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345" windowWidth="12270" windowHeight="3390" tabRatio="797" activeTab="0"/>
  </bookViews>
  <sheets>
    <sheet name="１総括　" sheetId="1" r:id="rId1"/>
    <sheet name="2 県全体 " sheetId="2" r:id="rId2"/>
    <sheet name="3東部地区 " sheetId="3" r:id="rId3"/>
    <sheet name="４中部地区 " sheetId="4" r:id="rId4"/>
    <sheet name="５西部地区" sheetId="5" r:id="rId5"/>
    <sheet name="6全国" sheetId="6" r:id="rId6"/>
    <sheet name="県比較" sheetId="7" r:id="rId7"/>
  </sheets>
  <definedNames>
    <definedName name="_xlnm.Print_Area" localSheetId="3">'４中部地区 '!$A$1:$P$41</definedName>
    <definedName name="_xlnm.Print_Area" localSheetId="6">'県比較'!$A$2:$V$34</definedName>
  </definedNames>
  <calcPr fullCalcOnLoad="1"/>
</workbook>
</file>

<file path=xl/sharedStrings.xml><?xml version="1.0" encoding="utf-8"?>
<sst xmlns="http://schemas.openxmlformats.org/spreadsheetml/2006/main" count="572" uniqueCount="69">
  <si>
    <t>（１）全国</t>
  </si>
  <si>
    <t>（２）静岡県</t>
  </si>
  <si>
    <t>月</t>
  </si>
  <si>
    <t>対前年</t>
  </si>
  <si>
    <t>戸　数</t>
  </si>
  <si>
    <t>同月比％</t>
  </si>
  <si>
    <t>4～6</t>
  </si>
  <si>
    <t>7～9</t>
  </si>
  <si>
    <t>10～12</t>
  </si>
  <si>
    <t>1～3</t>
  </si>
  <si>
    <t>（３）東部</t>
  </si>
  <si>
    <t>（４）中部</t>
  </si>
  <si>
    <t>（５）西部</t>
  </si>
  <si>
    <t>民間資金</t>
  </si>
  <si>
    <t>公的資金</t>
  </si>
  <si>
    <t>木造</t>
  </si>
  <si>
    <t>非木造</t>
  </si>
  <si>
    <t>持家</t>
  </si>
  <si>
    <t>貸家</t>
  </si>
  <si>
    <t>給与住宅</t>
  </si>
  <si>
    <t>分譲住宅</t>
  </si>
  <si>
    <t>総数</t>
  </si>
  <si>
    <t>持家</t>
  </si>
  <si>
    <t>貸家</t>
  </si>
  <si>
    <t>給与住宅</t>
  </si>
  <si>
    <t>分譲住宅</t>
  </si>
  <si>
    <t>月</t>
  </si>
  <si>
    <t>民間資金</t>
  </si>
  <si>
    <t>公的資金</t>
  </si>
  <si>
    <t>東部</t>
  </si>
  <si>
    <t>中部</t>
  </si>
  <si>
    <t>西部</t>
  </si>
  <si>
    <t>年計</t>
  </si>
  <si>
    <t>分譲住宅うちマンション</t>
  </si>
  <si>
    <t>分譲住宅うちマンション</t>
  </si>
  <si>
    <t>分譲住宅うちマンション</t>
  </si>
  <si>
    <t>公的資金のうち機構資金</t>
  </si>
  <si>
    <t>公的資金のうち機構資金</t>
  </si>
  <si>
    <t>公的資金のうち機構資金</t>
  </si>
  <si>
    <t>0</t>
  </si>
  <si>
    <t>0</t>
  </si>
  <si>
    <t>年度計</t>
  </si>
  <si>
    <t>年度計</t>
  </si>
  <si>
    <t>対前年
同月比
（％）</t>
  </si>
  <si>
    <t>木造</t>
  </si>
  <si>
    <t>非木造</t>
  </si>
  <si>
    <t>戸　数</t>
  </si>
  <si>
    <t>対前年</t>
  </si>
  <si>
    <t>0</t>
  </si>
  <si>
    <t>29年
戸数</t>
  </si>
  <si>
    <t>29年度</t>
  </si>
  <si>
    <t>29年度</t>
  </si>
  <si>
    <t>29年度</t>
  </si>
  <si>
    <t>29年度</t>
  </si>
  <si>
    <t>29年度</t>
  </si>
  <si>
    <t>29年度</t>
  </si>
  <si>
    <t>29年度</t>
  </si>
  <si>
    <t>0</t>
  </si>
  <si>
    <t>0</t>
  </si>
  <si>
    <t>30年
戸数</t>
  </si>
  <si>
    <t>30年度</t>
  </si>
  <si>
    <t>30年度</t>
  </si>
  <si>
    <t>30年度</t>
  </si>
  <si>
    <t>30年度</t>
  </si>
  <si>
    <t>30年度</t>
  </si>
  <si>
    <t>30年度</t>
  </si>
  <si>
    <t>30年度</t>
  </si>
  <si>
    <t>0.0</t>
  </si>
  <si>
    <t>0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</si>
</sst>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\-#,##0.0,&quot;0;0;&quot;"/>
    <numFmt numFmtId="178" formatCode="#,##0.0;[Red]\-#,##0.0,&quot;;;;&quot;"/>
    <numFmt numFmtId="179" formatCode="#,##0.0;[Blue]\-#,##0.0"/>
    <numFmt numFmtId="180" formatCode="[$-411]ge\.m"/>
    <numFmt numFmtId="181" formatCode="0_);[Red]\(0\)"/>
    <numFmt numFmtId="182" formatCode="0.0_);[Red]\(0.0\)"/>
    <numFmt numFmtId="183" formatCode="0.0_ "/>
    <numFmt numFmtId="184" formatCode="0_ "/>
    <numFmt numFmtId="185" formatCode="#,##0_ "/>
    <numFmt numFmtId="186" formatCode="#,##0;[Red]#,##0"/>
    <numFmt numFmtId="187" formatCode="0.0%"/>
    <numFmt numFmtId="188" formatCode="0.0_ ;[Red]\-0.0\ "/>
    <numFmt numFmtId="189" formatCode="#,##0_);[Red]\(#,##0\)"/>
    <numFmt numFmtId="190" formatCode="0.0"/>
    <numFmt numFmtId="191" formatCode="#,##0.00_ ;[Red]\-#,##0.00\ "/>
    <numFmt numFmtId="192" formatCode="#,##0_ ;[Red]\-#,##0\ "/>
    <numFmt numFmtId="193" formatCode="0.0;[Red]\-0.0"/>
    <numFmt numFmtId="194" formatCode="#,###"/>
    <numFmt numFmtId="195" formatCode="0_ ;[Red]\-0\ "/>
    <numFmt numFmtId="196" formatCode="#,##0_);\(#,##0\)"/>
    <numFmt numFmtId="197" formatCode="#,##0.0_);[Red]\(#,##0.0\)"/>
    <numFmt numFmtId="198" formatCode="#,##0.0;[Red]#,##0.0"/>
    <numFmt numFmtId="199" formatCode="#,##0.0_ ;[Red]\-#,##0.0\ "/>
    <numFmt numFmtId="200" formatCode="[&lt;=999]000;[&lt;=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リュウミンライト－ＫＬ－等幅"/>
      <family val="3"/>
    </font>
    <font>
      <sz val="9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b/>
      <sz val="12"/>
      <color indexed="18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2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ont="0" applyBorder="0" applyAlignment="0">
      <protection/>
    </xf>
    <xf numFmtId="0" fontId="20" fillId="7" borderId="4" applyNumberFormat="0" applyAlignment="0" applyProtection="0"/>
    <xf numFmtId="0" fontId="30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60" applyFont="1" applyAlignment="1">
      <alignment/>
      <protection/>
    </xf>
    <xf numFmtId="0" fontId="7" fillId="0" borderId="0" xfId="0" applyFont="1" applyAlignment="1">
      <alignment/>
    </xf>
    <xf numFmtId="0" fontId="7" fillId="0" borderId="0" xfId="60" applyFont="1" applyAlignment="1">
      <alignment horizontal="center"/>
      <protection/>
    </xf>
    <xf numFmtId="3" fontId="7" fillId="0" borderId="0" xfId="60" applyNumberFormat="1" applyFont="1" applyAlignment="1">
      <alignment/>
      <protection/>
    </xf>
    <xf numFmtId="176" fontId="7" fillId="0" borderId="0" xfId="60" applyNumberFormat="1" applyFont="1" applyAlignment="1">
      <alignment/>
      <protection/>
    </xf>
    <xf numFmtId="0" fontId="8" fillId="0" borderId="0" xfId="60" applyFont="1" applyAlignment="1">
      <alignment/>
      <protection/>
    </xf>
    <xf numFmtId="0" fontId="8" fillId="0" borderId="0" xfId="60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0" xfId="60" applyFont="1" applyBorder="1" applyAlignment="1">
      <alignment horizontal="center"/>
      <protection/>
    </xf>
    <xf numFmtId="3" fontId="7" fillId="0" borderId="11" xfId="60" applyNumberFormat="1" applyFont="1" applyBorder="1" applyAlignment="1">
      <alignment/>
      <protection/>
    </xf>
    <xf numFmtId="176" fontId="7" fillId="0" borderId="12" xfId="60" applyNumberFormat="1" applyFont="1" applyBorder="1" applyAlignment="1">
      <alignment/>
      <protection/>
    </xf>
    <xf numFmtId="0" fontId="9" fillId="0" borderId="13" xfId="60" applyFont="1" applyBorder="1" applyAlignment="1">
      <alignment horizontal="center"/>
      <protection/>
    </xf>
    <xf numFmtId="3" fontId="7" fillId="0" borderId="14" xfId="60" applyNumberFormat="1" applyFont="1" applyBorder="1" applyAlignment="1">
      <alignment/>
      <protection/>
    </xf>
    <xf numFmtId="176" fontId="7" fillId="0" borderId="15" xfId="60" applyNumberFormat="1" applyFont="1" applyBorder="1" applyAlignment="1">
      <alignment/>
      <protection/>
    </xf>
    <xf numFmtId="0" fontId="11" fillId="0" borderId="0" xfId="60" applyFont="1" applyAlignment="1">
      <alignment/>
      <protection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176" fontId="7" fillId="0" borderId="0" xfId="49" applyNumberFormat="1" applyFont="1" applyAlignment="1">
      <alignment/>
    </xf>
    <xf numFmtId="0" fontId="8" fillId="0" borderId="0" xfId="0" applyFont="1" applyAlignment="1">
      <alignment/>
    </xf>
    <xf numFmtId="3" fontId="10" fillId="0" borderId="0" xfId="60" applyNumberFormat="1" applyFont="1" applyBorder="1" applyAlignment="1">
      <alignment/>
      <protection/>
    </xf>
    <xf numFmtId="3" fontId="7" fillId="0" borderId="11" xfId="60" applyNumberFormat="1" applyFont="1" applyBorder="1" applyAlignment="1">
      <alignment horizontal="right"/>
      <protection/>
    </xf>
    <xf numFmtId="0" fontId="7" fillId="0" borderId="10" xfId="0" applyFont="1" applyBorder="1" applyAlignment="1">
      <alignment horizontal="center"/>
    </xf>
    <xf numFmtId="3" fontId="7" fillId="7" borderId="16" xfId="60" applyNumberFormat="1" applyFont="1" applyFill="1" applyBorder="1" applyAlignment="1">
      <alignment horizontal="center"/>
      <protection/>
    </xf>
    <xf numFmtId="176" fontId="7" fillId="7" borderId="17" xfId="60" applyNumberFormat="1" applyFont="1" applyFill="1" applyBorder="1" applyAlignment="1">
      <alignment horizontal="center"/>
      <protection/>
    </xf>
    <xf numFmtId="3" fontId="7" fillId="18" borderId="16" xfId="60" applyNumberFormat="1" applyFont="1" applyFill="1" applyBorder="1" applyAlignment="1">
      <alignment horizontal="center"/>
      <protection/>
    </xf>
    <xf numFmtId="176" fontId="7" fillId="18" borderId="17" xfId="60" applyNumberFormat="1" applyFont="1" applyFill="1" applyBorder="1" applyAlignment="1">
      <alignment horizontal="center"/>
      <protection/>
    </xf>
    <xf numFmtId="9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7" borderId="18" xfId="60" applyNumberFormat="1" applyFont="1" applyFill="1" applyBorder="1" applyAlignment="1">
      <alignment horizontal="center" vertical="top"/>
      <protection/>
    </xf>
    <xf numFmtId="176" fontId="7" fillId="7" borderId="19" xfId="60" applyNumberFormat="1" applyFont="1" applyFill="1" applyBorder="1" applyAlignment="1">
      <alignment horizontal="center" vertical="top"/>
      <protection/>
    </xf>
    <xf numFmtId="3" fontId="7" fillId="18" borderId="18" xfId="60" applyNumberFormat="1" applyFont="1" applyFill="1" applyBorder="1" applyAlignment="1">
      <alignment horizontal="center" vertical="top"/>
      <protection/>
    </xf>
    <xf numFmtId="176" fontId="7" fillId="18" borderId="19" xfId="60" applyNumberFormat="1" applyFont="1" applyFill="1" applyBorder="1" applyAlignment="1">
      <alignment horizontal="center" vertical="top"/>
      <protection/>
    </xf>
    <xf numFmtId="193" fontId="7" fillId="0" borderId="12" xfId="60" applyNumberFormat="1" applyFont="1" applyBorder="1" applyAlignment="1">
      <alignment/>
      <protection/>
    </xf>
    <xf numFmtId="3" fontId="7" fillId="0" borderId="14" xfId="60" applyNumberFormat="1" applyFont="1" applyBorder="1" applyAlignment="1" applyProtection="1">
      <alignment/>
      <protection/>
    </xf>
    <xf numFmtId="0" fontId="7" fillId="0" borderId="10" xfId="60" applyFont="1" applyBorder="1" applyAlignment="1">
      <alignment horizontal="center" shrinkToFit="1"/>
      <protection/>
    </xf>
    <xf numFmtId="176" fontId="7" fillId="0" borderId="12" xfId="60" applyNumberFormat="1" applyFont="1" applyBorder="1" applyAlignment="1">
      <alignment shrinkToFit="1"/>
      <protection/>
    </xf>
    <xf numFmtId="3" fontId="7" fillId="0" borderId="11" xfId="60" applyNumberFormat="1" applyFont="1" applyBorder="1" applyAlignment="1">
      <alignment shrinkToFit="1"/>
      <protection/>
    </xf>
    <xf numFmtId="193" fontId="7" fillId="0" borderId="15" xfId="60" applyNumberFormat="1" applyFont="1" applyBorder="1" applyAlignment="1">
      <alignment/>
      <protection/>
    </xf>
    <xf numFmtId="3" fontId="7" fillId="0" borderId="11" xfId="60" applyNumberFormat="1" applyFont="1" applyFill="1" applyBorder="1" applyAlignment="1">
      <alignment/>
      <protection/>
    </xf>
    <xf numFmtId="176" fontId="7" fillId="0" borderId="12" xfId="60" applyNumberFormat="1" applyFont="1" applyBorder="1" applyAlignment="1">
      <alignment horizontal="right"/>
      <protection/>
    </xf>
    <xf numFmtId="3" fontId="7" fillId="0" borderId="14" xfId="60" applyNumberFormat="1" applyFont="1" applyBorder="1" applyAlignment="1">
      <alignment horizontal="right"/>
      <protection/>
    </xf>
    <xf numFmtId="176" fontId="7" fillId="0" borderId="20" xfId="60" applyNumberFormat="1" applyFont="1" applyBorder="1" applyAlignment="1">
      <alignment/>
      <protection/>
    </xf>
    <xf numFmtId="3" fontId="7" fillId="0" borderId="21" xfId="60" applyNumberFormat="1" applyFont="1" applyBorder="1" applyAlignment="1">
      <alignment/>
      <protection/>
    </xf>
    <xf numFmtId="3" fontId="7" fillId="0" borderId="22" xfId="60" applyNumberFormat="1" applyFont="1" applyBorder="1" applyAlignment="1">
      <alignment/>
      <protection/>
    </xf>
    <xf numFmtId="3" fontId="7" fillId="0" borderId="11" xfId="60" applyNumberFormat="1" applyFont="1" applyFill="1" applyBorder="1" applyAlignment="1">
      <alignment horizontal="right" shrinkToFit="1"/>
      <protection/>
    </xf>
    <xf numFmtId="176" fontId="7" fillId="0" borderId="12" xfId="60" applyNumberFormat="1" applyFont="1" applyFill="1" applyBorder="1" applyAlignment="1">
      <alignment shrinkToFit="1"/>
      <protection/>
    </xf>
    <xf numFmtId="3" fontId="7" fillId="0" borderId="11" xfId="60" applyNumberFormat="1" applyFont="1" applyFill="1" applyBorder="1" applyAlignment="1">
      <alignment shrinkToFit="1"/>
      <protection/>
    </xf>
    <xf numFmtId="176" fontId="7" fillId="0" borderId="12" xfId="60" applyNumberFormat="1" applyFont="1" applyFill="1" applyBorder="1" applyAlignment="1">
      <alignment/>
      <protection/>
    </xf>
    <xf numFmtId="193" fontId="7" fillId="0" borderId="12" xfId="60" applyNumberFormat="1" applyFont="1" applyFill="1" applyBorder="1" applyAlignment="1">
      <alignment/>
      <protection/>
    </xf>
    <xf numFmtId="3" fontId="7" fillId="0" borderId="11" xfId="60" applyNumberFormat="1" applyFont="1" applyFill="1" applyBorder="1" applyAlignment="1">
      <alignment horizontal="right"/>
      <protection/>
    </xf>
    <xf numFmtId="3" fontId="7" fillId="0" borderId="11" xfId="60" applyNumberFormat="1" applyFont="1" applyBorder="1" applyAlignment="1" quotePrefix="1">
      <alignment horizontal="right"/>
      <protection/>
    </xf>
    <xf numFmtId="0" fontId="7" fillId="0" borderId="11" xfId="0" applyNumberFormat="1" applyFont="1" applyBorder="1" applyAlignment="1" quotePrefix="1">
      <alignment horizontal="right"/>
    </xf>
    <xf numFmtId="186" fontId="7" fillId="0" borderId="11" xfId="0" applyNumberFormat="1" applyFont="1" applyBorder="1" applyAlignment="1" quotePrefix="1">
      <alignment horizontal="right"/>
    </xf>
    <xf numFmtId="193" fontId="7" fillId="0" borderId="12" xfId="60" applyNumberFormat="1" applyFont="1" applyBorder="1" applyAlignment="1" quotePrefix="1">
      <alignment horizontal="right"/>
      <protection/>
    </xf>
    <xf numFmtId="193" fontId="7" fillId="0" borderId="12" xfId="60" applyNumberFormat="1" applyFont="1" applyBorder="1" applyAlignment="1">
      <alignment horizontal="right"/>
      <protection/>
    </xf>
    <xf numFmtId="193" fontId="7" fillId="0" borderId="12" xfId="60" applyNumberFormat="1" applyFont="1" applyFill="1" applyBorder="1" applyAlignment="1" quotePrefix="1">
      <alignment horizontal="right"/>
      <protection/>
    </xf>
    <xf numFmtId="0" fontId="7" fillId="0" borderId="13" xfId="60" applyFont="1" applyBorder="1" applyAlignment="1">
      <alignment horizontal="center"/>
      <protection/>
    </xf>
    <xf numFmtId="0" fontId="7" fillId="0" borderId="23" xfId="60" applyFont="1" applyBorder="1" applyAlignment="1">
      <alignment horizontal="center"/>
      <protection/>
    </xf>
    <xf numFmtId="176" fontId="7" fillId="0" borderId="17" xfId="60" applyNumberFormat="1" applyFont="1" applyBorder="1" applyAlignment="1">
      <alignment/>
      <protection/>
    </xf>
    <xf numFmtId="193" fontId="7" fillId="0" borderId="17" xfId="60" applyNumberFormat="1" applyFont="1" applyBorder="1" applyAlignment="1">
      <alignment/>
      <protection/>
    </xf>
    <xf numFmtId="0" fontId="7" fillId="0" borderId="23" xfId="60" applyFont="1" applyBorder="1" applyAlignment="1">
      <alignment horizontal="center" shrinkToFit="1"/>
      <protection/>
    </xf>
    <xf numFmtId="176" fontId="7" fillId="0" borderId="15" xfId="60" applyNumberFormat="1" applyFont="1" applyBorder="1" applyAlignment="1">
      <alignment shrinkToFit="1"/>
      <protection/>
    </xf>
    <xf numFmtId="0" fontId="7" fillId="0" borderId="13" xfId="60" applyFont="1" applyBorder="1" applyAlignment="1">
      <alignment horizontal="center" shrinkToFit="1"/>
      <protection/>
    </xf>
    <xf numFmtId="176" fontId="7" fillId="0" borderId="12" xfId="60" applyNumberFormat="1" applyFont="1" applyBorder="1" applyAlignment="1" quotePrefix="1">
      <alignment horizontal="right"/>
      <protection/>
    </xf>
    <xf numFmtId="0" fontId="12" fillId="18" borderId="13" xfId="0" applyFont="1" applyFill="1" applyBorder="1" applyAlignment="1">
      <alignment horizontal="center" vertical="center"/>
    </xf>
    <xf numFmtId="186" fontId="7" fillId="18" borderId="14" xfId="0" applyNumberFormat="1" applyFont="1" applyFill="1" applyBorder="1" applyAlignment="1">
      <alignment/>
    </xf>
    <xf numFmtId="176" fontId="7" fillId="18" borderId="24" xfId="0" applyNumberFormat="1" applyFont="1" applyFill="1" applyBorder="1" applyAlignment="1">
      <alignment/>
    </xf>
    <xf numFmtId="176" fontId="7" fillId="0" borderId="20" xfId="60" applyNumberFormat="1" applyFont="1" applyBorder="1" applyAlignment="1" quotePrefix="1">
      <alignment horizontal="right"/>
      <protection/>
    </xf>
    <xf numFmtId="38" fontId="7" fillId="0" borderId="14" xfId="49" applyNumberFormat="1" applyFont="1" applyBorder="1" applyAlignment="1">
      <alignment/>
    </xf>
    <xf numFmtId="186" fontId="7" fillId="0" borderId="25" xfId="0" applyNumberFormat="1" applyFont="1" applyFill="1" applyBorder="1" applyAlignment="1" applyProtection="1">
      <alignment/>
      <protection/>
    </xf>
    <xf numFmtId="186" fontId="7" fillId="0" borderId="26" xfId="0" applyNumberFormat="1" applyFont="1" applyFill="1" applyBorder="1" applyAlignment="1" applyProtection="1">
      <alignment/>
      <protection/>
    </xf>
    <xf numFmtId="3" fontId="7" fillId="0" borderId="27" xfId="60" applyNumberFormat="1" applyFont="1" applyBorder="1" applyAlignment="1">
      <alignment/>
      <protection/>
    </xf>
    <xf numFmtId="176" fontId="7" fillId="0" borderId="28" xfId="60" applyNumberFormat="1" applyFont="1" applyBorder="1" applyAlignment="1">
      <alignment/>
      <protection/>
    </xf>
    <xf numFmtId="193" fontId="7" fillId="0" borderId="28" xfId="60" applyNumberFormat="1" applyFont="1" applyBorder="1" applyAlignment="1">
      <alignment/>
      <protection/>
    </xf>
    <xf numFmtId="193" fontId="7" fillId="0" borderId="29" xfId="60" applyNumberFormat="1" applyFont="1" applyBorder="1" applyAlignment="1">
      <alignment/>
      <protection/>
    </xf>
    <xf numFmtId="176" fontId="7" fillId="0" borderId="29" xfId="60" applyNumberFormat="1" applyFont="1" applyBorder="1" applyAlignment="1">
      <alignment/>
      <protection/>
    </xf>
    <xf numFmtId="38" fontId="7" fillId="0" borderId="30" xfId="60" applyNumberFormat="1" applyFont="1" applyBorder="1" applyAlignment="1" quotePrefix="1">
      <alignment horizontal="right"/>
      <protection/>
    </xf>
    <xf numFmtId="3" fontId="7" fillId="0" borderId="11" xfId="0" applyNumberFormat="1" applyFont="1" applyBorder="1" applyAlignment="1" quotePrefix="1">
      <alignment horizontal="right"/>
    </xf>
    <xf numFmtId="193" fontId="7" fillId="0" borderId="12" xfId="60" applyNumberFormat="1" applyFont="1" applyBorder="1" applyAlignment="1">
      <alignment vertical="center"/>
      <protection/>
    </xf>
    <xf numFmtId="176" fontId="7" fillId="0" borderId="28" xfId="60" applyNumberFormat="1" applyFont="1" applyBorder="1" applyAlignment="1">
      <alignment shrinkToFit="1"/>
      <protection/>
    </xf>
    <xf numFmtId="176" fontId="7" fillId="0" borderId="29" xfId="60" applyNumberFormat="1" applyFont="1" applyBorder="1" applyAlignment="1">
      <alignment shrinkToFit="1"/>
      <protection/>
    </xf>
    <xf numFmtId="38" fontId="7" fillId="0" borderId="11" xfId="49" applyFont="1" applyFill="1" applyBorder="1" applyAlignment="1">
      <alignment/>
    </xf>
    <xf numFmtId="38" fontId="31" fillId="0" borderId="11" xfId="49" applyFont="1" applyFill="1" applyBorder="1" applyAlignment="1">
      <alignment/>
    </xf>
    <xf numFmtId="176" fontId="7" fillId="0" borderId="20" xfId="60" applyNumberFormat="1" applyFont="1" applyFill="1" applyBorder="1" applyAlignment="1">
      <alignment/>
      <protection/>
    </xf>
    <xf numFmtId="0" fontId="7" fillId="0" borderId="11" xfId="60" applyNumberFormat="1" applyFont="1" applyBorder="1" applyAlignment="1" quotePrefix="1">
      <alignment horizontal="right"/>
      <protection/>
    </xf>
    <xf numFmtId="3" fontId="7" fillId="0" borderId="14" xfId="60" applyNumberFormat="1" applyFont="1" applyBorder="1" applyAlignment="1" quotePrefix="1">
      <alignment horizontal="right"/>
      <protection/>
    </xf>
    <xf numFmtId="3" fontId="7" fillId="0" borderId="14" xfId="60" applyNumberFormat="1" applyFont="1" applyFill="1" applyBorder="1" applyAlignment="1">
      <alignment shrinkToFit="1"/>
      <protection/>
    </xf>
    <xf numFmtId="176" fontId="7" fillId="0" borderId="28" xfId="60" applyNumberFormat="1" applyFont="1" applyFill="1" applyBorder="1" applyAlignment="1">
      <alignment shrinkToFit="1"/>
      <protection/>
    </xf>
    <xf numFmtId="176" fontId="7" fillId="0" borderId="15" xfId="60" applyNumberFormat="1" applyFont="1" applyFill="1" applyBorder="1" applyAlignment="1">
      <alignment shrinkToFit="1"/>
      <protection/>
    </xf>
    <xf numFmtId="176" fontId="7" fillId="0" borderId="29" xfId="60" applyNumberFormat="1" applyFont="1" applyFill="1" applyBorder="1" applyAlignment="1">
      <alignment shrinkToFit="1"/>
      <protection/>
    </xf>
    <xf numFmtId="176" fontId="7" fillId="0" borderId="17" xfId="60" applyNumberFormat="1" applyFont="1" applyFill="1" applyBorder="1" applyAlignment="1">
      <alignment shrinkToFit="1"/>
      <protection/>
    </xf>
    <xf numFmtId="3" fontId="7" fillId="0" borderId="0" xfId="60" applyNumberFormat="1" applyFont="1" applyFill="1" applyAlignment="1">
      <alignment/>
      <protection/>
    </xf>
    <xf numFmtId="176" fontId="7" fillId="0" borderId="0" xfId="60" applyNumberFormat="1" applyFont="1" applyFill="1" applyAlignment="1">
      <alignment/>
      <protection/>
    </xf>
    <xf numFmtId="3" fontId="10" fillId="0" borderId="0" xfId="60" applyNumberFormat="1" applyFont="1" applyFill="1" applyBorder="1" applyAlignment="1">
      <alignment/>
      <protection/>
    </xf>
    <xf numFmtId="0" fontId="7" fillId="0" borderId="0" xfId="60" applyFont="1" applyFill="1" applyAlignment="1">
      <alignment/>
      <protection/>
    </xf>
    <xf numFmtId="0" fontId="8" fillId="0" borderId="0" xfId="60" applyFont="1" applyFill="1" applyAlignment="1">
      <alignment/>
      <protection/>
    </xf>
    <xf numFmtId="0" fontId="7" fillId="0" borderId="0" xfId="0" applyFont="1" applyFill="1" applyAlignment="1">
      <alignment/>
    </xf>
    <xf numFmtId="176" fontId="7" fillId="0" borderId="20" xfId="60" applyNumberFormat="1" applyFont="1" applyFill="1" applyBorder="1" applyAlignment="1" quotePrefix="1">
      <alignment horizontal="right"/>
      <protection/>
    </xf>
    <xf numFmtId="176" fontId="7" fillId="0" borderId="12" xfId="60" applyNumberFormat="1" applyFont="1" applyFill="1" applyBorder="1" applyAlignment="1">
      <alignment horizontal="right"/>
      <protection/>
    </xf>
    <xf numFmtId="3" fontId="8" fillId="0" borderId="0" xfId="60" applyNumberFormat="1" applyFont="1" applyAlignment="1">
      <alignment/>
      <protection/>
    </xf>
    <xf numFmtId="176" fontId="7" fillId="0" borderId="17" xfId="60" applyNumberFormat="1" applyFont="1" applyBorder="1" applyAlignment="1">
      <alignment horizontal="right"/>
      <protection/>
    </xf>
    <xf numFmtId="176" fontId="7" fillId="0" borderId="20" xfId="60" applyNumberFormat="1" applyFont="1" applyBorder="1" applyAlignment="1">
      <alignment horizontal="right"/>
      <protection/>
    </xf>
    <xf numFmtId="193" fontId="7" fillId="0" borderId="12" xfId="60" applyNumberFormat="1" applyFont="1" applyBorder="1" applyAlignment="1" quotePrefix="1">
      <alignment/>
      <protection/>
    </xf>
    <xf numFmtId="3" fontId="7" fillId="0" borderId="11" xfId="60" applyNumberFormat="1" applyFont="1" applyFill="1" applyBorder="1" applyAlignment="1" quotePrefix="1">
      <alignment horizontal="right"/>
      <protection/>
    </xf>
    <xf numFmtId="176" fontId="7" fillId="0" borderId="28" xfId="60" applyNumberFormat="1" applyFont="1" applyBorder="1" applyAlignment="1">
      <alignment horizontal="right"/>
      <protection/>
    </xf>
    <xf numFmtId="193" fontId="7" fillId="0" borderId="17" xfId="60" applyNumberFormat="1" applyFont="1" applyBorder="1" applyAlignment="1">
      <alignment horizontal="right"/>
      <protection/>
    </xf>
    <xf numFmtId="176" fontId="7" fillId="0" borderId="15" xfId="60" applyNumberFormat="1" applyFont="1" applyBorder="1" applyAlignment="1">
      <alignment horizontal="right"/>
      <protection/>
    </xf>
    <xf numFmtId="0" fontId="7" fillId="0" borderId="11" xfId="60" applyNumberFormat="1" applyFont="1" applyBorder="1" applyAlignment="1" quotePrefix="1">
      <alignment vertical="center"/>
      <protection/>
    </xf>
    <xf numFmtId="0" fontId="7" fillId="0" borderId="14" xfId="60" applyNumberFormat="1" applyFont="1" applyBorder="1" applyAlignment="1" quotePrefix="1">
      <alignment horizontal="right"/>
      <protection/>
    </xf>
    <xf numFmtId="193" fontId="7" fillId="0" borderId="12" xfId="60" applyNumberFormat="1" applyFont="1" applyFill="1" applyBorder="1" applyAlignment="1">
      <alignment horizontal="right"/>
      <protection/>
    </xf>
    <xf numFmtId="0" fontId="7" fillId="7" borderId="31" xfId="60" applyFont="1" applyFill="1" applyBorder="1" applyAlignment="1">
      <alignment horizontal="center" vertical="center"/>
      <protection/>
    </xf>
    <xf numFmtId="0" fontId="7" fillId="7" borderId="23" xfId="60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7" fillId="18" borderId="31" xfId="60" applyFont="1" applyFill="1" applyBorder="1" applyAlignment="1">
      <alignment horizontal="center" vertical="center"/>
      <protection/>
    </xf>
    <xf numFmtId="0" fontId="7" fillId="18" borderId="23" xfId="60" applyFont="1" applyFill="1" applyBorder="1" applyAlignment="1">
      <alignment horizontal="center" vertical="center"/>
      <protection/>
    </xf>
    <xf numFmtId="0" fontId="7" fillId="18" borderId="19" xfId="0" applyFont="1" applyFill="1" applyBorder="1" applyAlignment="1">
      <alignment horizontal="center" vertical="top" wrapText="1"/>
    </xf>
    <xf numFmtId="0" fontId="7" fillId="18" borderId="17" xfId="0" applyFont="1" applyFill="1" applyBorder="1" applyAlignment="1">
      <alignment horizontal="center" vertical="top"/>
    </xf>
    <xf numFmtId="0" fontId="7" fillId="0" borderId="32" xfId="0" applyFont="1" applyBorder="1" applyAlignment="1">
      <alignment horizontal="left"/>
    </xf>
    <xf numFmtId="3" fontId="7" fillId="18" borderId="33" xfId="60" applyNumberFormat="1" applyFont="1" applyFill="1" applyBorder="1" applyAlignment="1">
      <alignment horizontal="center" vertical="top" wrapText="1"/>
      <protection/>
    </xf>
    <xf numFmtId="3" fontId="7" fillId="18" borderId="22" xfId="60" applyNumberFormat="1" applyFont="1" applyFill="1" applyBorder="1" applyAlignment="1">
      <alignment horizontal="center" vertical="top" wrapText="1"/>
      <protection/>
    </xf>
    <xf numFmtId="0" fontId="12" fillId="0" borderId="32" xfId="0" applyFont="1" applyBorder="1" applyAlignment="1">
      <alignment horizontal="left" vertical="center"/>
    </xf>
    <xf numFmtId="0" fontId="7" fillId="18" borderId="31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１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tabSelected="1" view="pageBreakPreview" zoomScale="75" zoomScaleNormal="75" zoomScaleSheetLayoutView="75" zoomScalePageLayoutView="0" workbookViewId="0" topLeftCell="A1">
      <selection activeCell="C9" sqref="C9"/>
    </sheetView>
  </sheetViews>
  <sheetFormatPr defaultColWidth="10.59765625" defaultRowHeight="15"/>
  <cols>
    <col min="1" max="1" width="9.59765625" style="8" customWidth="1"/>
    <col min="2" max="3" width="12.59765625" style="17" customWidth="1"/>
    <col min="4" max="4" width="12.59765625" style="18" customWidth="1"/>
    <col min="5" max="7" width="12.59765625" style="2" customWidth="1"/>
    <col min="8" max="10" width="12.59765625" style="19" customWidth="1"/>
    <col min="11" max="16384" width="10.59765625" style="2" customWidth="1"/>
  </cols>
  <sheetData>
    <row r="1" spans="1:10" ht="18" customHeight="1" thickBot="1">
      <c r="A1" s="3"/>
      <c r="B1" s="4" t="s">
        <v>0</v>
      </c>
      <c r="C1" s="4"/>
      <c r="D1" s="5"/>
      <c r="E1" s="1" t="s">
        <v>1</v>
      </c>
      <c r="F1" s="1"/>
      <c r="G1" s="1"/>
      <c r="H1" s="6"/>
      <c r="I1" s="6"/>
      <c r="J1" s="6"/>
    </row>
    <row r="2" spans="1:10" s="8" customFormat="1" ht="14.25">
      <c r="A2" s="111" t="s">
        <v>2</v>
      </c>
      <c r="B2" s="29" t="s">
        <v>50</v>
      </c>
      <c r="C2" s="29" t="s">
        <v>60</v>
      </c>
      <c r="D2" s="30" t="s">
        <v>3</v>
      </c>
      <c r="E2" s="29" t="s">
        <v>51</v>
      </c>
      <c r="F2" s="29" t="s">
        <v>61</v>
      </c>
      <c r="G2" s="30" t="s">
        <v>3</v>
      </c>
      <c r="H2" s="7"/>
      <c r="I2" s="7"/>
      <c r="J2" s="7"/>
    </row>
    <row r="3" spans="1:10" s="8" customFormat="1" ht="14.25">
      <c r="A3" s="112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7"/>
      <c r="I3" s="7"/>
      <c r="J3" s="7"/>
    </row>
    <row r="4" spans="1:10" ht="14.25" customHeight="1">
      <c r="A4" s="9">
        <v>4</v>
      </c>
      <c r="B4" s="10">
        <v>83979</v>
      </c>
      <c r="C4" s="10">
        <v>84226</v>
      </c>
      <c r="D4" s="11">
        <f>IF(C4=0,0,(C4-B4)/B4*100)</f>
        <v>0.2941211493349528</v>
      </c>
      <c r="E4" s="10">
        <v>1883</v>
      </c>
      <c r="F4" s="10">
        <v>2015</v>
      </c>
      <c r="G4" s="11">
        <f>IF(F4=0,0,(F4-E4)/E4*100)</f>
        <v>7.010090281465746</v>
      </c>
      <c r="H4" s="6"/>
      <c r="I4" s="6"/>
      <c r="J4" s="6"/>
    </row>
    <row r="5" spans="1:10" ht="14.25" customHeight="1">
      <c r="A5" s="9">
        <v>5</v>
      </c>
      <c r="B5" s="10">
        <v>78481</v>
      </c>
      <c r="C5" s="10">
        <v>79539</v>
      </c>
      <c r="D5" s="11">
        <f>IF(C5=0,0,(C5-B5)/B5*100)</f>
        <v>1.348096991628547</v>
      </c>
      <c r="E5" s="10">
        <v>1937</v>
      </c>
      <c r="F5" s="10">
        <v>2108</v>
      </c>
      <c r="G5" s="11">
        <f aca="true" t="shared" si="0" ref="G5:G20">IF(F5=0,0,(F5-E5)/E5*100)</f>
        <v>8.828084667010842</v>
      </c>
      <c r="H5" s="6"/>
      <c r="I5" s="6"/>
      <c r="J5" s="6"/>
    </row>
    <row r="6" spans="1:10" ht="14.25" customHeight="1">
      <c r="A6" s="9">
        <v>6</v>
      </c>
      <c r="B6" s="10">
        <v>87456</v>
      </c>
      <c r="C6" s="10">
        <v>81275</v>
      </c>
      <c r="D6" s="11">
        <f>IF(C6=0,0,(C6-B6)/B6*100)</f>
        <v>-7.067553969996341</v>
      </c>
      <c r="E6" s="10">
        <v>2208</v>
      </c>
      <c r="F6" s="10">
        <v>1489</v>
      </c>
      <c r="G6" s="11">
        <f>IF(F6=0,0,(F6-E6)/E6*100)</f>
        <v>-32.563405797101446</v>
      </c>
      <c r="H6" s="6"/>
      <c r="I6" s="6"/>
      <c r="J6" s="6"/>
    </row>
    <row r="7" spans="1:11" ht="14.25" customHeight="1">
      <c r="A7" s="9">
        <v>7</v>
      </c>
      <c r="B7" s="83">
        <v>83234</v>
      </c>
      <c r="C7" s="83">
        <v>82615</v>
      </c>
      <c r="D7" s="11">
        <f>IF(C7=0,0,(C7-B7)/B7*100)</f>
        <v>-0.7436864742773386</v>
      </c>
      <c r="E7" s="10">
        <v>1838</v>
      </c>
      <c r="F7" s="10">
        <v>2309</v>
      </c>
      <c r="G7" s="11">
        <f t="shared" si="0"/>
        <v>25.625680087051144</v>
      </c>
      <c r="H7" s="6"/>
      <c r="I7" s="6"/>
      <c r="J7" s="6"/>
      <c r="K7" s="27"/>
    </row>
    <row r="8" spans="1:10" ht="14.25" customHeight="1">
      <c r="A8" s="9">
        <v>8</v>
      </c>
      <c r="B8" s="10">
        <v>80562</v>
      </c>
      <c r="C8" s="10">
        <v>81860</v>
      </c>
      <c r="D8" s="11">
        <f aca="true" t="shared" si="1" ref="D8:D19">IF(C8=0,0,(C8-B8)/B8*100)</f>
        <v>1.6111814503115613</v>
      </c>
      <c r="E8" s="43">
        <v>2387</v>
      </c>
      <c r="F8" s="43">
        <v>2152</v>
      </c>
      <c r="G8" s="11">
        <f t="shared" si="0"/>
        <v>-9.844993715961458</v>
      </c>
      <c r="H8" s="6"/>
      <c r="I8" s="6"/>
      <c r="J8" s="6"/>
    </row>
    <row r="9" spans="1:10" ht="14.25" customHeight="1">
      <c r="A9" s="9">
        <v>9</v>
      </c>
      <c r="B9" s="10">
        <v>83128</v>
      </c>
      <c r="C9" s="10"/>
      <c r="D9" s="11">
        <f t="shared" si="1"/>
        <v>0</v>
      </c>
      <c r="E9" s="10">
        <v>1878</v>
      </c>
      <c r="F9" s="10"/>
      <c r="G9" s="42">
        <f t="shared" si="0"/>
        <v>0</v>
      </c>
      <c r="H9" s="6"/>
      <c r="I9" s="6"/>
      <c r="J9" s="6"/>
    </row>
    <row r="10" spans="1:10" ht="14.25" customHeight="1">
      <c r="A10" s="9">
        <v>10</v>
      </c>
      <c r="B10" s="10">
        <v>83057</v>
      </c>
      <c r="C10" s="10"/>
      <c r="D10" s="11">
        <f t="shared" si="1"/>
        <v>0</v>
      </c>
      <c r="E10" s="44">
        <v>2012</v>
      </c>
      <c r="F10" s="44"/>
      <c r="G10" s="11">
        <f t="shared" si="0"/>
        <v>0</v>
      </c>
      <c r="H10" s="6"/>
      <c r="I10" s="6"/>
      <c r="J10" s="6"/>
    </row>
    <row r="11" spans="1:10" ht="14.25" customHeight="1">
      <c r="A11" s="9">
        <v>11</v>
      </c>
      <c r="B11" s="10">
        <v>84703</v>
      </c>
      <c r="C11" s="10"/>
      <c r="D11" s="11">
        <f t="shared" si="1"/>
        <v>0</v>
      </c>
      <c r="E11" s="10">
        <v>1820</v>
      </c>
      <c r="F11" s="10"/>
      <c r="G11" s="11">
        <f t="shared" si="0"/>
        <v>0</v>
      </c>
      <c r="H11" s="6"/>
      <c r="I11" s="6"/>
      <c r="J11" s="6"/>
    </row>
    <row r="12" spans="1:10" ht="14.25" customHeight="1">
      <c r="A12" s="9">
        <v>12</v>
      </c>
      <c r="B12" s="10">
        <v>76751</v>
      </c>
      <c r="C12" s="10"/>
      <c r="D12" s="11">
        <f t="shared" si="1"/>
        <v>0</v>
      </c>
      <c r="E12" s="10">
        <v>2032</v>
      </c>
      <c r="F12" s="10"/>
      <c r="G12" s="11">
        <f t="shared" si="0"/>
        <v>0</v>
      </c>
      <c r="H12" s="6"/>
      <c r="I12" s="6"/>
      <c r="J12" s="6"/>
    </row>
    <row r="13" spans="1:10" ht="14.25" customHeight="1">
      <c r="A13" s="9">
        <v>1</v>
      </c>
      <c r="B13" s="10">
        <v>66358</v>
      </c>
      <c r="C13" s="10"/>
      <c r="D13" s="11">
        <f t="shared" si="1"/>
        <v>0</v>
      </c>
      <c r="E13" s="10">
        <v>2369</v>
      </c>
      <c r="F13" s="10"/>
      <c r="G13" s="11">
        <f t="shared" si="0"/>
        <v>0</v>
      </c>
      <c r="H13" s="6"/>
      <c r="I13" s="6"/>
      <c r="J13" s="6"/>
    </row>
    <row r="14" spans="1:10" ht="14.25" customHeight="1">
      <c r="A14" s="9">
        <v>2</v>
      </c>
      <c r="B14" s="39">
        <v>69071</v>
      </c>
      <c r="C14" s="39"/>
      <c r="D14" s="11">
        <f t="shared" si="1"/>
        <v>0</v>
      </c>
      <c r="E14" s="10">
        <v>1742</v>
      </c>
      <c r="F14" s="10"/>
      <c r="G14" s="11">
        <f>IF(F14=0,0,(F14-E14)/E14*100)</f>
        <v>0</v>
      </c>
      <c r="H14" s="6"/>
      <c r="I14" s="6"/>
      <c r="J14" s="6"/>
    </row>
    <row r="15" spans="1:10" ht="14.25" customHeight="1">
      <c r="A15" s="9">
        <v>3</v>
      </c>
      <c r="B15" s="10">
        <v>69616</v>
      </c>
      <c r="C15" s="10"/>
      <c r="D15" s="11">
        <f>IF(C15=0,0,(C15-B15)/B15*100)</f>
        <v>0</v>
      </c>
      <c r="E15" s="10">
        <v>1483</v>
      </c>
      <c r="F15" s="10"/>
      <c r="G15" s="11">
        <f t="shared" si="0"/>
        <v>0</v>
      </c>
      <c r="H15" s="6"/>
      <c r="I15" s="6"/>
      <c r="J15" s="6"/>
    </row>
    <row r="16" spans="1:10" ht="18" customHeight="1" thickBot="1">
      <c r="A16" s="12" t="s">
        <v>41</v>
      </c>
      <c r="B16" s="34">
        <f>SUM(B4:B15)</f>
        <v>946396</v>
      </c>
      <c r="C16" s="34"/>
      <c r="D16" s="14">
        <f>IF(C16=0,0,(C16-B16)/B16*100)</f>
        <v>0</v>
      </c>
      <c r="E16" s="13">
        <f>SUM(E4:E15)</f>
        <v>23589</v>
      </c>
      <c r="F16" s="13"/>
      <c r="G16" s="14">
        <f t="shared" si="0"/>
        <v>0</v>
      </c>
      <c r="H16" s="6"/>
      <c r="I16" s="6"/>
      <c r="J16" s="6"/>
    </row>
    <row r="17" spans="1:10" ht="14.25" customHeight="1">
      <c r="A17" s="9" t="s">
        <v>6</v>
      </c>
      <c r="B17" s="10">
        <f>SUM(B4:B6)</f>
        <v>249916</v>
      </c>
      <c r="C17" s="10"/>
      <c r="D17" s="11">
        <f>IF(C17=0,0,(C17-B17)/B17*100)</f>
        <v>0</v>
      </c>
      <c r="E17" s="10">
        <f>SUM(E4:E6)</f>
        <v>6028</v>
      </c>
      <c r="F17" s="10"/>
      <c r="G17" s="11">
        <f t="shared" si="0"/>
        <v>0</v>
      </c>
      <c r="H17" s="6"/>
      <c r="I17" s="6"/>
      <c r="J17" s="6"/>
    </row>
    <row r="18" spans="1:10" ht="14.25" customHeight="1">
      <c r="A18" s="9" t="s">
        <v>7</v>
      </c>
      <c r="B18" s="10">
        <f>SUM(B7:B9)</f>
        <v>246924</v>
      </c>
      <c r="C18" s="10"/>
      <c r="D18" s="11">
        <f t="shared" si="1"/>
        <v>0</v>
      </c>
      <c r="E18" s="10">
        <f>SUM(E7:E9)</f>
        <v>6103</v>
      </c>
      <c r="F18" s="10"/>
      <c r="G18" s="11">
        <f t="shared" si="0"/>
        <v>0</v>
      </c>
      <c r="H18" s="6"/>
      <c r="I18" s="6"/>
      <c r="J18" s="6"/>
    </row>
    <row r="19" spans="1:10" ht="14.25" customHeight="1">
      <c r="A19" s="9" t="s">
        <v>8</v>
      </c>
      <c r="B19" s="10">
        <f>SUM(B10:B12)</f>
        <v>244511</v>
      </c>
      <c r="C19" s="10"/>
      <c r="D19" s="11">
        <f t="shared" si="1"/>
        <v>0</v>
      </c>
      <c r="E19" s="10">
        <f>SUM(E10:E12)</f>
        <v>5864</v>
      </c>
      <c r="F19" s="10"/>
      <c r="G19" s="11">
        <f>IF(F19=0,0,(F19-E19)/E19*100)</f>
        <v>0</v>
      </c>
      <c r="H19" s="6"/>
      <c r="I19" s="6"/>
      <c r="J19" s="6"/>
    </row>
    <row r="20" spans="1:10" ht="14.25" customHeight="1" thickBot="1">
      <c r="A20" s="57" t="s">
        <v>9</v>
      </c>
      <c r="B20" s="13">
        <f>SUM(B13:B15)</f>
        <v>205045</v>
      </c>
      <c r="C20" s="13">
        <f>SUM(C13:C15)</f>
        <v>0</v>
      </c>
      <c r="D20" s="14">
        <f>IF(C20=0,0,(C20-B20)/B20*100)</f>
        <v>0</v>
      </c>
      <c r="E20" s="69">
        <f>SUM(E13:E15)</f>
        <v>5594</v>
      </c>
      <c r="F20" s="69"/>
      <c r="G20" s="14">
        <f t="shared" si="0"/>
        <v>0</v>
      </c>
      <c r="H20" s="6"/>
      <c r="I20" s="6"/>
      <c r="J20" s="6"/>
    </row>
    <row r="21" spans="8:10" s="16" customFormat="1" ht="15" customHeight="1">
      <c r="H21" s="15"/>
      <c r="I21" s="15"/>
      <c r="J21" s="15"/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0" ht="18" customHeight="1" thickBot="1">
      <c r="A23" s="3"/>
      <c r="B23" s="4" t="s">
        <v>10</v>
      </c>
      <c r="C23" s="4"/>
      <c r="D23" s="5"/>
      <c r="E23" s="1" t="s">
        <v>11</v>
      </c>
      <c r="F23" s="1"/>
      <c r="G23" s="1"/>
      <c r="H23" s="1" t="s">
        <v>12</v>
      </c>
      <c r="I23" s="1"/>
      <c r="J23" s="1"/>
    </row>
    <row r="24" spans="1:10" ht="14.25" customHeight="1">
      <c r="A24" s="111" t="s">
        <v>2</v>
      </c>
      <c r="B24" s="29" t="s">
        <v>52</v>
      </c>
      <c r="C24" s="29" t="s">
        <v>61</v>
      </c>
      <c r="D24" s="30" t="s">
        <v>3</v>
      </c>
      <c r="E24" s="29" t="s">
        <v>52</v>
      </c>
      <c r="F24" s="29" t="s">
        <v>61</v>
      </c>
      <c r="G24" s="30" t="s">
        <v>3</v>
      </c>
      <c r="H24" s="29" t="s">
        <v>52</v>
      </c>
      <c r="I24" s="29" t="s">
        <v>61</v>
      </c>
      <c r="J24" s="30" t="s">
        <v>3</v>
      </c>
    </row>
    <row r="25" spans="1:10" ht="14.25" customHeight="1">
      <c r="A25" s="112"/>
      <c r="B25" s="23" t="s">
        <v>4</v>
      </c>
      <c r="C25" s="23" t="s">
        <v>4</v>
      </c>
      <c r="D25" s="24" t="s">
        <v>5</v>
      </c>
      <c r="E25" s="23" t="s">
        <v>4</v>
      </c>
      <c r="F25" s="23" t="s">
        <v>4</v>
      </c>
      <c r="G25" s="24" t="s">
        <v>5</v>
      </c>
      <c r="H25" s="23" t="s">
        <v>4</v>
      </c>
      <c r="I25" s="23" t="s">
        <v>4</v>
      </c>
      <c r="J25" s="24" t="s">
        <v>5</v>
      </c>
    </row>
    <row r="26" spans="1:10" ht="14.25" customHeight="1">
      <c r="A26" s="9">
        <v>4</v>
      </c>
      <c r="B26" s="10">
        <v>640</v>
      </c>
      <c r="C26" s="10">
        <v>570</v>
      </c>
      <c r="D26" s="11">
        <f>IF(C26=0,0,(C26-B26)/B26*100)</f>
        <v>-10.9375</v>
      </c>
      <c r="E26" s="10">
        <v>609</v>
      </c>
      <c r="F26" s="10">
        <v>579</v>
      </c>
      <c r="G26" s="11">
        <f>IF(F26=0,0,(F26-E26)/E26*100)</f>
        <v>-4.926108374384237</v>
      </c>
      <c r="H26" s="10">
        <v>634</v>
      </c>
      <c r="I26" s="10">
        <v>866</v>
      </c>
      <c r="J26" s="11">
        <f>IF(I26=0,0,(I26-H26)/H26*100)</f>
        <v>36.59305993690852</v>
      </c>
    </row>
    <row r="27" spans="1:10" ht="14.25" customHeight="1">
      <c r="A27" s="9">
        <v>5</v>
      </c>
      <c r="B27" s="10">
        <v>549</v>
      </c>
      <c r="C27" s="10">
        <v>518</v>
      </c>
      <c r="D27" s="11">
        <f aca="true" t="shared" si="2" ref="D27:D42">IF(C27=0,0,(C27-B27)/B27*100)</f>
        <v>-5.646630236794172</v>
      </c>
      <c r="E27" s="10">
        <v>596</v>
      </c>
      <c r="F27" s="10">
        <v>640</v>
      </c>
      <c r="G27" s="11">
        <f aca="true" t="shared" si="3" ref="G27:G41">IF(F27=0,0,(F27-E27)/E27*100)</f>
        <v>7.38255033557047</v>
      </c>
      <c r="H27" s="10">
        <v>792</v>
      </c>
      <c r="I27" s="10">
        <v>950</v>
      </c>
      <c r="J27" s="11">
        <f aca="true" t="shared" si="4" ref="J27:J41">IF(I27=0,0,(I27-H27)/H27*100)</f>
        <v>19.94949494949495</v>
      </c>
    </row>
    <row r="28" spans="1:10" ht="14.25" customHeight="1">
      <c r="A28" s="9">
        <v>6</v>
      </c>
      <c r="B28" s="10">
        <v>688</v>
      </c>
      <c r="C28" s="10">
        <v>378</v>
      </c>
      <c r="D28" s="11">
        <f t="shared" si="2"/>
        <v>-45.05813953488372</v>
      </c>
      <c r="E28" s="10">
        <v>710</v>
      </c>
      <c r="F28" s="10">
        <v>546</v>
      </c>
      <c r="G28" s="11">
        <f t="shared" si="3"/>
        <v>-23.098591549295776</v>
      </c>
      <c r="H28" s="10">
        <v>810</v>
      </c>
      <c r="I28" s="10">
        <v>565</v>
      </c>
      <c r="J28" s="11">
        <f t="shared" si="4"/>
        <v>-30.246913580246915</v>
      </c>
    </row>
    <row r="29" spans="1:10" ht="14.25" customHeight="1">
      <c r="A29" s="9">
        <v>7</v>
      </c>
      <c r="B29" s="10">
        <v>594</v>
      </c>
      <c r="C29" s="10">
        <v>679</v>
      </c>
      <c r="D29" s="11">
        <f t="shared" si="2"/>
        <v>14.309764309764308</v>
      </c>
      <c r="E29" s="10">
        <v>609</v>
      </c>
      <c r="F29" s="10">
        <v>832</v>
      </c>
      <c r="G29" s="11">
        <f>IF(F29=0,0,(F29-E29)/E29*100)</f>
        <v>36.61740558292282</v>
      </c>
      <c r="H29" s="10">
        <v>635</v>
      </c>
      <c r="I29" s="10">
        <v>798</v>
      </c>
      <c r="J29" s="11">
        <f>IF(I29=0,0,(I29-H29)/H29*100)</f>
        <v>25.669291338582678</v>
      </c>
    </row>
    <row r="30" spans="1:10" ht="14.25" customHeight="1">
      <c r="A30" s="9">
        <v>8</v>
      </c>
      <c r="B30" s="10">
        <v>652</v>
      </c>
      <c r="C30" s="10">
        <v>504</v>
      </c>
      <c r="D30" s="11">
        <f t="shared" si="2"/>
        <v>-22.699386503067483</v>
      </c>
      <c r="E30" s="10">
        <v>724</v>
      </c>
      <c r="F30" s="10">
        <v>632</v>
      </c>
      <c r="G30" s="11">
        <f t="shared" si="3"/>
        <v>-12.70718232044199</v>
      </c>
      <c r="H30" s="10">
        <v>1011</v>
      </c>
      <c r="I30" s="10">
        <v>1016</v>
      </c>
      <c r="J30" s="11">
        <f t="shared" si="4"/>
        <v>0.4945598417408506</v>
      </c>
    </row>
    <row r="31" spans="1:10" ht="14.25" customHeight="1">
      <c r="A31" s="9">
        <v>9</v>
      </c>
      <c r="B31" s="10">
        <v>594</v>
      </c>
      <c r="C31" s="10"/>
      <c r="D31" s="11">
        <f t="shared" si="2"/>
        <v>0</v>
      </c>
      <c r="E31" s="10">
        <v>541</v>
      </c>
      <c r="F31" s="10"/>
      <c r="G31" s="11">
        <f t="shared" si="3"/>
        <v>0</v>
      </c>
      <c r="H31" s="10">
        <v>743</v>
      </c>
      <c r="I31" s="10"/>
      <c r="J31" s="11">
        <f>IF(I31=0,0,(I31-H31)/H31*100)</f>
        <v>0</v>
      </c>
    </row>
    <row r="32" spans="1:10" ht="14.25" customHeight="1">
      <c r="A32" s="9">
        <v>10</v>
      </c>
      <c r="B32" s="10">
        <v>595</v>
      </c>
      <c r="C32" s="10"/>
      <c r="D32" s="11">
        <f t="shared" si="2"/>
        <v>0</v>
      </c>
      <c r="E32" s="10">
        <v>689</v>
      </c>
      <c r="F32" s="10"/>
      <c r="G32" s="11">
        <f t="shared" si="3"/>
        <v>0</v>
      </c>
      <c r="H32" s="10">
        <v>728</v>
      </c>
      <c r="I32" s="10"/>
      <c r="J32" s="11">
        <f t="shared" si="4"/>
        <v>0</v>
      </c>
    </row>
    <row r="33" spans="1:10" ht="14.25" customHeight="1">
      <c r="A33" s="9">
        <v>11</v>
      </c>
      <c r="B33" s="10">
        <v>536</v>
      </c>
      <c r="C33" s="10"/>
      <c r="D33" s="11">
        <f t="shared" si="2"/>
        <v>0</v>
      </c>
      <c r="E33" s="10">
        <v>692</v>
      </c>
      <c r="F33" s="10"/>
      <c r="G33" s="11">
        <f t="shared" si="3"/>
        <v>0</v>
      </c>
      <c r="H33" s="10">
        <v>592</v>
      </c>
      <c r="I33" s="10"/>
      <c r="J33" s="11">
        <f t="shared" si="4"/>
        <v>0</v>
      </c>
    </row>
    <row r="34" spans="1:10" ht="14.25" customHeight="1">
      <c r="A34" s="9">
        <v>12</v>
      </c>
      <c r="B34" s="10">
        <v>548</v>
      </c>
      <c r="C34" s="10"/>
      <c r="D34" s="11">
        <f t="shared" si="2"/>
        <v>0</v>
      </c>
      <c r="E34" s="10">
        <v>759</v>
      </c>
      <c r="F34" s="10"/>
      <c r="G34" s="11">
        <f t="shared" si="3"/>
        <v>0</v>
      </c>
      <c r="H34" s="10">
        <v>725</v>
      </c>
      <c r="I34" s="10"/>
      <c r="J34" s="11">
        <f t="shared" si="4"/>
        <v>0</v>
      </c>
    </row>
    <row r="35" spans="1:10" ht="14.25" customHeight="1">
      <c r="A35" s="9">
        <v>1</v>
      </c>
      <c r="B35" s="10">
        <v>669</v>
      </c>
      <c r="C35" s="10"/>
      <c r="D35" s="11">
        <f t="shared" si="2"/>
        <v>0</v>
      </c>
      <c r="E35" s="10">
        <v>658</v>
      </c>
      <c r="F35" s="10"/>
      <c r="G35" s="11">
        <f t="shared" si="3"/>
        <v>0</v>
      </c>
      <c r="H35" s="10">
        <v>1042</v>
      </c>
      <c r="I35" s="10"/>
      <c r="J35" s="11">
        <f t="shared" si="4"/>
        <v>0</v>
      </c>
    </row>
    <row r="36" spans="1:10" ht="14.25" customHeight="1">
      <c r="A36" s="9">
        <v>2</v>
      </c>
      <c r="B36" s="10">
        <v>628</v>
      </c>
      <c r="C36" s="10"/>
      <c r="D36" s="11">
        <f t="shared" si="2"/>
        <v>0</v>
      </c>
      <c r="E36" s="10">
        <v>435</v>
      </c>
      <c r="F36" s="10"/>
      <c r="G36" s="11">
        <f t="shared" si="3"/>
        <v>0</v>
      </c>
      <c r="H36" s="10">
        <v>679</v>
      </c>
      <c r="I36" s="10"/>
      <c r="J36" s="11">
        <f t="shared" si="4"/>
        <v>0</v>
      </c>
    </row>
    <row r="37" spans="1:10" ht="14.25" customHeight="1">
      <c r="A37" s="9">
        <v>3</v>
      </c>
      <c r="B37" s="10">
        <v>479</v>
      </c>
      <c r="C37" s="10"/>
      <c r="D37" s="11">
        <f t="shared" si="2"/>
        <v>0</v>
      </c>
      <c r="E37" s="10">
        <v>534</v>
      </c>
      <c r="F37" s="10"/>
      <c r="G37" s="11">
        <f>IF(F37=0,0,(F37-E37)/E37*100)</f>
        <v>0</v>
      </c>
      <c r="H37" s="10">
        <v>470</v>
      </c>
      <c r="I37" s="10"/>
      <c r="J37" s="11">
        <f>IF(I37=0,0,(I37-H37)/H37*100)</f>
        <v>0</v>
      </c>
    </row>
    <row r="38" spans="1:10" ht="18" customHeight="1" thickBot="1">
      <c r="A38" s="12" t="s">
        <v>41</v>
      </c>
      <c r="B38" s="13">
        <f>SUM(B26:B37)</f>
        <v>7172</v>
      </c>
      <c r="C38" s="13"/>
      <c r="D38" s="14">
        <f>IF(C38=0,0,(C38-B38)/B38*100)</f>
        <v>0</v>
      </c>
      <c r="E38" s="34">
        <f>SUM(E26:E37)</f>
        <v>7556</v>
      </c>
      <c r="F38" s="34"/>
      <c r="G38" s="14">
        <f>IF(F38=0,0,(F38-E38)/E38*100)</f>
        <v>0</v>
      </c>
      <c r="H38" s="13">
        <f>SUM(H26:H37)</f>
        <v>8861</v>
      </c>
      <c r="I38" s="13"/>
      <c r="J38" s="14">
        <f>IF(I38=0,0,(I38-H38)/H38*100)</f>
        <v>0</v>
      </c>
    </row>
    <row r="39" spans="1:10" ht="14.25" customHeight="1">
      <c r="A39" s="9" t="s">
        <v>6</v>
      </c>
      <c r="B39" s="10">
        <f>SUM(B26:B28)</f>
        <v>1877</v>
      </c>
      <c r="C39" s="10"/>
      <c r="D39" s="11">
        <f t="shared" si="2"/>
        <v>0</v>
      </c>
      <c r="E39" s="10">
        <f>SUM(E26:E28)</f>
        <v>1915</v>
      </c>
      <c r="F39" s="10"/>
      <c r="G39" s="11">
        <f t="shared" si="3"/>
        <v>0</v>
      </c>
      <c r="H39" s="10">
        <f>SUM(H26:H28)</f>
        <v>2236</v>
      </c>
      <c r="I39" s="10"/>
      <c r="J39" s="11">
        <f t="shared" si="4"/>
        <v>0</v>
      </c>
    </row>
    <row r="40" spans="1:10" ht="14.25" customHeight="1">
      <c r="A40" s="9" t="s">
        <v>7</v>
      </c>
      <c r="B40" s="10">
        <f>SUM(B29:B31)</f>
        <v>1840</v>
      </c>
      <c r="C40" s="10"/>
      <c r="D40" s="11">
        <f t="shared" si="2"/>
        <v>0</v>
      </c>
      <c r="E40" s="10">
        <f>SUM(E29:E31)</f>
        <v>1874</v>
      </c>
      <c r="F40" s="10"/>
      <c r="G40" s="11">
        <f t="shared" si="3"/>
        <v>0</v>
      </c>
      <c r="H40" s="10">
        <f>SUM(H29:H31)</f>
        <v>2389</v>
      </c>
      <c r="I40" s="10"/>
      <c r="J40" s="11">
        <f t="shared" si="4"/>
        <v>0</v>
      </c>
    </row>
    <row r="41" spans="1:10" ht="14.25" customHeight="1">
      <c r="A41" s="9" t="s">
        <v>8</v>
      </c>
      <c r="B41" s="10">
        <f>SUM(B32:B34)</f>
        <v>1679</v>
      </c>
      <c r="C41" s="10"/>
      <c r="D41" s="11">
        <f t="shared" si="2"/>
        <v>0</v>
      </c>
      <c r="E41" s="10">
        <f>SUM(E32:E34)</f>
        <v>2140</v>
      </c>
      <c r="F41" s="10"/>
      <c r="G41" s="11">
        <f t="shared" si="3"/>
        <v>0</v>
      </c>
      <c r="H41" s="10">
        <f>SUM(H32:H34)</f>
        <v>2045</v>
      </c>
      <c r="I41" s="10"/>
      <c r="J41" s="11">
        <f t="shared" si="4"/>
        <v>0</v>
      </c>
    </row>
    <row r="42" spans="1:10" ht="14.25" customHeight="1" thickBot="1">
      <c r="A42" s="57" t="s">
        <v>9</v>
      </c>
      <c r="B42" s="13">
        <f>SUM(B35:B37)</f>
        <v>1776</v>
      </c>
      <c r="C42" s="13"/>
      <c r="D42" s="14">
        <f t="shared" si="2"/>
        <v>0</v>
      </c>
      <c r="E42" s="13">
        <f>SUM(E35:E37)</f>
        <v>1627</v>
      </c>
      <c r="F42" s="13"/>
      <c r="G42" s="14">
        <f>IF(F42=0,0,(F42-E42)/E42*100)</f>
        <v>0</v>
      </c>
      <c r="H42" s="13">
        <f>SUM(H35:H37)</f>
        <v>2191</v>
      </c>
      <c r="I42" s="13"/>
      <c r="J42" s="14">
        <f>IF(I42=0,0,(I42-H42)/H42*100)</f>
        <v>0</v>
      </c>
    </row>
    <row r="43" ht="15" customHeight="1"/>
  </sheetData>
  <sheetProtection/>
  <mergeCells count="2">
    <mergeCell ref="A2:A3"/>
    <mergeCell ref="A24:A25"/>
  </mergeCells>
  <printOptions horizontalCentered="1"/>
  <pageMargins left="0.7874015748031497" right="0.7874015748031497" top="0.91" bottom="0.39" header="0.43" footer="0.2"/>
  <pageSetup fitToHeight="1" fitToWidth="1" orientation="landscape" paperSize="9" scale="88" r:id="rId1"/>
  <headerFooter alignWithMargins="0">
    <oddHeader>&amp;C&amp;"ＭＳ Ｐゴシック,標準"１　総括&amp;6
&amp;12年度集計　全国　静岡県　県内地域別　（単位：戸/％）</oddHeader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">
      <selection activeCell="P30" sqref="P30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36</v>
      </c>
      <c r="I1" s="6"/>
      <c r="J1" s="6"/>
      <c r="K1" s="2" t="s">
        <v>15</v>
      </c>
      <c r="N1" s="2" t="s">
        <v>16</v>
      </c>
    </row>
    <row r="2" spans="1:16" ht="13.5" customHeight="1">
      <c r="A2" s="111" t="s">
        <v>2</v>
      </c>
      <c r="B2" s="29" t="s">
        <v>51</v>
      </c>
      <c r="C2" s="29" t="s">
        <v>61</v>
      </c>
      <c r="D2" s="30" t="s">
        <v>3</v>
      </c>
      <c r="E2" s="29" t="s">
        <v>51</v>
      </c>
      <c r="F2" s="29" t="s">
        <v>62</v>
      </c>
      <c r="G2" s="30" t="s">
        <v>3</v>
      </c>
      <c r="H2" s="29" t="s">
        <v>51</v>
      </c>
      <c r="I2" s="29" t="s">
        <v>62</v>
      </c>
      <c r="J2" s="30" t="s">
        <v>3</v>
      </c>
      <c r="K2" s="29" t="s">
        <v>51</v>
      </c>
      <c r="L2" s="29" t="s">
        <v>62</v>
      </c>
      <c r="M2" s="30" t="s">
        <v>3</v>
      </c>
      <c r="N2" s="29" t="s">
        <v>51</v>
      </c>
      <c r="O2" s="29" t="s">
        <v>62</v>
      </c>
      <c r="P2" s="30" t="s">
        <v>3</v>
      </c>
    </row>
    <row r="3" spans="1:16" ht="13.5" customHeight="1">
      <c r="A3" s="113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1650</v>
      </c>
      <c r="C4" s="10">
        <v>1776</v>
      </c>
      <c r="D4" s="11">
        <f aca="true" t="shared" si="0" ref="D4:D20">IF(C4=0,0,(C4-B4)/B4*100)</f>
        <v>7.636363636363637</v>
      </c>
      <c r="E4" s="10">
        <v>233</v>
      </c>
      <c r="F4" s="10">
        <v>239</v>
      </c>
      <c r="G4" s="11">
        <f aca="true" t="shared" si="1" ref="G4:G19">IF(F4=0,0,(F4-E4)/E4*100)</f>
        <v>2.575107296137339</v>
      </c>
      <c r="H4" s="10">
        <v>55</v>
      </c>
      <c r="I4" s="10">
        <v>88</v>
      </c>
      <c r="J4" s="11">
        <f aca="true" t="shared" si="2" ref="J4:J19">IF(I4=0,0,(I4-H4)/H4*100)</f>
        <v>60</v>
      </c>
      <c r="K4" s="10">
        <v>1301</v>
      </c>
      <c r="L4" s="10">
        <v>1406</v>
      </c>
      <c r="M4" s="11">
        <f aca="true" t="shared" si="3" ref="M4:M20">IF(L4=0,0,(L4-K4)/K4*100)</f>
        <v>8.070714834742505</v>
      </c>
      <c r="N4" s="10">
        <v>582</v>
      </c>
      <c r="O4" s="10">
        <v>609</v>
      </c>
      <c r="P4" s="11">
        <f aca="true" t="shared" si="4" ref="P4:P15">IF(O4=0,0,(O4-N4)/N4*100)</f>
        <v>4.639175257731959</v>
      </c>
    </row>
    <row r="5" spans="1:16" ht="14.25" customHeight="1">
      <c r="A5" s="9">
        <v>5</v>
      </c>
      <c r="B5" s="10">
        <v>1689</v>
      </c>
      <c r="C5" s="10">
        <v>1876</v>
      </c>
      <c r="D5" s="11">
        <f t="shared" si="0"/>
        <v>11.071640023682653</v>
      </c>
      <c r="E5" s="10">
        <v>248</v>
      </c>
      <c r="F5" s="10">
        <v>232</v>
      </c>
      <c r="G5" s="11">
        <f t="shared" si="1"/>
        <v>-6.451612903225806</v>
      </c>
      <c r="H5" s="10">
        <v>67</v>
      </c>
      <c r="I5" s="10">
        <v>105</v>
      </c>
      <c r="J5" s="11">
        <f>IF(I5=0,0,(I5-H5)/H5*100)</f>
        <v>56.71641791044776</v>
      </c>
      <c r="K5" s="10">
        <v>1246</v>
      </c>
      <c r="L5" s="10">
        <v>1256</v>
      </c>
      <c r="M5" s="11">
        <f t="shared" si="3"/>
        <v>0.8025682182985553</v>
      </c>
      <c r="N5" s="10">
        <v>691</v>
      </c>
      <c r="O5" s="10">
        <v>852</v>
      </c>
      <c r="P5" s="11">
        <f t="shared" si="4"/>
        <v>23.299565846599133</v>
      </c>
    </row>
    <row r="6" spans="1:16" ht="14.25" customHeight="1">
      <c r="A6" s="9">
        <v>6</v>
      </c>
      <c r="B6" s="10">
        <v>1861</v>
      </c>
      <c r="C6" s="10">
        <v>1267</v>
      </c>
      <c r="D6" s="11">
        <f t="shared" si="0"/>
        <v>-31.91832348199892</v>
      </c>
      <c r="E6" s="10">
        <v>347</v>
      </c>
      <c r="F6" s="10">
        <v>222</v>
      </c>
      <c r="G6" s="11">
        <f>IF(F6=0,0,(F6-E6)/E6*100)</f>
        <v>-36.023054755043226</v>
      </c>
      <c r="H6" s="10">
        <v>81</v>
      </c>
      <c r="I6" s="10">
        <v>70</v>
      </c>
      <c r="J6" s="64">
        <f>IF(I6=0,0,(I6-H6)/H6*100)</f>
        <v>-13.580246913580247</v>
      </c>
      <c r="K6" s="10">
        <v>1471</v>
      </c>
      <c r="L6" s="10">
        <v>1080</v>
      </c>
      <c r="M6" s="11">
        <f>IF(L6=0,0,(L6-K6)/K6*100)</f>
        <v>-26.580557443915705</v>
      </c>
      <c r="N6" s="10">
        <v>737</v>
      </c>
      <c r="O6" s="10">
        <v>409</v>
      </c>
      <c r="P6" s="11">
        <f>IF(O6=0,0,(O6-N6)/N6*100)</f>
        <v>-44.50474898236092</v>
      </c>
    </row>
    <row r="7" spans="1:16" ht="14.25" customHeight="1">
      <c r="A7" s="9">
        <v>7</v>
      </c>
      <c r="B7" s="10">
        <v>1694</v>
      </c>
      <c r="C7" s="10">
        <v>2084</v>
      </c>
      <c r="D7" s="11">
        <f t="shared" si="0"/>
        <v>23.022432113341203</v>
      </c>
      <c r="E7" s="10">
        <v>144</v>
      </c>
      <c r="F7" s="10">
        <v>225</v>
      </c>
      <c r="G7" s="11">
        <f t="shared" si="1"/>
        <v>56.25</v>
      </c>
      <c r="H7" s="10">
        <v>55</v>
      </c>
      <c r="I7" s="10">
        <v>95</v>
      </c>
      <c r="J7" s="11">
        <f t="shared" si="2"/>
        <v>72.72727272727273</v>
      </c>
      <c r="K7" s="10">
        <v>1256</v>
      </c>
      <c r="L7" s="10">
        <v>1404</v>
      </c>
      <c r="M7" s="11">
        <f t="shared" si="3"/>
        <v>11.78343949044586</v>
      </c>
      <c r="N7" s="10">
        <v>582</v>
      </c>
      <c r="O7" s="10">
        <v>905</v>
      </c>
      <c r="P7" s="11">
        <f t="shared" si="4"/>
        <v>55.49828178694158</v>
      </c>
    </row>
    <row r="8" spans="1:16" ht="14.25" customHeight="1">
      <c r="A8" s="9">
        <v>8</v>
      </c>
      <c r="B8" s="10">
        <v>2153</v>
      </c>
      <c r="C8" s="10">
        <v>1833</v>
      </c>
      <c r="D8" s="11">
        <f t="shared" si="0"/>
        <v>-14.862981885740828</v>
      </c>
      <c r="E8" s="10">
        <v>234</v>
      </c>
      <c r="F8" s="10">
        <v>319</v>
      </c>
      <c r="G8" s="11">
        <f t="shared" si="1"/>
        <v>36.324786324786324</v>
      </c>
      <c r="H8" s="10">
        <v>77</v>
      </c>
      <c r="I8" s="10">
        <v>94</v>
      </c>
      <c r="J8" s="11">
        <f t="shared" si="2"/>
        <v>22.07792207792208</v>
      </c>
      <c r="K8" s="10">
        <v>1541</v>
      </c>
      <c r="L8" s="10">
        <v>1472</v>
      </c>
      <c r="M8" s="11">
        <f t="shared" si="3"/>
        <v>-4.477611940298507</v>
      </c>
      <c r="N8" s="10">
        <v>846</v>
      </c>
      <c r="O8" s="10">
        <v>680</v>
      </c>
      <c r="P8" s="11">
        <f t="shared" si="4"/>
        <v>-19.62174940898345</v>
      </c>
    </row>
    <row r="9" spans="1:16" ht="14.25" customHeight="1">
      <c r="A9" s="9">
        <v>9</v>
      </c>
      <c r="B9" s="10">
        <v>1583</v>
      </c>
      <c r="C9" s="10"/>
      <c r="D9" s="11">
        <f t="shared" si="0"/>
        <v>0</v>
      </c>
      <c r="E9" s="10">
        <v>295</v>
      </c>
      <c r="F9" s="10"/>
      <c r="G9" s="11">
        <f t="shared" si="1"/>
        <v>0</v>
      </c>
      <c r="H9" s="10">
        <v>64</v>
      </c>
      <c r="I9" s="10"/>
      <c r="J9" s="11">
        <f t="shared" si="2"/>
        <v>0</v>
      </c>
      <c r="K9" s="10">
        <v>1231</v>
      </c>
      <c r="L9" s="10"/>
      <c r="M9" s="11">
        <f t="shared" si="3"/>
        <v>0</v>
      </c>
      <c r="N9" s="10">
        <v>647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1809</v>
      </c>
      <c r="C10" s="10"/>
      <c r="D10" s="11">
        <f t="shared" si="0"/>
        <v>0</v>
      </c>
      <c r="E10" s="10">
        <v>203</v>
      </c>
      <c r="F10" s="10"/>
      <c r="G10" s="11">
        <f t="shared" si="1"/>
        <v>0</v>
      </c>
      <c r="H10" s="10">
        <v>70</v>
      </c>
      <c r="I10" s="10"/>
      <c r="J10" s="11">
        <f t="shared" si="2"/>
        <v>0</v>
      </c>
      <c r="K10" s="10">
        <v>1464</v>
      </c>
      <c r="L10" s="10"/>
      <c r="M10" s="11">
        <f t="shared" si="3"/>
        <v>0</v>
      </c>
      <c r="N10" s="10">
        <v>548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1626</v>
      </c>
      <c r="C11" s="10"/>
      <c r="D11" s="11">
        <f t="shared" si="0"/>
        <v>0</v>
      </c>
      <c r="E11" s="10">
        <v>194</v>
      </c>
      <c r="F11" s="10"/>
      <c r="G11" s="40">
        <f t="shared" si="1"/>
        <v>0</v>
      </c>
      <c r="H11" s="10">
        <v>78</v>
      </c>
      <c r="I11" s="10"/>
      <c r="J11" s="11">
        <f t="shared" si="2"/>
        <v>0</v>
      </c>
      <c r="K11" s="10">
        <v>1267</v>
      </c>
      <c r="L11" s="10"/>
      <c r="M11" s="11">
        <f t="shared" si="3"/>
        <v>0</v>
      </c>
      <c r="N11" s="10">
        <v>553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1775</v>
      </c>
      <c r="C12" s="10"/>
      <c r="D12" s="11">
        <f t="shared" si="0"/>
        <v>0</v>
      </c>
      <c r="E12" s="10">
        <v>257</v>
      </c>
      <c r="F12" s="10"/>
      <c r="G12" s="11">
        <f t="shared" si="1"/>
        <v>0</v>
      </c>
      <c r="H12" s="10">
        <v>70</v>
      </c>
      <c r="I12" s="10"/>
      <c r="J12" s="11">
        <f t="shared" si="2"/>
        <v>0</v>
      </c>
      <c r="K12" s="10">
        <v>1346</v>
      </c>
      <c r="L12" s="10"/>
      <c r="M12" s="11">
        <f t="shared" si="3"/>
        <v>0</v>
      </c>
      <c r="N12" s="10">
        <v>686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2127</v>
      </c>
      <c r="C13" s="10"/>
      <c r="D13" s="11">
        <f t="shared" si="0"/>
        <v>0</v>
      </c>
      <c r="E13" s="10">
        <v>242</v>
      </c>
      <c r="F13" s="10"/>
      <c r="G13" s="11">
        <f t="shared" si="1"/>
        <v>0</v>
      </c>
      <c r="H13" s="10">
        <v>104</v>
      </c>
      <c r="I13" s="10"/>
      <c r="J13" s="64">
        <f t="shared" si="2"/>
        <v>0</v>
      </c>
      <c r="K13" s="10">
        <v>1509</v>
      </c>
      <c r="L13" s="10"/>
      <c r="M13" s="11">
        <f t="shared" si="3"/>
        <v>0</v>
      </c>
      <c r="N13" s="10">
        <v>860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1540</v>
      </c>
      <c r="C14" s="10"/>
      <c r="D14" s="11">
        <f>IF(C14=0,0,(C14-B14)/B14*100)</f>
        <v>0</v>
      </c>
      <c r="E14" s="10">
        <v>202</v>
      </c>
      <c r="F14" s="10"/>
      <c r="G14" s="11">
        <f>IF(F14=0,0,(F14-E14)/E14*100)</f>
        <v>0</v>
      </c>
      <c r="H14" s="10">
        <v>74</v>
      </c>
      <c r="I14" s="10"/>
      <c r="J14" s="11">
        <f t="shared" si="2"/>
        <v>0</v>
      </c>
      <c r="K14" s="10">
        <v>1255</v>
      </c>
      <c r="L14" s="10"/>
      <c r="M14" s="11">
        <f t="shared" si="3"/>
        <v>0</v>
      </c>
      <c r="N14" s="10">
        <v>487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1320</v>
      </c>
      <c r="C15" s="10"/>
      <c r="D15" s="11">
        <f t="shared" si="0"/>
        <v>0</v>
      </c>
      <c r="E15" s="10">
        <v>163</v>
      </c>
      <c r="F15" s="10"/>
      <c r="G15" s="11">
        <f t="shared" si="1"/>
        <v>0</v>
      </c>
      <c r="H15" s="10">
        <v>68</v>
      </c>
      <c r="I15" s="10"/>
      <c r="J15" s="11">
        <f>IF(I15=0,0,(I15-H15)/H15*100)</f>
        <v>0</v>
      </c>
      <c r="K15" s="10">
        <v>1026</v>
      </c>
      <c r="L15" s="10"/>
      <c r="M15" s="11">
        <f t="shared" si="3"/>
        <v>0</v>
      </c>
      <c r="N15" s="10">
        <v>457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20827</v>
      </c>
      <c r="C16" s="13"/>
      <c r="D16" s="14">
        <f>IF(C16=0,0,(C16-B16)/B16*100)</f>
        <v>0</v>
      </c>
      <c r="E16" s="13">
        <f>SUM(E4:E15)</f>
        <v>2762</v>
      </c>
      <c r="F16" s="13"/>
      <c r="G16" s="14">
        <f>IF(F16=0,0,(F16-E16)/E16*100)</f>
        <v>0</v>
      </c>
      <c r="H16" s="13">
        <f>SUM(H4:H15)</f>
        <v>863</v>
      </c>
      <c r="I16" s="13"/>
      <c r="J16" s="14">
        <f>IF(I16=0,0,(I16-H16)/H16*100)</f>
        <v>0</v>
      </c>
      <c r="K16" s="13">
        <f>SUM(K4:K15)</f>
        <v>15913</v>
      </c>
      <c r="L16" s="13"/>
      <c r="M16" s="14">
        <f>IF(L16=0,0,(L16-K16)/K16*100)</f>
        <v>0</v>
      </c>
      <c r="N16" s="13">
        <f>SUM(N4:N15)</f>
        <v>7676</v>
      </c>
      <c r="O16" s="13"/>
      <c r="P16" s="14">
        <f>IF(O16=0,0,(O16-N16)/N16*100)</f>
        <v>0</v>
      </c>
    </row>
    <row r="17" spans="1:16" ht="14.25" customHeight="1">
      <c r="A17" s="9" t="s">
        <v>6</v>
      </c>
      <c r="B17" s="10">
        <f>SUM(B4:B6)</f>
        <v>5200</v>
      </c>
      <c r="C17" s="10"/>
      <c r="D17" s="11">
        <f t="shared" si="0"/>
        <v>0</v>
      </c>
      <c r="E17" s="10">
        <f>SUM(E4:E6)</f>
        <v>828</v>
      </c>
      <c r="F17" s="10"/>
      <c r="G17" s="11">
        <f t="shared" si="1"/>
        <v>0</v>
      </c>
      <c r="H17" s="10">
        <f>SUM(H4:H6)</f>
        <v>203</v>
      </c>
      <c r="I17" s="10"/>
      <c r="J17" s="11">
        <f t="shared" si="2"/>
        <v>0</v>
      </c>
      <c r="K17" s="10">
        <f>SUM(K4:K6)</f>
        <v>4018</v>
      </c>
      <c r="L17" s="10"/>
      <c r="M17" s="11">
        <f t="shared" si="3"/>
        <v>0</v>
      </c>
      <c r="N17" s="10">
        <f>SUM(N4:N6)</f>
        <v>2010</v>
      </c>
      <c r="O17" s="10"/>
      <c r="P17" s="11">
        <f>IF(O17=0,0,(O17-N17)/N17*100)</f>
        <v>0</v>
      </c>
    </row>
    <row r="18" spans="1:16" ht="14.25" customHeight="1">
      <c r="A18" s="9" t="s">
        <v>7</v>
      </c>
      <c r="B18" s="10">
        <f>SUM(B7:B9)</f>
        <v>5430</v>
      </c>
      <c r="C18" s="10"/>
      <c r="D18" s="11">
        <f t="shared" si="0"/>
        <v>0</v>
      </c>
      <c r="E18" s="10">
        <f>SUM(E7:E9)</f>
        <v>673</v>
      </c>
      <c r="F18" s="10"/>
      <c r="G18" s="11">
        <f t="shared" si="1"/>
        <v>0</v>
      </c>
      <c r="H18" s="10">
        <f>SUM(H7:H9)</f>
        <v>196</v>
      </c>
      <c r="I18" s="10"/>
      <c r="J18" s="11">
        <f t="shared" si="2"/>
        <v>0</v>
      </c>
      <c r="K18" s="10">
        <f>SUM(K7:K9)</f>
        <v>4028</v>
      </c>
      <c r="L18" s="10"/>
      <c r="M18" s="11">
        <f t="shared" si="3"/>
        <v>0</v>
      </c>
      <c r="N18" s="10">
        <f>SUM(N7:N9)</f>
        <v>2075</v>
      </c>
      <c r="O18" s="10"/>
      <c r="P18" s="11">
        <f>IF(O18=0,0,(O18-N18)/N18*100)</f>
        <v>0</v>
      </c>
    </row>
    <row r="19" spans="1:16" ht="14.25" customHeight="1" thickBot="1">
      <c r="A19" s="9" t="s">
        <v>8</v>
      </c>
      <c r="B19" s="10">
        <f>SUM(B10:B12)</f>
        <v>5210</v>
      </c>
      <c r="C19" s="10"/>
      <c r="D19" s="11">
        <f>IF(C19=0,0,(C19-B19)/B19*100)</f>
        <v>0</v>
      </c>
      <c r="E19" s="13">
        <f>SUM(E10:E12)</f>
        <v>654</v>
      </c>
      <c r="F19" s="13"/>
      <c r="G19" s="11">
        <f t="shared" si="1"/>
        <v>0</v>
      </c>
      <c r="H19" s="10">
        <f>SUM(H10:H12)</f>
        <v>218</v>
      </c>
      <c r="I19" s="10"/>
      <c r="J19" s="11">
        <f t="shared" si="2"/>
        <v>0</v>
      </c>
      <c r="K19" s="10">
        <f>SUM(K10:K12)</f>
        <v>4077</v>
      </c>
      <c r="L19" s="10"/>
      <c r="M19" s="11">
        <f t="shared" si="3"/>
        <v>0</v>
      </c>
      <c r="N19" s="10">
        <f>SUM(N10:N12)</f>
        <v>1787</v>
      </c>
      <c r="O19" s="10"/>
      <c r="P19" s="11">
        <f>IF(O19=0,0,(O19-N19)/N19*100)</f>
        <v>0</v>
      </c>
    </row>
    <row r="20" spans="1:16" ht="14.25" customHeight="1" thickBot="1">
      <c r="A20" s="57" t="s">
        <v>9</v>
      </c>
      <c r="B20" s="13">
        <f>SUM(B13:B15)</f>
        <v>4987</v>
      </c>
      <c r="C20" s="13"/>
      <c r="D20" s="14">
        <f t="shared" si="0"/>
        <v>0</v>
      </c>
      <c r="E20" s="13">
        <f>IF(E15=0,0,SUM(E13:E15))</f>
        <v>607</v>
      </c>
      <c r="F20" s="13"/>
      <c r="G20" s="14">
        <f>IF(F20=0,0,(F20-E20)/E20*100)</f>
        <v>0</v>
      </c>
      <c r="H20" s="13">
        <f>SUM(H13:H15)</f>
        <v>246</v>
      </c>
      <c r="I20" s="13"/>
      <c r="J20" s="14">
        <f>IF(I20=0,0,(I20-H20)/H20*100)</f>
        <v>0</v>
      </c>
      <c r="K20" s="13">
        <f>SUM(K13:K15)</f>
        <v>3790</v>
      </c>
      <c r="L20" s="13"/>
      <c r="M20" s="14">
        <f t="shared" si="3"/>
        <v>0</v>
      </c>
      <c r="N20" s="13">
        <f>SUM(N13:N15)</f>
        <v>1804</v>
      </c>
      <c r="O20" s="13"/>
      <c r="P20" s="14">
        <f>IF(O20=0,0,(O20-N20)/N20*100)</f>
        <v>0</v>
      </c>
    </row>
    <row r="21" ht="15" customHeight="1"/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17</v>
      </c>
      <c r="C23" s="4"/>
      <c r="D23" s="5"/>
      <c r="E23" s="1" t="s">
        <v>18</v>
      </c>
      <c r="F23" s="1"/>
      <c r="G23" s="1"/>
      <c r="H23" s="1" t="s">
        <v>19</v>
      </c>
      <c r="I23" s="6"/>
      <c r="J23" s="6"/>
      <c r="K23" s="2" t="s">
        <v>20</v>
      </c>
      <c r="N23" s="2" t="s">
        <v>33</v>
      </c>
    </row>
    <row r="24" spans="1:16" ht="14.25" customHeight="1">
      <c r="A24" s="111" t="s">
        <v>2</v>
      </c>
      <c r="B24" s="29" t="s">
        <v>52</v>
      </c>
      <c r="C24" s="29" t="s">
        <v>63</v>
      </c>
      <c r="D24" s="30" t="s">
        <v>3</v>
      </c>
      <c r="E24" s="29" t="s">
        <v>52</v>
      </c>
      <c r="F24" s="29" t="s">
        <v>63</v>
      </c>
      <c r="G24" s="30" t="s">
        <v>3</v>
      </c>
      <c r="H24" s="29" t="s">
        <v>53</v>
      </c>
      <c r="I24" s="29" t="s">
        <v>63</v>
      </c>
      <c r="J24" s="30" t="s">
        <v>3</v>
      </c>
      <c r="K24" s="29" t="s">
        <v>52</v>
      </c>
      <c r="L24" s="29" t="s">
        <v>63</v>
      </c>
      <c r="M24" s="30" t="s">
        <v>3</v>
      </c>
      <c r="N24" s="29" t="s">
        <v>52</v>
      </c>
      <c r="O24" s="29" t="s">
        <v>63</v>
      </c>
      <c r="P24" s="30" t="s">
        <v>3</v>
      </c>
    </row>
    <row r="25" spans="1:16" ht="14.25" customHeight="1">
      <c r="A25" s="112"/>
      <c r="B25" s="23" t="s">
        <v>4</v>
      </c>
      <c r="C25" s="23" t="s">
        <v>4</v>
      </c>
      <c r="D25" s="24" t="s">
        <v>5</v>
      </c>
      <c r="E25" s="23" t="s">
        <v>4</v>
      </c>
      <c r="F25" s="23" t="s">
        <v>4</v>
      </c>
      <c r="G25" s="24" t="s">
        <v>5</v>
      </c>
      <c r="H25" s="23" t="s">
        <v>4</v>
      </c>
      <c r="I25" s="23" t="s">
        <v>4</v>
      </c>
      <c r="J25" s="24" t="s">
        <v>5</v>
      </c>
      <c r="K25" s="23" t="s">
        <v>4</v>
      </c>
      <c r="L25" s="23" t="s">
        <v>4</v>
      </c>
      <c r="M25" s="24" t="s">
        <v>5</v>
      </c>
      <c r="N25" s="23" t="s">
        <v>4</v>
      </c>
      <c r="O25" s="23" t="s">
        <v>4</v>
      </c>
      <c r="P25" s="24" t="s">
        <v>5</v>
      </c>
    </row>
    <row r="26" spans="1:16" ht="14.25" customHeight="1">
      <c r="A26" s="9">
        <v>4</v>
      </c>
      <c r="B26" s="10">
        <v>955</v>
      </c>
      <c r="C26" s="10">
        <v>1006</v>
      </c>
      <c r="D26" s="11">
        <f aca="true" t="shared" si="5" ref="D26:D42">IF(C26=0,0,(C26-B26)/B26*100)</f>
        <v>5.340314136125655</v>
      </c>
      <c r="E26" s="10">
        <v>628</v>
      </c>
      <c r="F26" s="10">
        <v>682</v>
      </c>
      <c r="G26" s="11">
        <f aca="true" t="shared" si="6" ref="G26:G42">IF(F26=0,0,(F26-E26)/E26*100)</f>
        <v>8.598726114649681</v>
      </c>
      <c r="H26" s="10">
        <v>13</v>
      </c>
      <c r="I26" s="10">
        <v>8</v>
      </c>
      <c r="J26" s="11">
        <f aca="true" t="shared" si="7" ref="J26:J42">IF(I26=0,0,(I26-H26)/H26*100)</f>
        <v>-38.46153846153847</v>
      </c>
      <c r="K26" s="10">
        <v>287</v>
      </c>
      <c r="L26" s="10">
        <v>319</v>
      </c>
      <c r="M26" s="11">
        <f>IF(L26=0,0,(L26-K26)/K26*100)</f>
        <v>11.149825783972126</v>
      </c>
      <c r="N26" s="51">
        <v>48</v>
      </c>
      <c r="O26" s="51">
        <v>30</v>
      </c>
      <c r="P26" s="101">
        <f>IF(O26=0,0,(O26-N26)/N26*100)</f>
        <v>-37.5</v>
      </c>
    </row>
    <row r="27" spans="1:16" ht="14.25" customHeight="1">
      <c r="A27" s="9">
        <v>5</v>
      </c>
      <c r="B27" s="10">
        <v>984</v>
      </c>
      <c r="C27" s="10">
        <v>1028</v>
      </c>
      <c r="D27" s="11">
        <f t="shared" si="5"/>
        <v>4.471544715447155</v>
      </c>
      <c r="E27" s="39">
        <v>652</v>
      </c>
      <c r="F27" s="39">
        <v>711</v>
      </c>
      <c r="G27" s="48">
        <f t="shared" si="6"/>
        <v>9.049079754601227</v>
      </c>
      <c r="H27" s="39">
        <v>3</v>
      </c>
      <c r="I27" s="39">
        <v>6</v>
      </c>
      <c r="J27" s="48">
        <f t="shared" si="7"/>
        <v>100</v>
      </c>
      <c r="K27" s="10">
        <v>298</v>
      </c>
      <c r="L27" s="10">
        <v>363</v>
      </c>
      <c r="M27" s="11">
        <f>IF(L27=0,0,(L27-K27)/K27*100)</f>
        <v>21.812080536912752</v>
      </c>
      <c r="N27" s="51">
        <v>35</v>
      </c>
      <c r="O27" s="51">
        <v>98</v>
      </c>
      <c r="P27" s="33">
        <f>IF(O27=0,0,(O27-N27)/N27*100)</f>
        <v>180</v>
      </c>
    </row>
    <row r="28" spans="1:16" ht="14.25" customHeight="1">
      <c r="A28" s="9">
        <v>6</v>
      </c>
      <c r="B28" s="10">
        <v>1141</v>
      </c>
      <c r="C28" s="10">
        <v>851</v>
      </c>
      <c r="D28" s="11">
        <f t="shared" si="5"/>
        <v>-25.41630148992112</v>
      </c>
      <c r="E28" s="39">
        <v>765</v>
      </c>
      <c r="F28" s="39">
        <v>408</v>
      </c>
      <c r="G28" s="48">
        <f t="shared" si="6"/>
        <v>-46.666666666666664</v>
      </c>
      <c r="H28" s="39">
        <v>9</v>
      </c>
      <c r="I28" s="39">
        <v>5</v>
      </c>
      <c r="J28" s="48">
        <f t="shared" si="7"/>
        <v>-44.44444444444444</v>
      </c>
      <c r="K28" s="10">
        <v>293</v>
      </c>
      <c r="L28" s="10">
        <v>225</v>
      </c>
      <c r="M28" s="11">
        <f aca="true" t="shared" si="8" ref="M28:M42">IF(L28=0,0,(L28-K28)/K28*100)</f>
        <v>-23.208191126279864</v>
      </c>
      <c r="N28" s="51">
        <v>24</v>
      </c>
      <c r="O28" s="51" t="s">
        <v>68</v>
      </c>
      <c r="P28" s="55">
        <f>IF(O28=0,0,(O28-N28)/N28*100)</f>
        <v>-100</v>
      </c>
    </row>
    <row r="29" spans="1:16" ht="14.25" customHeight="1">
      <c r="A29" s="9">
        <v>7</v>
      </c>
      <c r="B29" s="10">
        <v>1041</v>
      </c>
      <c r="C29" s="10">
        <v>1084</v>
      </c>
      <c r="D29" s="11">
        <f t="shared" si="5"/>
        <v>4.130643611911624</v>
      </c>
      <c r="E29" s="39">
        <v>452</v>
      </c>
      <c r="F29" s="39">
        <v>769</v>
      </c>
      <c r="G29" s="48">
        <f t="shared" si="6"/>
        <v>70.13274336283186</v>
      </c>
      <c r="H29" s="39">
        <v>2</v>
      </c>
      <c r="I29" s="39">
        <v>7</v>
      </c>
      <c r="J29" s="48">
        <f t="shared" si="7"/>
        <v>250</v>
      </c>
      <c r="K29" s="10">
        <v>343</v>
      </c>
      <c r="L29" s="10">
        <v>449</v>
      </c>
      <c r="M29" s="11">
        <f>IF(L29=0,0,(L29-K29)/K29*100)</f>
        <v>30.903790087463555</v>
      </c>
      <c r="N29" s="21">
        <v>51</v>
      </c>
      <c r="O29" s="21">
        <v>160</v>
      </c>
      <c r="P29" s="33">
        <f>IF(O29=0,0,(O29-N29)/N29*100)</f>
        <v>213.72549019607843</v>
      </c>
    </row>
    <row r="30" spans="1:16" ht="14.25" customHeight="1">
      <c r="A30" s="9">
        <v>8</v>
      </c>
      <c r="B30" s="10">
        <v>1088</v>
      </c>
      <c r="C30" s="10">
        <v>1067</v>
      </c>
      <c r="D30" s="11">
        <f t="shared" si="5"/>
        <v>-1.9301470588235294</v>
      </c>
      <c r="E30" s="39">
        <v>959</v>
      </c>
      <c r="F30" s="39">
        <v>702</v>
      </c>
      <c r="G30" s="48">
        <f t="shared" si="6"/>
        <v>-26.798748696558917</v>
      </c>
      <c r="H30" s="39">
        <v>5</v>
      </c>
      <c r="I30" s="39">
        <v>24</v>
      </c>
      <c r="J30" s="48">
        <f t="shared" si="7"/>
        <v>380</v>
      </c>
      <c r="K30" s="10">
        <v>335</v>
      </c>
      <c r="L30" s="10">
        <v>359</v>
      </c>
      <c r="M30" s="11">
        <f t="shared" si="8"/>
        <v>7.164179104477612</v>
      </c>
      <c r="N30" s="51">
        <v>62</v>
      </c>
      <c r="O30" s="51">
        <v>60</v>
      </c>
      <c r="P30" s="40">
        <f>IF(O30=0,0,(O30-N30)/N30*100)</f>
        <v>-3.225806451612903</v>
      </c>
    </row>
    <row r="31" spans="1:16" ht="14.25" customHeight="1">
      <c r="A31" s="9">
        <v>9</v>
      </c>
      <c r="B31" s="10">
        <v>948</v>
      </c>
      <c r="C31" s="10"/>
      <c r="D31" s="11">
        <f t="shared" si="5"/>
        <v>0</v>
      </c>
      <c r="E31" s="10">
        <v>608</v>
      </c>
      <c r="F31" s="10"/>
      <c r="G31" s="11">
        <f t="shared" si="6"/>
        <v>0</v>
      </c>
      <c r="H31" s="10">
        <v>58</v>
      </c>
      <c r="I31" s="10"/>
      <c r="J31" s="11">
        <f t="shared" si="7"/>
        <v>0</v>
      </c>
      <c r="K31" s="10">
        <v>264</v>
      </c>
      <c r="L31" s="10"/>
      <c r="M31" s="64"/>
      <c r="N31" s="51">
        <v>39</v>
      </c>
      <c r="O31" s="51"/>
      <c r="P31" s="40"/>
    </row>
    <row r="32" spans="1:16" ht="14.25" customHeight="1">
      <c r="A32" s="9">
        <v>10</v>
      </c>
      <c r="B32" s="10">
        <v>1003</v>
      </c>
      <c r="C32" s="10"/>
      <c r="D32" s="11">
        <f t="shared" si="5"/>
        <v>0</v>
      </c>
      <c r="E32" s="10">
        <v>710</v>
      </c>
      <c r="F32" s="10"/>
      <c r="G32" s="11">
        <f t="shared" si="6"/>
        <v>0</v>
      </c>
      <c r="H32" s="10">
        <v>7</v>
      </c>
      <c r="I32" s="10"/>
      <c r="J32" s="11">
        <f t="shared" si="7"/>
        <v>0</v>
      </c>
      <c r="K32" s="10">
        <v>292</v>
      </c>
      <c r="L32" s="10"/>
      <c r="M32" s="11">
        <f t="shared" si="8"/>
        <v>0</v>
      </c>
      <c r="N32" s="51" t="s">
        <v>58</v>
      </c>
      <c r="O32" s="51"/>
      <c r="P32" s="40">
        <f>IF(O32=0,0,(O32-N32)/N32*100)</f>
        <v>0</v>
      </c>
    </row>
    <row r="33" spans="1:16" ht="14.25" customHeight="1">
      <c r="A33" s="9">
        <v>11</v>
      </c>
      <c r="B33" s="10">
        <v>927</v>
      </c>
      <c r="C33" s="10"/>
      <c r="D33" s="11">
        <f t="shared" si="5"/>
        <v>0</v>
      </c>
      <c r="E33" s="10">
        <v>532</v>
      </c>
      <c r="F33" s="10"/>
      <c r="G33" s="11">
        <f t="shared" si="6"/>
        <v>0</v>
      </c>
      <c r="H33" s="10">
        <v>4</v>
      </c>
      <c r="I33" s="10"/>
      <c r="J33" s="64">
        <f t="shared" si="7"/>
        <v>0</v>
      </c>
      <c r="K33" s="10">
        <v>357</v>
      </c>
      <c r="L33" s="10"/>
      <c r="M33" s="11">
        <f t="shared" si="8"/>
        <v>0</v>
      </c>
      <c r="N33" s="21">
        <v>98</v>
      </c>
      <c r="O33" s="21"/>
      <c r="P33" s="11">
        <f>IF(O33=0,0,(O33-N33)/N33*100)</f>
        <v>0</v>
      </c>
    </row>
    <row r="34" spans="1:16" ht="14.25" customHeight="1">
      <c r="A34" s="9">
        <v>12</v>
      </c>
      <c r="B34" s="10">
        <v>972</v>
      </c>
      <c r="C34" s="10"/>
      <c r="D34" s="11">
        <f t="shared" si="5"/>
        <v>0</v>
      </c>
      <c r="E34" s="10">
        <v>696</v>
      </c>
      <c r="F34" s="10"/>
      <c r="G34" s="11">
        <f t="shared" si="6"/>
        <v>0</v>
      </c>
      <c r="H34" s="10">
        <v>12</v>
      </c>
      <c r="I34" s="10"/>
      <c r="J34" s="11">
        <f t="shared" si="7"/>
        <v>0</v>
      </c>
      <c r="K34" s="10">
        <v>352</v>
      </c>
      <c r="L34" s="10"/>
      <c r="M34" s="11">
        <f t="shared" si="8"/>
        <v>0</v>
      </c>
      <c r="N34" s="21">
        <v>65</v>
      </c>
      <c r="O34" s="21"/>
      <c r="P34" s="11">
        <f>IF(O34=0,0,(O34-N34)/N34*100)</f>
        <v>0</v>
      </c>
    </row>
    <row r="35" spans="1:16" ht="14.25" customHeight="1">
      <c r="A35" s="9">
        <v>1</v>
      </c>
      <c r="B35" s="10">
        <v>1022</v>
      </c>
      <c r="C35" s="10"/>
      <c r="D35" s="11">
        <f t="shared" si="5"/>
        <v>0</v>
      </c>
      <c r="E35" s="10">
        <v>670</v>
      </c>
      <c r="F35" s="10"/>
      <c r="G35" s="11">
        <f t="shared" si="6"/>
        <v>0</v>
      </c>
      <c r="H35" s="10">
        <v>9</v>
      </c>
      <c r="I35" s="10"/>
      <c r="J35" s="64">
        <f t="shared" si="7"/>
        <v>0</v>
      </c>
      <c r="K35" s="10">
        <v>668</v>
      </c>
      <c r="L35" s="10"/>
      <c r="M35" s="11">
        <f t="shared" si="8"/>
        <v>0</v>
      </c>
      <c r="N35" s="51">
        <v>322</v>
      </c>
      <c r="O35" s="51"/>
      <c r="P35" s="11">
        <f>IF(O35=0,0,(O35-N35)/N35*100)</f>
        <v>0</v>
      </c>
    </row>
    <row r="36" spans="1:16" ht="14.25" customHeight="1">
      <c r="A36" s="9">
        <v>2</v>
      </c>
      <c r="B36" s="10">
        <v>846</v>
      </c>
      <c r="C36" s="10"/>
      <c r="D36" s="11">
        <f t="shared" si="5"/>
        <v>0</v>
      </c>
      <c r="E36" s="10">
        <v>489</v>
      </c>
      <c r="F36" s="10"/>
      <c r="G36" s="11">
        <f t="shared" si="6"/>
        <v>0</v>
      </c>
      <c r="H36" s="10">
        <v>31</v>
      </c>
      <c r="I36" s="10"/>
      <c r="J36" s="11">
        <f t="shared" si="7"/>
        <v>0</v>
      </c>
      <c r="K36" s="10">
        <v>376</v>
      </c>
      <c r="L36" s="10"/>
      <c r="M36" s="11">
        <f t="shared" si="8"/>
        <v>0</v>
      </c>
      <c r="N36" s="51">
        <v>122</v>
      </c>
      <c r="O36" s="51"/>
      <c r="P36" s="40"/>
    </row>
    <row r="37" spans="1:16" ht="14.25" customHeight="1">
      <c r="A37" s="9">
        <v>3</v>
      </c>
      <c r="B37" s="10">
        <v>828</v>
      </c>
      <c r="C37" s="10"/>
      <c r="D37" s="11">
        <f>IF(C37=0,0,(C37-B37)/B37*100)</f>
        <v>0</v>
      </c>
      <c r="E37" s="10">
        <v>366</v>
      </c>
      <c r="F37" s="10"/>
      <c r="G37" s="11">
        <f>IF(F37=0,0,(F37-E37)/E37*100)</f>
        <v>0</v>
      </c>
      <c r="H37" s="10">
        <v>4</v>
      </c>
      <c r="I37" s="10"/>
      <c r="J37" s="11">
        <f>IF(I37=0,0,(I37-H37)/H37*100)</f>
        <v>0</v>
      </c>
      <c r="K37" s="10">
        <v>285</v>
      </c>
      <c r="L37" s="10"/>
      <c r="M37" s="11">
        <f>IF(L37=0,0,(L37-K37)/K37*100)</f>
        <v>0</v>
      </c>
      <c r="N37" s="51">
        <v>82</v>
      </c>
      <c r="O37" s="51"/>
      <c r="P37" s="40">
        <f aca="true" t="shared" si="9" ref="P37:P42">IF(O37=0,0,(O37-N37)/N37*100)</f>
        <v>0</v>
      </c>
    </row>
    <row r="38" spans="1:16" ht="18" customHeight="1" thickBot="1">
      <c r="A38" s="12" t="s">
        <v>42</v>
      </c>
      <c r="B38" s="13">
        <f>SUM(B26:B37)</f>
        <v>11755</v>
      </c>
      <c r="C38" s="13"/>
      <c r="D38" s="14">
        <f t="shared" si="5"/>
        <v>0</v>
      </c>
      <c r="E38" s="13">
        <f>SUM(E26:E37)</f>
        <v>7527</v>
      </c>
      <c r="F38" s="13"/>
      <c r="G38" s="14">
        <f t="shared" si="6"/>
        <v>0</v>
      </c>
      <c r="H38" s="13">
        <f>SUM(H26:H37)</f>
        <v>157</v>
      </c>
      <c r="I38" s="13"/>
      <c r="J38" s="14">
        <f t="shared" si="7"/>
        <v>0</v>
      </c>
      <c r="K38" s="13">
        <f>SUM(K26:K37)</f>
        <v>4150</v>
      </c>
      <c r="L38" s="13"/>
      <c r="M38" s="14">
        <f>IF(L38=0,0,(L38-K38)/K38*100)</f>
        <v>0</v>
      </c>
      <c r="N38" s="13">
        <f>SUM(N26:N37)</f>
        <v>948</v>
      </c>
      <c r="O38" s="13"/>
      <c r="P38" s="14">
        <f t="shared" si="9"/>
        <v>0</v>
      </c>
    </row>
    <row r="39" spans="1:16" ht="14.25" customHeight="1">
      <c r="A39" s="58" t="s">
        <v>6</v>
      </c>
      <c r="B39" s="10">
        <f>SUM(B26:B28)</f>
        <v>3080</v>
      </c>
      <c r="C39" s="10"/>
      <c r="D39" s="59">
        <f t="shared" si="5"/>
        <v>0</v>
      </c>
      <c r="E39" s="10">
        <f>SUM(E26:E28)</f>
        <v>2045</v>
      </c>
      <c r="F39" s="10"/>
      <c r="G39" s="59">
        <f t="shared" si="6"/>
        <v>0</v>
      </c>
      <c r="H39" s="10">
        <f>SUM(H26:H28)</f>
        <v>25</v>
      </c>
      <c r="I39" s="10"/>
      <c r="J39" s="59">
        <f t="shared" si="7"/>
        <v>0</v>
      </c>
      <c r="K39" s="10">
        <f>SUM(K26:K28)</f>
        <v>878</v>
      </c>
      <c r="L39" s="10"/>
      <c r="M39" s="59">
        <f t="shared" si="8"/>
        <v>0</v>
      </c>
      <c r="N39" s="10">
        <f>SUM(N26:N28)</f>
        <v>107</v>
      </c>
      <c r="O39" s="10"/>
      <c r="P39" s="59">
        <f t="shared" si="9"/>
        <v>0</v>
      </c>
    </row>
    <row r="40" spans="1:16" ht="14.25" customHeight="1">
      <c r="A40" s="9" t="s">
        <v>7</v>
      </c>
      <c r="B40" s="10">
        <f>SUM(B29:B31)</f>
        <v>3077</v>
      </c>
      <c r="C40" s="10"/>
      <c r="D40" s="11">
        <f t="shared" si="5"/>
        <v>0</v>
      </c>
      <c r="E40" s="10">
        <f>SUM(E29:E31)</f>
        <v>2019</v>
      </c>
      <c r="F40" s="10"/>
      <c r="G40" s="11">
        <f t="shared" si="6"/>
        <v>0</v>
      </c>
      <c r="H40" s="10">
        <f>SUM(H29:H31)</f>
        <v>65</v>
      </c>
      <c r="I40" s="10"/>
      <c r="J40" s="11">
        <f t="shared" si="7"/>
        <v>0</v>
      </c>
      <c r="K40" s="10">
        <f>SUM(K29:K31)</f>
        <v>942</v>
      </c>
      <c r="L40" s="10"/>
      <c r="M40" s="11">
        <f t="shared" si="8"/>
        <v>0</v>
      </c>
      <c r="N40" s="10">
        <f>SUM(N29:N31)</f>
        <v>152</v>
      </c>
      <c r="O40" s="10"/>
      <c r="P40" s="11">
        <f t="shared" si="9"/>
        <v>0</v>
      </c>
    </row>
    <row r="41" spans="1:16" ht="14.25" customHeight="1">
      <c r="A41" s="9" t="s">
        <v>8</v>
      </c>
      <c r="B41" s="10">
        <f>SUM(B32:B34)</f>
        <v>2902</v>
      </c>
      <c r="C41" s="10"/>
      <c r="D41" s="11">
        <f t="shared" si="5"/>
        <v>0</v>
      </c>
      <c r="E41" s="10">
        <f>SUM(E32:E34)</f>
        <v>1938</v>
      </c>
      <c r="F41" s="10"/>
      <c r="G41" s="11">
        <f t="shared" si="6"/>
        <v>0</v>
      </c>
      <c r="H41" s="10">
        <f>SUM(H32:H34)</f>
        <v>23</v>
      </c>
      <c r="I41" s="10"/>
      <c r="J41" s="11">
        <f t="shared" si="7"/>
        <v>0</v>
      </c>
      <c r="K41" s="10">
        <f>SUM(K32:K34)</f>
        <v>1001</v>
      </c>
      <c r="L41" s="10"/>
      <c r="M41" s="11">
        <f t="shared" si="8"/>
        <v>0</v>
      </c>
      <c r="N41" s="10">
        <f>SUM(N32:N34)</f>
        <v>163</v>
      </c>
      <c r="O41" s="10"/>
      <c r="P41" s="11">
        <f t="shared" si="9"/>
        <v>0</v>
      </c>
    </row>
    <row r="42" spans="1:16" ht="14.25" customHeight="1" thickBot="1">
      <c r="A42" s="57" t="s">
        <v>9</v>
      </c>
      <c r="B42" s="13">
        <f>SUM(B35:B37)</f>
        <v>2696</v>
      </c>
      <c r="C42" s="13"/>
      <c r="D42" s="14">
        <f t="shared" si="5"/>
        <v>0</v>
      </c>
      <c r="E42" s="13">
        <f>SUM(E35:E37)</f>
        <v>1525</v>
      </c>
      <c r="F42" s="13"/>
      <c r="G42" s="14">
        <f t="shared" si="6"/>
        <v>0</v>
      </c>
      <c r="H42" s="13">
        <f>SUM(H35:H37)</f>
        <v>44</v>
      </c>
      <c r="I42" s="13"/>
      <c r="J42" s="14">
        <f t="shared" si="7"/>
        <v>0</v>
      </c>
      <c r="K42" s="13">
        <f>SUM(K35:K37)</f>
        <v>1329</v>
      </c>
      <c r="L42" s="13"/>
      <c r="M42" s="14">
        <f t="shared" si="8"/>
        <v>0</v>
      </c>
      <c r="N42" s="13">
        <f>SUM(N35:N37)</f>
        <v>526</v>
      </c>
      <c r="O42" s="13"/>
      <c r="P42" s="14">
        <f t="shared" si="9"/>
        <v>0</v>
      </c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4:A25"/>
  </mergeCells>
  <printOptions horizontalCentered="1"/>
  <pageMargins left="0.62" right="0.71" top="0.97" bottom="0.39" header="0.51" footer="0.2"/>
  <pageSetup firstPageNumber="2" useFirstPageNumber="1" fitToHeight="1" fitToWidth="1" orientation="landscape" paperSize="9" scale="86" r:id="rId1"/>
  <headerFooter alignWithMargins="0">
    <oddHeader>&amp;C&amp;"ＭＳ Ｐゴシック,標準"２　県全体&amp;6
&amp;12年度集計　資金別・利用関係別　（単位：戸/％）</oddHeader>
    <oddFooter>&amp;C&amp;"ＭＳ Ｐゴシック,標準"-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4">
      <selection activeCell="O31" sqref="O31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1" t="s">
        <v>2</v>
      </c>
      <c r="B2" s="29" t="s">
        <v>53</v>
      </c>
      <c r="C2" s="29" t="s">
        <v>63</v>
      </c>
      <c r="D2" s="30" t="s">
        <v>3</v>
      </c>
      <c r="E2" s="29" t="s">
        <v>52</v>
      </c>
      <c r="F2" s="29" t="s">
        <v>63</v>
      </c>
      <c r="G2" s="30" t="s">
        <v>3</v>
      </c>
      <c r="H2" s="29" t="s">
        <v>53</v>
      </c>
      <c r="I2" s="29" t="s">
        <v>63</v>
      </c>
      <c r="J2" s="30" t="s">
        <v>3</v>
      </c>
      <c r="K2" s="29" t="s">
        <v>52</v>
      </c>
      <c r="L2" s="29" t="s">
        <v>63</v>
      </c>
      <c r="M2" s="30" t="s">
        <v>3</v>
      </c>
      <c r="N2" s="29" t="s">
        <v>52</v>
      </c>
      <c r="O2" s="29" t="s">
        <v>63</v>
      </c>
      <c r="P2" s="30" t="s">
        <v>3</v>
      </c>
    </row>
    <row r="3" spans="1:16" ht="14.25" customHeight="1">
      <c r="A3" s="112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586</v>
      </c>
      <c r="C4" s="10">
        <v>543</v>
      </c>
      <c r="D4" s="11">
        <f aca="true" t="shared" si="0" ref="D4:D20">IF(C4=0,0,(C4-B4)/B4*100)</f>
        <v>-7.337883959044368</v>
      </c>
      <c r="E4" s="10">
        <v>54</v>
      </c>
      <c r="F4" s="10">
        <v>27</v>
      </c>
      <c r="G4" s="11">
        <f aca="true" t="shared" si="1" ref="G4:G20">IF(F4=0,0,(F4-E4)/E4*100)</f>
        <v>-50</v>
      </c>
      <c r="H4" s="10">
        <v>9</v>
      </c>
      <c r="I4" s="10">
        <v>7</v>
      </c>
      <c r="J4" s="11">
        <f aca="true" t="shared" si="2" ref="J4:J20">IF(I4=0,0,(I4-H4)/H4*100)</f>
        <v>-22.22222222222222</v>
      </c>
      <c r="K4" s="10">
        <v>475</v>
      </c>
      <c r="L4" s="10">
        <v>382</v>
      </c>
      <c r="M4" s="11">
        <f aca="true" t="shared" si="3" ref="M4:M20">IF(L4=0,0,(L4-K4)/K4*100)</f>
        <v>-19.57894736842105</v>
      </c>
      <c r="N4" s="10">
        <v>165</v>
      </c>
      <c r="O4" s="10">
        <v>188</v>
      </c>
      <c r="P4" s="11">
        <f aca="true" t="shared" si="4" ref="P4:P20">IF(O4=0,0,(O4-N4)/N4*100)</f>
        <v>13.939393939393941</v>
      </c>
    </row>
    <row r="5" spans="1:16" ht="14.25" customHeight="1">
      <c r="A5" s="9">
        <v>5</v>
      </c>
      <c r="B5" s="10">
        <v>477</v>
      </c>
      <c r="C5" s="10">
        <v>477</v>
      </c>
      <c r="D5" s="64" t="s">
        <v>67</v>
      </c>
      <c r="E5" s="10">
        <v>72</v>
      </c>
      <c r="F5" s="10">
        <v>41</v>
      </c>
      <c r="G5" s="11">
        <f>IF(F5=0,0,(F5-E5)/E5*100)</f>
        <v>-43.05555555555556</v>
      </c>
      <c r="H5" s="10">
        <v>5</v>
      </c>
      <c r="I5" s="10">
        <v>18</v>
      </c>
      <c r="J5" s="11">
        <f t="shared" si="2"/>
        <v>260</v>
      </c>
      <c r="K5" s="10">
        <v>370</v>
      </c>
      <c r="L5" s="10">
        <v>394</v>
      </c>
      <c r="M5" s="11">
        <f t="shared" si="3"/>
        <v>6.486486486486487</v>
      </c>
      <c r="N5" s="10">
        <v>179</v>
      </c>
      <c r="O5" s="10">
        <v>124</v>
      </c>
      <c r="P5" s="11">
        <f t="shared" si="4"/>
        <v>-30.726256983240223</v>
      </c>
    </row>
    <row r="6" spans="1:16" ht="14.25" customHeight="1">
      <c r="A6" s="9">
        <v>6</v>
      </c>
      <c r="B6" s="10">
        <v>593</v>
      </c>
      <c r="C6" s="10">
        <v>350</v>
      </c>
      <c r="D6" s="11">
        <f t="shared" si="0"/>
        <v>-40.97807757166947</v>
      </c>
      <c r="E6" s="10">
        <v>95</v>
      </c>
      <c r="F6" s="10">
        <v>28</v>
      </c>
      <c r="G6" s="64">
        <f>IF(F6=0,0,(F6-E6)/E6*100)</f>
        <v>-70.52631578947368</v>
      </c>
      <c r="H6" s="10">
        <v>11</v>
      </c>
      <c r="I6" s="10">
        <v>10</v>
      </c>
      <c r="J6" s="11">
        <f t="shared" si="2"/>
        <v>-9.090909090909092</v>
      </c>
      <c r="K6" s="10">
        <v>417</v>
      </c>
      <c r="L6" s="10">
        <v>330</v>
      </c>
      <c r="M6" s="11">
        <f t="shared" si="3"/>
        <v>-20.863309352517987</v>
      </c>
      <c r="N6" s="10">
        <v>271</v>
      </c>
      <c r="O6" s="10">
        <v>48</v>
      </c>
      <c r="P6" s="11">
        <f>IF(O6=0,0,(O6-N6)/N6*100)</f>
        <v>-82.28782287822878</v>
      </c>
    </row>
    <row r="7" spans="1:16" ht="14.25" customHeight="1">
      <c r="A7" s="9">
        <v>7</v>
      </c>
      <c r="B7" s="10">
        <v>575</v>
      </c>
      <c r="C7" s="10">
        <v>634</v>
      </c>
      <c r="D7" s="11">
        <f t="shared" si="0"/>
        <v>10.26086956521739</v>
      </c>
      <c r="E7" s="10">
        <v>19</v>
      </c>
      <c r="F7" s="10">
        <v>45</v>
      </c>
      <c r="G7" s="11">
        <f t="shared" si="1"/>
        <v>136.8421052631579</v>
      </c>
      <c r="H7" s="10">
        <v>6</v>
      </c>
      <c r="I7" s="10">
        <v>14</v>
      </c>
      <c r="J7" s="11">
        <f t="shared" si="2"/>
        <v>133.33333333333331</v>
      </c>
      <c r="K7" s="10">
        <v>379</v>
      </c>
      <c r="L7" s="10">
        <v>453</v>
      </c>
      <c r="M7" s="11">
        <f t="shared" si="3"/>
        <v>19.525065963060687</v>
      </c>
      <c r="N7" s="10">
        <v>215</v>
      </c>
      <c r="O7" s="10">
        <v>226</v>
      </c>
      <c r="P7" s="11">
        <f t="shared" si="4"/>
        <v>5.116279069767442</v>
      </c>
    </row>
    <row r="8" spans="1:16" ht="14.25" customHeight="1">
      <c r="A8" s="9">
        <v>8</v>
      </c>
      <c r="B8" s="10">
        <v>593</v>
      </c>
      <c r="C8" s="10">
        <v>472</v>
      </c>
      <c r="D8" s="11">
        <f t="shared" si="0"/>
        <v>-20.404721753794266</v>
      </c>
      <c r="E8" s="10">
        <v>59</v>
      </c>
      <c r="F8" s="10">
        <v>32</v>
      </c>
      <c r="G8" s="11">
        <f t="shared" si="1"/>
        <v>-45.76271186440678</v>
      </c>
      <c r="H8" s="10">
        <v>6</v>
      </c>
      <c r="I8" s="10">
        <v>13</v>
      </c>
      <c r="J8" s="11">
        <f t="shared" si="2"/>
        <v>116.66666666666667</v>
      </c>
      <c r="K8" s="10">
        <v>482</v>
      </c>
      <c r="L8" s="10">
        <v>365</v>
      </c>
      <c r="M8" s="11">
        <f t="shared" si="3"/>
        <v>-24.273858921161825</v>
      </c>
      <c r="N8" s="10">
        <v>170</v>
      </c>
      <c r="O8" s="10">
        <v>139</v>
      </c>
      <c r="P8" s="11">
        <f t="shared" si="4"/>
        <v>-18.235294117647058</v>
      </c>
    </row>
    <row r="9" spans="1:16" ht="14.25" customHeight="1">
      <c r="A9" s="9">
        <v>9</v>
      </c>
      <c r="B9" s="10">
        <v>519</v>
      </c>
      <c r="C9" s="10"/>
      <c r="D9" s="11">
        <f t="shared" si="0"/>
        <v>0</v>
      </c>
      <c r="E9" s="10">
        <v>75</v>
      </c>
      <c r="F9" s="10"/>
      <c r="G9" s="64">
        <f t="shared" si="1"/>
        <v>0</v>
      </c>
      <c r="H9" s="10">
        <v>11</v>
      </c>
      <c r="I9" s="10"/>
      <c r="J9" s="64">
        <f t="shared" si="2"/>
        <v>0</v>
      </c>
      <c r="K9" s="10">
        <v>432</v>
      </c>
      <c r="L9" s="10"/>
      <c r="M9" s="11">
        <f t="shared" si="3"/>
        <v>0</v>
      </c>
      <c r="N9" s="10">
        <v>162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550</v>
      </c>
      <c r="C10" s="10"/>
      <c r="D10" s="11">
        <f t="shared" si="0"/>
        <v>0</v>
      </c>
      <c r="E10" s="10">
        <v>45</v>
      </c>
      <c r="F10" s="10"/>
      <c r="G10" s="11">
        <f t="shared" si="1"/>
        <v>0</v>
      </c>
      <c r="H10" s="10">
        <v>9</v>
      </c>
      <c r="I10" s="10"/>
      <c r="J10" s="64">
        <f t="shared" si="2"/>
        <v>0</v>
      </c>
      <c r="K10" s="10">
        <v>458</v>
      </c>
      <c r="L10" s="10"/>
      <c r="M10" s="11">
        <f t="shared" si="3"/>
        <v>0</v>
      </c>
      <c r="N10" s="10">
        <v>137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507</v>
      </c>
      <c r="C11" s="10"/>
      <c r="D11" s="11">
        <f>IF(C11=0,0,(C11-B11)/B11*100)</f>
        <v>0</v>
      </c>
      <c r="E11" s="10">
        <v>29</v>
      </c>
      <c r="F11" s="10"/>
      <c r="G11" s="11">
        <f t="shared" si="1"/>
        <v>0</v>
      </c>
      <c r="H11" s="10">
        <v>11</v>
      </c>
      <c r="I11" s="10"/>
      <c r="J11" s="64"/>
      <c r="K11" s="10">
        <v>410</v>
      </c>
      <c r="L11" s="10"/>
      <c r="M11" s="11">
        <f t="shared" si="3"/>
        <v>0</v>
      </c>
      <c r="N11" s="10">
        <v>126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508</v>
      </c>
      <c r="C12" s="10"/>
      <c r="D12" s="11">
        <f t="shared" si="0"/>
        <v>0</v>
      </c>
      <c r="E12" s="10">
        <v>40</v>
      </c>
      <c r="F12" s="10"/>
      <c r="G12" s="11">
        <f t="shared" si="1"/>
        <v>0</v>
      </c>
      <c r="H12" s="10">
        <v>8</v>
      </c>
      <c r="I12" s="10"/>
      <c r="J12" s="11">
        <f t="shared" si="2"/>
        <v>0</v>
      </c>
      <c r="K12" s="10">
        <v>403</v>
      </c>
      <c r="L12" s="10"/>
      <c r="M12" s="11">
        <f t="shared" si="3"/>
        <v>0</v>
      </c>
      <c r="N12" s="10">
        <v>145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631</v>
      </c>
      <c r="C13" s="10"/>
      <c r="D13" s="11">
        <f t="shared" si="0"/>
        <v>0</v>
      </c>
      <c r="E13" s="10">
        <v>38</v>
      </c>
      <c r="F13" s="10"/>
      <c r="G13" s="11">
        <f t="shared" si="1"/>
        <v>0</v>
      </c>
      <c r="H13" s="10">
        <v>15</v>
      </c>
      <c r="I13" s="10"/>
      <c r="J13" s="11">
        <f t="shared" si="2"/>
        <v>0</v>
      </c>
      <c r="K13" s="10">
        <v>540</v>
      </c>
      <c r="L13" s="10"/>
      <c r="M13" s="11">
        <f t="shared" si="3"/>
        <v>0</v>
      </c>
      <c r="N13" s="10">
        <v>129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591</v>
      </c>
      <c r="C14" s="10"/>
      <c r="D14" s="11">
        <f t="shared" si="0"/>
        <v>0</v>
      </c>
      <c r="E14" s="10">
        <v>37</v>
      </c>
      <c r="F14" s="10"/>
      <c r="G14" s="11">
        <f t="shared" si="1"/>
        <v>0</v>
      </c>
      <c r="H14" s="10">
        <v>10</v>
      </c>
      <c r="I14" s="10"/>
      <c r="J14" s="11">
        <f t="shared" si="2"/>
        <v>0</v>
      </c>
      <c r="K14" s="10">
        <v>415</v>
      </c>
      <c r="L14" s="10"/>
      <c r="M14" s="11">
        <f t="shared" si="3"/>
        <v>0</v>
      </c>
      <c r="N14" s="10">
        <v>213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438</v>
      </c>
      <c r="C15" s="10"/>
      <c r="D15" s="11">
        <f t="shared" si="0"/>
        <v>0</v>
      </c>
      <c r="E15" s="10">
        <v>41</v>
      </c>
      <c r="F15" s="10"/>
      <c r="G15" s="11">
        <f t="shared" si="1"/>
        <v>0</v>
      </c>
      <c r="H15" s="10">
        <v>12</v>
      </c>
      <c r="I15" s="10"/>
      <c r="J15" s="11">
        <f t="shared" si="2"/>
        <v>0</v>
      </c>
      <c r="K15" s="10">
        <v>357</v>
      </c>
      <c r="L15" s="10"/>
      <c r="M15" s="11">
        <f t="shared" si="3"/>
        <v>0</v>
      </c>
      <c r="N15" s="10">
        <v>122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6568</v>
      </c>
      <c r="C16" s="13"/>
      <c r="D16" s="14">
        <f t="shared" si="0"/>
        <v>0</v>
      </c>
      <c r="E16" s="13">
        <f>SUM(E4:E15)</f>
        <v>604</v>
      </c>
      <c r="F16" s="13"/>
      <c r="G16" s="14">
        <f t="shared" si="1"/>
        <v>0</v>
      </c>
      <c r="H16" s="72">
        <f>SUM(H4:H15)</f>
        <v>113</v>
      </c>
      <c r="I16" s="72"/>
      <c r="J16" s="73">
        <f t="shared" si="2"/>
        <v>0</v>
      </c>
      <c r="K16" s="72">
        <f>SUM(K4:K15)</f>
        <v>5138</v>
      </c>
      <c r="L16" s="72"/>
      <c r="M16" s="14">
        <f t="shared" si="3"/>
        <v>0</v>
      </c>
      <c r="N16" s="13">
        <f>SUM(N4:N15)</f>
        <v>2034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1656</v>
      </c>
      <c r="C17" s="10"/>
      <c r="D17" s="59">
        <f t="shared" si="0"/>
        <v>0</v>
      </c>
      <c r="E17" s="10">
        <f>SUM(E4:E6)</f>
        <v>221</v>
      </c>
      <c r="F17" s="10"/>
      <c r="G17" s="59">
        <f t="shared" si="1"/>
        <v>0</v>
      </c>
      <c r="H17" s="10">
        <f>SUM(H4:H6)</f>
        <v>25</v>
      </c>
      <c r="I17" s="10"/>
      <c r="J17" s="76">
        <f t="shared" si="2"/>
        <v>0</v>
      </c>
      <c r="K17" s="10">
        <f>SUM(K4:K6)</f>
        <v>1262</v>
      </c>
      <c r="L17" s="10"/>
      <c r="M17" s="59">
        <f t="shared" si="3"/>
        <v>0</v>
      </c>
      <c r="N17" s="10">
        <f>SUM(N4:N6)</f>
        <v>615</v>
      </c>
      <c r="O17" s="10"/>
      <c r="P17" s="59">
        <f t="shared" si="4"/>
        <v>0</v>
      </c>
    </row>
    <row r="18" spans="1:16" ht="14.25" customHeight="1">
      <c r="A18" s="9" t="s">
        <v>7</v>
      </c>
      <c r="B18" s="10">
        <f>SUM(B7:B9)</f>
        <v>1687</v>
      </c>
      <c r="C18" s="10"/>
      <c r="D18" s="11">
        <f t="shared" si="0"/>
        <v>0</v>
      </c>
      <c r="E18" s="10">
        <f>SUM(E7:E9)</f>
        <v>153</v>
      </c>
      <c r="F18" s="10"/>
      <c r="G18" s="11">
        <f t="shared" si="1"/>
        <v>0</v>
      </c>
      <c r="H18" s="10">
        <f>SUM(H7:H9)</f>
        <v>23</v>
      </c>
      <c r="I18" s="10"/>
      <c r="J18" s="11">
        <f t="shared" si="2"/>
        <v>0</v>
      </c>
      <c r="K18" s="10">
        <f>SUM(K7:K9)</f>
        <v>1293</v>
      </c>
      <c r="L18" s="10"/>
      <c r="M18" s="11">
        <f t="shared" si="3"/>
        <v>0</v>
      </c>
      <c r="N18" s="10">
        <f>SUM(N7:N9)</f>
        <v>547</v>
      </c>
      <c r="O18" s="10"/>
      <c r="P18" s="11">
        <f t="shared" si="4"/>
        <v>0</v>
      </c>
    </row>
    <row r="19" spans="1:16" ht="14.25" customHeight="1">
      <c r="A19" s="9" t="s">
        <v>8</v>
      </c>
      <c r="B19" s="10">
        <f>SUM(B10:B12)</f>
        <v>1565</v>
      </c>
      <c r="C19" s="10"/>
      <c r="D19" s="11">
        <f t="shared" si="0"/>
        <v>0</v>
      </c>
      <c r="E19" s="10">
        <f>SUM(E10:E12)</f>
        <v>114</v>
      </c>
      <c r="F19" s="10"/>
      <c r="G19" s="11">
        <f t="shared" si="1"/>
        <v>0</v>
      </c>
      <c r="H19" s="10">
        <f>SUM(H10:H12)</f>
        <v>28</v>
      </c>
      <c r="I19" s="10"/>
      <c r="J19" s="11">
        <f t="shared" si="2"/>
        <v>0</v>
      </c>
      <c r="K19" s="10">
        <f>SUM(K10:K12)</f>
        <v>1271</v>
      </c>
      <c r="L19" s="10"/>
      <c r="M19" s="11">
        <f t="shared" si="3"/>
        <v>0</v>
      </c>
      <c r="N19" s="10">
        <f>SUM(N10:N12)</f>
        <v>408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1660</v>
      </c>
      <c r="C20" s="13"/>
      <c r="D20" s="14">
        <f t="shared" si="0"/>
        <v>0</v>
      </c>
      <c r="E20" s="13">
        <f>SUM(E13:E15)</f>
        <v>116</v>
      </c>
      <c r="F20" s="13"/>
      <c r="G20" s="14">
        <f t="shared" si="1"/>
        <v>0</v>
      </c>
      <c r="H20" s="72">
        <f>SUM(H13:H15)</f>
        <v>37</v>
      </c>
      <c r="I20" s="72"/>
      <c r="J20" s="14">
        <f t="shared" si="2"/>
        <v>0</v>
      </c>
      <c r="K20" s="72">
        <f>SUM(K13:K15)</f>
        <v>1312</v>
      </c>
      <c r="L20" s="72"/>
      <c r="M20" s="14">
        <f t="shared" si="3"/>
        <v>0</v>
      </c>
      <c r="N20" s="13">
        <f>SUM(N13:N15)</f>
        <v>464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1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52</v>
      </c>
      <c r="O23" s="29" t="s">
        <v>63</v>
      </c>
      <c r="P23" s="30" t="s">
        <v>3</v>
      </c>
    </row>
    <row r="24" spans="1:16" ht="14.25" customHeight="1">
      <c r="A24" s="112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</v>
      </c>
      <c r="O24" s="23" t="s">
        <v>4</v>
      </c>
      <c r="P24" s="24" t="s">
        <v>5</v>
      </c>
    </row>
    <row r="25" spans="1:16" ht="14.25" customHeight="1">
      <c r="A25" s="9">
        <v>4</v>
      </c>
      <c r="B25" s="10">
        <v>290</v>
      </c>
      <c r="C25" s="10">
        <v>264</v>
      </c>
      <c r="D25" s="11">
        <f aca="true" t="shared" si="5" ref="D25:D41">IF(C25=0,0,(C25-B25)/B25*100)</f>
        <v>-8.96551724137931</v>
      </c>
      <c r="E25" s="10">
        <v>225</v>
      </c>
      <c r="F25" s="10">
        <v>190</v>
      </c>
      <c r="G25" s="11">
        <f aca="true" t="shared" si="6" ref="G25:G40">IF(F25=0,0,(F25-E25)/E25*100)</f>
        <v>-15.555555555555555</v>
      </c>
      <c r="H25" s="51">
        <v>9</v>
      </c>
      <c r="I25" s="51">
        <v>2</v>
      </c>
      <c r="J25" s="40">
        <f>IF(I25=0,0,IF(H25="0","　　―",(I25-H25)/H25*100))</f>
        <v>-77.77777777777779</v>
      </c>
      <c r="K25" s="10">
        <v>116</v>
      </c>
      <c r="L25" s="10">
        <v>114</v>
      </c>
      <c r="M25" s="11">
        <f aca="true" t="shared" si="7" ref="M25:M40">IF(L25=0,0,(L25-K25)/K25*100)</f>
        <v>-1.7241379310344827</v>
      </c>
      <c r="N25" s="51" t="s">
        <v>40</v>
      </c>
      <c r="O25" s="51">
        <v>30</v>
      </c>
      <c r="P25" s="64" t="str">
        <f>IF(O25=0,0,IF(N25="0","　　―",(O25-N25)/N25*100))</f>
        <v>　　―</v>
      </c>
    </row>
    <row r="26" spans="1:16" ht="14.25" customHeight="1">
      <c r="A26" s="9">
        <v>5</v>
      </c>
      <c r="B26" s="10">
        <v>281</v>
      </c>
      <c r="C26" s="10">
        <v>306</v>
      </c>
      <c r="D26" s="11">
        <f t="shared" si="5"/>
        <v>8.896797153024911</v>
      </c>
      <c r="E26" s="39">
        <v>177</v>
      </c>
      <c r="F26" s="39">
        <v>121</v>
      </c>
      <c r="G26" s="48">
        <f>IF(F26=0,0,(F26-E26)/E26*100)</f>
        <v>-31.63841807909605</v>
      </c>
      <c r="H26" s="104" t="s">
        <v>48</v>
      </c>
      <c r="I26" s="104" t="s">
        <v>48</v>
      </c>
      <c r="J26" s="110" t="str">
        <f>IF(I26=0,0,IF(H26="0","　　―",(I26-H26)/H26*100))</f>
        <v>　　―</v>
      </c>
      <c r="K26" s="10">
        <v>91</v>
      </c>
      <c r="L26" s="10">
        <v>91</v>
      </c>
      <c r="M26" s="64" t="s">
        <v>67</v>
      </c>
      <c r="N26" s="51" t="s">
        <v>48</v>
      </c>
      <c r="O26" s="51" t="s">
        <v>48</v>
      </c>
      <c r="P26" s="40" t="str">
        <f>IF(O26=0,0,IF(N26="0","　　―",(O26-N26)/N26*100))</f>
        <v>　　―</v>
      </c>
    </row>
    <row r="27" spans="1:16" ht="14.25" customHeight="1">
      <c r="A27" s="9">
        <v>6</v>
      </c>
      <c r="B27" s="10">
        <v>330</v>
      </c>
      <c r="C27" s="10">
        <v>238</v>
      </c>
      <c r="D27" s="11">
        <f t="shared" si="5"/>
        <v>-27.878787878787882</v>
      </c>
      <c r="E27" s="39">
        <v>270</v>
      </c>
      <c r="F27" s="39">
        <v>82</v>
      </c>
      <c r="G27" s="48">
        <f t="shared" si="6"/>
        <v>-69.62962962962963</v>
      </c>
      <c r="H27" s="50">
        <v>3</v>
      </c>
      <c r="I27" s="50">
        <v>2</v>
      </c>
      <c r="J27" s="49">
        <f>IF(I27=0,0,(I27-H27)/H27*100)</f>
        <v>-33.33333333333333</v>
      </c>
      <c r="K27" s="10">
        <v>85</v>
      </c>
      <c r="L27" s="10">
        <v>56</v>
      </c>
      <c r="M27" s="11">
        <f t="shared" si="7"/>
        <v>-34.11764705882353</v>
      </c>
      <c r="N27" s="51" t="s">
        <v>48</v>
      </c>
      <c r="O27" s="51" t="s">
        <v>48</v>
      </c>
      <c r="P27" s="105" t="str">
        <f>IF(O27=0,0,IF(N27="0","　　―",(O27-N27)/N27*100))</f>
        <v>　　―</v>
      </c>
    </row>
    <row r="28" spans="1:16" ht="14.25" customHeight="1">
      <c r="A28" s="9">
        <v>7</v>
      </c>
      <c r="B28" s="10">
        <v>299</v>
      </c>
      <c r="C28" s="10">
        <v>327</v>
      </c>
      <c r="D28" s="11">
        <f t="shared" si="5"/>
        <v>9.364548494983277</v>
      </c>
      <c r="E28" s="39">
        <v>149</v>
      </c>
      <c r="F28" s="39">
        <v>272</v>
      </c>
      <c r="G28" s="48">
        <f t="shared" si="6"/>
        <v>82.5503355704698</v>
      </c>
      <c r="H28" s="39">
        <v>1</v>
      </c>
      <c r="I28" s="39">
        <v>3</v>
      </c>
      <c r="J28" s="49">
        <f>IF(I28=0,0,(I28-H28)/H28*100)</f>
        <v>200</v>
      </c>
      <c r="K28" s="10">
        <v>145</v>
      </c>
      <c r="L28" s="10">
        <v>77</v>
      </c>
      <c r="M28" s="11">
        <f t="shared" si="7"/>
        <v>-46.89655172413793</v>
      </c>
      <c r="N28" s="51">
        <v>51</v>
      </c>
      <c r="O28" s="51" t="s">
        <v>48</v>
      </c>
      <c r="P28" s="40">
        <f>IF(O28=0,0,IF(N28="0","　　―",(O28-N28)/N28*100))</f>
        <v>-100</v>
      </c>
    </row>
    <row r="29" spans="1:16" ht="14.25" customHeight="1">
      <c r="A29" s="9">
        <v>8</v>
      </c>
      <c r="B29" s="10">
        <v>323</v>
      </c>
      <c r="C29" s="10">
        <v>306</v>
      </c>
      <c r="D29" s="11">
        <f t="shared" si="5"/>
        <v>-5.263157894736842</v>
      </c>
      <c r="E29" s="39">
        <v>231</v>
      </c>
      <c r="F29" s="39">
        <v>116</v>
      </c>
      <c r="G29" s="48">
        <f t="shared" si="6"/>
        <v>-49.78354978354979</v>
      </c>
      <c r="H29" s="39">
        <v>2</v>
      </c>
      <c r="I29" s="39">
        <v>1</v>
      </c>
      <c r="J29" s="56">
        <f>IF(I29=0,0,(I29-H29)/H29*100)</f>
        <v>-50</v>
      </c>
      <c r="K29" s="10">
        <v>96</v>
      </c>
      <c r="L29" s="10">
        <v>81</v>
      </c>
      <c r="M29" s="11">
        <f t="shared" si="7"/>
        <v>-15.625</v>
      </c>
      <c r="N29" s="51" t="s">
        <v>57</v>
      </c>
      <c r="O29" s="51" t="s">
        <v>48</v>
      </c>
      <c r="P29" s="64" t="str">
        <f>IF(O29=0,0,IF(N29="0","　　―",(O29-N29)/N29*100))</f>
        <v>　　―</v>
      </c>
    </row>
    <row r="30" spans="1:16" ht="14.25" customHeight="1">
      <c r="A30" s="9">
        <v>9</v>
      </c>
      <c r="B30" s="10">
        <v>296</v>
      </c>
      <c r="C30" s="10"/>
      <c r="D30" s="11">
        <f t="shared" si="5"/>
        <v>0</v>
      </c>
      <c r="E30" s="39">
        <v>224</v>
      </c>
      <c r="F30" s="39"/>
      <c r="G30" s="48">
        <f t="shared" si="6"/>
        <v>0</v>
      </c>
      <c r="H30" s="50">
        <v>2</v>
      </c>
      <c r="I30" s="50"/>
      <c r="J30" s="56"/>
      <c r="K30" s="10">
        <v>72</v>
      </c>
      <c r="L30" s="10"/>
      <c r="M30" s="11">
        <f t="shared" si="7"/>
        <v>0</v>
      </c>
      <c r="N30" s="51" t="s">
        <v>40</v>
      </c>
      <c r="O30" s="51"/>
      <c r="P30" s="101"/>
    </row>
    <row r="31" spans="1:16" ht="14.25" customHeight="1">
      <c r="A31" s="9">
        <v>10</v>
      </c>
      <c r="B31" s="10">
        <v>271</v>
      </c>
      <c r="C31" s="10"/>
      <c r="D31" s="11">
        <f t="shared" si="5"/>
        <v>0</v>
      </c>
      <c r="E31" s="10">
        <v>203</v>
      </c>
      <c r="F31" s="10"/>
      <c r="G31" s="11">
        <f t="shared" si="6"/>
        <v>0</v>
      </c>
      <c r="H31" s="51" t="s">
        <v>40</v>
      </c>
      <c r="I31" s="51"/>
      <c r="J31" s="55">
        <f>IF(I31=0,0,IF(H31="0","　　―",(I31-H31)/N25*100))</f>
        <v>0</v>
      </c>
      <c r="K31" s="10">
        <v>121</v>
      </c>
      <c r="L31" s="10"/>
      <c r="M31" s="11">
        <f t="shared" si="7"/>
        <v>0</v>
      </c>
      <c r="N31" s="51" t="s">
        <v>40</v>
      </c>
      <c r="O31" s="51"/>
      <c r="P31" s="40">
        <f>IF(O31=0,0,IF(N31="0","　　―",(O31-N31)/N31*100))</f>
        <v>0</v>
      </c>
    </row>
    <row r="32" spans="1:16" ht="14.25" customHeight="1">
      <c r="A32" s="9">
        <v>11</v>
      </c>
      <c r="B32" s="10">
        <v>256</v>
      </c>
      <c r="C32" s="10"/>
      <c r="D32" s="11">
        <f t="shared" si="5"/>
        <v>0</v>
      </c>
      <c r="E32" s="10">
        <v>195</v>
      </c>
      <c r="F32" s="10"/>
      <c r="G32" s="11">
        <f t="shared" si="6"/>
        <v>0</v>
      </c>
      <c r="H32" s="51">
        <v>3</v>
      </c>
      <c r="I32" s="51"/>
      <c r="J32" s="55">
        <f>IF(I32=0,0,(I32-H32)/H32*100)</f>
        <v>0</v>
      </c>
      <c r="K32" s="10">
        <v>82</v>
      </c>
      <c r="L32" s="10"/>
      <c r="M32" s="11">
        <f t="shared" si="7"/>
        <v>0</v>
      </c>
      <c r="N32" s="51" t="s">
        <v>40</v>
      </c>
      <c r="O32" s="51"/>
      <c r="P32" s="40">
        <f>IF(O32=0,0,IF(N32="0","　　―",(O32-N32)/N32*100))</f>
        <v>0</v>
      </c>
    </row>
    <row r="33" spans="1:16" ht="14.25" customHeight="1">
      <c r="A33" s="9">
        <v>12</v>
      </c>
      <c r="B33" s="10">
        <v>282</v>
      </c>
      <c r="C33" s="10"/>
      <c r="D33" s="11">
        <f t="shared" si="5"/>
        <v>0</v>
      </c>
      <c r="E33" s="10">
        <v>187</v>
      </c>
      <c r="F33" s="10"/>
      <c r="G33" s="11">
        <f t="shared" si="6"/>
        <v>0</v>
      </c>
      <c r="H33" s="10">
        <v>1</v>
      </c>
      <c r="I33" s="10"/>
      <c r="J33" s="64">
        <f>IF(I33=0,0,(I33-H33)/H33*100)</f>
        <v>0</v>
      </c>
      <c r="K33" s="10">
        <v>78</v>
      </c>
      <c r="L33" s="10"/>
      <c r="M33" s="11">
        <f t="shared" si="7"/>
        <v>0</v>
      </c>
      <c r="N33" s="51" t="s">
        <v>40</v>
      </c>
      <c r="O33" s="51"/>
      <c r="P33" s="64">
        <f>IF(O33=0,0,IF(N33="0","　　―",(O33-N33)/N33*100))</f>
        <v>0</v>
      </c>
    </row>
    <row r="34" spans="1:16" ht="14.25" customHeight="1">
      <c r="A34" s="9">
        <v>1</v>
      </c>
      <c r="B34" s="10">
        <v>308</v>
      </c>
      <c r="C34" s="10"/>
      <c r="D34" s="11">
        <f t="shared" si="5"/>
        <v>0</v>
      </c>
      <c r="E34" s="10">
        <v>227</v>
      </c>
      <c r="F34" s="10"/>
      <c r="G34" s="11">
        <f t="shared" si="6"/>
        <v>0</v>
      </c>
      <c r="H34" s="10">
        <v>6</v>
      </c>
      <c r="I34" s="10"/>
      <c r="J34" s="54">
        <f>IF(I34=0,0,(I34-H34)/H34*100)</f>
        <v>0</v>
      </c>
      <c r="K34" s="10">
        <v>128</v>
      </c>
      <c r="L34" s="10"/>
      <c r="M34" s="11">
        <f t="shared" si="7"/>
        <v>0</v>
      </c>
      <c r="N34" s="51" t="s">
        <v>40</v>
      </c>
      <c r="O34" s="51"/>
      <c r="P34" s="40">
        <f>IF(O34=0,0,(O34-N34)/N34*100)</f>
        <v>0</v>
      </c>
    </row>
    <row r="35" spans="1:16" ht="14.25" customHeight="1">
      <c r="A35" s="9">
        <v>2</v>
      </c>
      <c r="B35" s="10">
        <v>261</v>
      </c>
      <c r="C35" s="10"/>
      <c r="D35" s="11">
        <f t="shared" si="5"/>
        <v>0</v>
      </c>
      <c r="E35" s="10">
        <v>211</v>
      </c>
      <c r="F35" s="10"/>
      <c r="G35" s="11">
        <f t="shared" si="6"/>
        <v>0</v>
      </c>
      <c r="H35" s="51">
        <v>29</v>
      </c>
      <c r="I35" s="51"/>
      <c r="J35" s="55">
        <f>IF(I35=0,0,IF(H35="0","　　―",(I35-H35)/N25*100))</f>
        <v>0</v>
      </c>
      <c r="K35" s="10">
        <v>127</v>
      </c>
      <c r="L35" s="10"/>
      <c r="M35" s="11">
        <f t="shared" si="7"/>
        <v>0</v>
      </c>
      <c r="N35" s="51">
        <v>63</v>
      </c>
      <c r="O35" s="51"/>
      <c r="P35" s="64"/>
    </row>
    <row r="36" spans="1:16" ht="14.25" customHeight="1">
      <c r="A36" s="9">
        <v>3</v>
      </c>
      <c r="B36" s="10">
        <v>260</v>
      </c>
      <c r="C36" s="10"/>
      <c r="D36" s="11">
        <f t="shared" si="5"/>
        <v>0</v>
      </c>
      <c r="E36" s="10">
        <v>161</v>
      </c>
      <c r="F36" s="10"/>
      <c r="G36" s="11">
        <f t="shared" si="6"/>
        <v>0</v>
      </c>
      <c r="H36" s="10">
        <v>1</v>
      </c>
      <c r="I36" s="10"/>
      <c r="J36" s="33">
        <f aca="true" t="shared" si="8" ref="J36:J41">IF(I36=0,0,(I36-H36)/H36*100)</f>
        <v>0</v>
      </c>
      <c r="K36" s="10">
        <v>57</v>
      </c>
      <c r="L36" s="10"/>
      <c r="M36" s="11">
        <f t="shared" si="7"/>
        <v>0</v>
      </c>
      <c r="N36" s="52" t="s">
        <v>40</v>
      </c>
      <c r="O36" s="52"/>
      <c r="P36" s="64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3457</v>
      </c>
      <c r="C37" s="13"/>
      <c r="D37" s="14">
        <f t="shared" si="5"/>
        <v>0</v>
      </c>
      <c r="E37" s="13">
        <f>SUM(E25:E36)</f>
        <v>2460</v>
      </c>
      <c r="F37" s="13"/>
      <c r="G37" s="14">
        <f>IF(F37=0,0,(F37-E37)/E37*100)</f>
        <v>0</v>
      </c>
      <c r="H37" s="13">
        <f>SUM(H25:H36)</f>
        <v>57</v>
      </c>
      <c r="I37" s="13"/>
      <c r="J37" s="38">
        <f t="shared" si="8"/>
        <v>0</v>
      </c>
      <c r="K37" s="13">
        <f>SUM(K25:K36)</f>
        <v>1198</v>
      </c>
      <c r="L37" s="13"/>
      <c r="M37" s="14">
        <f>IF(L37=0,0,(L37-K37)/K37*100)</f>
        <v>0</v>
      </c>
      <c r="N37" s="13">
        <f>SUM(N25:N36)</f>
        <v>114</v>
      </c>
      <c r="O37" s="13"/>
      <c r="P37" s="73">
        <f>IF(O37=0,0,(O37-N37)/N37*100)</f>
        <v>0</v>
      </c>
    </row>
    <row r="38" spans="1:16" ht="14.25" customHeight="1">
      <c r="A38" s="58" t="s">
        <v>6</v>
      </c>
      <c r="B38" s="10">
        <f>SUM(B25:B27)</f>
        <v>901</v>
      </c>
      <c r="C38" s="10"/>
      <c r="D38" s="59">
        <f t="shared" si="5"/>
        <v>0</v>
      </c>
      <c r="E38" s="10">
        <f>SUM(E25:E27)</f>
        <v>672</v>
      </c>
      <c r="F38" s="10"/>
      <c r="G38" s="59">
        <f>IF(F38=0,0,(F38-E38)/E38*100)</f>
        <v>0</v>
      </c>
      <c r="H38" s="10">
        <f>SUM(H25:H27)</f>
        <v>12</v>
      </c>
      <c r="I38" s="10"/>
      <c r="J38" s="59">
        <f t="shared" si="8"/>
        <v>0</v>
      </c>
      <c r="K38" s="10">
        <f>SUM(K25:K27)</f>
        <v>292</v>
      </c>
      <c r="L38" s="10"/>
      <c r="M38" s="59">
        <f>IF(L38=0,0,(L38-K38)/K38*100)</f>
        <v>0</v>
      </c>
      <c r="N38" s="51" t="s">
        <v>57</v>
      </c>
      <c r="O38" s="51"/>
      <c r="P38" s="76">
        <f>IF(O38=0,0,(O38-N38)/N38*100)</f>
        <v>0</v>
      </c>
    </row>
    <row r="39" spans="1:16" ht="14.25" customHeight="1">
      <c r="A39" s="9" t="s">
        <v>7</v>
      </c>
      <c r="B39" s="10">
        <f>SUM(B28:B30)</f>
        <v>918</v>
      </c>
      <c r="C39" s="10"/>
      <c r="D39" s="11">
        <f t="shared" si="5"/>
        <v>0</v>
      </c>
      <c r="E39" s="10">
        <f>SUM(E28:E30)</f>
        <v>604</v>
      </c>
      <c r="F39" s="10"/>
      <c r="G39" s="11">
        <f t="shared" si="6"/>
        <v>0</v>
      </c>
      <c r="H39" s="10">
        <f>SUM(H28:H30)</f>
        <v>5</v>
      </c>
      <c r="I39" s="10"/>
      <c r="J39" s="54">
        <f t="shared" si="8"/>
        <v>0</v>
      </c>
      <c r="K39" s="10">
        <f>SUM(K28:K30)</f>
        <v>313</v>
      </c>
      <c r="L39" s="10"/>
      <c r="M39" s="11">
        <f t="shared" si="7"/>
        <v>0</v>
      </c>
      <c r="N39" s="51">
        <f>SUM(N28:N30)</f>
        <v>51</v>
      </c>
      <c r="O39" s="51"/>
      <c r="P39" s="101">
        <f>IF(O39=0,0,IF(N39="0","　　―",(O39-N39)/N29*100))</f>
        <v>0</v>
      </c>
    </row>
    <row r="40" spans="1:16" ht="14.25" customHeight="1">
      <c r="A40" s="9" t="s">
        <v>8</v>
      </c>
      <c r="B40" s="10">
        <f>SUM(B31:B33)</f>
        <v>809</v>
      </c>
      <c r="C40" s="10"/>
      <c r="D40" s="11">
        <f t="shared" si="5"/>
        <v>0</v>
      </c>
      <c r="E40" s="10">
        <f>SUM(E31:E33)</f>
        <v>585</v>
      </c>
      <c r="F40" s="10"/>
      <c r="G40" s="11">
        <f t="shared" si="6"/>
        <v>0</v>
      </c>
      <c r="H40" s="10">
        <f>SUM(H31:H33)</f>
        <v>4</v>
      </c>
      <c r="I40" s="10"/>
      <c r="J40" s="33">
        <f t="shared" si="8"/>
        <v>0</v>
      </c>
      <c r="K40" s="10">
        <f>SUM(K31:K33)</f>
        <v>281</v>
      </c>
      <c r="L40" s="10"/>
      <c r="M40" s="11">
        <f t="shared" si="7"/>
        <v>0</v>
      </c>
      <c r="N40" s="51" t="s">
        <v>40</v>
      </c>
      <c r="O40" s="51"/>
      <c r="P40" s="40">
        <f>IF(O40=0,0,IF(N40="0","　　―",(O40-N40)/N40*100))</f>
        <v>0</v>
      </c>
    </row>
    <row r="41" spans="1:16" ht="14.25" customHeight="1" thickBot="1">
      <c r="A41" s="57" t="s">
        <v>9</v>
      </c>
      <c r="B41" s="13">
        <f>SUM(B34:B36)</f>
        <v>829</v>
      </c>
      <c r="C41" s="13"/>
      <c r="D41" s="14">
        <f t="shared" si="5"/>
        <v>0</v>
      </c>
      <c r="E41" s="13">
        <f>SUM(E34:E36)</f>
        <v>599</v>
      </c>
      <c r="F41" s="13"/>
      <c r="G41" s="14">
        <f>IF(F41=0,0,(F41-E41)/E41*100)</f>
        <v>0</v>
      </c>
      <c r="H41" s="13">
        <f>SUM(H34:H36)</f>
        <v>36</v>
      </c>
      <c r="I41" s="13"/>
      <c r="J41" s="38">
        <f t="shared" si="8"/>
        <v>0</v>
      </c>
      <c r="K41" s="13">
        <f>SUM(K34:K36)</f>
        <v>312</v>
      </c>
      <c r="L41" s="13"/>
      <c r="M41" s="14">
        <f>IF(L41=0,0,(L41-K41)/K41*100)</f>
        <v>0</v>
      </c>
      <c r="N41" s="86">
        <f>SUM(N34:N36)</f>
        <v>63</v>
      </c>
      <c r="O41" s="86"/>
      <c r="P41" s="107">
        <f>IF(O41=0,0,(O41-N41)/N41*100)</f>
        <v>0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20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" right="0.72" top="0.98" bottom="0.39" header="0.52" footer="0.2"/>
  <pageSetup firstPageNumber="3" useFirstPageNumber="1" fitToHeight="1" fitToWidth="1" orientation="landscape" paperSize="9" scale="86" r:id="rId1"/>
  <headerFooter alignWithMargins="0">
    <oddHeader>&amp;C&amp;"ＭＳ Ｐゴシック,標準"３　東部地区&amp;6
&amp;12年度集計　資金別・利用関係別　（単位：戸/％）</oddHeader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">
      <selection activeCell="P30" sqref="P30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100"/>
      <c r="K1" s="2" t="s">
        <v>15</v>
      </c>
      <c r="N1" s="2" t="s">
        <v>16</v>
      </c>
    </row>
    <row r="2" spans="1:16" ht="14.25" customHeight="1">
      <c r="A2" s="111" t="s">
        <v>2</v>
      </c>
      <c r="B2" s="29" t="s">
        <v>53</v>
      </c>
      <c r="C2" s="29" t="s">
        <v>63</v>
      </c>
      <c r="D2" s="30" t="s">
        <v>3</v>
      </c>
      <c r="E2" s="29" t="s">
        <v>52</v>
      </c>
      <c r="F2" s="29" t="s">
        <v>63</v>
      </c>
      <c r="G2" s="30" t="s">
        <v>3</v>
      </c>
      <c r="H2" s="29" t="s">
        <v>52</v>
      </c>
      <c r="I2" s="29" t="s">
        <v>63</v>
      </c>
      <c r="J2" s="30" t="s">
        <v>3</v>
      </c>
      <c r="K2" s="29" t="s">
        <v>52</v>
      </c>
      <c r="L2" s="29" t="s">
        <v>64</v>
      </c>
      <c r="M2" s="30" t="s">
        <v>3</v>
      </c>
      <c r="N2" s="29" t="s">
        <v>52</v>
      </c>
      <c r="O2" s="29" t="s">
        <v>63</v>
      </c>
      <c r="P2" s="30" t="s">
        <v>3</v>
      </c>
    </row>
    <row r="3" spans="1:16" ht="14.25" customHeight="1">
      <c r="A3" s="112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505</v>
      </c>
      <c r="C4" s="10">
        <v>496</v>
      </c>
      <c r="D4" s="11">
        <f>IF(C4=0,0,(C4-B4)/B4*100)</f>
        <v>-1.782178217821782</v>
      </c>
      <c r="E4" s="10">
        <v>104</v>
      </c>
      <c r="F4" s="10">
        <v>83</v>
      </c>
      <c r="G4" s="11">
        <f>IF(F4=0,0,(F4-E4)/E4*100)</f>
        <v>-20.192307692307693</v>
      </c>
      <c r="H4" s="10">
        <v>18</v>
      </c>
      <c r="I4" s="10">
        <v>15</v>
      </c>
      <c r="J4" s="11">
        <f>IF(I4=0,0,(I4-H4)/H4*100)</f>
        <v>-16.666666666666664</v>
      </c>
      <c r="K4" s="10">
        <v>390</v>
      </c>
      <c r="L4" s="10">
        <v>354</v>
      </c>
      <c r="M4" s="11">
        <f>IF(L4=0,0,(L4-K4)/K4*100)</f>
        <v>-9.230769230769232</v>
      </c>
      <c r="N4" s="10">
        <v>219</v>
      </c>
      <c r="O4" s="10">
        <v>225</v>
      </c>
      <c r="P4" s="11">
        <f>IF(O4=0,0,(O4-N4)/N4*100)</f>
        <v>2.73972602739726</v>
      </c>
    </row>
    <row r="5" spans="1:16" ht="14.25" customHeight="1">
      <c r="A5" s="9">
        <v>5</v>
      </c>
      <c r="B5" s="10">
        <v>539</v>
      </c>
      <c r="C5" s="10">
        <v>585</v>
      </c>
      <c r="D5" s="11">
        <f aca="true" t="shared" si="0" ref="D5:D20">IF(C5=0,0,(C5-B5)/B5*100)</f>
        <v>8.534322820037106</v>
      </c>
      <c r="E5" s="10">
        <v>57</v>
      </c>
      <c r="F5" s="10">
        <v>55</v>
      </c>
      <c r="G5" s="11">
        <f aca="true" t="shared" si="1" ref="G5:G20">IF(F5=0,0,(F5-E5)/E5*100)</f>
        <v>-3.508771929824561</v>
      </c>
      <c r="H5" s="10">
        <v>14</v>
      </c>
      <c r="I5" s="10">
        <v>15</v>
      </c>
      <c r="J5" s="11">
        <f aca="true" t="shared" si="2" ref="J5:J20">IF(I5=0,0,(I5-H5)/H5*100)</f>
        <v>7.142857142857142</v>
      </c>
      <c r="K5" s="10">
        <v>332</v>
      </c>
      <c r="L5" s="10">
        <v>376</v>
      </c>
      <c r="M5" s="11">
        <f>IF(L5=0,0,(L5-K5)/K5*100)</f>
        <v>13.253012048192772</v>
      </c>
      <c r="N5" s="10">
        <v>264</v>
      </c>
      <c r="O5" s="10">
        <v>264</v>
      </c>
      <c r="P5" s="64" t="s">
        <v>67</v>
      </c>
    </row>
    <row r="6" spans="1:16" ht="14.25" customHeight="1">
      <c r="A6" s="9">
        <v>6</v>
      </c>
      <c r="B6" s="10">
        <v>622</v>
      </c>
      <c r="C6" s="10">
        <v>463</v>
      </c>
      <c r="D6" s="11">
        <f t="shared" si="0"/>
        <v>-25.562700964630224</v>
      </c>
      <c r="E6" s="10">
        <v>88</v>
      </c>
      <c r="F6" s="10">
        <v>83</v>
      </c>
      <c r="G6" s="11">
        <f t="shared" si="1"/>
        <v>-5.681818181818182</v>
      </c>
      <c r="H6" s="10">
        <v>16</v>
      </c>
      <c r="I6" s="10">
        <v>17</v>
      </c>
      <c r="J6" s="11">
        <f t="shared" si="2"/>
        <v>6.25</v>
      </c>
      <c r="K6" s="10">
        <v>415</v>
      </c>
      <c r="L6" s="10">
        <v>336</v>
      </c>
      <c r="M6" s="11">
        <f aca="true" t="shared" si="3" ref="M6:M20">IF(L6=0,0,(L6-K6)/K6*100)</f>
        <v>-19.03614457831325</v>
      </c>
      <c r="N6" s="10">
        <v>295</v>
      </c>
      <c r="O6" s="10">
        <v>210</v>
      </c>
      <c r="P6" s="11">
        <f aca="true" t="shared" si="4" ref="P6:P20">IF(O6=0,0,(O6-N6)/N6*100)</f>
        <v>-28.8135593220339</v>
      </c>
    </row>
    <row r="7" spans="1:16" ht="14.25" customHeight="1">
      <c r="A7" s="9">
        <v>7</v>
      </c>
      <c r="B7" s="10">
        <v>558</v>
      </c>
      <c r="C7" s="10">
        <v>765</v>
      </c>
      <c r="D7" s="11">
        <f t="shared" si="0"/>
        <v>37.096774193548384</v>
      </c>
      <c r="E7" s="10">
        <v>51</v>
      </c>
      <c r="F7" s="10">
        <v>67</v>
      </c>
      <c r="G7" s="11">
        <f t="shared" si="1"/>
        <v>31.372549019607842</v>
      </c>
      <c r="H7" s="10">
        <v>16</v>
      </c>
      <c r="I7" s="10">
        <v>30</v>
      </c>
      <c r="J7" s="11">
        <f t="shared" si="2"/>
        <v>87.5</v>
      </c>
      <c r="K7" s="10">
        <v>392</v>
      </c>
      <c r="L7" s="10">
        <v>462</v>
      </c>
      <c r="M7" s="11">
        <f t="shared" si="3"/>
        <v>17.857142857142858</v>
      </c>
      <c r="N7" s="10">
        <v>217</v>
      </c>
      <c r="O7" s="10">
        <v>370</v>
      </c>
      <c r="P7" s="11">
        <f t="shared" si="4"/>
        <v>70.50691244239631</v>
      </c>
    </row>
    <row r="8" spans="1:16" ht="14.25" customHeight="1">
      <c r="A8" s="9">
        <v>8</v>
      </c>
      <c r="B8" s="10">
        <v>666</v>
      </c>
      <c r="C8" s="10">
        <v>492</v>
      </c>
      <c r="D8" s="11">
        <f t="shared" si="0"/>
        <v>-26.126126126126124</v>
      </c>
      <c r="E8" s="10">
        <v>58</v>
      </c>
      <c r="F8" s="10">
        <v>140</v>
      </c>
      <c r="G8" s="11">
        <f t="shared" si="1"/>
        <v>141.3793103448276</v>
      </c>
      <c r="H8" s="10">
        <v>20</v>
      </c>
      <c r="I8" s="10">
        <v>26</v>
      </c>
      <c r="J8" s="64">
        <f t="shared" si="2"/>
        <v>30</v>
      </c>
      <c r="K8" s="10">
        <v>426</v>
      </c>
      <c r="L8" s="10">
        <v>429</v>
      </c>
      <c r="M8" s="11">
        <f t="shared" si="3"/>
        <v>0.7042253521126761</v>
      </c>
      <c r="N8" s="10">
        <v>298</v>
      </c>
      <c r="O8" s="10">
        <v>203</v>
      </c>
      <c r="P8" s="11">
        <f t="shared" si="4"/>
        <v>-31.879194630872483</v>
      </c>
    </row>
    <row r="9" spans="1:16" ht="14.25" customHeight="1">
      <c r="A9" s="9">
        <v>9</v>
      </c>
      <c r="B9" s="10">
        <v>406</v>
      </c>
      <c r="C9" s="10"/>
      <c r="D9" s="11">
        <f t="shared" si="0"/>
        <v>0</v>
      </c>
      <c r="E9" s="10">
        <v>135</v>
      </c>
      <c r="F9" s="10"/>
      <c r="G9" s="11">
        <f t="shared" si="1"/>
        <v>0</v>
      </c>
      <c r="H9" s="10">
        <v>22</v>
      </c>
      <c r="I9" s="10"/>
      <c r="J9" s="64">
        <f t="shared" si="2"/>
        <v>0</v>
      </c>
      <c r="K9" s="10">
        <v>386</v>
      </c>
      <c r="L9" s="10"/>
      <c r="M9" s="11">
        <f t="shared" si="3"/>
        <v>0</v>
      </c>
      <c r="N9" s="10">
        <v>155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632</v>
      </c>
      <c r="C10" s="10"/>
      <c r="D10" s="11">
        <f t="shared" si="0"/>
        <v>0</v>
      </c>
      <c r="E10" s="10">
        <v>57</v>
      </c>
      <c r="F10" s="10"/>
      <c r="G10" s="11">
        <f t="shared" si="1"/>
        <v>0</v>
      </c>
      <c r="H10" s="10">
        <v>18</v>
      </c>
      <c r="I10" s="10"/>
      <c r="J10" s="11">
        <f t="shared" si="2"/>
        <v>0</v>
      </c>
      <c r="K10" s="10">
        <v>436</v>
      </c>
      <c r="L10" s="10"/>
      <c r="M10" s="11">
        <f t="shared" si="3"/>
        <v>0</v>
      </c>
      <c r="N10" s="10">
        <v>253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615</v>
      </c>
      <c r="C11" s="10"/>
      <c r="D11" s="11">
        <f t="shared" si="0"/>
        <v>0</v>
      </c>
      <c r="E11" s="10">
        <v>77</v>
      </c>
      <c r="F11" s="10"/>
      <c r="G11" s="11">
        <f t="shared" si="1"/>
        <v>0</v>
      </c>
      <c r="H11" s="10">
        <v>27</v>
      </c>
      <c r="I11" s="10"/>
      <c r="J11" s="11">
        <f t="shared" si="2"/>
        <v>0</v>
      </c>
      <c r="K11" s="10">
        <v>420</v>
      </c>
      <c r="L11" s="10"/>
      <c r="M11" s="11">
        <f t="shared" si="3"/>
        <v>0</v>
      </c>
      <c r="N11" s="10">
        <v>272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647</v>
      </c>
      <c r="C12" s="10"/>
      <c r="D12" s="11">
        <f t="shared" si="0"/>
        <v>0</v>
      </c>
      <c r="E12" s="10">
        <v>112</v>
      </c>
      <c r="F12" s="10"/>
      <c r="G12" s="11">
        <f t="shared" si="1"/>
        <v>0</v>
      </c>
      <c r="H12" s="21">
        <v>25</v>
      </c>
      <c r="I12" s="21"/>
      <c r="J12" s="33">
        <f t="shared" si="2"/>
        <v>0</v>
      </c>
      <c r="K12" s="10">
        <v>422</v>
      </c>
      <c r="L12" s="10"/>
      <c r="M12" s="11">
        <f t="shared" si="3"/>
        <v>0</v>
      </c>
      <c r="N12" s="10">
        <v>337</v>
      </c>
      <c r="O12" s="10"/>
      <c r="P12" s="64">
        <f t="shared" si="4"/>
        <v>0</v>
      </c>
    </row>
    <row r="13" spans="1:16" ht="14.25" customHeight="1">
      <c r="A13" s="9">
        <v>1</v>
      </c>
      <c r="B13" s="10">
        <v>566</v>
      </c>
      <c r="C13" s="10"/>
      <c r="D13" s="11">
        <f t="shared" si="0"/>
        <v>0</v>
      </c>
      <c r="E13" s="10">
        <v>92</v>
      </c>
      <c r="F13" s="10"/>
      <c r="G13" s="11">
        <f t="shared" si="1"/>
        <v>0</v>
      </c>
      <c r="H13" s="10">
        <v>30</v>
      </c>
      <c r="I13" s="10"/>
      <c r="J13" s="11">
        <f t="shared" si="2"/>
        <v>0</v>
      </c>
      <c r="K13" s="10">
        <v>387</v>
      </c>
      <c r="L13" s="10"/>
      <c r="M13" s="11">
        <f t="shared" si="3"/>
        <v>0</v>
      </c>
      <c r="N13" s="10">
        <v>271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376</v>
      </c>
      <c r="C14" s="10"/>
      <c r="D14" s="11">
        <f t="shared" si="0"/>
        <v>0</v>
      </c>
      <c r="E14" s="10">
        <v>59</v>
      </c>
      <c r="F14" s="10"/>
      <c r="G14" s="11">
        <f t="shared" si="1"/>
        <v>0</v>
      </c>
      <c r="H14" s="10">
        <v>20</v>
      </c>
      <c r="I14" s="10"/>
      <c r="J14" s="64">
        <f t="shared" si="2"/>
        <v>0</v>
      </c>
      <c r="K14" s="10">
        <v>310</v>
      </c>
      <c r="L14" s="10"/>
      <c r="M14" s="11">
        <f t="shared" si="3"/>
        <v>0</v>
      </c>
      <c r="N14" s="10">
        <v>125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486</v>
      </c>
      <c r="C15" s="10"/>
      <c r="D15" s="11">
        <f t="shared" si="0"/>
        <v>0</v>
      </c>
      <c r="E15" s="10">
        <v>48</v>
      </c>
      <c r="F15" s="10"/>
      <c r="G15" s="11">
        <f t="shared" si="1"/>
        <v>0</v>
      </c>
      <c r="H15" s="10">
        <v>23</v>
      </c>
      <c r="I15" s="10"/>
      <c r="J15" s="11">
        <f t="shared" si="2"/>
        <v>0</v>
      </c>
      <c r="K15" s="10">
        <v>314</v>
      </c>
      <c r="L15" s="10"/>
      <c r="M15" s="11">
        <f t="shared" si="3"/>
        <v>0</v>
      </c>
      <c r="N15" s="10">
        <v>220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6618</v>
      </c>
      <c r="C16" s="13"/>
      <c r="D16" s="14">
        <f t="shared" si="0"/>
        <v>0</v>
      </c>
      <c r="E16" s="13">
        <f>SUM(E4:E15)</f>
        <v>938</v>
      </c>
      <c r="F16" s="13"/>
      <c r="G16" s="14">
        <f t="shared" si="1"/>
        <v>0</v>
      </c>
      <c r="H16" s="13">
        <f>SUM(H4:H15)</f>
        <v>249</v>
      </c>
      <c r="I16" s="13"/>
      <c r="J16" s="14">
        <f t="shared" si="2"/>
        <v>0</v>
      </c>
      <c r="K16" s="13">
        <f>SUM(K4:K15)</f>
        <v>4630</v>
      </c>
      <c r="L16" s="13"/>
      <c r="M16" s="14">
        <f t="shared" si="3"/>
        <v>0</v>
      </c>
      <c r="N16" s="13">
        <f>SUM(N4:N15)</f>
        <v>2926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1666</v>
      </c>
      <c r="C17" s="10"/>
      <c r="D17" s="59">
        <f t="shared" si="0"/>
        <v>0</v>
      </c>
      <c r="E17" s="10">
        <f>SUM(E4:E6)</f>
        <v>249</v>
      </c>
      <c r="F17" s="10"/>
      <c r="G17" s="59">
        <f t="shared" si="1"/>
        <v>0</v>
      </c>
      <c r="H17" s="10">
        <f>SUM(H4:H6)</f>
        <v>48</v>
      </c>
      <c r="I17" s="10"/>
      <c r="J17" s="59">
        <f t="shared" si="2"/>
        <v>0</v>
      </c>
      <c r="K17" s="10">
        <f>SUM(K4:K6)</f>
        <v>1137</v>
      </c>
      <c r="L17" s="10"/>
      <c r="M17" s="59">
        <f t="shared" si="3"/>
        <v>0</v>
      </c>
      <c r="N17" s="10">
        <f>SUM(N4:N6)</f>
        <v>778</v>
      </c>
      <c r="O17" s="10"/>
      <c r="P17" s="59">
        <f t="shared" si="4"/>
        <v>0</v>
      </c>
    </row>
    <row r="18" spans="1:16" ht="14.25" customHeight="1">
      <c r="A18" s="9" t="s">
        <v>7</v>
      </c>
      <c r="B18" s="10">
        <f>SUM(B7:B9)</f>
        <v>1630</v>
      </c>
      <c r="C18" s="10"/>
      <c r="D18" s="11">
        <f t="shared" si="0"/>
        <v>0</v>
      </c>
      <c r="E18" s="10">
        <f>SUM(E7:E9)</f>
        <v>244</v>
      </c>
      <c r="F18" s="10"/>
      <c r="G18" s="11">
        <f t="shared" si="1"/>
        <v>0</v>
      </c>
      <c r="H18" s="10">
        <f>SUM(H7:H9)</f>
        <v>58</v>
      </c>
      <c r="I18" s="10"/>
      <c r="J18" s="11">
        <f t="shared" si="2"/>
        <v>0</v>
      </c>
      <c r="K18" s="10">
        <f>SUM(K7:K9)</f>
        <v>1204</v>
      </c>
      <c r="L18" s="10"/>
      <c r="M18" s="11">
        <f t="shared" si="3"/>
        <v>0</v>
      </c>
      <c r="N18" s="10">
        <f>SUM(N7:N9)</f>
        <v>670</v>
      </c>
      <c r="O18" s="10"/>
      <c r="P18" s="11">
        <f t="shared" si="4"/>
        <v>0</v>
      </c>
    </row>
    <row r="19" spans="1:16" ht="14.25" customHeight="1">
      <c r="A19" s="9" t="s">
        <v>8</v>
      </c>
      <c r="B19" s="10">
        <f>SUM(B10:B12)</f>
        <v>1894</v>
      </c>
      <c r="C19" s="10"/>
      <c r="D19" s="11">
        <f t="shared" si="0"/>
        <v>0</v>
      </c>
      <c r="E19" s="10">
        <f>SUM(E10:E12)</f>
        <v>246</v>
      </c>
      <c r="F19" s="10"/>
      <c r="G19" s="11">
        <f t="shared" si="1"/>
        <v>0</v>
      </c>
      <c r="H19" s="10">
        <f>SUM(H10:H12)</f>
        <v>70</v>
      </c>
      <c r="I19" s="10"/>
      <c r="J19" s="11">
        <f t="shared" si="2"/>
        <v>0</v>
      </c>
      <c r="K19" s="10">
        <f>SUM(K10:K12)</f>
        <v>1278</v>
      </c>
      <c r="L19" s="10"/>
      <c r="M19" s="11">
        <f t="shared" si="3"/>
        <v>0</v>
      </c>
      <c r="N19" s="10">
        <f>SUM(N10:N12)</f>
        <v>862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1428</v>
      </c>
      <c r="C20" s="13"/>
      <c r="D20" s="14">
        <f t="shared" si="0"/>
        <v>0</v>
      </c>
      <c r="E20" s="13">
        <f>SUM(E13:E15)</f>
        <v>199</v>
      </c>
      <c r="F20" s="13"/>
      <c r="G20" s="14">
        <f t="shared" si="1"/>
        <v>0</v>
      </c>
      <c r="H20" s="13">
        <f>SUM(H13:H15)</f>
        <v>73</v>
      </c>
      <c r="I20" s="13"/>
      <c r="J20" s="14">
        <f t="shared" si="2"/>
        <v>0</v>
      </c>
      <c r="K20" s="13">
        <f>SUM(K13:K15)</f>
        <v>1011</v>
      </c>
      <c r="L20" s="13"/>
      <c r="M20" s="14">
        <f t="shared" si="3"/>
        <v>0</v>
      </c>
      <c r="N20" s="13">
        <f>SUM(N13:N15)</f>
        <v>616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1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54</v>
      </c>
      <c r="O23" s="29" t="s">
        <v>65</v>
      </c>
      <c r="P23" s="30" t="s">
        <v>3</v>
      </c>
    </row>
    <row r="24" spans="1:16" ht="14.25" customHeight="1">
      <c r="A24" s="112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46</v>
      </c>
      <c r="O24" s="23" t="s">
        <v>46</v>
      </c>
      <c r="P24" s="24" t="s">
        <v>5</v>
      </c>
    </row>
    <row r="25" spans="1:16" ht="14.25" customHeight="1">
      <c r="A25" s="9">
        <v>4</v>
      </c>
      <c r="B25" s="10">
        <v>287</v>
      </c>
      <c r="C25" s="10">
        <v>311</v>
      </c>
      <c r="D25" s="11">
        <f>IF(C25=0,0,(C25-B25)/B25*100)</f>
        <v>8.362369337979095</v>
      </c>
      <c r="E25" s="10">
        <v>245</v>
      </c>
      <c r="F25" s="10">
        <v>188</v>
      </c>
      <c r="G25" s="11">
        <f>IF(F25=0,0,(F25-E25)/E25*100)</f>
        <v>-23.26530612244898</v>
      </c>
      <c r="H25" s="51">
        <v>1</v>
      </c>
      <c r="I25" s="51">
        <v>5</v>
      </c>
      <c r="J25" s="68">
        <f>IF(I25=0,0,(I25-H25)/H25*100)</f>
        <v>400</v>
      </c>
      <c r="K25" s="10">
        <v>76</v>
      </c>
      <c r="L25" s="10">
        <v>75</v>
      </c>
      <c r="M25" s="11">
        <f>IF(L25=0,0,(L25-K25)/K25*100)</f>
        <v>-1.3157894736842104</v>
      </c>
      <c r="N25" s="51" t="s">
        <v>40</v>
      </c>
      <c r="O25" s="51" t="s">
        <v>48</v>
      </c>
      <c r="P25" s="40" t="str">
        <f>IF(O25=0,0,IF(N25="0","　　―",(O25-N25)/N25*100))</f>
        <v>　　―</v>
      </c>
    </row>
    <row r="26" spans="1:16" ht="14.25" customHeight="1">
      <c r="A26" s="9">
        <v>5</v>
      </c>
      <c r="B26" s="10">
        <v>267</v>
      </c>
      <c r="C26" s="10">
        <v>326</v>
      </c>
      <c r="D26" s="11">
        <f aca="true" t="shared" si="5" ref="D26:D41">IF(C26=0,0,(C26-B26)/B26*100)</f>
        <v>22.09737827715356</v>
      </c>
      <c r="E26" s="10">
        <v>198</v>
      </c>
      <c r="F26" s="10">
        <v>240</v>
      </c>
      <c r="G26" s="11">
        <f>IF(F26=0,0,(F26-E26)/E26*100)</f>
        <v>21.21212121212121</v>
      </c>
      <c r="H26" s="52">
        <v>1</v>
      </c>
      <c r="I26" s="52">
        <v>4</v>
      </c>
      <c r="J26" s="40">
        <f>IF(I26=0,0,(I26-H26)/H26*100)</f>
        <v>300</v>
      </c>
      <c r="K26" s="10">
        <v>130</v>
      </c>
      <c r="L26" s="10">
        <v>70</v>
      </c>
      <c r="M26" s="11">
        <f>IF(L26=0,0,(L26-K26)/K26*100)</f>
        <v>-46.15384615384615</v>
      </c>
      <c r="N26" s="51">
        <v>35</v>
      </c>
      <c r="O26" s="51" t="s">
        <v>48</v>
      </c>
      <c r="P26" s="40">
        <f>IF(O26=0,0,IF(N26="0","　　―",(O26-N26)/N26*100))</f>
        <v>-100</v>
      </c>
    </row>
    <row r="27" spans="1:16" ht="14.25" customHeight="1">
      <c r="A27" s="9">
        <v>6</v>
      </c>
      <c r="B27" s="10">
        <v>343</v>
      </c>
      <c r="C27" s="10">
        <v>256</v>
      </c>
      <c r="D27" s="11">
        <f t="shared" si="5"/>
        <v>-25.364431486880466</v>
      </c>
      <c r="E27" s="28">
        <v>264</v>
      </c>
      <c r="F27" s="28">
        <v>226</v>
      </c>
      <c r="G27" s="11">
        <f aca="true" t="shared" si="6" ref="G27:G40">IF(F27=0,0,(F27-E27)/E27*100)</f>
        <v>-14.393939393939394</v>
      </c>
      <c r="H27" s="52">
        <v>2</v>
      </c>
      <c r="I27" s="52" t="s">
        <v>48</v>
      </c>
      <c r="J27" s="55">
        <f>IF(I27=0,0,(I27-H27)/H27*100)</f>
        <v>-100</v>
      </c>
      <c r="K27" s="10">
        <v>101</v>
      </c>
      <c r="L27" s="10">
        <v>64</v>
      </c>
      <c r="M27" s="11">
        <f aca="true" t="shared" si="7" ref="M27:M40">IF(L27=0,0,(L27-K27)/K27*100)</f>
        <v>-36.633663366336634</v>
      </c>
      <c r="N27" s="51">
        <v>24</v>
      </c>
      <c r="O27" s="51" t="s">
        <v>48</v>
      </c>
      <c r="P27" s="40">
        <f>IF(O27=0,0,(O27-N27)/N27*100)</f>
        <v>-100</v>
      </c>
    </row>
    <row r="28" spans="1:16" ht="14.25" customHeight="1">
      <c r="A28" s="9">
        <v>7</v>
      </c>
      <c r="B28" s="10">
        <v>354</v>
      </c>
      <c r="C28" s="10">
        <v>352</v>
      </c>
      <c r="D28" s="11">
        <f t="shared" si="5"/>
        <v>-0.5649717514124294</v>
      </c>
      <c r="E28" s="10">
        <v>160</v>
      </c>
      <c r="F28" s="10">
        <v>229</v>
      </c>
      <c r="G28" s="11">
        <f>IF(F28=0,0,(F28-E28)/E28*100)</f>
        <v>43.125</v>
      </c>
      <c r="H28" s="52" t="s">
        <v>48</v>
      </c>
      <c r="I28" s="52" t="s">
        <v>48</v>
      </c>
      <c r="J28" s="55" t="str">
        <f>IF(I28=0,0,IF(H28="0","　　―",(I28-H28)/H28*100))</f>
        <v>　　―</v>
      </c>
      <c r="K28" s="10">
        <v>95</v>
      </c>
      <c r="L28" s="10">
        <v>251</v>
      </c>
      <c r="M28" s="11">
        <f t="shared" si="7"/>
        <v>164.21052631578948</v>
      </c>
      <c r="N28" s="51" t="s">
        <v>39</v>
      </c>
      <c r="O28" s="51">
        <v>160</v>
      </c>
      <c r="P28" s="40" t="str">
        <f>IF(O28=0,0,IF(N28="0","　　―",(O28-N28)/N28*100))</f>
        <v>　　―</v>
      </c>
    </row>
    <row r="29" spans="1:16" ht="14.25" customHeight="1">
      <c r="A29" s="9">
        <v>8</v>
      </c>
      <c r="B29" s="10">
        <v>298</v>
      </c>
      <c r="C29" s="10">
        <v>315</v>
      </c>
      <c r="D29" s="11">
        <f t="shared" si="5"/>
        <v>5.704697986577181</v>
      </c>
      <c r="E29" s="10">
        <v>347</v>
      </c>
      <c r="F29" s="10">
        <v>222</v>
      </c>
      <c r="G29" s="11">
        <f t="shared" si="6"/>
        <v>-36.023054755043226</v>
      </c>
      <c r="H29" s="51" t="s">
        <v>40</v>
      </c>
      <c r="I29" s="51" t="s">
        <v>48</v>
      </c>
      <c r="J29" s="54" t="str">
        <f>IF(I29=0,0,IF(H29="0","　　―",(I29-H29)/H29*100))</f>
        <v>　　―</v>
      </c>
      <c r="K29" s="10">
        <v>79</v>
      </c>
      <c r="L29" s="10">
        <v>95</v>
      </c>
      <c r="M29" s="11">
        <f t="shared" si="7"/>
        <v>20.253164556962027</v>
      </c>
      <c r="N29" s="51" t="s">
        <v>40</v>
      </c>
      <c r="O29" s="51" t="s">
        <v>48</v>
      </c>
      <c r="P29" s="102" t="str">
        <f>IF(O29=0,0,IF(N29="0","　　―",(O29-N29)/N29*100))</f>
        <v>　　―</v>
      </c>
    </row>
    <row r="30" spans="1:16" ht="14.25" customHeight="1">
      <c r="A30" s="9">
        <v>9</v>
      </c>
      <c r="B30" s="10">
        <v>301</v>
      </c>
      <c r="C30" s="10"/>
      <c r="D30" s="11">
        <f t="shared" si="5"/>
        <v>0</v>
      </c>
      <c r="E30" s="10">
        <v>145</v>
      </c>
      <c r="F30" s="10"/>
      <c r="G30" s="11">
        <f t="shared" si="6"/>
        <v>0</v>
      </c>
      <c r="H30" s="77">
        <v>18</v>
      </c>
      <c r="I30" s="77"/>
      <c r="J30" s="55"/>
      <c r="K30" s="10">
        <v>77</v>
      </c>
      <c r="L30" s="10"/>
      <c r="M30" s="11">
        <f t="shared" si="7"/>
        <v>0</v>
      </c>
      <c r="N30" s="51" t="s">
        <v>40</v>
      </c>
      <c r="O30" s="51"/>
      <c r="P30" s="40"/>
    </row>
    <row r="31" spans="1:16" ht="14.25" customHeight="1">
      <c r="A31" s="9">
        <v>10</v>
      </c>
      <c r="B31" s="10">
        <v>298</v>
      </c>
      <c r="C31" s="10"/>
      <c r="D31" s="11">
        <f t="shared" si="5"/>
        <v>0</v>
      </c>
      <c r="E31" s="10">
        <v>323</v>
      </c>
      <c r="F31" s="10"/>
      <c r="G31" s="11">
        <f t="shared" si="6"/>
        <v>0</v>
      </c>
      <c r="H31" s="21">
        <v>3</v>
      </c>
      <c r="I31" s="21"/>
      <c r="J31" s="33">
        <f>IF(I31=0,0,IF(H31="0","　　―",(I31-H31)/H31*100))</f>
        <v>0</v>
      </c>
      <c r="K31" s="10">
        <v>65</v>
      </c>
      <c r="L31" s="10"/>
      <c r="M31" s="11">
        <f t="shared" si="7"/>
        <v>0</v>
      </c>
      <c r="N31" s="51" t="s">
        <v>40</v>
      </c>
      <c r="O31" s="51"/>
      <c r="P31" s="40">
        <f>IF(O31=0,0,IF(N31="0","　　―",(O31-N31)/N31*100))</f>
        <v>0</v>
      </c>
    </row>
    <row r="32" spans="1:16" ht="14.25" customHeight="1">
      <c r="A32" s="9">
        <v>11</v>
      </c>
      <c r="B32" s="10">
        <v>318</v>
      </c>
      <c r="C32" s="10"/>
      <c r="D32" s="11">
        <f t="shared" si="5"/>
        <v>0</v>
      </c>
      <c r="E32" s="10">
        <v>181</v>
      </c>
      <c r="F32" s="10"/>
      <c r="G32" s="11">
        <f t="shared" si="6"/>
        <v>0</v>
      </c>
      <c r="H32" s="51">
        <v>1</v>
      </c>
      <c r="I32" s="51"/>
      <c r="J32" s="33">
        <f aca="true" t="shared" si="8" ref="J32:J40">IF(I32=0,0,IF(H32="0","　　―",(I32-H32)/H32*100))</f>
        <v>0</v>
      </c>
      <c r="K32" s="10">
        <v>192</v>
      </c>
      <c r="L32" s="10"/>
      <c r="M32" s="11">
        <f t="shared" si="7"/>
        <v>0</v>
      </c>
      <c r="N32" s="51">
        <v>98</v>
      </c>
      <c r="O32" s="51"/>
      <c r="P32" s="64">
        <f>IF(O32=0,0,IF(N32="0","　　―",(O32-N32)/N32*100))</f>
        <v>0</v>
      </c>
    </row>
    <row r="33" spans="1:16" ht="14.25" customHeight="1">
      <c r="A33" s="9">
        <v>12</v>
      </c>
      <c r="B33" s="10">
        <v>340</v>
      </c>
      <c r="C33" s="10"/>
      <c r="D33" s="11">
        <f t="shared" si="5"/>
        <v>0</v>
      </c>
      <c r="E33" s="10">
        <v>289</v>
      </c>
      <c r="F33" s="10"/>
      <c r="G33" s="11">
        <f t="shared" si="6"/>
        <v>0</v>
      </c>
      <c r="H33" s="21">
        <v>9</v>
      </c>
      <c r="I33" s="21"/>
      <c r="J33" s="33">
        <f t="shared" si="8"/>
        <v>0</v>
      </c>
      <c r="K33" s="10">
        <v>121</v>
      </c>
      <c r="L33" s="10"/>
      <c r="M33" s="11">
        <f t="shared" si="7"/>
        <v>0</v>
      </c>
      <c r="N33" s="85" t="s">
        <v>40</v>
      </c>
      <c r="O33" s="85"/>
      <c r="P33" s="40">
        <f>IF(O33=0,0,(O33-N33)/N33*100)</f>
        <v>0</v>
      </c>
    </row>
    <row r="34" spans="1:16" ht="14.25" customHeight="1">
      <c r="A34" s="9">
        <v>1</v>
      </c>
      <c r="B34" s="10">
        <v>320</v>
      </c>
      <c r="C34" s="10"/>
      <c r="D34" s="11">
        <f t="shared" si="5"/>
        <v>0</v>
      </c>
      <c r="E34" s="10">
        <v>213</v>
      </c>
      <c r="F34" s="10"/>
      <c r="G34" s="11">
        <f t="shared" si="6"/>
        <v>0</v>
      </c>
      <c r="H34" s="51">
        <v>1</v>
      </c>
      <c r="I34" s="51"/>
      <c r="J34" s="33">
        <f t="shared" si="8"/>
        <v>0</v>
      </c>
      <c r="K34" s="10">
        <v>124</v>
      </c>
      <c r="L34" s="10"/>
      <c r="M34" s="64">
        <f t="shared" si="7"/>
        <v>0</v>
      </c>
      <c r="N34" s="51">
        <v>36</v>
      </c>
      <c r="O34" s="51"/>
      <c r="P34" s="68">
        <f>IF(O34=0,0,IF(N34="0","　　―",(O34-N34)/N34*100))</f>
        <v>0</v>
      </c>
    </row>
    <row r="35" spans="1:16" ht="14.25" customHeight="1">
      <c r="A35" s="9">
        <v>2</v>
      </c>
      <c r="B35" s="10">
        <v>208</v>
      </c>
      <c r="C35" s="10"/>
      <c r="D35" s="11">
        <f t="shared" si="5"/>
        <v>0</v>
      </c>
      <c r="E35" s="10">
        <v>80</v>
      </c>
      <c r="F35" s="10"/>
      <c r="G35" s="11">
        <f t="shared" si="6"/>
        <v>0</v>
      </c>
      <c r="H35" s="51" t="s">
        <v>40</v>
      </c>
      <c r="I35" s="51"/>
      <c r="J35" s="33">
        <f t="shared" si="8"/>
        <v>0</v>
      </c>
      <c r="K35" s="10">
        <v>147</v>
      </c>
      <c r="L35" s="10"/>
      <c r="M35" s="11">
        <f t="shared" si="7"/>
        <v>0</v>
      </c>
      <c r="N35" s="51">
        <v>59</v>
      </c>
      <c r="O35" s="51"/>
      <c r="P35" s="102">
        <f>IF(O35=0,0,IF(N35="0","　　―",(O35-N35)/N35*100))</f>
        <v>0</v>
      </c>
    </row>
    <row r="36" spans="1:16" ht="14.25" customHeight="1">
      <c r="A36" s="9">
        <v>3</v>
      </c>
      <c r="B36" s="10">
        <v>259</v>
      </c>
      <c r="C36" s="10"/>
      <c r="D36" s="11">
        <f t="shared" si="5"/>
        <v>0</v>
      </c>
      <c r="E36" s="10">
        <v>135</v>
      </c>
      <c r="F36" s="10"/>
      <c r="G36" s="11">
        <f t="shared" si="6"/>
        <v>0</v>
      </c>
      <c r="H36" s="52">
        <v>2</v>
      </c>
      <c r="I36" s="52"/>
      <c r="J36" s="102"/>
      <c r="K36" s="10">
        <v>138</v>
      </c>
      <c r="L36" s="10"/>
      <c r="M36" s="11">
        <f t="shared" si="7"/>
        <v>0</v>
      </c>
      <c r="N36" s="108">
        <v>55</v>
      </c>
      <c r="O36" s="108"/>
      <c r="P36" s="102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3593</v>
      </c>
      <c r="C37" s="13"/>
      <c r="D37" s="14">
        <f t="shared" si="5"/>
        <v>0</v>
      </c>
      <c r="E37" s="13">
        <f>SUM(E25:E36)</f>
        <v>2580</v>
      </c>
      <c r="F37" s="13"/>
      <c r="G37" s="14">
        <f t="shared" si="6"/>
        <v>0</v>
      </c>
      <c r="H37" s="13">
        <f>SUM(H25:H36)</f>
        <v>38</v>
      </c>
      <c r="I37" s="13"/>
      <c r="J37" s="74">
        <f t="shared" si="8"/>
        <v>0</v>
      </c>
      <c r="K37" s="13">
        <f>SUM(K25:K36)</f>
        <v>1345</v>
      </c>
      <c r="L37" s="13"/>
      <c r="M37" s="14">
        <f>IF(L37=0,0,(L37-K37)/K37*100)</f>
        <v>0</v>
      </c>
      <c r="N37" s="41">
        <f>SUM(N25:N36)</f>
        <v>307</v>
      </c>
      <c r="O37" s="41"/>
      <c r="P37" s="14">
        <f>IF(O37=0,0,(O37-N37)/N37*100)</f>
        <v>0</v>
      </c>
    </row>
    <row r="38" spans="1:16" ht="14.25" customHeight="1">
      <c r="A38" s="58" t="s">
        <v>6</v>
      </c>
      <c r="B38" s="10">
        <f>SUM(B25:B27)</f>
        <v>897</v>
      </c>
      <c r="C38" s="10"/>
      <c r="D38" s="59">
        <f t="shared" si="5"/>
        <v>0</v>
      </c>
      <c r="E38" s="10">
        <f>SUM(E25:E27)</f>
        <v>707</v>
      </c>
      <c r="F38" s="10"/>
      <c r="G38" s="59">
        <f t="shared" si="6"/>
        <v>0</v>
      </c>
      <c r="H38" s="10">
        <f>SUM(H25:H27)</f>
        <v>4</v>
      </c>
      <c r="I38" s="10"/>
      <c r="J38" s="75">
        <f>IF(I38=0,0,IF(H38="0","　　―",(I38-H38)/H38*100))</f>
        <v>0</v>
      </c>
      <c r="K38" s="10">
        <f>SUM(K25:K27)</f>
        <v>307</v>
      </c>
      <c r="L38" s="10"/>
      <c r="M38" s="59">
        <f t="shared" si="7"/>
        <v>0</v>
      </c>
      <c r="N38" s="10">
        <f>SUM(N25:N27)</f>
        <v>59</v>
      </c>
      <c r="O38" s="10"/>
      <c r="P38" s="59">
        <f>IF(O38=0,0,(O38-N38)/N38*100)</f>
        <v>0</v>
      </c>
    </row>
    <row r="39" spans="1:16" ht="14.25" customHeight="1">
      <c r="A39" s="9" t="s">
        <v>7</v>
      </c>
      <c r="B39" s="10">
        <f>SUM(B28:B30)</f>
        <v>953</v>
      </c>
      <c r="C39" s="10"/>
      <c r="D39" s="11">
        <f>IF(C39=0,0,(C39-B39)/B39*100)</f>
        <v>0</v>
      </c>
      <c r="E39" s="10">
        <f>SUM(E28:E30)</f>
        <v>652</v>
      </c>
      <c r="F39" s="10"/>
      <c r="G39" s="11">
        <f t="shared" si="6"/>
        <v>0</v>
      </c>
      <c r="H39" s="10">
        <f>SUM(H28:H30)</f>
        <v>18</v>
      </c>
      <c r="I39" s="10"/>
      <c r="J39" s="64">
        <f>IF(I39=0,0,IF(H39="0","　　―",(I39-H39)/H39*100))</f>
        <v>0</v>
      </c>
      <c r="K39" s="10">
        <f>SUM(K28:K30)</f>
        <v>251</v>
      </c>
      <c r="L39" s="10"/>
      <c r="M39" s="11">
        <f t="shared" si="7"/>
        <v>0</v>
      </c>
      <c r="N39" s="51" t="s">
        <v>39</v>
      </c>
      <c r="O39" s="51"/>
      <c r="P39" s="11">
        <f>IF(O39=0,0,(O39-N39)/N39*100)</f>
        <v>0</v>
      </c>
    </row>
    <row r="40" spans="1:16" ht="14.25" customHeight="1">
      <c r="A40" s="9" t="s">
        <v>8</v>
      </c>
      <c r="B40" s="10">
        <f>SUM(B31:B33)</f>
        <v>956</v>
      </c>
      <c r="C40" s="10"/>
      <c r="D40" s="64">
        <f>IF(C40=0,0,(C40-B40)/B40*100)</f>
        <v>0</v>
      </c>
      <c r="E40" s="10">
        <f>SUM(E31:E33)</f>
        <v>793</v>
      </c>
      <c r="F40" s="10"/>
      <c r="G40" s="11">
        <f t="shared" si="6"/>
        <v>0</v>
      </c>
      <c r="H40" s="10">
        <f>SUM(H31:H33)</f>
        <v>13</v>
      </c>
      <c r="I40" s="10"/>
      <c r="J40" s="33">
        <f t="shared" si="8"/>
        <v>0</v>
      </c>
      <c r="K40" s="10">
        <f>SUM(K31:K33)</f>
        <v>378</v>
      </c>
      <c r="L40" s="10"/>
      <c r="M40" s="11">
        <f t="shared" si="7"/>
        <v>0</v>
      </c>
      <c r="N40" s="10">
        <f>SUM(N31:N33)</f>
        <v>98</v>
      </c>
      <c r="O40" s="10"/>
      <c r="P40" s="11">
        <f>IF(O40=0,0,(O40-N40)/N40*100)</f>
        <v>0</v>
      </c>
    </row>
    <row r="41" spans="1:16" ht="14.25" customHeight="1" thickBot="1">
      <c r="A41" s="57" t="s">
        <v>9</v>
      </c>
      <c r="B41" s="13">
        <f>SUM(B34:B36)</f>
        <v>787</v>
      </c>
      <c r="C41" s="13"/>
      <c r="D41" s="14">
        <f t="shared" si="5"/>
        <v>0</v>
      </c>
      <c r="E41" s="13">
        <f>SUM(E34:E36)</f>
        <v>428</v>
      </c>
      <c r="F41" s="13"/>
      <c r="G41" s="14">
        <f>IF(F41=0,0,(F41-E41)/E41*100)</f>
        <v>0</v>
      </c>
      <c r="H41" s="13">
        <f>SUM(H34:H36)</f>
        <v>3</v>
      </c>
      <c r="I41" s="13"/>
      <c r="J41" s="38">
        <f>IF(I41=0,0,(I41-H41)/H41*100)</f>
        <v>0</v>
      </c>
      <c r="K41" s="13">
        <f>SUM(K34:K36)</f>
        <v>409</v>
      </c>
      <c r="L41" s="13"/>
      <c r="M41" s="14">
        <f>IF(L41=0,0,(L41-K41)/K41*100)</f>
        <v>0</v>
      </c>
      <c r="N41" s="109">
        <v>150</v>
      </c>
      <c r="O41" s="109"/>
      <c r="P41" s="14">
        <f>IF(O41=0,0,(O41-N41)/N41*100)</f>
        <v>0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64" right="0.76" top="0.98" bottom="0.39" header="0.53" footer="0.2"/>
  <pageSetup firstPageNumber="4" useFirstPageNumber="1" fitToHeight="1" fitToWidth="1" orientation="landscape" paperSize="9" scale="86" r:id="rId1"/>
  <headerFooter alignWithMargins="0">
    <oddHeader>&amp;C&amp;"ＭＳ Ｐゴシック,標準"４　中部地区&amp;6
&amp;12年度集計　資金別・利用関係別　（単位：戸/％）</oddHeader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">
      <selection activeCell="O30" sqref="O30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1" t="s">
        <v>2</v>
      </c>
      <c r="B2" s="29" t="s">
        <v>52</v>
      </c>
      <c r="C2" s="29" t="s">
        <v>63</v>
      </c>
      <c r="D2" s="30" t="s">
        <v>47</v>
      </c>
      <c r="E2" s="29" t="s">
        <v>54</v>
      </c>
      <c r="F2" s="29" t="s">
        <v>65</v>
      </c>
      <c r="G2" s="30" t="s">
        <v>3</v>
      </c>
      <c r="H2" s="29" t="s">
        <v>52</v>
      </c>
      <c r="I2" s="29" t="s">
        <v>63</v>
      </c>
      <c r="J2" s="30" t="s">
        <v>3</v>
      </c>
      <c r="K2" s="29" t="s">
        <v>52</v>
      </c>
      <c r="L2" s="29" t="s">
        <v>63</v>
      </c>
      <c r="M2" s="30" t="s">
        <v>3</v>
      </c>
      <c r="N2" s="29" t="s">
        <v>55</v>
      </c>
      <c r="O2" s="29" t="s">
        <v>63</v>
      </c>
      <c r="P2" s="30" t="s">
        <v>3</v>
      </c>
    </row>
    <row r="3" spans="1:16" ht="14.25" customHeight="1">
      <c r="A3" s="112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559</v>
      </c>
      <c r="C4" s="10">
        <v>737</v>
      </c>
      <c r="D4" s="11">
        <f>IF(C4=0,0,(C4-B4)/B4*100)</f>
        <v>31.84257602862254</v>
      </c>
      <c r="E4" s="10">
        <v>75</v>
      </c>
      <c r="F4" s="10">
        <v>129</v>
      </c>
      <c r="G4" s="11">
        <f>IF(F4=0,0,(F4-E4)/E4*100)</f>
        <v>72</v>
      </c>
      <c r="H4" s="10">
        <v>28</v>
      </c>
      <c r="I4" s="10">
        <v>66</v>
      </c>
      <c r="J4" s="11">
        <f>IF(I4=0,0,(I4-H4)/H4*100)</f>
        <v>135.71428571428572</v>
      </c>
      <c r="K4" s="10">
        <v>436</v>
      </c>
      <c r="L4" s="10">
        <v>670</v>
      </c>
      <c r="M4" s="11">
        <f>IF(L4=0,0,(L4-K4)/K4*100)</f>
        <v>53.669724770642205</v>
      </c>
      <c r="N4" s="10">
        <v>198</v>
      </c>
      <c r="O4" s="10">
        <v>196</v>
      </c>
      <c r="P4" s="40">
        <f>IF(O4=0,0,(O4-N4)/N4*100)</f>
        <v>-1.0101010101010102</v>
      </c>
    </row>
    <row r="5" spans="1:16" ht="14.25" customHeight="1">
      <c r="A5" s="9">
        <v>5</v>
      </c>
      <c r="B5" s="10">
        <v>673</v>
      </c>
      <c r="C5" s="10">
        <v>814</v>
      </c>
      <c r="D5" s="11">
        <f aca="true" t="shared" si="0" ref="D5:D20">IF(C5=0,0,(C5-B5)/B5*100)</f>
        <v>20.950965824665676</v>
      </c>
      <c r="E5" s="10">
        <v>119</v>
      </c>
      <c r="F5" s="10">
        <v>136</v>
      </c>
      <c r="G5" s="11">
        <f aca="true" t="shared" si="1" ref="G5:G20">IF(F5=0,0,(F5-E5)/E5*100)</f>
        <v>14.285714285714285</v>
      </c>
      <c r="H5" s="10">
        <v>48</v>
      </c>
      <c r="I5" s="10">
        <v>72</v>
      </c>
      <c r="J5" s="11">
        <f aca="true" t="shared" si="2" ref="J5:J20">IF(I5=0,0,(I5-H5)/H5*100)</f>
        <v>50</v>
      </c>
      <c r="K5" s="10">
        <v>544</v>
      </c>
      <c r="L5" s="10">
        <v>486</v>
      </c>
      <c r="M5" s="11">
        <f aca="true" t="shared" si="3" ref="M5:M20">IF(L5=0,0,(L5-K5)/K5*100)</f>
        <v>-10.661764705882353</v>
      </c>
      <c r="N5" s="10">
        <v>248</v>
      </c>
      <c r="O5" s="10">
        <v>464</v>
      </c>
      <c r="P5" s="64">
        <f>IF(O5=0,0,(O5-N5)/N5*100)</f>
        <v>87.09677419354838</v>
      </c>
    </row>
    <row r="6" spans="1:16" ht="14.25" customHeight="1">
      <c r="A6" s="9">
        <v>6</v>
      </c>
      <c r="B6" s="10">
        <v>646</v>
      </c>
      <c r="C6" s="10">
        <v>454</v>
      </c>
      <c r="D6" s="11">
        <f t="shared" si="0"/>
        <v>-29.721362229102166</v>
      </c>
      <c r="E6" s="10">
        <v>164</v>
      </c>
      <c r="F6" s="10">
        <v>111</v>
      </c>
      <c r="G6" s="11">
        <f t="shared" si="1"/>
        <v>-32.31707317073171</v>
      </c>
      <c r="H6" s="10">
        <v>54</v>
      </c>
      <c r="I6" s="10">
        <v>43</v>
      </c>
      <c r="J6" s="11">
        <f t="shared" si="2"/>
        <v>-20.37037037037037</v>
      </c>
      <c r="K6" s="10">
        <v>639</v>
      </c>
      <c r="L6" s="10">
        <v>414</v>
      </c>
      <c r="M6" s="11">
        <f t="shared" si="3"/>
        <v>-35.2112676056338</v>
      </c>
      <c r="N6" s="10">
        <v>171</v>
      </c>
      <c r="O6" s="10">
        <v>151</v>
      </c>
      <c r="P6" s="11">
        <f aca="true" t="shared" si="4" ref="P6:P20">IF(O6=0,0,(O6-N6)/N6*100)</f>
        <v>-11.695906432748536</v>
      </c>
    </row>
    <row r="7" spans="1:16" ht="14.25" customHeight="1">
      <c r="A7" s="9">
        <v>7</v>
      </c>
      <c r="B7" s="10">
        <v>561</v>
      </c>
      <c r="C7" s="10">
        <v>685</v>
      </c>
      <c r="D7" s="11">
        <f t="shared" si="0"/>
        <v>22.103386809269164</v>
      </c>
      <c r="E7" s="10">
        <v>74</v>
      </c>
      <c r="F7" s="10">
        <v>113</v>
      </c>
      <c r="G7" s="11">
        <f t="shared" si="1"/>
        <v>52.702702702702695</v>
      </c>
      <c r="H7" s="21">
        <v>33</v>
      </c>
      <c r="I7" s="21">
        <v>51</v>
      </c>
      <c r="J7" s="11">
        <f t="shared" si="2"/>
        <v>54.54545454545454</v>
      </c>
      <c r="K7" s="10">
        <v>485</v>
      </c>
      <c r="L7" s="10">
        <v>489</v>
      </c>
      <c r="M7" s="11">
        <f t="shared" si="3"/>
        <v>0.8247422680412372</v>
      </c>
      <c r="N7" s="10">
        <v>150</v>
      </c>
      <c r="O7" s="10">
        <v>309</v>
      </c>
      <c r="P7" s="11">
        <f>IF(O7=0,0,(O7-N7)/N7*100)</f>
        <v>106</v>
      </c>
    </row>
    <row r="8" spans="1:16" ht="14.25" customHeight="1">
      <c r="A8" s="9">
        <v>8</v>
      </c>
      <c r="B8" s="10">
        <v>894</v>
      </c>
      <c r="C8" s="10">
        <v>869</v>
      </c>
      <c r="D8" s="11">
        <f t="shared" si="0"/>
        <v>-2.796420581655481</v>
      </c>
      <c r="E8" s="10">
        <v>117</v>
      </c>
      <c r="F8" s="10">
        <v>147</v>
      </c>
      <c r="G8" s="11">
        <f t="shared" si="1"/>
        <v>25.64102564102564</v>
      </c>
      <c r="H8" s="10">
        <v>51</v>
      </c>
      <c r="I8" s="10">
        <v>55</v>
      </c>
      <c r="J8" s="11">
        <f t="shared" si="2"/>
        <v>7.8431372549019605</v>
      </c>
      <c r="K8" s="10">
        <v>633</v>
      </c>
      <c r="L8" s="10">
        <v>678</v>
      </c>
      <c r="M8" s="11">
        <f t="shared" si="3"/>
        <v>7.109004739336493</v>
      </c>
      <c r="N8" s="10">
        <v>378</v>
      </c>
      <c r="O8" s="10">
        <v>338</v>
      </c>
      <c r="P8" s="11">
        <f t="shared" si="4"/>
        <v>-10.582010582010582</v>
      </c>
    </row>
    <row r="9" spans="1:16" ht="14.25" customHeight="1">
      <c r="A9" s="9">
        <v>9</v>
      </c>
      <c r="B9" s="10">
        <v>658</v>
      </c>
      <c r="C9" s="10"/>
      <c r="D9" s="11">
        <f t="shared" si="0"/>
        <v>0</v>
      </c>
      <c r="E9" s="10">
        <v>85</v>
      </c>
      <c r="F9" s="10"/>
      <c r="G9" s="11">
        <f t="shared" si="1"/>
        <v>0</v>
      </c>
      <c r="H9" s="10">
        <v>31</v>
      </c>
      <c r="I9" s="10"/>
      <c r="J9" s="11">
        <f t="shared" si="2"/>
        <v>0</v>
      </c>
      <c r="K9" s="10">
        <v>413</v>
      </c>
      <c r="L9" s="10"/>
      <c r="M9" s="11">
        <f t="shared" si="3"/>
        <v>0</v>
      </c>
      <c r="N9" s="10">
        <v>330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627</v>
      </c>
      <c r="C10" s="10"/>
      <c r="D10" s="11">
        <f t="shared" si="0"/>
        <v>0</v>
      </c>
      <c r="E10" s="10">
        <v>101</v>
      </c>
      <c r="F10" s="10"/>
      <c r="G10" s="11">
        <f t="shared" si="1"/>
        <v>0</v>
      </c>
      <c r="H10" s="10">
        <v>43</v>
      </c>
      <c r="I10" s="10"/>
      <c r="J10" s="11">
        <f t="shared" si="2"/>
        <v>0</v>
      </c>
      <c r="K10" s="10">
        <v>570</v>
      </c>
      <c r="L10" s="10"/>
      <c r="M10" s="11">
        <f t="shared" si="3"/>
        <v>0</v>
      </c>
      <c r="N10" s="10">
        <v>158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504</v>
      </c>
      <c r="C11" s="10"/>
      <c r="D11" s="11">
        <f t="shared" si="0"/>
        <v>0</v>
      </c>
      <c r="E11" s="10">
        <v>88</v>
      </c>
      <c r="F11" s="10"/>
      <c r="G11" s="11">
        <f t="shared" si="1"/>
        <v>0</v>
      </c>
      <c r="H11" s="10">
        <v>40</v>
      </c>
      <c r="I11" s="10"/>
      <c r="J11" s="11">
        <f t="shared" si="2"/>
        <v>0</v>
      </c>
      <c r="K11" s="10">
        <v>437</v>
      </c>
      <c r="L11" s="10"/>
      <c r="M11" s="11">
        <f t="shared" si="3"/>
        <v>0</v>
      </c>
      <c r="N11" s="10">
        <v>155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620</v>
      </c>
      <c r="C12" s="10"/>
      <c r="D12" s="11">
        <f t="shared" si="0"/>
        <v>0</v>
      </c>
      <c r="E12" s="10">
        <v>105</v>
      </c>
      <c r="F12" s="10"/>
      <c r="G12" s="11">
        <f t="shared" si="1"/>
        <v>0</v>
      </c>
      <c r="H12" s="10">
        <v>37</v>
      </c>
      <c r="I12" s="10"/>
      <c r="J12" s="64">
        <f t="shared" si="2"/>
        <v>0</v>
      </c>
      <c r="K12" s="10">
        <v>521</v>
      </c>
      <c r="L12" s="10"/>
      <c r="M12" s="11">
        <f t="shared" si="3"/>
        <v>0</v>
      </c>
      <c r="N12" s="10">
        <v>204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930</v>
      </c>
      <c r="C13" s="10"/>
      <c r="D13" s="11">
        <f t="shared" si="0"/>
        <v>0</v>
      </c>
      <c r="E13" s="10">
        <v>112</v>
      </c>
      <c r="F13" s="10"/>
      <c r="G13" s="11">
        <f t="shared" si="1"/>
        <v>0</v>
      </c>
      <c r="H13" s="10">
        <v>59</v>
      </c>
      <c r="I13" s="10"/>
      <c r="J13" s="11">
        <f t="shared" si="2"/>
        <v>0</v>
      </c>
      <c r="K13" s="10">
        <v>582</v>
      </c>
      <c r="L13" s="10"/>
      <c r="M13" s="11">
        <f t="shared" si="3"/>
        <v>0</v>
      </c>
      <c r="N13" s="10">
        <v>460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573</v>
      </c>
      <c r="C14" s="10"/>
      <c r="D14" s="11">
        <f t="shared" si="0"/>
        <v>0</v>
      </c>
      <c r="E14" s="10">
        <v>106</v>
      </c>
      <c r="F14" s="10"/>
      <c r="G14" s="11">
        <f t="shared" si="1"/>
        <v>0</v>
      </c>
      <c r="H14" s="10">
        <v>44</v>
      </c>
      <c r="I14" s="10"/>
      <c r="J14" s="11">
        <f t="shared" si="2"/>
        <v>0</v>
      </c>
      <c r="K14" s="10">
        <v>530</v>
      </c>
      <c r="L14" s="10"/>
      <c r="M14" s="11">
        <f t="shared" si="3"/>
        <v>0</v>
      </c>
      <c r="N14" s="10">
        <v>149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396</v>
      </c>
      <c r="C15" s="10"/>
      <c r="D15" s="11">
        <f t="shared" si="0"/>
        <v>0</v>
      </c>
      <c r="E15" s="10">
        <v>74</v>
      </c>
      <c r="F15" s="10"/>
      <c r="G15" s="11">
        <f t="shared" si="1"/>
        <v>0</v>
      </c>
      <c r="H15" s="10">
        <v>33</v>
      </c>
      <c r="I15" s="10"/>
      <c r="J15" s="11">
        <f t="shared" si="2"/>
        <v>0</v>
      </c>
      <c r="K15" s="10">
        <v>355</v>
      </c>
      <c r="L15" s="10"/>
      <c r="M15" s="11">
        <f t="shared" si="3"/>
        <v>0</v>
      </c>
      <c r="N15" s="10">
        <v>115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7641</v>
      </c>
      <c r="C16" s="13"/>
      <c r="D16" s="14">
        <f t="shared" si="0"/>
        <v>0</v>
      </c>
      <c r="E16" s="13">
        <f>SUM(E4:E15)</f>
        <v>1220</v>
      </c>
      <c r="F16" s="13"/>
      <c r="G16" s="14">
        <f t="shared" si="1"/>
        <v>0</v>
      </c>
      <c r="H16" s="13">
        <f>SUM(H4:H15)</f>
        <v>501</v>
      </c>
      <c r="I16" s="13"/>
      <c r="J16" s="14">
        <f t="shared" si="2"/>
        <v>0</v>
      </c>
      <c r="K16" s="13">
        <f>SUM(K4:K15)</f>
        <v>6145</v>
      </c>
      <c r="L16" s="13"/>
      <c r="M16" s="14">
        <f t="shared" si="3"/>
        <v>0</v>
      </c>
      <c r="N16" s="13">
        <f>SUM(N4:N15)</f>
        <v>2716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1878</v>
      </c>
      <c r="C17" s="10"/>
      <c r="D17" s="59">
        <f t="shared" si="0"/>
        <v>0</v>
      </c>
      <c r="E17" s="10">
        <f>SUM(E4:E6)</f>
        <v>358</v>
      </c>
      <c r="F17" s="10"/>
      <c r="G17" s="11">
        <f t="shared" si="1"/>
        <v>0</v>
      </c>
      <c r="H17" s="10">
        <f>SUM(H4:H6)</f>
        <v>130</v>
      </c>
      <c r="I17" s="10"/>
      <c r="J17" s="59">
        <f t="shared" si="2"/>
        <v>0</v>
      </c>
      <c r="K17" s="10">
        <f>SUM(K4:K6)</f>
        <v>1619</v>
      </c>
      <c r="L17" s="10"/>
      <c r="M17" s="59">
        <f t="shared" si="3"/>
        <v>0</v>
      </c>
      <c r="N17" s="10">
        <f>SUM(N4:N6)</f>
        <v>617</v>
      </c>
      <c r="O17" s="10"/>
      <c r="P17" s="59">
        <f t="shared" si="4"/>
        <v>0</v>
      </c>
    </row>
    <row r="18" spans="1:16" ht="14.25" customHeight="1">
      <c r="A18" s="9" t="s">
        <v>7</v>
      </c>
      <c r="B18" s="10">
        <f>SUM(B7:B9)</f>
        <v>2113</v>
      </c>
      <c r="C18" s="10"/>
      <c r="D18" s="11">
        <f t="shared" si="0"/>
        <v>0</v>
      </c>
      <c r="E18" s="10">
        <f>SUM(E7:E9)</f>
        <v>276</v>
      </c>
      <c r="F18" s="10"/>
      <c r="G18" s="11">
        <f t="shared" si="1"/>
        <v>0</v>
      </c>
      <c r="H18" s="10">
        <f>SUM(H7:H9)</f>
        <v>115</v>
      </c>
      <c r="I18" s="10"/>
      <c r="J18" s="11">
        <f t="shared" si="2"/>
        <v>0</v>
      </c>
      <c r="K18" s="10">
        <f>SUM(K7:K9)</f>
        <v>1531</v>
      </c>
      <c r="L18" s="10"/>
      <c r="M18" s="11">
        <f t="shared" si="3"/>
        <v>0</v>
      </c>
      <c r="N18" s="10">
        <f>SUM(N7:N9)</f>
        <v>858</v>
      </c>
      <c r="O18" s="10"/>
      <c r="P18" s="11">
        <f t="shared" si="4"/>
        <v>0</v>
      </c>
    </row>
    <row r="19" spans="1:16" ht="14.25" customHeight="1">
      <c r="A19" s="9" t="s">
        <v>8</v>
      </c>
      <c r="B19" s="10">
        <f>SUM(B10:B12)</f>
        <v>1751</v>
      </c>
      <c r="C19" s="10"/>
      <c r="D19" s="11">
        <f t="shared" si="0"/>
        <v>0</v>
      </c>
      <c r="E19" s="10">
        <f>SUM(E10:E12)</f>
        <v>294</v>
      </c>
      <c r="F19" s="10"/>
      <c r="G19" s="11">
        <f t="shared" si="1"/>
        <v>0</v>
      </c>
      <c r="H19" s="10">
        <f>SUM(H10:H12)</f>
        <v>120</v>
      </c>
      <c r="I19" s="10"/>
      <c r="J19" s="11">
        <f t="shared" si="2"/>
        <v>0</v>
      </c>
      <c r="K19" s="10">
        <f>SUM(K10:K12)</f>
        <v>1528</v>
      </c>
      <c r="L19" s="10"/>
      <c r="M19" s="11">
        <f t="shared" si="3"/>
        <v>0</v>
      </c>
      <c r="N19" s="10">
        <f>SUM(N10:N12)</f>
        <v>517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1899</v>
      </c>
      <c r="C20" s="13"/>
      <c r="D20" s="14">
        <f t="shared" si="0"/>
        <v>0</v>
      </c>
      <c r="E20" s="13">
        <f>SUM(E13:E15)</f>
        <v>292</v>
      </c>
      <c r="F20" s="13"/>
      <c r="G20" s="14">
        <f t="shared" si="1"/>
        <v>0</v>
      </c>
      <c r="H20" s="13">
        <f>SUM(H13:H15)</f>
        <v>136</v>
      </c>
      <c r="I20" s="13"/>
      <c r="J20" s="14">
        <f t="shared" si="2"/>
        <v>0</v>
      </c>
      <c r="K20" s="13">
        <f>SUM(K13:K15)</f>
        <v>1467</v>
      </c>
      <c r="L20" s="13"/>
      <c r="M20" s="14">
        <f t="shared" si="3"/>
        <v>0</v>
      </c>
      <c r="N20" s="13">
        <f>SUM(N13:N15)</f>
        <v>724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1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52</v>
      </c>
      <c r="O23" s="29" t="s">
        <v>63</v>
      </c>
      <c r="P23" s="30" t="s">
        <v>3</v>
      </c>
    </row>
    <row r="24" spans="1:16" ht="14.25" customHeight="1">
      <c r="A24" s="112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</v>
      </c>
      <c r="O24" s="23" t="s">
        <v>4</v>
      </c>
      <c r="P24" s="24" t="s">
        <v>5</v>
      </c>
    </row>
    <row r="25" spans="1:16" ht="14.25" customHeight="1">
      <c r="A25" s="9">
        <v>4</v>
      </c>
      <c r="B25" s="10">
        <v>378</v>
      </c>
      <c r="C25" s="10">
        <v>431</v>
      </c>
      <c r="D25" s="11">
        <f>IF(C25=0,0,(C25-B25)/B25*100)</f>
        <v>14.02116402116402</v>
      </c>
      <c r="E25" s="10">
        <v>158</v>
      </c>
      <c r="F25" s="10">
        <v>304</v>
      </c>
      <c r="G25" s="11">
        <f>IF(F25=0,0,(F25-E25)/E25*100)</f>
        <v>92.40506329113924</v>
      </c>
      <c r="H25" s="51">
        <v>3</v>
      </c>
      <c r="I25" s="51">
        <v>1</v>
      </c>
      <c r="J25" s="55">
        <f>IF(I25=0,0,IF(H25="0","　　―",(I25-H25)/H25*100))</f>
        <v>-66.66666666666666</v>
      </c>
      <c r="K25" s="10">
        <v>95</v>
      </c>
      <c r="L25" s="10">
        <v>130</v>
      </c>
      <c r="M25" s="11">
        <f>IF(L25=0,0,(L25-K25)/K25*100)</f>
        <v>36.84210526315789</v>
      </c>
      <c r="N25" s="52">
        <v>48</v>
      </c>
      <c r="O25" s="52" t="s">
        <v>48</v>
      </c>
      <c r="P25" s="40">
        <f>IF(O25=0,0,(O25-N25)/N25*100)</f>
        <v>-100</v>
      </c>
    </row>
    <row r="26" spans="1:16" ht="14.25" customHeight="1">
      <c r="A26" s="9">
        <v>5</v>
      </c>
      <c r="B26" s="10">
        <v>436</v>
      </c>
      <c r="C26" s="10">
        <v>396</v>
      </c>
      <c r="D26" s="11">
        <f aca="true" t="shared" si="5" ref="D26:D41">IF(C26=0,0,(C26-B26)/B26*100)</f>
        <v>-9.174311926605505</v>
      </c>
      <c r="E26" s="10">
        <v>277</v>
      </c>
      <c r="F26" s="10">
        <v>350</v>
      </c>
      <c r="G26" s="11">
        <f aca="true" t="shared" si="6" ref="G26:G41">IF(F26=0,0,(F26-E26)/E26*100)</f>
        <v>26.353790613718413</v>
      </c>
      <c r="H26" s="21">
        <v>2</v>
      </c>
      <c r="I26" s="21">
        <v>2</v>
      </c>
      <c r="J26" s="54" t="s">
        <v>67</v>
      </c>
      <c r="K26" s="10">
        <v>77</v>
      </c>
      <c r="L26" s="10">
        <v>202</v>
      </c>
      <c r="M26" s="11">
        <f>IF(L26=0,0,(L26-K26)/K26*100)</f>
        <v>162.33766233766232</v>
      </c>
      <c r="N26" s="52" t="s">
        <v>39</v>
      </c>
      <c r="O26" s="52">
        <v>98</v>
      </c>
      <c r="P26" s="68" t="str">
        <f>IF(O26=0,0,IF(N26="0","　　―",(O26-N26)/N26*100))</f>
        <v>　　―</v>
      </c>
    </row>
    <row r="27" spans="1:16" ht="14.25" customHeight="1">
      <c r="A27" s="9">
        <v>6</v>
      </c>
      <c r="B27" s="10">
        <v>468</v>
      </c>
      <c r="C27" s="10">
        <v>357</v>
      </c>
      <c r="D27" s="11">
        <f t="shared" si="5"/>
        <v>-23.717948717948715</v>
      </c>
      <c r="E27" s="10">
        <v>231</v>
      </c>
      <c r="F27" s="10">
        <v>100</v>
      </c>
      <c r="G27" s="11">
        <f t="shared" si="6"/>
        <v>-56.709956709956714</v>
      </c>
      <c r="H27" s="10">
        <v>4</v>
      </c>
      <c r="I27" s="10">
        <v>3</v>
      </c>
      <c r="J27" s="33">
        <f>IF(I27=0,0,IF(H27="0","　　―",(I27-H27)/H27*100))</f>
        <v>-25</v>
      </c>
      <c r="K27" s="10">
        <v>107</v>
      </c>
      <c r="L27" s="10">
        <v>105</v>
      </c>
      <c r="M27" s="11">
        <f aca="true" t="shared" si="7" ref="M27:M41">IF(L27=0,0,(L27-K27)/K27*100)</f>
        <v>-1.8691588785046727</v>
      </c>
      <c r="N27" s="51" t="s">
        <v>57</v>
      </c>
      <c r="O27" s="51" t="s">
        <v>48</v>
      </c>
      <c r="P27" s="68" t="str">
        <f>IF(O27=0,0,IF(N27="0","　　―",(O27-N27)/N27*100))</f>
        <v>　　―</v>
      </c>
    </row>
    <row r="28" spans="1:16" ht="14.25" customHeight="1">
      <c r="A28" s="9">
        <v>7</v>
      </c>
      <c r="B28" s="10">
        <v>388</v>
      </c>
      <c r="C28" s="10">
        <v>405</v>
      </c>
      <c r="D28" s="11">
        <f t="shared" si="5"/>
        <v>4.381443298969072</v>
      </c>
      <c r="E28" s="10">
        <v>143</v>
      </c>
      <c r="F28" s="10">
        <v>268</v>
      </c>
      <c r="G28" s="11">
        <f>IF(F28=0,0,(F28-E28)/E28*100)</f>
        <v>87.41258741258741</v>
      </c>
      <c r="H28" s="52">
        <v>1</v>
      </c>
      <c r="I28" s="52">
        <v>4</v>
      </c>
      <c r="J28" s="55">
        <f>IF(I28=0,0,(I28-H28)/H28*100)</f>
        <v>300</v>
      </c>
      <c r="K28" s="10">
        <v>103</v>
      </c>
      <c r="L28" s="10">
        <v>121</v>
      </c>
      <c r="M28" s="11">
        <f t="shared" si="7"/>
        <v>17.475728155339805</v>
      </c>
      <c r="N28" s="51" t="s">
        <v>48</v>
      </c>
      <c r="O28" s="51" t="s">
        <v>39</v>
      </c>
      <c r="P28" s="102" t="str">
        <f>IF(O28=0,0,IF(N28="0","　　―",(O28-N28)/N28*100))</f>
        <v>　　―</v>
      </c>
    </row>
    <row r="29" spans="1:16" ht="14.25" customHeight="1">
      <c r="A29" s="9">
        <v>8</v>
      </c>
      <c r="B29" s="10">
        <v>467</v>
      </c>
      <c r="C29" s="10">
        <v>446</v>
      </c>
      <c r="D29" s="11">
        <f t="shared" si="5"/>
        <v>-4.496788008565311</v>
      </c>
      <c r="E29" s="10">
        <v>381</v>
      </c>
      <c r="F29" s="10">
        <v>364</v>
      </c>
      <c r="G29" s="11">
        <f t="shared" si="6"/>
        <v>-4.4619422572178475</v>
      </c>
      <c r="H29" s="52">
        <v>3</v>
      </c>
      <c r="I29" s="52">
        <v>23</v>
      </c>
      <c r="J29" s="55">
        <f>IF(I29=0,0,(I29-H29)/H29*100)</f>
        <v>666.6666666666667</v>
      </c>
      <c r="K29" s="10">
        <v>160</v>
      </c>
      <c r="L29" s="10">
        <v>183</v>
      </c>
      <c r="M29" s="11">
        <f t="shared" si="7"/>
        <v>14.374999999999998</v>
      </c>
      <c r="N29" s="51">
        <v>62</v>
      </c>
      <c r="O29" s="51">
        <v>60</v>
      </c>
      <c r="P29" s="40">
        <f>IF(O29=0,0,(O29-N29)/N29*100)</f>
        <v>-3.225806451612903</v>
      </c>
    </row>
    <row r="30" spans="1:16" ht="14.25" customHeight="1">
      <c r="A30" s="9">
        <v>9</v>
      </c>
      <c r="B30" s="10">
        <v>351</v>
      </c>
      <c r="C30" s="10"/>
      <c r="D30" s="11">
        <f t="shared" si="5"/>
        <v>0</v>
      </c>
      <c r="E30" s="10">
        <v>239</v>
      </c>
      <c r="F30" s="10"/>
      <c r="G30" s="11">
        <f>IF(F30=0,0,(F30-E30)/E30*100)</f>
        <v>0</v>
      </c>
      <c r="H30" s="21">
        <v>38</v>
      </c>
      <c r="I30" s="21"/>
      <c r="J30" s="54">
        <f>IF(I30=0,0,(I30-H30)/H30*100)</f>
        <v>0</v>
      </c>
      <c r="K30" s="10">
        <v>115</v>
      </c>
      <c r="L30" s="10"/>
      <c r="M30" s="11">
        <f t="shared" si="7"/>
        <v>0</v>
      </c>
      <c r="N30" s="51">
        <v>39</v>
      </c>
      <c r="O30" s="51"/>
      <c r="P30" s="55"/>
    </row>
    <row r="31" spans="1:16" ht="14.25" customHeight="1">
      <c r="A31" s="9">
        <v>10</v>
      </c>
      <c r="B31" s="10">
        <v>434</v>
      </c>
      <c r="C31" s="10"/>
      <c r="D31" s="11">
        <f t="shared" si="5"/>
        <v>0</v>
      </c>
      <c r="E31" s="10">
        <v>184</v>
      </c>
      <c r="F31" s="10"/>
      <c r="G31" s="11">
        <f t="shared" si="6"/>
        <v>0</v>
      </c>
      <c r="H31" s="51">
        <v>4</v>
      </c>
      <c r="I31" s="51"/>
      <c r="J31" s="33">
        <f>IF(I31=0,0,IF(H31="0","　　―",(I31-H31)/H31*100))</f>
        <v>0</v>
      </c>
      <c r="K31" s="10">
        <v>106</v>
      </c>
      <c r="L31" s="10"/>
      <c r="M31" s="11">
        <f t="shared" si="7"/>
        <v>0</v>
      </c>
      <c r="N31" s="51" t="s">
        <v>40</v>
      </c>
      <c r="O31" s="51"/>
      <c r="P31" s="54">
        <f>IF(O31=0,0,IF(N31="0","　　―",(O31-N31)/N31*100))</f>
        <v>0</v>
      </c>
    </row>
    <row r="32" spans="1:16" ht="14.25" customHeight="1">
      <c r="A32" s="9">
        <v>11</v>
      </c>
      <c r="B32" s="10">
        <v>353</v>
      </c>
      <c r="C32" s="10"/>
      <c r="D32" s="11">
        <f t="shared" si="5"/>
        <v>0</v>
      </c>
      <c r="E32" s="10">
        <v>156</v>
      </c>
      <c r="F32" s="10"/>
      <c r="G32" s="11">
        <f t="shared" si="6"/>
        <v>0</v>
      </c>
      <c r="H32" s="51" t="s">
        <v>40</v>
      </c>
      <c r="I32" s="51"/>
      <c r="J32" s="33">
        <f>IF(I32=0,0,IF(H32="0","　　―",(I32-H32)/H32*100))</f>
        <v>0</v>
      </c>
      <c r="K32" s="10">
        <v>83</v>
      </c>
      <c r="L32" s="10"/>
      <c r="M32" s="11">
        <f t="shared" si="7"/>
        <v>0</v>
      </c>
      <c r="N32" s="52" t="s">
        <v>40</v>
      </c>
      <c r="O32" s="52"/>
      <c r="P32" s="54">
        <f>IF(O32=0,0,IF(N32="0","　　―",(O32-N32)/N32*100))</f>
        <v>0</v>
      </c>
    </row>
    <row r="33" spans="1:16" ht="14.25" customHeight="1">
      <c r="A33" s="9">
        <v>12</v>
      </c>
      <c r="B33" s="10">
        <v>350</v>
      </c>
      <c r="C33" s="10"/>
      <c r="D33" s="11">
        <f t="shared" si="5"/>
        <v>0</v>
      </c>
      <c r="E33" s="10">
        <v>220</v>
      </c>
      <c r="F33" s="10"/>
      <c r="G33" s="11">
        <f t="shared" si="6"/>
        <v>0</v>
      </c>
      <c r="H33" s="21">
        <v>2</v>
      </c>
      <c r="I33" s="21"/>
      <c r="J33" s="33">
        <f>IF(I33=0,0,IF(H33="0","　　―",(I33-H33)/H33*100))</f>
        <v>0</v>
      </c>
      <c r="K33" s="10">
        <v>153</v>
      </c>
      <c r="L33" s="10"/>
      <c r="M33" s="11">
        <f>IF(L33=0,0,(L33-K33)/K33*100)</f>
        <v>0</v>
      </c>
      <c r="N33" s="52">
        <v>65</v>
      </c>
      <c r="O33" s="52"/>
      <c r="P33" s="33">
        <f>IF(O33=0,0,(O33-N33)/N33*100)</f>
        <v>0</v>
      </c>
    </row>
    <row r="34" spans="1:16" ht="14.25" customHeight="1">
      <c r="A34" s="9">
        <v>1</v>
      </c>
      <c r="B34" s="10">
        <v>394</v>
      </c>
      <c r="C34" s="10"/>
      <c r="D34" s="11">
        <f t="shared" si="5"/>
        <v>0</v>
      </c>
      <c r="E34" s="10">
        <v>230</v>
      </c>
      <c r="F34" s="10"/>
      <c r="G34" s="11">
        <f t="shared" si="6"/>
        <v>0</v>
      </c>
      <c r="H34" s="52">
        <v>2</v>
      </c>
      <c r="I34" s="52"/>
      <c r="J34" s="55"/>
      <c r="K34" s="10">
        <v>416</v>
      </c>
      <c r="L34" s="10"/>
      <c r="M34" s="11">
        <f t="shared" si="7"/>
        <v>0</v>
      </c>
      <c r="N34" s="52">
        <v>286</v>
      </c>
      <c r="O34" s="52"/>
      <c r="P34" s="55"/>
    </row>
    <row r="35" spans="1:16" ht="14.25" customHeight="1">
      <c r="A35" s="9">
        <v>2</v>
      </c>
      <c r="B35" s="10">
        <v>377</v>
      </c>
      <c r="C35" s="10"/>
      <c r="D35" s="11">
        <f t="shared" si="5"/>
        <v>0</v>
      </c>
      <c r="E35" s="10">
        <v>198</v>
      </c>
      <c r="F35" s="10"/>
      <c r="G35" s="11">
        <f t="shared" si="6"/>
        <v>0</v>
      </c>
      <c r="H35" s="51">
        <v>2</v>
      </c>
      <c r="I35" s="51"/>
      <c r="J35" s="55">
        <f>IF(I35=0,0,IF(H35="0","　　―",(I35-H35)/H35*100))</f>
        <v>0</v>
      </c>
      <c r="K35" s="10">
        <v>102</v>
      </c>
      <c r="L35" s="10"/>
      <c r="M35" s="11">
        <f t="shared" si="7"/>
        <v>0</v>
      </c>
      <c r="N35" s="51" t="s">
        <v>40</v>
      </c>
      <c r="O35" s="51"/>
      <c r="P35" s="54">
        <f>IF(O35=0,0,IF(N35="0","　　―",(O35-N35)/N35*100))</f>
        <v>0</v>
      </c>
    </row>
    <row r="36" spans="1:16" ht="14.25" customHeight="1">
      <c r="A36" s="9">
        <v>3</v>
      </c>
      <c r="B36" s="10">
        <v>309</v>
      </c>
      <c r="C36" s="10"/>
      <c r="D36" s="11">
        <f t="shared" si="5"/>
        <v>0</v>
      </c>
      <c r="E36" s="10">
        <v>70</v>
      </c>
      <c r="F36" s="10"/>
      <c r="G36" s="11">
        <f t="shared" si="6"/>
        <v>0</v>
      </c>
      <c r="H36" s="21">
        <v>1</v>
      </c>
      <c r="I36" s="21"/>
      <c r="J36" s="55"/>
      <c r="K36" s="10">
        <v>90</v>
      </c>
      <c r="L36" s="10"/>
      <c r="M36" s="11">
        <f t="shared" si="7"/>
        <v>0</v>
      </c>
      <c r="N36" s="85">
        <v>27</v>
      </c>
      <c r="O36" s="85"/>
      <c r="P36" s="55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4705</v>
      </c>
      <c r="C37" s="13"/>
      <c r="D37" s="14">
        <f t="shared" si="5"/>
        <v>0</v>
      </c>
      <c r="E37" s="13">
        <f>SUM(E25:E36)</f>
        <v>2487</v>
      </c>
      <c r="F37" s="13"/>
      <c r="G37" s="14">
        <f t="shared" si="6"/>
        <v>0</v>
      </c>
      <c r="H37" s="13">
        <f>SUM(H25:H36)</f>
        <v>62</v>
      </c>
      <c r="I37" s="13"/>
      <c r="J37" s="38">
        <f>IF(I37=0,0,IF(H37="0","　　―",(I37-H37)/H37*100))</f>
        <v>0</v>
      </c>
      <c r="K37" s="13">
        <f>SUM(K25:K36)</f>
        <v>1607</v>
      </c>
      <c r="L37" s="13"/>
      <c r="M37" s="14">
        <f>IF(L37=0,0,(L37-K37)/K37*100)</f>
        <v>0</v>
      </c>
      <c r="N37" s="13">
        <f>SUM(N25:N36)</f>
        <v>527</v>
      </c>
      <c r="O37" s="13"/>
      <c r="P37" s="38">
        <f>IF(O37=0,0,(O37-N37)/N37*100)</f>
        <v>0</v>
      </c>
    </row>
    <row r="38" spans="1:16" ht="14.25" customHeight="1">
      <c r="A38" s="58" t="s">
        <v>6</v>
      </c>
      <c r="B38" s="10">
        <f>SUM(B25:B27)</f>
        <v>1282</v>
      </c>
      <c r="C38" s="10"/>
      <c r="D38" s="59">
        <f t="shared" si="5"/>
        <v>0</v>
      </c>
      <c r="E38" s="10">
        <f>SUM(E25:E27)</f>
        <v>666</v>
      </c>
      <c r="F38" s="10"/>
      <c r="G38" s="59">
        <f t="shared" si="6"/>
        <v>0</v>
      </c>
      <c r="H38" s="10">
        <f>SUM(H25:H27)</f>
        <v>9</v>
      </c>
      <c r="I38" s="10"/>
      <c r="J38" s="60">
        <f>IF(I38=0,0,IF(H38="0","　　―",(I38-H38)/H38*100))</f>
        <v>0</v>
      </c>
      <c r="K38" s="10">
        <f>SUM(K25:K27)</f>
        <v>279</v>
      </c>
      <c r="L38" s="10"/>
      <c r="M38" s="59">
        <f>IF(L38=0,0,(L38-K38)/K38*100)</f>
        <v>0</v>
      </c>
      <c r="N38" s="51">
        <f>SUM(N25:N27)</f>
        <v>48</v>
      </c>
      <c r="O38" s="51"/>
      <c r="P38" s="106">
        <f>IF(O38=0,0,(O38-N38)/N38*100)</f>
        <v>0</v>
      </c>
    </row>
    <row r="39" spans="1:16" ht="14.25" customHeight="1">
      <c r="A39" s="9" t="s">
        <v>7</v>
      </c>
      <c r="B39" s="10">
        <f>SUM(B28:B30)</f>
        <v>1206</v>
      </c>
      <c r="C39" s="10"/>
      <c r="D39" s="11">
        <f t="shared" si="5"/>
        <v>0</v>
      </c>
      <c r="E39" s="10">
        <f>SUM(E28:E30)</f>
        <v>763</v>
      </c>
      <c r="F39" s="10"/>
      <c r="G39" s="11">
        <f t="shared" si="6"/>
        <v>0</v>
      </c>
      <c r="H39" s="10">
        <f>SUM(H28:H30)</f>
        <v>42</v>
      </c>
      <c r="I39" s="10"/>
      <c r="J39" s="11">
        <f>IF(I39=0,0,(I39-H39)/H39*100)</f>
        <v>0</v>
      </c>
      <c r="K39" s="10">
        <f>SUM(K28:K30)</f>
        <v>378</v>
      </c>
      <c r="L39" s="10"/>
      <c r="M39" s="11">
        <f t="shared" si="7"/>
        <v>0</v>
      </c>
      <c r="N39" s="51">
        <f>SUM(N28:N30)</f>
        <v>101</v>
      </c>
      <c r="O39" s="51"/>
      <c r="P39" s="101">
        <f>IF(O39=0,0,(O39-N39)/N39*100)</f>
        <v>0</v>
      </c>
    </row>
    <row r="40" spans="1:16" ht="14.25" customHeight="1">
      <c r="A40" s="9" t="s">
        <v>8</v>
      </c>
      <c r="B40" s="10">
        <f>SUM(B31:B33)</f>
        <v>1137</v>
      </c>
      <c r="C40" s="10"/>
      <c r="D40" s="11">
        <f t="shared" si="5"/>
        <v>0</v>
      </c>
      <c r="E40" s="10">
        <f>SUM(E31:E33)</f>
        <v>560</v>
      </c>
      <c r="F40" s="10"/>
      <c r="G40" s="11">
        <f t="shared" si="6"/>
        <v>0</v>
      </c>
      <c r="H40" s="10">
        <f>SUM(H31:H33)</f>
        <v>6</v>
      </c>
      <c r="I40" s="10"/>
      <c r="J40" s="54"/>
      <c r="K40" s="10">
        <f>SUM(K31:K33)</f>
        <v>342</v>
      </c>
      <c r="L40" s="10"/>
      <c r="M40" s="11">
        <f t="shared" si="7"/>
        <v>0</v>
      </c>
      <c r="N40" s="78">
        <f>SUM(N31:N33)</f>
        <v>65</v>
      </c>
      <c r="O40" s="78"/>
      <c r="P40" s="60">
        <f>IF(O40=0,0,IF(N40="0","　　―",(O40-N40)/N40*100))</f>
        <v>0</v>
      </c>
    </row>
    <row r="41" spans="1:16" ht="14.25" customHeight="1" thickBot="1">
      <c r="A41" s="57" t="s">
        <v>9</v>
      </c>
      <c r="B41" s="13">
        <f>SUM(B34:B36)</f>
        <v>1080</v>
      </c>
      <c r="C41" s="13"/>
      <c r="D41" s="14">
        <f t="shared" si="5"/>
        <v>0</v>
      </c>
      <c r="E41" s="13">
        <f>SUM(E34:E36)</f>
        <v>498</v>
      </c>
      <c r="F41" s="13"/>
      <c r="G41" s="14">
        <f t="shared" si="6"/>
        <v>0</v>
      </c>
      <c r="H41" s="13">
        <f>SUM(H34:H36)</f>
        <v>5</v>
      </c>
      <c r="I41" s="13"/>
      <c r="J41" s="38">
        <f>IF(I41=0,0,IF(H41="0","　　―",(I41-H41)/H41*100))</f>
        <v>0</v>
      </c>
      <c r="K41" s="13">
        <f>SUM(K34:K36)</f>
        <v>608</v>
      </c>
      <c r="L41" s="13"/>
      <c r="M41" s="14">
        <f t="shared" si="7"/>
        <v>0</v>
      </c>
      <c r="N41" s="13">
        <f>SUM(N34:N36)</f>
        <v>313</v>
      </c>
      <c r="O41" s="13"/>
      <c r="P41" s="38">
        <f>IF(O41=0,0,IF(N41="0","　　―",(O41-N41)/N41*100))</f>
        <v>0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7" right="0.76" top="0.98" bottom="0.39" header="0.53" footer="0.2"/>
  <pageSetup firstPageNumber="5" useFirstPageNumber="1" fitToHeight="1" fitToWidth="1" orientation="landscape" paperSize="9" scale="85" r:id="rId1"/>
  <headerFooter alignWithMargins="0">
    <oddHeader>&amp;C&amp;"ＭＳ Ｐゴシック,標準"５　西部地区&amp;6
&amp;12年度集計　資金別・利用関係別　（単位：戸/％）</oddHeader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P29" sqref="P29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4" t="s">
        <v>2</v>
      </c>
      <c r="B2" s="31" t="s">
        <v>56</v>
      </c>
      <c r="C2" s="31" t="s">
        <v>66</v>
      </c>
      <c r="D2" s="32" t="s">
        <v>3</v>
      </c>
      <c r="E2" s="31" t="s">
        <v>56</v>
      </c>
      <c r="F2" s="31" t="s">
        <v>66</v>
      </c>
      <c r="G2" s="32" t="s">
        <v>3</v>
      </c>
      <c r="H2" s="31" t="s">
        <v>56</v>
      </c>
      <c r="I2" s="31" t="s">
        <v>66</v>
      </c>
      <c r="J2" s="32" t="s">
        <v>3</v>
      </c>
      <c r="K2" s="31" t="s">
        <v>56</v>
      </c>
      <c r="L2" s="31" t="s">
        <v>66</v>
      </c>
      <c r="M2" s="32" t="s">
        <v>3</v>
      </c>
      <c r="N2" s="31" t="s">
        <v>56</v>
      </c>
      <c r="O2" s="31" t="s">
        <v>66</v>
      </c>
      <c r="P2" s="32" t="s">
        <v>3</v>
      </c>
    </row>
    <row r="3" spans="1:16" ht="14.25" customHeight="1">
      <c r="A3" s="115"/>
      <c r="B3" s="25" t="s">
        <v>4</v>
      </c>
      <c r="C3" s="25" t="s">
        <v>4</v>
      </c>
      <c r="D3" s="26" t="s">
        <v>5</v>
      </c>
      <c r="E3" s="25" t="s">
        <v>4</v>
      </c>
      <c r="F3" s="25" t="s">
        <v>4</v>
      </c>
      <c r="G3" s="26" t="s">
        <v>5</v>
      </c>
      <c r="H3" s="25" t="s">
        <v>4</v>
      </c>
      <c r="I3" s="25" t="s">
        <v>4</v>
      </c>
      <c r="J3" s="26" t="s">
        <v>5</v>
      </c>
      <c r="K3" s="25" t="s">
        <v>4</v>
      </c>
      <c r="L3" s="25" t="s">
        <v>4</v>
      </c>
      <c r="M3" s="26" t="s">
        <v>5</v>
      </c>
      <c r="N3" s="25" t="s">
        <v>4</v>
      </c>
      <c r="O3" s="25" t="s">
        <v>4</v>
      </c>
      <c r="P3" s="26" t="s">
        <v>5</v>
      </c>
    </row>
    <row r="4" spans="1:16" ht="14.25" customHeight="1">
      <c r="A4" s="35">
        <v>4</v>
      </c>
      <c r="B4" s="70">
        <v>75187</v>
      </c>
      <c r="C4" s="70">
        <v>74747</v>
      </c>
      <c r="D4" s="46">
        <f>IF(C4=0,0,(C4-B4)/B4*100)</f>
        <v>-0.5852075491773844</v>
      </c>
      <c r="E4" s="71">
        <v>8792</v>
      </c>
      <c r="F4" s="71">
        <v>9479</v>
      </c>
      <c r="G4" s="46">
        <f>IF(F4=0,0,(F4-E4)/E4*100)</f>
        <v>7.813921747042767</v>
      </c>
      <c r="H4" s="37">
        <v>3515</v>
      </c>
      <c r="I4" s="37">
        <v>4071</v>
      </c>
      <c r="J4" s="36">
        <f>IF(I4=0,0,(I4-H4)/H4*100)</f>
        <v>15.817923186344238</v>
      </c>
      <c r="K4" s="70">
        <v>45205</v>
      </c>
      <c r="L4" s="70">
        <v>45213</v>
      </c>
      <c r="M4" s="36">
        <f>IF(L4=0,0,(L4-K4)/K4*100)</f>
        <v>0.017697157394093575</v>
      </c>
      <c r="N4" s="70">
        <v>38774</v>
      </c>
      <c r="O4" s="70">
        <v>39013</v>
      </c>
      <c r="P4" s="36">
        <f>IF(O4=0,0,(O4-N4)/N4*100)</f>
        <v>0.6163924279156135</v>
      </c>
    </row>
    <row r="5" spans="1:16" ht="14.25" customHeight="1">
      <c r="A5" s="35">
        <v>5</v>
      </c>
      <c r="B5" s="45">
        <v>70551</v>
      </c>
      <c r="C5" s="45">
        <v>72040</v>
      </c>
      <c r="D5" s="46">
        <f>IF(C5=0,0,(C5-B5)/B5*100)</f>
        <v>2.1105299712264887</v>
      </c>
      <c r="E5" s="47">
        <v>7930</v>
      </c>
      <c r="F5" s="47">
        <v>7499</v>
      </c>
      <c r="G5" s="46">
        <f aca="true" t="shared" si="0" ref="G5:G20">IF(F5=0,0,(F5-E5)/E5*100)</f>
        <v>-5.435056746532156</v>
      </c>
      <c r="H5" s="37">
        <v>3563</v>
      </c>
      <c r="I5" s="37">
        <v>3641</v>
      </c>
      <c r="J5" s="36">
        <f aca="true" t="shared" si="1" ref="J5:J20">IF(I5=0,0,(I5-H5)/H5*100)</f>
        <v>2.189166432781364</v>
      </c>
      <c r="K5" s="37">
        <v>44761</v>
      </c>
      <c r="L5" s="37">
        <v>43399</v>
      </c>
      <c r="M5" s="36">
        <f aca="true" t="shared" si="2" ref="M5:M20">IF(L5=0,0,(L5-K5)/K5*100)</f>
        <v>-3.042827461406135</v>
      </c>
      <c r="N5" s="37">
        <v>33720</v>
      </c>
      <c r="O5" s="37">
        <v>36140</v>
      </c>
      <c r="P5" s="36">
        <f aca="true" t="shared" si="3" ref="P5:P20">IF(O5=0,0,(O5-N5)/N5*100)</f>
        <v>7.1767497034400956</v>
      </c>
    </row>
    <row r="6" spans="1:16" ht="14.25" customHeight="1">
      <c r="A6" s="35">
        <v>6</v>
      </c>
      <c r="B6" s="45">
        <v>77575</v>
      </c>
      <c r="C6" s="45">
        <v>72130</v>
      </c>
      <c r="D6" s="46">
        <f aca="true" t="shared" si="4" ref="D6:D20">IF(C6=0,0,(C6-B6)/B6*100)</f>
        <v>-7.019013857557203</v>
      </c>
      <c r="E6" s="47">
        <v>9881</v>
      </c>
      <c r="F6" s="47">
        <v>9145</v>
      </c>
      <c r="G6" s="46">
        <f t="shared" si="0"/>
        <v>-7.448638801740715</v>
      </c>
      <c r="H6" s="37">
        <v>4039</v>
      </c>
      <c r="I6" s="37">
        <v>4137</v>
      </c>
      <c r="J6" s="36">
        <f t="shared" si="1"/>
        <v>2.4263431542461005</v>
      </c>
      <c r="K6" s="37">
        <v>47786</v>
      </c>
      <c r="L6" s="37">
        <v>46283</v>
      </c>
      <c r="M6" s="36">
        <f t="shared" si="2"/>
        <v>-3.145272674004939</v>
      </c>
      <c r="N6" s="37">
        <v>39670</v>
      </c>
      <c r="O6" s="37">
        <v>34992</v>
      </c>
      <c r="P6" s="36">
        <f t="shared" si="3"/>
        <v>-11.792286362490547</v>
      </c>
    </row>
    <row r="7" spans="1:16" ht="14.25" customHeight="1">
      <c r="A7" s="35">
        <v>7</v>
      </c>
      <c r="B7" s="45">
        <v>74665</v>
      </c>
      <c r="C7" s="45">
        <v>73250</v>
      </c>
      <c r="D7" s="46">
        <f t="shared" si="4"/>
        <v>-1.8951315877586552</v>
      </c>
      <c r="E7" s="47">
        <v>8569</v>
      </c>
      <c r="F7" s="47">
        <v>9365</v>
      </c>
      <c r="G7" s="46">
        <f t="shared" si="0"/>
        <v>9.28929863461314</v>
      </c>
      <c r="H7" s="37">
        <v>3637</v>
      </c>
      <c r="I7" s="37">
        <v>3893</v>
      </c>
      <c r="J7" s="36">
        <f t="shared" si="1"/>
        <v>7.0387682155622775</v>
      </c>
      <c r="K7" s="37">
        <v>47685</v>
      </c>
      <c r="L7" s="37">
        <v>46932</v>
      </c>
      <c r="M7" s="36">
        <f t="shared" si="2"/>
        <v>-1.5791129285938974</v>
      </c>
      <c r="N7" s="37">
        <v>35549</v>
      </c>
      <c r="O7" s="37">
        <v>35683</v>
      </c>
      <c r="P7" s="36">
        <f t="shared" si="3"/>
        <v>0.37694449914202927</v>
      </c>
    </row>
    <row r="8" spans="1:16" ht="14.25" customHeight="1">
      <c r="A8" s="35">
        <v>8</v>
      </c>
      <c r="B8" s="45">
        <v>72877</v>
      </c>
      <c r="C8" s="45">
        <v>73327</v>
      </c>
      <c r="D8" s="46">
        <f t="shared" si="4"/>
        <v>0.6174787655913389</v>
      </c>
      <c r="E8" s="47">
        <v>7685</v>
      </c>
      <c r="F8" s="47">
        <v>8533</v>
      </c>
      <c r="G8" s="46">
        <f t="shared" si="0"/>
        <v>11.03448275862069</v>
      </c>
      <c r="H8" s="37">
        <v>3607</v>
      </c>
      <c r="I8" s="37">
        <v>3873</v>
      </c>
      <c r="J8" s="36">
        <f t="shared" si="1"/>
        <v>7.374549487108401</v>
      </c>
      <c r="K8" s="37">
        <v>46912</v>
      </c>
      <c r="L8" s="37">
        <v>47010</v>
      </c>
      <c r="M8" s="36">
        <f t="shared" si="2"/>
        <v>0.2089017735334243</v>
      </c>
      <c r="N8" s="37">
        <v>33650</v>
      </c>
      <c r="O8" s="37">
        <v>34850</v>
      </c>
      <c r="P8" s="36">
        <f t="shared" si="3"/>
        <v>3.566121842496285</v>
      </c>
    </row>
    <row r="9" spans="1:16" ht="14.25" customHeight="1">
      <c r="A9" s="35">
        <v>9</v>
      </c>
      <c r="B9" s="45">
        <v>75269</v>
      </c>
      <c r="C9" s="45"/>
      <c r="D9" s="46">
        <f t="shared" si="4"/>
        <v>0</v>
      </c>
      <c r="E9" s="47">
        <v>7859</v>
      </c>
      <c r="F9" s="47"/>
      <c r="G9" s="46">
        <f t="shared" si="0"/>
        <v>0</v>
      </c>
      <c r="H9" s="47">
        <v>3800</v>
      </c>
      <c r="I9" s="47"/>
      <c r="J9" s="46">
        <f t="shared" si="1"/>
        <v>0</v>
      </c>
      <c r="K9" s="47">
        <v>48385</v>
      </c>
      <c r="L9" s="47"/>
      <c r="M9" s="46">
        <f t="shared" si="2"/>
        <v>0</v>
      </c>
      <c r="N9" s="47">
        <v>34743</v>
      </c>
      <c r="O9" s="47"/>
      <c r="P9" s="36">
        <f t="shared" si="3"/>
        <v>0</v>
      </c>
    </row>
    <row r="10" spans="1:16" ht="14.25" customHeight="1">
      <c r="A10" s="35">
        <v>10</v>
      </c>
      <c r="B10" s="45">
        <v>74244</v>
      </c>
      <c r="C10" s="45"/>
      <c r="D10" s="46">
        <f t="shared" si="4"/>
        <v>0</v>
      </c>
      <c r="E10" s="47">
        <v>8813</v>
      </c>
      <c r="F10" s="47"/>
      <c r="G10" s="46">
        <f t="shared" si="0"/>
        <v>0</v>
      </c>
      <c r="H10" s="47">
        <v>3737</v>
      </c>
      <c r="I10" s="47"/>
      <c r="J10" s="46">
        <f t="shared" si="1"/>
        <v>0</v>
      </c>
      <c r="K10" s="47">
        <v>49052</v>
      </c>
      <c r="L10" s="47"/>
      <c r="M10" s="46">
        <f t="shared" si="2"/>
        <v>0</v>
      </c>
      <c r="N10" s="47">
        <v>34005</v>
      </c>
      <c r="O10" s="47"/>
      <c r="P10" s="36">
        <f t="shared" si="3"/>
        <v>0</v>
      </c>
    </row>
    <row r="11" spans="1:16" ht="14.25" customHeight="1">
      <c r="A11" s="35">
        <v>11</v>
      </c>
      <c r="B11" s="45">
        <v>76722</v>
      </c>
      <c r="C11" s="45"/>
      <c r="D11" s="46">
        <f t="shared" si="4"/>
        <v>0</v>
      </c>
      <c r="E11" s="47">
        <v>7981</v>
      </c>
      <c r="F11" s="47"/>
      <c r="G11" s="46">
        <f t="shared" si="0"/>
        <v>0</v>
      </c>
      <c r="H11" s="47">
        <v>3905</v>
      </c>
      <c r="I11" s="47"/>
      <c r="J11" s="46">
        <f t="shared" si="1"/>
        <v>0</v>
      </c>
      <c r="K11" s="47">
        <v>49926</v>
      </c>
      <c r="L11" s="47"/>
      <c r="M11" s="46">
        <f t="shared" si="2"/>
        <v>0</v>
      </c>
      <c r="N11" s="47">
        <v>34777</v>
      </c>
      <c r="O11" s="47"/>
      <c r="P11" s="36">
        <f t="shared" si="3"/>
        <v>0</v>
      </c>
    </row>
    <row r="12" spans="1:16" ht="14.25" customHeight="1">
      <c r="A12" s="35">
        <v>12</v>
      </c>
      <c r="B12" s="45">
        <v>69379</v>
      </c>
      <c r="C12" s="45"/>
      <c r="D12" s="46">
        <f t="shared" si="4"/>
        <v>0</v>
      </c>
      <c r="E12" s="47">
        <v>7372</v>
      </c>
      <c r="F12" s="47"/>
      <c r="G12" s="46">
        <f t="shared" si="0"/>
        <v>0</v>
      </c>
      <c r="H12" s="47">
        <v>3642</v>
      </c>
      <c r="I12" s="47"/>
      <c r="J12" s="46">
        <f t="shared" si="1"/>
        <v>0</v>
      </c>
      <c r="K12" s="47">
        <v>45452</v>
      </c>
      <c r="L12" s="47"/>
      <c r="M12" s="46">
        <f t="shared" si="2"/>
        <v>0</v>
      </c>
      <c r="N12" s="47">
        <v>31299</v>
      </c>
      <c r="O12" s="47"/>
      <c r="P12" s="36">
        <f t="shared" si="3"/>
        <v>0</v>
      </c>
    </row>
    <row r="13" spans="1:16" ht="14.25" customHeight="1">
      <c r="A13" s="35">
        <v>1</v>
      </c>
      <c r="B13" s="45">
        <v>59179</v>
      </c>
      <c r="C13" s="45"/>
      <c r="D13" s="46">
        <f t="shared" si="4"/>
        <v>0</v>
      </c>
      <c r="E13" s="47">
        <v>7179</v>
      </c>
      <c r="F13" s="47"/>
      <c r="G13" s="46">
        <f t="shared" si="0"/>
        <v>0</v>
      </c>
      <c r="H13" s="47">
        <v>3536</v>
      </c>
      <c r="I13" s="47"/>
      <c r="J13" s="46">
        <f t="shared" si="1"/>
        <v>0</v>
      </c>
      <c r="K13" s="47">
        <v>38962</v>
      </c>
      <c r="L13" s="47"/>
      <c r="M13" s="46">
        <f t="shared" si="2"/>
        <v>0</v>
      </c>
      <c r="N13" s="47">
        <v>27396</v>
      </c>
      <c r="O13" s="47"/>
      <c r="P13" s="36">
        <f t="shared" si="3"/>
        <v>0</v>
      </c>
    </row>
    <row r="14" spans="1:16" ht="14.25" customHeight="1">
      <c r="A14" s="35">
        <v>2</v>
      </c>
      <c r="B14" s="45">
        <v>61512</v>
      </c>
      <c r="C14" s="45"/>
      <c r="D14" s="46">
        <f t="shared" si="4"/>
        <v>0</v>
      </c>
      <c r="E14" s="47">
        <v>7559</v>
      </c>
      <c r="F14" s="47"/>
      <c r="G14" s="46">
        <f t="shared" si="0"/>
        <v>0</v>
      </c>
      <c r="H14" s="47">
        <v>3276</v>
      </c>
      <c r="I14" s="47"/>
      <c r="J14" s="46">
        <f t="shared" si="1"/>
        <v>0</v>
      </c>
      <c r="K14" s="47">
        <v>38340</v>
      </c>
      <c r="L14" s="47"/>
      <c r="M14" s="46">
        <f t="shared" si="2"/>
        <v>0</v>
      </c>
      <c r="N14" s="47">
        <v>30731</v>
      </c>
      <c r="O14" s="47"/>
      <c r="P14" s="36">
        <f t="shared" si="3"/>
        <v>0</v>
      </c>
    </row>
    <row r="15" spans="1:16" ht="14.25" customHeight="1">
      <c r="A15" s="35">
        <v>3</v>
      </c>
      <c r="B15" s="45">
        <v>62543</v>
      </c>
      <c r="C15" s="45"/>
      <c r="D15" s="46">
        <f t="shared" si="4"/>
        <v>0</v>
      </c>
      <c r="E15" s="47">
        <v>7073</v>
      </c>
      <c r="F15" s="47"/>
      <c r="G15" s="46">
        <f t="shared" si="0"/>
        <v>0</v>
      </c>
      <c r="H15" s="47">
        <v>3257</v>
      </c>
      <c r="I15" s="47"/>
      <c r="J15" s="46">
        <f t="shared" si="1"/>
        <v>0</v>
      </c>
      <c r="K15" s="47">
        <v>39736</v>
      </c>
      <c r="L15" s="47"/>
      <c r="M15" s="46">
        <f t="shared" si="2"/>
        <v>0</v>
      </c>
      <c r="N15" s="47">
        <v>29880</v>
      </c>
      <c r="O15" s="47"/>
      <c r="P15" s="36">
        <f t="shared" si="3"/>
        <v>0</v>
      </c>
    </row>
    <row r="16" spans="1:16" ht="18" customHeight="1" thickBot="1">
      <c r="A16" s="12" t="s">
        <v>41</v>
      </c>
      <c r="B16" s="87">
        <f>SUM(B4:B15)</f>
        <v>849703</v>
      </c>
      <c r="C16" s="87"/>
      <c r="D16" s="88">
        <f t="shared" si="4"/>
        <v>0</v>
      </c>
      <c r="E16" s="87">
        <f>SUM(E4:E15)</f>
        <v>96693</v>
      </c>
      <c r="F16" s="87"/>
      <c r="G16" s="89">
        <f t="shared" si="0"/>
        <v>0</v>
      </c>
      <c r="H16" s="87">
        <f>SUM(H4:H15)</f>
        <v>43514</v>
      </c>
      <c r="I16" s="87"/>
      <c r="J16" s="89">
        <f t="shared" si="1"/>
        <v>0</v>
      </c>
      <c r="K16" s="87">
        <f>SUM(K4:K15)</f>
        <v>542202</v>
      </c>
      <c r="L16" s="87"/>
      <c r="M16" s="89">
        <f t="shared" si="2"/>
        <v>0</v>
      </c>
      <c r="N16" s="87">
        <f>SUM(N4:N15)</f>
        <v>404194</v>
      </c>
      <c r="O16" s="87"/>
      <c r="P16" s="80">
        <f t="shared" si="3"/>
        <v>0</v>
      </c>
    </row>
    <row r="17" spans="1:16" ht="14.25" customHeight="1">
      <c r="A17" s="61" t="s">
        <v>6</v>
      </c>
      <c r="B17" s="39">
        <f>SUM(B4:B6)</f>
        <v>223313</v>
      </c>
      <c r="C17" s="39"/>
      <c r="D17" s="90">
        <f t="shared" si="4"/>
        <v>0</v>
      </c>
      <c r="E17" s="39">
        <f>SUM(E4:E6)</f>
        <v>26603</v>
      </c>
      <c r="F17" s="39"/>
      <c r="G17" s="91">
        <f t="shared" si="0"/>
        <v>0</v>
      </c>
      <c r="H17" s="39">
        <f>SUM(H4:H6)</f>
        <v>11117</v>
      </c>
      <c r="I17" s="39"/>
      <c r="J17" s="91">
        <f t="shared" si="1"/>
        <v>0</v>
      </c>
      <c r="K17" s="39">
        <f>SUM(K4:K6)</f>
        <v>137752</v>
      </c>
      <c r="L17" s="39"/>
      <c r="M17" s="91">
        <f t="shared" si="2"/>
        <v>0</v>
      </c>
      <c r="N17" s="39">
        <f>SUM(N4:N6)</f>
        <v>112164</v>
      </c>
      <c r="O17" s="39"/>
      <c r="P17" s="81">
        <f t="shared" si="3"/>
        <v>0</v>
      </c>
    </row>
    <row r="18" spans="1:16" ht="14.25" customHeight="1">
      <c r="A18" s="35" t="s">
        <v>7</v>
      </c>
      <c r="B18" s="39">
        <f>SUM(B7:B9)</f>
        <v>222811</v>
      </c>
      <c r="C18" s="39"/>
      <c r="D18" s="46">
        <f t="shared" si="4"/>
        <v>0</v>
      </c>
      <c r="E18" s="39">
        <f>SUM(E7:E9)</f>
        <v>24113</v>
      </c>
      <c r="F18" s="39"/>
      <c r="G18" s="46">
        <f t="shared" si="0"/>
        <v>0</v>
      </c>
      <c r="H18" s="39">
        <f>SUM(H7:H9)</f>
        <v>11044</v>
      </c>
      <c r="I18" s="39"/>
      <c r="J18" s="46">
        <f t="shared" si="1"/>
        <v>0</v>
      </c>
      <c r="K18" s="39">
        <f>SUM(K7:K9)</f>
        <v>142982</v>
      </c>
      <c r="L18" s="39"/>
      <c r="M18" s="46">
        <f t="shared" si="2"/>
        <v>0</v>
      </c>
      <c r="N18" s="39">
        <f>SUM(N7:N9)</f>
        <v>103942</v>
      </c>
      <c r="O18" s="39"/>
      <c r="P18" s="36">
        <f t="shared" si="3"/>
        <v>0</v>
      </c>
    </row>
    <row r="19" spans="1:16" ht="14.25" customHeight="1">
      <c r="A19" s="35" t="s">
        <v>8</v>
      </c>
      <c r="B19" s="39">
        <f>SUM(B10:B12)</f>
        <v>220345</v>
      </c>
      <c r="C19" s="39"/>
      <c r="D19" s="46">
        <f t="shared" si="4"/>
        <v>0</v>
      </c>
      <c r="E19" s="39">
        <f>SUM(E10:E12)</f>
        <v>24166</v>
      </c>
      <c r="F19" s="39"/>
      <c r="G19" s="46">
        <f t="shared" si="0"/>
        <v>0</v>
      </c>
      <c r="H19" s="39">
        <f>SUM(H10:H12)</f>
        <v>11284</v>
      </c>
      <c r="I19" s="39"/>
      <c r="J19" s="46">
        <f t="shared" si="1"/>
        <v>0</v>
      </c>
      <c r="K19" s="39">
        <f>SUM(K10:K12)</f>
        <v>144430</v>
      </c>
      <c r="L19" s="39"/>
      <c r="M19" s="46">
        <f t="shared" si="2"/>
        <v>0</v>
      </c>
      <c r="N19" s="39">
        <f>SUM(N10:N12)</f>
        <v>100081</v>
      </c>
      <c r="O19" s="39"/>
      <c r="P19" s="36">
        <f t="shared" si="3"/>
        <v>0</v>
      </c>
    </row>
    <row r="20" spans="1:16" ht="14.25" customHeight="1" thickBot="1">
      <c r="A20" s="63" t="s">
        <v>9</v>
      </c>
      <c r="B20" s="87">
        <f>SUM(B13:B15)</f>
        <v>183234</v>
      </c>
      <c r="C20" s="87"/>
      <c r="D20" s="89">
        <f t="shared" si="4"/>
        <v>0</v>
      </c>
      <c r="E20" s="87">
        <f>SUM(E13:E15)</f>
        <v>21811</v>
      </c>
      <c r="F20" s="87"/>
      <c r="G20" s="89">
        <f t="shared" si="0"/>
        <v>0</v>
      </c>
      <c r="H20" s="87">
        <f>SUM(H13:H15)</f>
        <v>10069</v>
      </c>
      <c r="I20" s="87"/>
      <c r="J20" s="89">
        <f t="shared" si="1"/>
        <v>0</v>
      </c>
      <c r="K20" s="87">
        <f>SUM(K13:K15)</f>
        <v>117038</v>
      </c>
      <c r="L20" s="87"/>
      <c r="M20" s="89">
        <f t="shared" si="2"/>
        <v>0</v>
      </c>
      <c r="N20" s="87">
        <f>SUM(N13:N15)</f>
        <v>88007</v>
      </c>
      <c r="O20" s="87"/>
      <c r="P20" s="62">
        <f t="shared" si="3"/>
        <v>0</v>
      </c>
    </row>
    <row r="21" spans="1:15" ht="15" customHeight="1">
      <c r="A21" s="3"/>
      <c r="B21" s="92"/>
      <c r="C21" s="92"/>
      <c r="D21" s="93"/>
      <c r="E21" s="94"/>
      <c r="F21" s="95"/>
      <c r="G21" s="95"/>
      <c r="H21" s="96"/>
      <c r="I21" s="96"/>
      <c r="J21" s="96"/>
      <c r="K21" s="97"/>
      <c r="L21" s="97"/>
      <c r="M21" s="97"/>
      <c r="N21" s="97"/>
      <c r="O21" s="97"/>
    </row>
    <row r="22" spans="1:15" ht="15" thickBot="1">
      <c r="A22" s="3"/>
      <c r="B22" s="92" t="s">
        <v>17</v>
      </c>
      <c r="C22" s="92"/>
      <c r="D22" s="93"/>
      <c r="E22" s="95" t="s">
        <v>18</v>
      </c>
      <c r="F22" s="95"/>
      <c r="G22" s="95"/>
      <c r="H22" s="95" t="s">
        <v>19</v>
      </c>
      <c r="I22" s="96"/>
      <c r="J22" s="96"/>
      <c r="K22" s="97" t="s">
        <v>20</v>
      </c>
      <c r="L22" s="97"/>
      <c r="M22" s="97"/>
      <c r="N22" s="97" t="s">
        <v>35</v>
      </c>
      <c r="O22" s="97"/>
    </row>
    <row r="23" spans="1:16" ht="18" customHeight="1">
      <c r="A23" s="114" t="s">
        <v>2</v>
      </c>
      <c r="B23" s="31" t="s">
        <v>56</v>
      </c>
      <c r="C23" s="31" t="s">
        <v>66</v>
      </c>
      <c r="D23" s="32" t="s">
        <v>3</v>
      </c>
      <c r="E23" s="31" t="s">
        <v>56</v>
      </c>
      <c r="F23" s="31" t="s">
        <v>66</v>
      </c>
      <c r="G23" s="32" t="s">
        <v>3</v>
      </c>
      <c r="H23" s="31" t="s">
        <v>56</v>
      </c>
      <c r="I23" s="31" t="s">
        <v>66</v>
      </c>
      <c r="J23" s="32" t="s">
        <v>3</v>
      </c>
      <c r="K23" s="31" t="s">
        <v>56</v>
      </c>
      <c r="L23" s="31" t="s">
        <v>66</v>
      </c>
      <c r="M23" s="32" t="s">
        <v>3</v>
      </c>
      <c r="N23" s="31" t="s">
        <v>56</v>
      </c>
      <c r="O23" s="31" t="s">
        <v>66</v>
      </c>
      <c r="P23" s="32" t="s">
        <v>3</v>
      </c>
    </row>
    <row r="24" spans="1:16" ht="14.25" customHeight="1">
      <c r="A24" s="115"/>
      <c r="B24" s="25" t="s">
        <v>4</v>
      </c>
      <c r="C24" s="25" t="s">
        <v>4</v>
      </c>
      <c r="D24" s="26" t="s">
        <v>5</v>
      </c>
      <c r="E24" s="25" t="s">
        <v>4</v>
      </c>
      <c r="F24" s="25" t="s">
        <v>4</v>
      </c>
      <c r="G24" s="26" t="s">
        <v>5</v>
      </c>
      <c r="H24" s="25" t="s">
        <v>4</v>
      </c>
      <c r="I24" s="25" t="s">
        <v>4</v>
      </c>
      <c r="J24" s="26" t="s">
        <v>5</v>
      </c>
      <c r="K24" s="25" t="s">
        <v>4</v>
      </c>
      <c r="L24" s="25" t="s">
        <v>4</v>
      </c>
      <c r="M24" s="26" t="s">
        <v>5</v>
      </c>
      <c r="N24" s="25" t="s">
        <v>4</v>
      </c>
      <c r="O24" s="25" t="s">
        <v>4</v>
      </c>
      <c r="P24" s="26" t="s">
        <v>5</v>
      </c>
    </row>
    <row r="25" spans="1:16" ht="14.25" customHeight="1">
      <c r="A25" s="9">
        <v>4</v>
      </c>
      <c r="B25" s="83">
        <v>23751</v>
      </c>
      <c r="C25" s="83">
        <v>23289</v>
      </c>
      <c r="D25" s="48">
        <f>IF(C25=0,0,(C25-B25)/B25*100)</f>
        <v>-1.9451812555260832</v>
      </c>
      <c r="E25" s="83">
        <v>36194</v>
      </c>
      <c r="F25" s="83">
        <v>35447</v>
      </c>
      <c r="G25" s="48">
        <f>IF(F25=0,0,(F25-E25)/E25*100)</f>
        <v>-2.063877990827209</v>
      </c>
      <c r="H25" s="83">
        <v>326</v>
      </c>
      <c r="I25" s="83">
        <v>586</v>
      </c>
      <c r="J25" s="98">
        <f>IF(I25=0,0,(I25-H25)/H25*100)</f>
        <v>79.75460122699386</v>
      </c>
      <c r="K25" s="83">
        <v>23708</v>
      </c>
      <c r="L25" s="83">
        <v>24904</v>
      </c>
      <c r="M25" s="48">
        <f>IF(L25=0,0,(L25-K25)/K25*100)</f>
        <v>5.0447106461953775</v>
      </c>
      <c r="N25" s="82">
        <v>12097</v>
      </c>
      <c r="O25" s="82">
        <v>12350</v>
      </c>
      <c r="P25" s="11">
        <f>IF(O25=0,0,(O25-N25)/N25*100)</f>
        <v>2.0914276266843017</v>
      </c>
    </row>
    <row r="26" spans="1:16" ht="14.25" customHeight="1">
      <c r="A26" s="9">
        <v>5</v>
      </c>
      <c r="B26" s="39">
        <v>23846</v>
      </c>
      <c r="C26" s="39">
        <v>23321</v>
      </c>
      <c r="D26" s="48">
        <f>IF(C26=0,0,(C26-B26)/B26*100)</f>
        <v>-2.2016271072716598</v>
      </c>
      <c r="E26" s="39">
        <v>32956</v>
      </c>
      <c r="F26" s="39">
        <v>31083</v>
      </c>
      <c r="G26" s="48">
        <f aca="true" t="shared" si="5" ref="G26:G41">IF(F26=0,0,(F26-E26)/E26*100)</f>
        <v>-5.683335356232552</v>
      </c>
      <c r="H26" s="39">
        <v>332</v>
      </c>
      <c r="I26" s="39">
        <v>1191</v>
      </c>
      <c r="J26" s="84">
        <f aca="true" t="shared" si="6" ref="J26:J41">IF(I26=0,0,(I26-H26)/H26*100)</f>
        <v>258.73493975903614</v>
      </c>
      <c r="K26" s="39">
        <v>21347</v>
      </c>
      <c r="L26" s="39">
        <v>23944</v>
      </c>
      <c r="M26" s="48">
        <f aca="true" t="shared" si="7" ref="M26:M41">IF(L26=0,0,(L26-K26)/K26*100)</f>
        <v>12.165643884386565</v>
      </c>
      <c r="N26" s="39">
        <v>9823</v>
      </c>
      <c r="O26" s="39">
        <v>11861</v>
      </c>
      <c r="P26" s="11">
        <f aca="true" t="shared" si="8" ref="P26:P41">IF(O26=0,0,(O26-N26)/N26*100)</f>
        <v>20.747225898401712</v>
      </c>
    </row>
    <row r="27" spans="1:16" ht="14.25" customHeight="1">
      <c r="A27" s="9">
        <v>6</v>
      </c>
      <c r="B27" s="39">
        <v>26037</v>
      </c>
      <c r="C27" s="39">
        <v>25148</v>
      </c>
      <c r="D27" s="48">
        <f>IF(C27=0,0,(C27-B27)/B27*100)</f>
        <v>-3.414371855436494</v>
      </c>
      <c r="E27" s="39">
        <v>35967</v>
      </c>
      <c r="F27" s="39">
        <v>34884</v>
      </c>
      <c r="G27" s="48">
        <f t="shared" si="5"/>
        <v>-3.011093502377179</v>
      </c>
      <c r="H27" s="39">
        <v>476</v>
      </c>
      <c r="I27" s="39">
        <v>962</v>
      </c>
      <c r="J27" s="84">
        <f t="shared" si="6"/>
        <v>102.10084033613444</v>
      </c>
      <c r="K27" s="39">
        <v>24976</v>
      </c>
      <c r="L27" s="39">
        <v>20281</v>
      </c>
      <c r="M27" s="48">
        <f t="shared" si="7"/>
        <v>-18.798046124279306</v>
      </c>
      <c r="N27" s="39">
        <v>12942</v>
      </c>
      <c r="O27" s="39">
        <v>8253</v>
      </c>
      <c r="P27" s="11">
        <f t="shared" si="8"/>
        <v>-36.230876216968014</v>
      </c>
    </row>
    <row r="28" spans="1:16" ht="14.25" customHeight="1">
      <c r="A28" s="9">
        <v>7</v>
      </c>
      <c r="B28" s="39">
        <v>25370</v>
      </c>
      <c r="C28" s="39">
        <v>25447</v>
      </c>
      <c r="D28" s="48">
        <f>IF(C28=0,0,(C28-B28)/B28*100)</f>
        <v>0.303508080409933</v>
      </c>
      <c r="E28" s="39">
        <v>36365</v>
      </c>
      <c r="F28" s="39">
        <v>35847</v>
      </c>
      <c r="G28" s="48">
        <f t="shared" si="5"/>
        <v>-1.424446583253128</v>
      </c>
      <c r="H28" s="83">
        <v>462</v>
      </c>
      <c r="I28" s="83">
        <v>436</v>
      </c>
      <c r="J28" s="84">
        <f t="shared" si="6"/>
        <v>-5.627705627705628</v>
      </c>
      <c r="K28" s="83">
        <v>21037</v>
      </c>
      <c r="L28" s="83">
        <v>20885</v>
      </c>
      <c r="M28" s="48">
        <f t="shared" si="7"/>
        <v>-0.7225364833388791</v>
      </c>
      <c r="N28" s="82">
        <v>9059</v>
      </c>
      <c r="O28" s="82">
        <v>8699</v>
      </c>
      <c r="P28" s="11">
        <f t="shared" si="8"/>
        <v>-3.973948559443647</v>
      </c>
    </row>
    <row r="29" spans="1:16" ht="14.25" customHeight="1">
      <c r="A29" s="9">
        <v>8</v>
      </c>
      <c r="B29" s="39">
        <v>24379</v>
      </c>
      <c r="C29" s="39">
        <v>24420</v>
      </c>
      <c r="D29" s="48">
        <f>IF(C29=0,0,(C29-B29)/B29*100)</f>
        <v>0.16817752984125683</v>
      </c>
      <c r="E29" s="39">
        <v>34968</v>
      </c>
      <c r="F29" s="39">
        <v>35457</v>
      </c>
      <c r="G29" s="48">
        <f t="shared" si="5"/>
        <v>1.3984214138641042</v>
      </c>
      <c r="H29" s="39">
        <v>487</v>
      </c>
      <c r="I29" s="39">
        <v>658</v>
      </c>
      <c r="J29" s="84">
        <f t="shared" si="6"/>
        <v>35.1129363449692</v>
      </c>
      <c r="K29" s="39">
        <v>20728</v>
      </c>
      <c r="L29" s="39">
        <v>21325</v>
      </c>
      <c r="M29" s="48">
        <f t="shared" si="7"/>
        <v>2.8801620995754535</v>
      </c>
      <c r="N29" s="39">
        <v>9109</v>
      </c>
      <c r="O29" s="39">
        <v>9146</v>
      </c>
      <c r="P29" s="11">
        <f t="shared" si="8"/>
        <v>0.4061916785596663</v>
      </c>
    </row>
    <row r="30" spans="1:16" ht="14.25" customHeight="1">
      <c r="A30" s="9">
        <v>9</v>
      </c>
      <c r="B30" s="39">
        <v>24883</v>
      </c>
      <c r="C30" s="39"/>
      <c r="D30" s="48">
        <f aca="true" t="shared" si="9" ref="D30:D37">IF(C30=0,0,(C30-B30)/B30*100)</f>
        <v>0</v>
      </c>
      <c r="E30" s="50">
        <v>37521</v>
      </c>
      <c r="F30" s="50"/>
      <c r="G30" s="99">
        <f t="shared" si="5"/>
        <v>0</v>
      </c>
      <c r="H30" s="50">
        <v>522</v>
      </c>
      <c r="I30" s="50"/>
      <c r="J30" s="99">
        <f t="shared" si="6"/>
        <v>0</v>
      </c>
      <c r="K30" s="50">
        <v>20202</v>
      </c>
      <c r="L30" s="50"/>
      <c r="M30" s="99">
        <f t="shared" si="7"/>
        <v>0</v>
      </c>
      <c r="N30" s="50">
        <v>8628</v>
      </c>
      <c r="O30" s="50"/>
      <c r="P30" s="40">
        <f t="shared" si="8"/>
        <v>0</v>
      </c>
    </row>
    <row r="31" spans="1:16" ht="14.25" customHeight="1">
      <c r="A31" s="9">
        <v>10</v>
      </c>
      <c r="B31" s="39">
        <v>24807</v>
      </c>
      <c r="C31" s="39"/>
      <c r="D31" s="48">
        <f t="shared" si="9"/>
        <v>0</v>
      </c>
      <c r="E31" s="50">
        <v>38017</v>
      </c>
      <c r="F31" s="50"/>
      <c r="G31" s="99">
        <f t="shared" si="5"/>
        <v>0</v>
      </c>
      <c r="H31" s="50">
        <v>645</v>
      </c>
      <c r="I31" s="50"/>
      <c r="J31" s="99">
        <f t="shared" si="6"/>
        <v>0</v>
      </c>
      <c r="K31" s="50">
        <v>19588</v>
      </c>
      <c r="L31" s="50"/>
      <c r="M31" s="99">
        <f t="shared" si="7"/>
        <v>0</v>
      </c>
      <c r="N31" s="50">
        <v>7489</v>
      </c>
      <c r="O31" s="50"/>
      <c r="P31" s="40">
        <f t="shared" si="8"/>
        <v>0</v>
      </c>
    </row>
    <row r="32" spans="1:16" ht="14.25" customHeight="1">
      <c r="A32" s="9">
        <v>11</v>
      </c>
      <c r="B32" s="39">
        <v>24904</v>
      </c>
      <c r="C32" s="39"/>
      <c r="D32" s="48">
        <f t="shared" si="9"/>
        <v>0</v>
      </c>
      <c r="E32" s="50">
        <v>37508</v>
      </c>
      <c r="F32" s="50"/>
      <c r="G32" s="99">
        <f t="shared" si="5"/>
        <v>0</v>
      </c>
      <c r="H32" s="50">
        <v>409</v>
      </c>
      <c r="I32" s="50"/>
      <c r="J32" s="99">
        <f t="shared" si="6"/>
        <v>0</v>
      </c>
      <c r="K32" s="50">
        <v>21882</v>
      </c>
      <c r="L32" s="50"/>
      <c r="M32" s="99">
        <f t="shared" si="7"/>
        <v>0</v>
      </c>
      <c r="N32" s="50">
        <v>9052</v>
      </c>
      <c r="O32" s="50"/>
      <c r="P32" s="40">
        <f t="shared" si="8"/>
        <v>0</v>
      </c>
    </row>
    <row r="33" spans="1:16" ht="14.25" customHeight="1">
      <c r="A33" s="9">
        <v>12</v>
      </c>
      <c r="B33" s="39">
        <v>23288</v>
      </c>
      <c r="C33" s="39"/>
      <c r="D33" s="48">
        <f t="shared" si="9"/>
        <v>0</v>
      </c>
      <c r="E33" s="39">
        <v>33438</v>
      </c>
      <c r="F33" s="39"/>
      <c r="G33" s="48">
        <f t="shared" si="5"/>
        <v>0</v>
      </c>
      <c r="H33" s="39">
        <v>488</v>
      </c>
      <c r="I33" s="39"/>
      <c r="J33" s="48">
        <f t="shared" si="6"/>
        <v>0</v>
      </c>
      <c r="K33" s="39">
        <v>19537</v>
      </c>
      <c r="L33" s="39"/>
      <c r="M33" s="48">
        <f t="shared" si="7"/>
        <v>0</v>
      </c>
      <c r="N33" s="39">
        <v>7422</v>
      </c>
      <c r="O33" s="39"/>
      <c r="P33" s="11">
        <f t="shared" si="8"/>
        <v>0</v>
      </c>
    </row>
    <row r="34" spans="1:16" ht="14.25" customHeight="1">
      <c r="A34" s="9">
        <v>1</v>
      </c>
      <c r="B34" s="39">
        <v>20257</v>
      </c>
      <c r="C34" s="39"/>
      <c r="D34" s="48">
        <f t="shared" si="9"/>
        <v>0</v>
      </c>
      <c r="E34" s="39">
        <v>28251</v>
      </c>
      <c r="F34" s="39"/>
      <c r="G34" s="48">
        <f t="shared" si="5"/>
        <v>0</v>
      </c>
      <c r="H34" s="39">
        <v>402</v>
      </c>
      <c r="I34" s="39"/>
      <c r="J34" s="48">
        <f t="shared" si="6"/>
        <v>0</v>
      </c>
      <c r="K34" s="39">
        <v>17448</v>
      </c>
      <c r="L34" s="39"/>
      <c r="M34" s="48">
        <f t="shared" si="7"/>
        <v>0</v>
      </c>
      <c r="N34" s="39">
        <v>6525</v>
      </c>
      <c r="O34" s="39"/>
      <c r="P34" s="11">
        <f t="shared" si="8"/>
        <v>0</v>
      </c>
    </row>
    <row r="35" spans="1:16" ht="14.25" customHeight="1">
      <c r="A35" s="9">
        <v>2</v>
      </c>
      <c r="B35" s="39">
        <v>20013</v>
      </c>
      <c r="C35" s="39"/>
      <c r="D35" s="48">
        <f t="shared" si="9"/>
        <v>0</v>
      </c>
      <c r="E35" s="39">
        <v>29420</v>
      </c>
      <c r="F35" s="39"/>
      <c r="G35" s="48">
        <f t="shared" si="5"/>
        <v>0</v>
      </c>
      <c r="H35" s="39">
        <v>615</v>
      </c>
      <c r="I35" s="39"/>
      <c r="J35" s="48">
        <f t="shared" si="6"/>
        <v>0</v>
      </c>
      <c r="K35" s="39">
        <v>19023</v>
      </c>
      <c r="L35" s="39"/>
      <c r="M35" s="48">
        <f t="shared" si="7"/>
        <v>0</v>
      </c>
      <c r="N35" s="39">
        <v>8267</v>
      </c>
      <c r="O35" s="39"/>
      <c r="P35" s="11">
        <f t="shared" si="8"/>
        <v>0</v>
      </c>
    </row>
    <row r="36" spans="1:16" ht="14.25" customHeight="1">
      <c r="A36" s="9">
        <v>3</v>
      </c>
      <c r="B36" s="39">
        <v>20576</v>
      </c>
      <c r="C36" s="39"/>
      <c r="D36" s="48">
        <f t="shared" si="9"/>
        <v>0</v>
      </c>
      <c r="E36" s="39">
        <v>29750</v>
      </c>
      <c r="F36" s="39"/>
      <c r="G36" s="48">
        <f t="shared" si="5"/>
        <v>0</v>
      </c>
      <c r="H36" s="39">
        <v>271</v>
      </c>
      <c r="I36" s="39"/>
      <c r="J36" s="48">
        <f t="shared" si="6"/>
        <v>0</v>
      </c>
      <c r="K36" s="39">
        <v>19019</v>
      </c>
      <c r="L36" s="39"/>
      <c r="M36" s="48">
        <f t="shared" si="7"/>
        <v>0</v>
      </c>
      <c r="N36" s="39">
        <v>7865</v>
      </c>
      <c r="O36" s="39"/>
      <c r="P36" s="11">
        <f t="shared" si="8"/>
        <v>0</v>
      </c>
    </row>
    <row r="37" spans="1:16" ht="14.25" customHeight="1" thickBot="1">
      <c r="A37" s="12" t="s">
        <v>41</v>
      </c>
      <c r="B37" s="13">
        <f>SUM(B25:B36)</f>
        <v>282111</v>
      </c>
      <c r="C37" s="13"/>
      <c r="D37" s="14">
        <f t="shared" si="9"/>
        <v>0</v>
      </c>
      <c r="E37" s="13">
        <f>SUM(E25:E36)</f>
        <v>410355</v>
      </c>
      <c r="F37" s="13"/>
      <c r="G37" s="14">
        <f>IF(F37=0,0,(F37-E37)/E37*100)</f>
        <v>0</v>
      </c>
      <c r="H37" s="13">
        <f>SUM(H25:H36)</f>
        <v>5435</v>
      </c>
      <c r="I37" s="13"/>
      <c r="J37" s="14">
        <f t="shared" si="6"/>
        <v>0</v>
      </c>
      <c r="K37" s="13">
        <f>SUM(K25:K36)</f>
        <v>248495</v>
      </c>
      <c r="L37" s="13"/>
      <c r="M37" s="14">
        <f t="shared" si="7"/>
        <v>0</v>
      </c>
      <c r="N37" s="13">
        <f>SUM(N25:N36)</f>
        <v>108278</v>
      </c>
      <c r="O37" s="13"/>
      <c r="P37" s="14">
        <f t="shared" si="8"/>
        <v>0</v>
      </c>
    </row>
    <row r="38" spans="1:16" ht="18" customHeight="1">
      <c r="A38" s="58" t="s">
        <v>6</v>
      </c>
      <c r="B38" s="10">
        <f>SUM(B25:B27)</f>
        <v>73634</v>
      </c>
      <c r="C38" s="10"/>
      <c r="D38" s="59">
        <f>IF(C38=0,0,(C38-B38)/B38*100)</f>
        <v>0</v>
      </c>
      <c r="E38" s="10">
        <f>SUM(E25:E27)</f>
        <v>105117</v>
      </c>
      <c r="F38" s="10"/>
      <c r="G38" s="59">
        <f t="shared" si="5"/>
        <v>0</v>
      </c>
      <c r="H38" s="10">
        <f>SUM(H25:H27)</f>
        <v>1134</v>
      </c>
      <c r="I38" s="10"/>
      <c r="J38" s="59">
        <f t="shared" si="6"/>
        <v>0</v>
      </c>
      <c r="K38" s="10">
        <f>SUM(K25:K27)</f>
        <v>70031</v>
      </c>
      <c r="L38" s="10"/>
      <c r="M38" s="59">
        <f t="shared" si="7"/>
        <v>0</v>
      </c>
      <c r="N38" s="10">
        <f>SUM(N25:N27)</f>
        <v>34862</v>
      </c>
      <c r="O38" s="10"/>
      <c r="P38" s="59">
        <f t="shared" si="8"/>
        <v>0</v>
      </c>
    </row>
    <row r="39" spans="1:16" ht="14.25" customHeight="1">
      <c r="A39" s="9" t="s">
        <v>7</v>
      </c>
      <c r="B39" s="10">
        <f>SUM(B28:B30)</f>
        <v>74632</v>
      </c>
      <c r="C39" s="10"/>
      <c r="D39" s="11">
        <f>IF(C39=0,0,(C39-B39)/B39*100)</f>
        <v>0</v>
      </c>
      <c r="E39" s="10">
        <f>SUM(E28:E30)</f>
        <v>108854</v>
      </c>
      <c r="F39" s="10"/>
      <c r="G39" s="11">
        <f t="shared" si="5"/>
        <v>0</v>
      </c>
      <c r="H39" s="10">
        <f>SUM(H28:H30)</f>
        <v>1471</v>
      </c>
      <c r="I39" s="10"/>
      <c r="J39" s="11">
        <f t="shared" si="6"/>
        <v>0</v>
      </c>
      <c r="K39" s="10">
        <f>SUM(K28:K30)</f>
        <v>61967</v>
      </c>
      <c r="L39" s="10"/>
      <c r="M39" s="11">
        <f t="shared" si="7"/>
        <v>0</v>
      </c>
      <c r="N39" s="10">
        <f>SUM(N28:N30)</f>
        <v>26796</v>
      </c>
      <c r="O39" s="10"/>
      <c r="P39" s="11">
        <f t="shared" si="8"/>
        <v>0</v>
      </c>
    </row>
    <row r="40" spans="1:16" ht="14.25" customHeight="1">
      <c r="A40" s="9" t="s">
        <v>8</v>
      </c>
      <c r="B40" s="39">
        <f>SUM(B31:B33)</f>
        <v>72999</v>
      </c>
      <c r="C40" s="39"/>
      <c r="D40" s="11">
        <f>IF(C40=0,0,(C40-B40)/B40*100)</f>
        <v>0</v>
      </c>
      <c r="E40" s="10">
        <f>SUM(E31:E33)</f>
        <v>108963</v>
      </c>
      <c r="F40" s="10"/>
      <c r="G40" s="11">
        <f t="shared" si="5"/>
        <v>0</v>
      </c>
      <c r="H40" s="10">
        <f>SUM(H31:H33)</f>
        <v>1542</v>
      </c>
      <c r="I40" s="10"/>
      <c r="J40" s="11">
        <f t="shared" si="6"/>
        <v>0</v>
      </c>
      <c r="K40" s="10">
        <f>SUM(K31:K33)</f>
        <v>61007</v>
      </c>
      <c r="L40" s="10"/>
      <c r="M40" s="11">
        <f t="shared" si="7"/>
        <v>0</v>
      </c>
      <c r="N40" s="10">
        <f>SUM(N31:N33)</f>
        <v>23963</v>
      </c>
      <c r="O40" s="10"/>
      <c r="P40" s="11">
        <f t="shared" si="8"/>
        <v>0</v>
      </c>
    </row>
    <row r="41" spans="1:16" ht="14.25" customHeight="1" thickBot="1">
      <c r="A41" s="57" t="s">
        <v>9</v>
      </c>
      <c r="B41" s="13">
        <f>SUM(B34:B36)</f>
        <v>60846</v>
      </c>
      <c r="C41" s="13"/>
      <c r="D41" s="14">
        <f>IF(C41=0,0,(C41-B41)/B41*100)</f>
        <v>0</v>
      </c>
      <c r="E41" s="13">
        <f>SUM(E34:E36)</f>
        <v>87421</v>
      </c>
      <c r="F41" s="13"/>
      <c r="G41" s="14">
        <f t="shared" si="5"/>
        <v>0</v>
      </c>
      <c r="H41" s="13">
        <f>SUM(H34:H36)</f>
        <v>1288</v>
      </c>
      <c r="I41" s="13">
        <f>SUM(I34:I36)</f>
        <v>0</v>
      </c>
      <c r="J41" s="14">
        <f t="shared" si="6"/>
        <v>0</v>
      </c>
      <c r="K41" s="13">
        <f>SUM(K34:K36)</f>
        <v>55490</v>
      </c>
      <c r="L41" s="13"/>
      <c r="M41" s="14">
        <f t="shared" si="7"/>
        <v>0</v>
      </c>
      <c r="N41" s="13">
        <f>SUM(N34:N36)</f>
        <v>22657</v>
      </c>
      <c r="O41" s="13"/>
      <c r="P41" s="14">
        <f t="shared" si="8"/>
        <v>0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1" right="0.75" top="0.97" bottom="0.39" header="0.55" footer="0.2"/>
  <pageSetup firstPageNumber="6" useFirstPageNumber="1" fitToHeight="1" fitToWidth="1" orientation="landscape" paperSize="9" scale="85" r:id="rId1"/>
  <headerFooter alignWithMargins="0">
    <oddHeader>&amp;C&amp;"ＭＳ Ｐゴシック,標準"６　全国&amp;6
&amp;12年度集計　資金別・利用関係別　（単位：戸/％）</oddHeader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showZeros="0" view="pageBreakPreview" zoomScale="75" zoomScaleNormal="75" zoomScaleSheetLayoutView="75" zoomScalePageLayoutView="0" workbookViewId="0" topLeftCell="A7">
      <pane xSplit="1" topLeftCell="B1" activePane="topRight" state="frozen"/>
      <selection pane="topLeft" activeCell="C13" sqref="C13"/>
      <selection pane="topRight" activeCell="U31" sqref="U31"/>
    </sheetView>
  </sheetViews>
  <sheetFormatPr defaultColWidth="8.796875" defaultRowHeight="15"/>
  <cols>
    <col min="1" max="1" width="7.19921875" style="0" customWidth="1"/>
    <col min="2" max="22" width="7.3984375" style="0" customWidth="1"/>
  </cols>
  <sheetData>
    <row r="1" spans="1:19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8" customHeight="1" thickBot="1">
      <c r="A2" s="2"/>
      <c r="B2" s="2" t="s">
        <v>21</v>
      </c>
      <c r="C2" s="2"/>
      <c r="D2" s="2"/>
      <c r="E2" s="118" t="s">
        <v>29</v>
      </c>
      <c r="F2" s="118"/>
      <c r="G2" s="118"/>
      <c r="H2" s="118" t="s">
        <v>30</v>
      </c>
      <c r="I2" s="118"/>
      <c r="J2" s="118"/>
      <c r="K2" s="118" t="s">
        <v>31</v>
      </c>
      <c r="L2" s="118"/>
      <c r="M2" s="118"/>
      <c r="N2" s="118" t="s">
        <v>27</v>
      </c>
      <c r="O2" s="118"/>
      <c r="P2" s="118"/>
      <c r="Q2" s="118" t="s">
        <v>28</v>
      </c>
      <c r="R2" s="118"/>
      <c r="S2" s="118"/>
      <c r="T2" s="121" t="s">
        <v>37</v>
      </c>
      <c r="U2" s="121"/>
      <c r="V2" s="121"/>
    </row>
    <row r="3" spans="1:22" ht="23.25" customHeight="1">
      <c r="A3" s="122" t="s">
        <v>26</v>
      </c>
      <c r="B3" s="119" t="s">
        <v>49</v>
      </c>
      <c r="C3" s="119" t="s">
        <v>59</v>
      </c>
      <c r="D3" s="116" t="s">
        <v>43</v>
      </c>
      <c r="E3" s="119" t="s">
        <v>49</v>
      </c>
      <c r="F3" s="119" t="s">
        <v>59</v>
      </c>
      <c r="G3" s="116" t="s">
        <v>43</v>
      </c>
      <c r="H3" s="119" t="s">
        <v>49</v>
      </c>
      <c r="I3" s="119" t="s">
        <v>59</v>
      </c>
      <c r="J3" s="116" t="s">
        <v>43</v>
      </c>
      <c r="K3" s="119" t="s">
        <v>49</v>
      </c>
      <c r="L3" s="119" t="s">
        <v>59</v>
      </c>
      <c r="M3" s="116" t="s">
        <v>43</v>
      </c>
      <c r="N3" s="119" t="s">
        <v>49</v>
      </c>
      <c r="O3" s="119" t="s">
        <v>59</v>
      </c>
      <c r="P3" s="116" t="s">
        <v>43</v>
      </c>
      <c r="Q3" s="119" t="s">
        <v>49</v>
      </c>
      <c r="R3" s="119" t="s">
        <v>59</v>
      </c>
      <c r="S3" s="116" t="s">
        <v>43</v>
      </c>
      <c r="T3" s="119" t="s">
        <v>49</v>
      </c>
      <c r="U3" s="119" t="s">
        <v>59</v>
      </c>
      <c r="V3" s="116" t="s">
        <v>43</v>
      </c>
    </row>
    <row r="4" spans="1:22" ht="33.75" customHeight="1">
      <c r="A4" s="123"/>
      <c r="B4" s="120"/>
      <c r="C4" s="120"/>
      <c r="D4" s="117"/>
      <c r="E4" s="120"/>
      <c r="F4" s="120"/>
      <c r="G4" s="117"/>
      <c r="H4" s="120"/>
      <c r="I4" s="120"/>
      <c r="J4" s="117"/>
      <c r="K4" s="120"/>
      <c r="L4" s="120"/>
      <c r="M4" s="117"/>
      <c r="N4" s="120"/>
      <c r="O4" s="120"/>
      <c r="P4" s="117"/>
      <c r="Q4" s="120"/>
      <c r="R4" s="120"/>
      <c r="S4" s="117"/>
      <c r="T4" s="120"/>
      <c r="U4" s="120"/>
      <c r="V4" s="117"/>
    </row>
    <row r="5" spans="1:22" ht="14.25" customHeight="1">
      <c r="A5" s="22">
        <v>1</v>
      </c>
      <c r="B5" s="10">
        <v>1645</v>
      </c>
      <c r="C5" s="10">
        <v>2369</v>
      </c>
      <c r="D5" s="33">
        <f aca="true" t="shared" si="0" ref="D5:D16">IF(C5=0,0,IF(B5="0","　　―",(C5-B5)/B5*100))</f>
        <v>44.01215805471125</v>
      </c>
      <c r="E5" s="10">
        <v>514</v>
      </c>
      <c r="F5" s="10">
        <v>669</v>
      </c>
      <c r="G5" s="33">
        <f aca="true" t="shared" si="1" ref="G5:G16">IF(F5=0,0,IF(E5="0","　　―",(F5-E5)/E5*100))</f>
        <v>30.155642023346303</v>
      </c>
      <c r="H5" s="10">
        <v>532</v>
      </c>
      <c r="I5" s="10">
        <v>658</v>
      </c>
      <c r="J5" s="33">
        <f aca="true" t="shared" si="2" ref="J5:J16">IF(I5=0,0,IF(H5="0","　　―",(I5-H5)/H5*100))</f>
        <v>23.684210526315788</v>
      </c>
      <c r="K5" s="10">
        <v>599</v>
      </c>
      <c r="L5" s="10">
        <v>1042</v>
      </c>
      <c r="M5" s="33">
        <f aca="true" t="shared" si="3" ref="M5:M16">IF(L5=0,0,IF(K5="0","　　―",(L5-K5)/K5*100))</f>
        <v>73.95659432387312</v>
      </c>
      <c r="N5" s="10">
        <v>1443</v>
      </c>
      <c r="O5" s="10">
        <v>2127</v>
      </c>
      <c r="P5" s="33">
        <f aca="true" t="shared" si="4" ref="P5:P16">IF(O5=0,0,IF(N5="0","　　―",(O5-N5)/N5*100))</f>
        <v>47.4012474012474</v>
      </c>
      <c r="Q5" s="10">
        <v>202</v>
      </c>
      <c r="R5" s="10">
        <v>242</v>
      </c>
      <c r="S5" s="33">
        <f aca="true" t="shared" si="5" ref="S5:S16">IF(R5=0,0,IF(Q5="0","　　―",(R5-Q5)/Q5*100))</f>
        <v>19.801980198019802</v>
      </c>
      <c r="T5" s="10">
        <v>101</v>
      </c>
      <c r="U5" s="10">
        <v>104</v>
      </c>
      <c r="V5" s="54">
        <f>IF(U5=0,0,IF(T5="0","　　―",(U5-T5)/T5*100))</f>
        <v>2.9702970297029703</v>
      </c>
    </row>
    <row r="6" spans="1:22" ht="14.25" customHeight="1">
      <c r="A6" s="22">
        <v>2</v>
      </c>
      <c r="B6" s="10">
        <v>1931</v>
      </c>
      <c r="C6" s="10">
        <v>1742</v>
      </c>
      <c r="D6" s="33">
        <f t="shared" si="0"/>
        <v>-9.787674779906784</v>
      </c>
      <c r="E6" s="10">
        <v>594</v>
      </c>
      <c r="F6" s="10">
        <v>628</v>
      </c>
      <c r="G6" s="33">
        <f t="shared" si="1"/>
        <v>5.723905723905724</v>
      </c>
      <c r="H6" s="10">
        <v>636</v>
      </c>
      <c r="I6" s="10">
        <v>435</v>
      </c>
      <c r="J6" s="33">
        <f t="shared" si="2"/>
        <v>-31.60377358490566</v>
      </c>
      <c r="K6" s="10">
        <v>701</v>
      </c>
      <c r="L6" s="10">
        <v>679</v>
      </c>
      <c r="M6" s="33">
        <f t="shared" si="3"/>
        <v>-3.138373751783167</v>
      </c>
      <c r="N6" s="10">
        <v>1660</v>
      </c>
      <c r="O6" s="10">
        <v>1540</v>
      </c>
      <c r="P6" s="33">
        <f t="shared" si="4"/>
        <v>-7.228915662650602</v>
      </c>
      <c r="Q6" s="10">
        <v>271</v>
      </c>
      <c r="R6" s="10">
        <v>202</v>
      </c>
      <c r="S6" s="33">
        <f t="shared" si="5"/>
        <v>-25.461254612546124</v>
      </c>
      <c r="T6" s="10">
        <v>90</v>
      </c>
      <c r="U6" s="10">
        <v>74</v>
      </c>
      <c r="V6" s="33">
        <f>IF(U6=0,0,IF(T6="0","　　―",(U6-T6)/T6*100))</f>
        <v>-17.77777777777778</v>
      </c>
    </row>
    <row r="7" spans="1:22" ht="14.25" customHeight="1">
      <c r="A7" s="22">
        <v>3</v>
      </c>
      <c r="B7" s="10">
        <v>1806</v>
      </c>
      <c r="C7" s="10">
        <v>1483</v>
      </c>
      <c r="D7" s="33">
        <f t="shared" si="0"/>
        <v>-17.88482834994463</v>
      </c>
      <c r="E7" s="10">
        <v>477</v>
      </c>
      <c r="F7" s="10">
        <v>479</v>
      </c>
      <c r="G7" s="33">
        <f>IF(F7=0,0,IF(E7="0","　　―",(F7-E7)/E7*100))</f>
        <v>0.41928721174004197</v>
      </c>
      <c r="H7" s="10">
        <v>549</v>
      </c>
      <c r="I7" s="10">
        <v>534</v>
      </c>
      <c r="J7" s="33">
        <f>IF(I7=0,0,IF(H7="0","　　―",(I7-H7)/H7*100))</f>
        <v>-2.73224043715847</v>
      </c>
      <c r="K7" s="10">
        <v>780</v>
      </c>
      <c r="L7" s="10">
        <v>470</v>
      </c>
      <c r="M7" s="33">
        <f>IF(L7=0,0,IF(K7="0","　　―",(L7-K7)/K7*100))</f>
        <v>-39.743589743589745</v>
      </c>
      <c r="N7" s="10">
        <v>1540</v>
      </c>
      <c r="O7" s="10">
        <v>1320</v>
      </c>
      <c r="P7" s="33">
        <f>IF(O7=0,0,IF(N7="0","　　―",(O7-N7)/N7*100))</f>
        <v>-14.285714285714285</v>
      </c>
      <c r="Q7" s="10">
        <v>266</v>
      </c>
      <c r="R7" s="10">
        <v>163</v>
      </c>
      <c r="S7" s="33">
        <f>IF(R7=0,0,IF(Q7="0","　　―",(R7-Q7)/Q7*100))</f>
        <v>-38.721804511278194</v>
      </c>
      <c r="T7" s="10">
        <v>117</v>
      </c>
      <c r="U7" s="10">
        <v>68</v>
      </c>
      <c r="V7" s="33">
        <f>IF(U7=0,0,IF(T7="0","　　―",(U7-T7)/T7*100))</f>
        <v>-41.88034188034188</v>
      </c>
    </row>
    <row r="8" spans="1:22" ht="14.25" customHeight="1">
      <c r="A8" s="22">
        <v>4</v>
      </c>
      <c r="B8" s="10">
        <v>1883</v>
      </c>
      <c r="C8" s="10">
        <v>2015</v>
      </c>
      <c r="D8" s="33">
        <f t="shared" si="0"/>
        <v>7.010090281465746</v>
      </c>
      <c r="E8" s="10">
        <v>640</v>
      </c>
      <c r="F8" s="10">
        <v>570</v>
      </c>
      <c r="G8" s="33">
        <f t="shared" si="1"/>
        <v>-10.9375</v>
      </c>
      <c r="H8" s="10">
        <v>609</v>
      </c>
      <c r="I8" s="10">
        <v>579</v>
      </c>
      <c r="J8" s="33">
        <f t="shared" si="2"/>
        <v>-4.926108374384237</v>
      </c>
      <c r="K8" s="10">
        <v>634</v>
      </c>
      <c r="L8" s="10">
        <v>866</v>
      </c>
      <c r="M8" s="33">
        <f t="shared" si="3"/>
        <v>36.59305993690852</v>
      </c>
      <c r="N8" s="10">
        <v>1650</v>
      </c>
      <c r="O8" s="10">
        <v>1776</v>
      </c>
      <c r="P8" s="33">
        <f t="shared" si="4"/>
        <v>7.636363636363637</v>
      </c>
      <c r="Q8" s="10">
        <v>233</v>
      </c>
      <c r="R8" s="10">
        <v>239</v>
      </c>
      <c r="S8" s="33">
        <f t="shared" si="5"/>
        <v>2.575107296137339</v>
      </c>
      <c r="T8" s="10">
        <v>55</v>
      </c>
      <c r="U8" s="10">
        <v>88</v>
      </c>
      <c r="V8" s="33">
        <f aca="true" t="shared" si="6" ref="V8:V16">IF(U8=0,0,IF(T8="0","　　―",(U8-T8)/T8*100))</f>
        <v>60</v>
      </c>
    </row>
    <row r="9" spans="1:22" ht="14.25" customHeight="1">
      <c r="A9" s="22">
        <v>5</v>
      </c>
      <c r="B9" s="10">
        <v>1937</v>
      </c>
      <c r="C9" s="10">
        <v>2108</v>
      </c>
      <c r="D9" s="33">
        <f t="shared" si="0"/>
        <v>8.828084667010842</v>
      </c>
      <c r="E9" s="10">
        <v>549</v>
      </c>
      <c r="F9" s="10">
        <v>518</v>
      </c>
      <c r="G9" s="33">
        <f t="shared" si="1"/>
        <v>-5.646630236794172</v>
      </c>
      <c r="H9" s="10">
        <v>596</v>
      </c>
      <c r="I9" s="10">
        <v>640</v>
      </c>
      <c r="J9" s="33">
        <f t="shared" si="2"/>
        <v>7.38255033557047</v>
      </c>
      <c r="K9" s="10">
        <v>792</v>
      </c>
      <c r="L9" s="10">
        <v>950</v>
      </c>
      <c r="M9" s="33">
        <f t="shared" si="3"/>
        <v>19.94949494949495</v>
      </c>
      <c r="N9" s="10">
        <v>1689</v>
      </c>
      <c r="O9" s="10">
        <v>1876</v>
      </c>
      <c r="P9" s="33">
        <f t="shared" si="4"/>
        <v>11.071640023682653</v>
      </c>
      <c r="Q9" s="10">
        <v>248</v>
      </c>
      <c r="R9" s="10">
        <v>232</v>
      </c>
      <c r="S9" s="33">
        <f t="shared" si="5"/>
        <v>-6.451612903225806</v>
      </c>
      <c r="T9" s="10">
        <v>67</v>
      </c>
      <c r="U9" s="10">
        <v>105</v>
      </c>
      <c r="V9" s="33">
        <f t="shared" si="6"/>
        <v>56.71641791044776</v>
      </c>
    </row>
    <row r="10" spans="1:22" ht="14.25" customHeight="1">
      <c r="A10" s="22">
        <v>6</v>
      </c>
      <c r="B10" s="10">
        <v>2208</v>
      </c>
      <c r="C10" s="10">
        <v>1489</v>
      </c>
      <c r="D10" s="33">
        <f t="shared" si="0"/>
        <v>-32.563405797101446</v>
      </c>
      <c r="E10" s="10">
        <v>688</v>
      </c>
      <c r="F10" s="10">
        <v>378</v>
      </c>
      <c r="G10" s="33">
        <f t="shared" si="1"/>
        <v>-45.05813953488372</v>
      </c>
      <c r="H10" s="10">
        <v>710</v>
      </c>
      <c r="I10" s="10">
        <v>546</v>
      </c>
      <c r="J10" s="33">
        <f t="shared" si="2"/>
        <v>-23.098591549295776</v>
      </c>
      <c r="K10" s="10">
        <v>810</v>
      </c>
      <c r="L10" s="10">
        <v>565</v>
      </c>
      <c r="M10" s="33">
        <f t="shared" si="3"/>
        <v>-30.246913580246915</v>
      </c>
      <c r="N10" s="10">
        <v>1861</v>
      </c>
      <c r="O10" s="10">
        <v>1267</v>
      </c>
      <c r="P10" s="33">
        <f t="shared" si="4"/>
        <v>-31.91832348199892</v>
      </c>
      <c r="Q10" s="10">
        <v>347</v>
      </c>
      <c r="R10" s="10">
        <v>222</v>
      </c>
      <c r="S10" s="33">
        <f t="shared" si="5"/>
        <v>-36.023054755043226</v>
      </c>
      <c r="T10" s="10">
        <v>81</v>
      </c>
      <c r="U10" s="10">
        <v>70</v>
      </c>
      <c r="V10" s="54">
        <f t="shared" si="6"/>
        <v>-13.580246913580247</v>
      </c>
    </row>
    <row r="11" spans="1:22" ht="14.25" customHeight="1">
      <c r="A11" s="22">
        <v>7</v>
      </c>
      <c r="B11" s="10">
        <v>1838</v>
      </c>
      <c r="C11" s="10">
        <v>2309</v>
      </c>
      <c r="D11" s="33">
        <f t="shared" si="0"/>
        <v>25.625680087051144</v>
      </c>
      <c r="E11" s="10">
        <v>594</v>
      </c>
      <c r="F11" s="10">
        <v>679</v>
      </c>
      <c r="G11" s="33">
        <f t="shared" si="1"/>
        <v>14.309764309764308</v>
      </c>
      <c r="H11" s="10">
        <v>609</v>
      </c>
      <c r="I11" s="10">
        <v>832</v>
      </c>
      <c r="J11" s="33">
        <f t="shared" si="2"/>
        <v>36.61740558292282</v>
      </c>
      <c r="K11" s="10">
        <v>635</v>
      </c>
      <c r="L11" s="10">
        <v>798</v>
      </c>
      <c r="M11" s="33">
        <f t="shared" si="3"/>
        <v>25.669291338582678</v>
      </c>
      <c r="N11" s="10">
        <v>1694</v>
      </c>
      <c r="O11" s="10">
        <v>2084</v>
      </c>
      <c r="P11" s="33">
        <f t="shared" si="4"/>
        <v>23.022432113341203</v>
      </c>
      <c r="Q11" s="10">
        <v>144</v>
      </c>
      <c r="R11" s="10">
        <v>225</v>
      </c>
      <c r="S11" s="33">
        <f t="shared" si="5"/>
        <v>56.25</v>
      </c>
      <c r="T11" s="10">
        <v>55</v>
      </c>
      <c r="U11" s="10">
        <v>95</v>
      </c>
      <c r="V11" s="33">
        <f t="shared" si="6"/>
        <v>72.72727272727273</v>
      </c>
    </row>
    <row r="12" spans="1:22" ht="14.25" customHeight="1">
      <c r="A12" s="22">
        <v>8</v>
      </c>
      <c r="B12" s="43">
        <v>2387</v>
      </c>
      <c r="C12" s="43">
        <v>2152</v>
      </c>
      <c r="D12" s="33">
        <f t="shared" si="0"/>
        <v>-9.844993715961458</v>
      </c>
      <c r="E12" s="10">
        <v>652</v>
      </c>
      <c r="F12" s="10">
        <v>504</v>
      </c>
      <c r="G12" s="33">
        <f t="shared" si="1"/>
        <v>-22.699386503067483</v>
      </c>
      <c r="H12" s="10">
        <v>724</v>
      </c>
      <c r="I12" s="10">
        <v>632</v>
      </c>
      <c r="J12" s="33">
        <f t="shared" si="2"/>
        <v>-12.70718232044199</v>
      </c>
      <c r="K12" s="10">
        <v>1011</v>
      </c>
      <c r="L12" s="10">
        <v>1016</v>
      </c>
      <c r="M12" s="33">
        <f t="shared" si="3"/>
        <v>0.4945598417408506</v>
      </c>
      <c r="N12" s="10">
        <v>2153</v>
      </c>
      <c r="O12" s="10">
        <v>1833</v>
      </c>
      <c r="P12" s="33">
        <f t="shared" si="4"/>
        <v>-14.862981885740828</v>
      </c>
      <c r="Q12" s="10">
        <v>234</v>
      </c>
      <c r="R12" s="10">
        <v>319</v>
      </c>
      <c r="S12" s="33">
        <f t="shared" si="5"/>
        <v>36.324786324786324</v>
      </c>
      <c r="T12" s="10">
        <v>77</v>
      </c>
      <c r="U12" s="10">
        <v>94</v>
      </c>
      <c r="V12" s="33">
        <f t="shared" si="6"/>
        <v>22.07792207792208</v>
      </c>
    </row>
    <row r="13" spans="1:22" ht="14.25" customHeight="1">
      <c r="A13" s="22">
        <v>9</v>
      </c>
      <c r="B13" s="10">
        <v>1878</v>
      </c>
      <c r="C13" s="10"/>
      <c r="D13" s="33">
        <f t="shared" si="0"/>
        <v>0</v>
      </c>
      <c r="E13" s="10">
        <v>594</v>
      </c>
      <c r="F13" s="10"/>
      <c r="G13" s="11">
        <f t="shared" si="1"/>
        <v>0</v>
      </c>
      <c r="H13" s="10">
        <v>541</v>
      </c>
      <c r="I13" s="10"/>
      <c r="J13" s="11">
        <f t="shared" si="2"/>
        <v>0</v>
      </c>
      <c r="K13" s="10">
        <v>743</v>
      </c>
      <c r="L13" s="10"/>
      <c r="M13" s="11">
        <f t="shared" si="3"/>
        <v>0</v>
      </c>
      <c r="N13" s="10">
        <v>1583</v>
      </c>
      <c r="O13" s="10"/>
      <c r="P13" s="33">
        <f t="shared" si="4"/>
        <v>0</v>
      </c>
      <c r="Q13" s="10">
        <v>295</v>
      </c>
      <c r="R13" s="10"/>
      <c r="S13" s="33">
        <f t="shared" si="5"/>
        <v>0</v>
      </c>
      <c r="T13" s="10">
        <v>64</v>
      </c>
      <c r="U13" s="10"/>
      <c r="V13" s="33">
        <f t="shared" si="6"/>
        <v>0</v>
      </c>
    </row>
    <row r="14" spans="1:22" ht="14.25" customHeight="1">
      <c r="A14" s="22">
        <v>10</v>
      </c>
      <c r="B14" s="44">
        <v>2012</v>
      </c>
      <c r="C14" s="44"/>
      <c r="D14" s="33">
        <f t="shared" si="0"/>
        <v>0</v>
      </c>
      <c r="E14" s="44">
        <v>595</v>
      </c>
      <c r="F14" s="44"/>
      <c r="G14" s="33">
        <f>IF(F14=0,0,IF(E14="0","　　―",(F14-E14)/E14*100))</f>
        <v>0</v>
      </c>
      <c r="H14" s="44">
        <v>689</v>
      </c>
      <c r="I14" s="44"/>
      <c r="J14" s="33">
        <f>IF(I14=0,0,IF(H14="0","　　―",(I14-H14)/H14*100))</f>
        <v>0</v>
      </c>
      <c r="K14" s="44">
        <v>728</v>
      </c>
      <c r="L14" s="44"/>
      <c r="M14" s="33">
        <f>IF(L14=0,0,IF(K14="0","　　―",(L14-K14)/K14*100))</f>
        <v>0</v>
      </c>
      <c r="N14" s="44">
        <v>1809</v>
      </c>
      <c r="O14" s="44"/>
      <c r="P14" s="33">
        <f>IF(O14=0,0,IF(N14="0","　　―",(O14-N14)/N14*100))</f>
        <v>0</v>
      </c>
      <c r="Q14" s="44">
        <v>203</v>
      </c>
      <c r="R14" s="44"/>
      <c r="S14" s="33">
        <f>IF(R14=0,0,IF(Q14="0","　　―",(R14-Q14)/Q14*100))</f>
        <v>0</v>
      </c>
      <c r="T14" s="44">
        <v>70</v>
      </c>
      <c r="U14" s="44"/>
      <c r="V14" s="33">
        <f>IF(U14=0,0,IF(T14="0","　　―",(U14-T14)/T14*100))</f>
        <v>0</v>
      </c>
    </row>
    <row r="15" spans="1:22" ht="14.25" customHeight="1">
      <c r="A15" s="22">
        <v>11</v>
      </c>
      <c r="B15" s="10">
        <v>1820</v>
      </c>
      <c r="C15" s="10"/>
      <c r="D15" s="33">
        <f t="shared" si="0"/>
        <v>0</v>
      </c>
      <c r="E15" s="10">
        <v>536</v>
      </c>
      <c r="F15" s="10"/>
      <c r="G15" s="33">
        <f t="shared" si="1"/>
        <v>0</v>
      </c>
      <c r="H15" s="10">
        <v>692</v>
      </c>
      <c r="I15" s="10"/>
      <c r="J15" s="33">
        <f t="shared" si="2"/>
        <v>0</v>
      </c>
      <c r="K15" s="10">
        <v>592</v>
      </c>
      <c r="L15" s="10"/>
      <c r="M15" s="33">
        <f t="shared" si="3"/>
        <v>0</v>
      </c>
      <c r="N15" s="10">
        <v>1626</v>
      </c>
      <c r="O15" s="10"/>
      <c r="P15" s="33">
        <f t="shared" si="4"/>
        <v>0</v>
      </c>
      <c r="Q15" s="10">
        <v>194</v>
      </c>
      <c r="R15" s="10"/>
      <c r="S15" s="33">
        <f t="shared" si="5"/>
        <v>0</v>
      </c>
      <c r="T15" s="10">
        <v>78</v>
      </c>
      <c r="U15" s="10"/>
      <c r="V15" s="33">
        <f t="shared" si="6"/>
        <v>0</v>
      </c>
    </row>
    <row r="16" spans="1:22" ht="14.25" customHeight="1">
      <c r="A16" s="22">
        <v>12</v>
      </c>
      <c r="B16" s="10">
        <v>2032</v>
      </c>
      <c r="C16" s="10"/>
      <c r="D16" s="33">
        <f t="shared" si="0"/>
        <v>0</v>
      </c>
      <c r="E16" s="10">
        <v>548</v>
      </c>
      <c r="F16" s="10"/>
      <c r="G16" s="33">
        <f t="shared" si="1"/>
        <v>0</v>
      </c>
      <c r="H16" s="10">
        <v>759</v>
      </c>
      <c r="I16" s="10"/>
      <c r="J16" s="33">
        <f t="shared" si="2"/>
        <v>0</v>
      </c>
      <c r="K16" s="10">
        <v>725</v>
      </c>
      <c r="L16" s="10"/>
      <c r="M16" s="33">
        <f t="shared" si="3"/>
        <v>0</v>
      </c>
      <c r="N16" s="10">
        <v>1775</v>
      </c>
      <c r="O16" s="10"/>
      <c r="P16" s="33">
        <f t="shared" si="4"/>
        <v>0</v>
      </c>
      <c r="Q16" s="10">
        <v>257</v>
      </c>
      <c r="R16" s="10"/>
      <c r="S16" s="33">
        <f t="shared" si="5"/>
        <v>0</v>
      </c>
      <c r="T16" s="10">
        <v>70</v>
      </c>
      <c r="U16" s="10"/>
      <c r="V16" s="33">
        <f t="shared" si="6"/>
        <v>0</v>
      </c>
    </row>
    <row r="17" spans="1:22" ht="18" customHeight="1" thickBot="1">
      <c r="A17" s="65" t="s">
        <v>32</v>
      </c>
      <c r="B17" s="66">
        <f>SUM(B5:B16)</f>
        <v>23377</v>
      </c>
      <c r="C17" s="66"/>
      <c r="D17" s="67">
        <f>IF(C17=0,0,(C17-B17)/B17*100)</f>
        <v>0</v>
      </c>
      <c r="E17" s="66">
        <f>SUM(E5:E16)</f>
        <v>6981</v>
      </c>
      <c r="F17" s="66"/>
      <c r="G17" s="67">
        <f>IF(F17=0,0,(F17-E17)/E17*100)</f>
        <v>0</v>
      </c>
      <c r="H17" s="66">
        <f>SUM(H5:H16)</f>
        <v>7646</v>
      </c>
      <c r="I17" s="66"/>
      <c r="J17" s="67">
        <f>IF(I17=0,0,(I17-H17)/H17*100)</f>
        <v>0</v>
      </c>
      <c r="K17" s="66">
        <f>SUM(K5:K16)</f>
        <v>8750</v>
      </c>
      <c r="L17" s="66"/>
      <c r="M17" s="67">
        <f>IF(L17=0,0,(L17-K17)/K17*100)</f>
        <v>0</v>
      </c>
      <c r="N17" s="66">
        <f>SUM(N5:N16)</f>
        <v>20483</v>
      </c>
      <c r="O17" s="66"/>
      <c r="P17" s="67">
        <f>IF(O17=0,0,(O17-N17)/N17*100)</f>
        <v>0</v>
      </c>
      <c r="Q17" s="66">
        <f>SUM(Q5:Q16)</f>
        <v>2894</v>
      </c>
      <c r="R17" s="66"/>
      <c r="S17" s="67">
        <f>IF(R17=0,0,(R17-Q17)/Q17*100)</f>
        <v>0</v>
      </c>
      <c r="T17" s="66">
        <f>SUM(T5:T16)</f>
        <v>925</v>
      </c>
      <c r="U17" s="66"/>
      <c r="V17" s="67">
        <f>IF(U17=0,0,(U17-T17)/T17*100)</f>
        <v>0</v>
      </c>
    </row>
    <row r="19" spans="1:22" ht="18" customHeight="1" thickBot="1">
      <c r="A19" s="2"/>
      <c r="B19" s="2" t="s">
        <v>44</v>
      </c>
      <c r="C19" s="2"/>
      <c r="D19" s="2"/>
      <c r="E19" s="2" t="s">
        <v>45</v>
      </c>
      <c r="F19" s="2"/>
      <c r="G19" s="2"/>
      <c r="H19" s="2" t="s">
        <v>22</v>
      </c>
      <c r="I19" s="2"/>
      <c r="J19" s="2"/>
      <c r="K19" s="2" t="s">
        <v>23</v>
      </c>
      <c r="L19" s="2"/>
      <c r="M19" s="2"/>
      <c r="N19" s="2" t="s">
        <v>24</v>
      </c>
      <c r="O19" s="2"/>
      <c r="P19" s="2"/>
      <c r="Q19" s="2" t="s">
        <v>25</v>
      </c>
      <c r="R19" s="2"/>
      <c r="S19" s="2"/>
      <c r="T19" s="2" t="s">
        <v>34</v>
      </c>
      <c r="U19" s="2"/>
      <c r="V19" s="2"/>
    </row>
    <row r="20" spans="1:22" ht="26.25" customHeight="1">
      <c r="A20" s="122" t="s">
        <v>26</v>
      </c>
      <c r="B20" s="119" t="s">
        <v>49</v>
      </c>
      <c r="C20" s="119" t="s">
        <v>59</v>
      </c>
      <c r="D20" s="116" t="s">
        <v>43</v>
      </c>
      <c r="E20" s="119" t="s">
        <v>49</v>
      </c>
      <c r="F20" s="119" t="s">
        <v>59</v>
      </c>
      <c r="G20" s="116" t="s">
        <v>43</v>
      </c>
      <c r="H20" s="119" t="s">
        <v>49</v>
      </c>
      <c r="I20" s="119" t="s">
        <v>59</v>
      </c>
      <c r="J20" s="116" t="s">
        <v>43</v>
      </c>
      <c r="K20" s="119" t="s">
        <v>49</v>
      </c>
      <c r="L20" s="119" t="s">
        <v>59</v>
      </c>
      <c r="M20" s="116" t="s">
        <v>43</v>
      </c>
      <c r="N20" s="119" t="s">
        <v>49</v>
      </c>
      <c r="O20" s="119" t="s">
        <v>59</v>
      </c>
      <c r="P20" s="116" t="s">
        <v>43</v>
      </c>
      <c r="Q20" s="119" t="s">
        <v>49</v>
      </c>
      <c r="R20" s="119" t="s">
        <v>59</v>
      </c>
      <c r="S20" s="116" t="s">
        <v>43</v>
      </c>
      <c r="T20" s="119" t="s">
        <v>49</v>
      </c>
      <c r="U20" s="119" t="s">
        <v>59</v>
      </c>
      <c r="V20" s="116" t="s">
        <v>43</v>
      </c>
    </row>
    <row r="21" spans="1:22" ht="26.25" customHeight="1">
      <c r="A21" s="123"/>
      <c r="B21" s="120"/>
      <c r="C21" s="120"/>
      <c r="D21" s="117"/>
      <c r="E21" s="120"/>
      <c r="F21" s="120"/>
      <c r="G21" s="117"/>
      <c r="H21" s="120"/>
      <c r="I21" s="120"/>
      <c r="J21" s="117"/>
      <c r="K21" s="120"/>
      <c r="L21" s="120"/>
      <c r="M21" s="117"/>
      <c r="N21" s="120"/>
      <c r="O21" s="120"/>
      <c r="P21" s="117"/>
      <c r="Q21" s="120"/>
      <c r="R21" s="120"/>
      <c r="S21" s="117"/>
      <c r="T21" s="120"/>
      <c r="U21" s="120"/>
      <c r="V21" s="117"/>
    </row>
    <row r="22" spans="1:22" ht="14.25" customHeight="1">
      <c r="A22" s="22">
        <v>1</v>
      </c>
      <c r="B22" s="10">
        <v>1099</v>
      </c>
      <c r="C22" s="10">
        <v>1509</v>
      </c>
      <c r="D22" s="33">
        <f aca="true" t="shared" si="7" ref="D22:D33">IF(C22=0,0,IF(B22="0","　　―",(C22-B22)/B22*100))</f>
        <v>37.306642402183805</v>
      </c>
      <c r="E22" s="10">
        <v>546</v>
      </c>
      <c r="F22" s="10">
        <v>860</v>
      </c>
      <c r="G22" s="33">
        <f>IF(F22=0,0,IF(E22="0","　　―",(F22-E22)/E22*100))</f>
        <v>57.509157509157504</v>
      </c>
      <c r="H22" s="10">
        <v>843</v>
      </c>
      <c r="I22" s="10">
        <v>1022</v>
      </c>
      <c r="J22" s="33">
        <f aca="true" t="shared" si="8" ref="J22:J33">IF(I22=0,0,IF(H22="0","　　―",(I22-H22)/H22*100))</f>
        <v>21.233689205219456</v>
      </c>
      <c r="K22" s="10">
        <v>498</v>
      </c>
      <c r="L22" s="10">
        <v>670</v>
      </c>
      <c r="M22" s="33">
        <f aca="true" t="shared" si="9" ref="M22:M33">IF(L22=0,0,IF(K22="0","　　―",(L22-K22)/K22*100))</f>
        <v>34.53815261044177</v>
      </c>
      <c r="N22" s="10">
        <v>7</v>
      </c>
      <c r="O22" s="10">
        <v>9</v>
      </c>
      <c r="P22" s="54">
        <f>IF(O22=0,0,IF(N22="0","　　―",(O22-N22)/N22*100))</f>
        <v>28.57142857142857</v>
      </c>
      <c r="Q22" s="10">
        <v>297</v>
      </c>
      <c r="R22" s="10">
        <v>668</v>
      </c>
      <c r="S22" s="33">
        <f aca="true" t="shared" si="10" ref="S22:S33">IF(R22=0,0,IF(Q22="0","　　―",(R22-Q22)/Q22*100))</f>
        <v>124.91582491582491</v>
      </c>
      <c r="T22" s="10">
        <v>99</v>
      </c>
      <c r="U22" s="10">
        <v>322</v>
      </c>
      <c r="V22" s="33">
        <f>IF(U22=0,0,IF(T22="0","　　―",(U22-T22)/T22*100))</f>
        <v>225.25252525252526</v>
      </c>
    </row>
    <row r="23" spans="1:22" ht="14.25" customHeight="1">
      <c r="A23" s="22">
        <v>2</v>
      </c>
      <c r="B23" s="10">
        <v>1456</v>
      </c>
      <c r="C23" s="10">
        <v>1255</v>
      </c>
      <c r="D23" s="33">
        <f t="shared" si="7"/>
        <v>-13.804945054945057</v>
      </c>
      <c r="E23" s="10">
        <v>475</v>
      </c>
      <c r="F23" s="10">
        <v>487</v>
      </c>
      <c r="G23" s="33">
        <f>IF(F23=0,0,IF(E23="0","　　―",(F23-E23)/E23*100))</f>
        <v>2.526315789473684</v>
      </c>
      <c r="H23" s="10">
        <v>1117</v>
      </c>
      <c r="I23" s="10">
        <v>846</v>
      </c>
      <c r="J23" s="33">
        <f t="shared" si="8"/>
        <v>-24.261414503133395</v>
      </c>
      <c r="K23" s="10">
        <v>531</v>
      </c>
      <c r="L23" s="10">
        <v>489</v>
      </c>
      <c r="M23" s="33">
        <f t="shared" si="9"/>
        <v>-7.909604519774012</v>
      </c>
      <c r="N23" s="10">
        <v>5</v>
      </c>
      <c r="O23" s="10">
        <v>31</v>
      </c>
      <c r="P23" s="33">
        <f>IF(O23=0,0,IF(N23="0","　　―",(O23-N23)/N23*100))</f>
        <v>520</v>
      </c>
      <c r="Q23" s="10">
        <v>278</v>
      </c>
      <c r="R23" s="10">
        <v>376</v>
      </c>
      <c r="S23" s="33">
        <f t="shared" si="10"/>
        <v>35.25179856115108</v>
      </c>
      <c r="T23" s="51" t="s">
        <v>39</v>
      </c>
      <c r="U23" s="51">
        <v>122</v>
      </c>
      <c r="V23" s="79" t="str">
        <f>IF(U23=0,0,IF(T23="0","　　―",(U23-T23)/T23*100))</f>
        <v>　　―</v>
      </c>
    </row>
    <row r="24" spans="1:22" ht="14.25" customHeight="1">
      <c r="A24" s="22">
        <v>3</v>
      </c>
      <c r="B24" s="10">
        <v>1209</v>
      </c>
      <c r="C24" s="10">
        <v>1026</v>
      </c>
      <c r="D24" s="33">
        <f>IF(C24=0,0,IF(B24="0","　　―",(C24-B24)/B24*100))</f>
        <v>-15.136476426799009</v>
      </c>
      <c r="E24" s="10">
        <v>597</v>
      </c>
      <c r="F24" s="10">
        <v>457</v>
      </c>
      <c r="G24" s="33">
        <f>IF(F24=0,0,IF(E24="0","　　―",(F24-E24)/E24*100))</f>
        <v>-23.450586264656618</v>
      </c>
      <c r="H24" s="10">
        <v>857</v>
      </c>
      <c r="I24" s="10">
        <v>828</v>
      </c>
      <c r="J24" s="33">
        <f>IF(I24=0,0,IF(H24="0","　　―",(I24-H24)/H24*100))</f>
        <v>-3.38389731621937</v>
      </c>
      <c r="K24" s="10">
        <v>475</v>
      </c>
      <c r="L24" s="10">
        <v>366</v>
      </c>
      <c r="M24" s="33">
        <f>IF(L24=0,0,IF(K24="0","　　―",(L24-K24)/K24*100))</f>
        <v>-22.94736842105263</v>
      </c>
      <c r="N24" s="10">
        <v>20</v>
      </c>
      <c r="O24" s="10">
        <v>4</v>
      </c>
      <c r="P24" s="33">
        <f>IF(O24=0,0,IF(N24="0","　　―",(O24-N24)/N24*100))</f>
        <v>-80</v>
      </c>
      <c r="Q24" s="10">
        <v>454</v>
      </c>
      <c r="R24" s="10">
        <v>285</v>
      </c>
      <c r="S24" s="33">
        <f>IF(R24=0,0,IF(Q24="0","　　―",(R24-Q24)/Q24*100))</f>
        <v>-37.22466960352423</v>
      </c>
      <c r="T24" s="53">
        <v>212</v>
      </c>
      <c r="U24" s="53">
        <v>82</v>
      </c>
      <c r="V24" s="103">
        <f>IF(U24=0,0,IF(T24="0","　　―",(U24-T24)/T24*100))</f>
        <v>-61.32075471698113</v>
      </c>
    </row>
    <row r="25" spans="1:22" ht="14.25" customHeight="1">
      <c r="A25" s="22">
        <v>4</v>
      </c>
      <c r="B25" s="10">
        <v>1301</v>
      </c>
      <c r="C25" s="10">
        <v>1406</v>
      </c>
      <c r="D25" s="33">
        <f t="shared" si="7"/>
        <v>8.070714834742505</v>
      </c>
      <c r="E25" s="10">
        <v>582</v>
      </c>
      <c r="F25" s="10">
        <v>609</v>
      </c>
      <c r="G25" s="33">
        <f aca="true" t="shared" si="11" ref="G25:G30">IF(F25=0,0,IF(E25="0","　　―",(F25-E25)/E25*100))</f>
        <v>4.639175257731959</v>
      </c>
      <c r="H25" s="10">
        <v>955</v>
      </c>
      <c r="I25" s="10">
        <v>1006</v>
      </c>
      <c r="J25" s="33">
        <f t="shared" si="8"/>
        <v>5.340314136125655</v>
      </c>
      <c r="K25" s="10">
        <v>628</v>
      </c>
      <c r="L25" s="10">
        <v>682</v>
      </c>
      <c r="M25" s="49">
        <f t="shared" si="9"/>
        <v>8.598726114649681</v>
      </c>
      <c r="N25" s="10">
        <v>13</v>
      </c>
      <c r="O25" s="10">
        <v>8</v>
      </c>
      <c r="P25" s="49">
        <f aca="true" t="shared" si="12" ref="P25:P33">IF(O25=0,0,IF(N25="0","　　―",(O25-N25)/N25*100))</f>
        <v>-38.46153846153847</v>
      </c>
      <c r="Q25" s="10">
        <v>287</v>
      </c>
      <c r="R25" s="10">
        <v>319</v>
      </c>
      <c r="S25" s="33">
        <f t="shared" si="10"/>
        <v>11.149825783972126</v>
      </c>
      <c r="T25" s="51">
        <v>48</v>
      </c>
      <c r="U25" s="51">
        <v>30</v>
      </c>
      <c r="V25" s="55">
        <f aca="true" t="shared" si="13" ref="V25:V33">IF(U25=0,0,IF(T25="0","　　―",(U25-T25)/T25*100))</f>
        <v>-37.5</v>
      </c>
    </row>
    <row r="26" spans="1:22" ht="14.25" customHeight="1">
      <c r="A26" s="22">
        <v>5</v>
      </c>
      <c r="B26" s="10">
        <v>1246</v>
      </c>
      <c r="C26" s="10">
        <v>1256</v>
      </c>
      <c r="D26" s="33">
        <f t="shared" si="7"/>
        <v>0.8025682182985553</v>
      </c>
      <c r="E26" s="10">
        <v>691</v>
      </c>
      <c r="F26" s="10">
        <v>852</v>
      </c>
      <c r="G26" s="33">
        <f t="shared" si="11"/>
        <v>23.299565846599133</v>
      </c>
      <c r="H26" s="10">
        <v>984</v>
      </c>
      <c r="I26" s="10">
        <v>1028</v>
      </c>
      <c r="J26" s="33">
        <f t="shared" si="8"/>
        <v>4.471544715447155</v>
      </c>
      <c r="K26" s="39">
        <v>652</v>
      </c>
      <c r="L26" s="39">
        <v>711</v>
      </c>
      <c r="M26" s="49">
        <f t="shared" si="9"/>
        <v>9.049079754601227</v>
      </c>
      <c r="N26" s="39">
        <v>3</v>
      </c>
      <c r="O26" s="39">
        <v>6</v>
      </c>
      <c r="P26" s="49">
        <f t="shared" si="12"/>
        <v>100</v>
      </c>
      <c r="Q26" s="10">
        <v>298</v>
      </c>
      <c r="R26" s="10">
        <v>363</v>
      </c>
      <c r="S26" s="33">
        <f t="shared" si="10"/>
        <v>21.812080536912752</v>
      </c>
      <c r="T26" s="51">
        <v>35</v>
      </c>
      <c r="U26" s="51">
        <v>98</v>
      </c>
      <c r="V26" s="33">
        <f>IF(U26=0,0,IF(T26="0","　　―",(U26-T26)/T26*100))</f>
        <v>180</v>
      </c>
    </row>
    <row r="27" spans="1:22" ht="14.25" customHeight="1">
      <c r="A27" s="22">
        <v>6</v>
      </c>
      <c r="B27" s="10">
        <v>1471</v>
      </c>
      <c r="C27" s="10">
        <v>1080</v>
      </c>
      <c r="D27" s="33">
        <f t="shared" si="7"/>
        <v>-26.580557443915705</v>
      </c>
      <c r="E27" s="10">
        <v>737</v>
      </c>
      <c r="F27" s="10">
        <v>409</v>
      </c>
      <c r="G27" s="33">
        <f t="shared" si="11"/>
        <v>-44.50474898236092</v>
      </c>
      <c r="H27" s="10">
        <v>1141</v>
      </c>
      <c r="I27" s="10">
        <v>851</v>
      </c>
      <c r="J27" s="33">
        <f t="shared" si="8"/>
        <v>-25.41630148992112</v>
      </c>
      <c r="K27" s="39">
        <v>765</v>
      </c>
      <c r="L27" s="39">
        <v>408</v>
      </c>
      <c r="M27" s="49">
        <f t="shared" si="9"/>
        <v>-46.666666666666664</v>
      </c>
      <c r="N27" s="39">
        <v>9</v>
      </c>
      <c r="O27" s="39">
        <v>5</v>
      </c>
      <c r="P27" s="49">
        <f t="shared" si="12"/>
        <v>-44.44444444444444</v>
      </c>
      <c r="Q27" s="10">
        <v>293</v>
      </c>
      <c r="R27" s="10">
        <v>225</v>
      </c>
      <c r="S27" s="33">
        <f t="shared" si="10"/>
        <v>-23.208191126279864</v>
      </c>
      <c r="T27" s="51">
        <v>24</v>
      </c>
      <c r="U27" s="51" t="s">
        <v>48</v>
      </c>
      <c r="V27" s="55">
        <f t="shared" si="13"/>
        <v>-100</v>
      </c>
    </row>
    <row r="28" spans="1:22" ht="14.25" customHeight="1">
      <c r="A28" s="22">
        <v>7</v>
      </c>
      <c r="B28" s="10">
        <v>1256</v>
      </c>
      <c r="C28" s="10">
        <v>1404</v>
      </c>
      <c r="D28" s="33">
        <f t="shared" si="7"/>
        <v>11.78343949044586</v>
      </c>
      <c r="E28" s="10">
        <v>582</v>
      </c>
      <c r="F28" s="10">
        <v>905</v>
      </c>
      <c r="G28" s="33">
        <f t="shared" si="11"/>
        <v>55.49828178694158</v>
      </c>
      <c r="H28" s="10">
        <v>1041</v>
      </c>
      <c r="I28" s="10">
        <v>1084</v>
      </c>
      <c r="J28" s="33">
        <f t="shared" si="8"/>
        <v>4.130643611911624</v>
      </c>
      <c r="K28" s="39">
        <v>452</v>
      </c>
      <c r="L28" s="39">
        <v>769</v>
      </c>
      <c r="M28" s="49">
        <f t="shared" si="9"/>
        <v>70.13274336283186</v>
      </c>
      <c r="N28" s="39">
        <v>2</v>
      </c>
      <c r="O28" s="39">
        <v>7</v>
      </c>
      <c r="P28" s="49">
        <f t="shared" si="12"/>
        <v>250</v>
      </c>
      <c r="Q28" s="10">
        <v>343</v>
      </c>
      <c r="R28" s="10">
        <v>449</v>
      </c>
      <c r="S28" s="33">
        <f t="shared" si="10"/>
        <v>30.903790087463555</v>
      </c>
      <c r="T28" s="21">
        <v>51</v>
      </c>
      <c r="U28" s="21">
        <v>160</v>
      </c>
      <c r="V28" s="33">
        <f t="shared" si="13"/>
        <v>213.72549019607843</v>
      </c>
    </row>
    <row r="29" spans="1:22" ht="14.25" customHeight="1">
      <c r="A29" s="22">
        <v>8</v>
      </c>
      <c r="B29" s="10">
        <v>1541</v>
      </c>
      <c r="C29" s="10">
        <v>1472</v>
      </c>
      <c r="D29" s="33">
        <f t="shared" si="7"/>
        <v>-4.477611940298507</v>
      </c>
      <c r="E29" s="10">
        <v>846</v>
      </c>
      <c r="F29" s="10">
        <v>680</v>
      </c>
      <c r="G29" s="33">
        <f t="shared" si="11"/>
        <v>-19.62174940898345</v>
      </c>
      <c r="H29" s="10">
        <v>1088</v>
      </c>
      <c r="I29" s="10">
        <v>1067</v>
      </c>
      <c r="J29" s="33">
        <f t="shared" si="8"/>
        <v>-1.9301470588235294</v>
      </c>
      <c r="K29" s="39">
        <v>959</v>
      </c>
      <c r="L29" s="39">
        <v>702</v>
      </c>
      <c r="M29" s="49">
        <f t="shared" si="9"/>
        <v>-26.798748696558917</v>
      </c>
      <c r="N29" s="39">
        <v>5</v>
      </c>
      <c r="O29" s="39">
        <v>24</v>
      </c>
      <c r="P29" s="49">
        <f t="shared" si="12"/>
        <v>380</v>
      </c>
      <c r="Q29" s="10">
        <v>335</v>
      </c>
      <c r="R29" s="10">
        <v>359</v>
      </c>
      <c r="S29" s="33">
        <f t="shared" si="10"/>
        <v>7.164179104477612</v>
      </c>
      <c r="T29" s="51">
        <v>62</v>
      </c>
      <c r="U29" s="51">
        <v>60</v>
      </c>
      <c r="V29" s="55">
        <f t="shared" si="13"/>
        <v>-3.225806451612903</v>
      </c>
    </row>
    <row r="30" spans="1:22" ht="14.25" customHeight="1">
      <c r="A30" s="22">
        <v>9</v>
      </c>
      <c r="B30" s="10">
        <v>1231</v>
      </c>
      <c r="C30" s="10"/>
      <c r="D30" s="33">
        <f t="shared" si="7"/>
        <v>0</v>
      </c>
      <c r="E30" s="10">
        <v>647</v>
      </c>
      <c r="F30" s="10"/>
      <c r="G30" s="33">
        <f t="shared" si="11"/>
        <v>0</v>
      </c>
      <c r="H30" s="10">
        <v>948</v>
      </c>
      <c r="I30" s="10"/>
      <c r="J30" s="33">
        <f t="shared" si="8"/>
        <v>0</v>
      </c>
      <c r="K30" s="10">
        <v>608</v>
      </c>
      <c r="L30" s="10"/>
      <c r="M30" s="49">
        <f t="shared" si="9"/>
        <v>0</v>
      </c>
      <c r="N30" s="10">
        <v>58</v>
      </c>
      <c r="O30" s="10"/>
      <c r="P30" s="49">
        <f t="shared" si="12"/>
        <v>0</v>
      </c>
      <c r="Q30" s="10">
        <v>264</v>
      </c>
      <c r="R30" s="10"/>
      <c r="S30" s="54"/>
      <c r="T30" s="51">
        <v>39</v>
      </c>
      <c r="U30" s="51"/>
      <c r="V30" s="33">
        <f t="shared" si="13"/>
        <v>0</v>
      </c>
    </row>
    <row r="31" spans="1:22" ht="14.25" customHeight="1">
      <c r="A31" s="22">
        <v>10</v>
      </c>
      <c r="B31" s="44">
        <v>1464</v>
      </c>
      <c r="C31" s="44"/>
      <c r="D31" s="33">
        <f>IF(C31=0,0,IF(B31="0","　　―",(C31-B31)/B31*100))</f>
        <v>0</v>
      </c>
      <c r="E31" s="44">
        <v>548</v>
      </c>
      <c r="F31" s="44"/>
      <c r="G31" s="33">
        <f>IF(F31=0,0,IF(E31="0","　　―",(F31-E31)/E31*100))</f>
        <v>0</v>
      </c>
      <c r="H31" s="44">
        <v>1003</v>
      </c>
      <c r="I31" s="44"/>
      <c r="J31" s="33">
        <f>IF(I31=0,0,IF(H31="0","　　―",(I31-H31)/H31*100))</f>
        <v>0</v>
      </c>
      <c r="K31" s="44">
        <v>710</v>
      </c>
      <c r="L31" s="44"/>
      <c r="M31" s="33">
        <f>IF(L31=0,0,IF(K31="0","　　―",(L31-K31)/K31*100))</f>
        <v>0</v>
      </c>
      <c r="N31" s="44">
        <v>7</v>
      </c>
      <c r="O31" s="44"/>
      <c r="P31" s="33">
        <f>IF(O31=0,0,IF(N31="0","　　―",(O31-N31)/N31*100))</f>
        <v>0</v>
      </c>
      <c r="Q31" s="44">
        <v>292</v>
      </c>
      <c r="R31" s="44"/>
      <c r="S31" s="33">
        <f>IF(R31=0,0,IF(Q31="0","　　―",(R31-Q31)/Q31*100))</f>
        <v>0</v>
      </c>
      <c r="T31" s="51" t="s">
        <v>39</v>
      </c>
      <c r="U31" s="51"/>
      <c r="V31" s="55">
        <f t="shared" si="13"/>
        <v>0</v>
      </c>
    </row>
    <row r="32" spans="1:22" ht="14.25" customHeight="1">
      <c r="A32" s="22">
        <v>11</v>
      </c>
      <c r="B32" s="10">
        <v>1267</v>
      </c>
      <c r="C32" s="10"/>
      <c r="D32" s="33">
        <f t="shared" si="7"/>
        <v>0</v>
      </c>
      <c r="E32" s="10">
        <v>553</v>
      </c>
      <c r="F32" s="10"/>
      <c r="G32" s="33">
        <f>IF(F32=0,0,IF(E32="0","　　―",(F32-E32)/E32*100))</f>
        <v>0</v>
      </c>
      <c r="H32" s="10">
        <v>927</v>
      </c>
      <c r="I32" s="10"/>
      <c r="J32" s="33">
        <f t="shared" si="8"/>
        <v>0</v>
      </c>
      <c r="K32" s="10">
        <v>532</v>
      </c>
      <c r="L32" s="10"/>
      <c r="M32" s="33">
        <f t="shared" si="9"/>
        <v>0</v>
      </c>
      <c r="N32" s="10">
        <v>4</v>
      </c>
      <c r="O32" s="10"/>
      <c r="P32" s="33">
        <f>IF(O32=0,0,IF(N32="0","　　―",(O32-N32)/N32*100))</f>
        <v>0</v>
      </c>
      <c r="Q32" s="10">
        <v>357</v>
      </c>
      <c r="R32" s="10"/>
      <c r="S32" s="33">
        <f t="shared" si="10"/>
        <v>0</v>
      </c>
      <c r="T32" s="10">
        <v>98</v>
      </c>
      <c r="U32" s="10"/>
      <c r="V32" s="33">
        <f t="shared" si="13"/>
        <v>0</v>
      </c>
    </row>
    <row r="33" spans="1:22" ht="14.25" customHeight="1">
      <c r="A33" s="22">
        <v>12</v>
      </c>
      <c r="B33" s="10">
        <v>1346</v>
      </c>
      <c r="C33" s="10"/>
      <c r="D33" s="33">
        <f t="shared" si="7"/>
        <v>0</v>
      </c>
      <c r="E33" s="10">
        <v>686</v>
      </c>
      <c r="F33" s="10"/>
      <c r="G33" s="33">
        <f>IF(F33=0,0,IF(E33="0","　　―",(F33-E33)/E33*100))</f>
        <v>0</v>
      </c>
      <c r="H33" s="10">
        <v>972</v>
      </c>
      <c r="I33" s="10"/>
      <c r="J33" s="33">
        <f t="shared" si="8"/>
        <v>0</v>
      </c>
      <c r="K33" s="10">
        <v>696</v>
      </c>
      <c r="L33" s="10"/>
      <c r="M33" s="33">
        <f t="shared" si="9"/>
        <v>0</v>
      </c>
      <c r="N33" s="10">
        <v>12</v>
      </c>
      <c r="O33" s="10"/>
      <c r="P33" s="33">
        <f t="shared" si="12"/>
        <v>0</v>
      </c>
      <c r="Q33" s="10">
        <v>352</v>
      </c>
      <c r="R33" s="10"/>
      <c r="S33" s="33">
        <f t="shared" si="10"/>
        <v>0</v>
      </c>
      <c r="T33" s="10">
        <v>65</v>
      </c>
      <c r="U33" s="10"/>
      <c r="V33" s="33">
        <f t="shared" si="13"/>
        <v>0</v>
      </c>
    </row>
    <row r="34" spans="1:22" ht="18" customHeight="1" thickBot="1">
      <c r="A34" s="65" t="s">
        <v>32</v>
      </c>
      <c r="B34" s="66">
        <f>SUM(B22:B33)</f>
        <v>15887</v>
      </c>
      <c r="C34" s="66"/>
      <c r="D34" s="67">
        <f>IF(C34=0,0,(C34-B34)/B34*100)</f>
        <v>0</v>
      </c>
      <c r="E34" s="66">
        <f>SUM(E22:E33)</f>
        <v>7490</v>
      </c>
      <c r="F34" s="66"/>
      <c r="G34" s="67">
        <f>IF(F34=0,0,(F34-E34)/E34*100)</f>
        <v>0</v>
      </c>
      <c r="H34" s="66">
        <f>SUM(H22:H33)</f>
        <v>11876</v>
      </c>
      <c r="I34" s="66"/>
      <c r="J34" s="67">
        <f>IF(I34=0,0,(I34-H34)/H34*100)</f>
        <v>0</v>
      </c>
      <c r="K34" s="66">
        <f>SUM(K22:K33)</f>
        <v>7506</v>
      </c>
      <c r="L34" s="66"/>
      <c r="M34" s="67">
        <f>IF(L34=0,0,(L34-K34)/K34*100)</f>
        <v>0</v>
      </c>
      <c r="N34" s="66">
        <f>SUM(N22:N33)</f>
        <v>145</v>
      </c>
      <c r="O34" s="66"/>
      <c r="P34" s="67">
        <f>IF(O34=0,0,(O34-N34)/N34*100)</f>
        <v>0</v>
      </c>
      <c r="Q34" s="66">
        <f>SUM(Q22:Q33)</f>
        <v>3850</v>
      </c>
      <c r="R34" s="66"/>
      <c r="S34" s="67">
        <f>IF(R34=0,0,(R34-Q34)/Q34*100)</f>
        <v>0</v>
      </c>
      <c r="T34" s="66">
        <f>SUM(T22:T33)</f>
        <v>733</v>
      </c>
      <c r="U34" s="66"/>
      <c r="V34" s="67">
        <f>IF(U34=0,0,(U34-T34)/T34*100)</f>
        <v>0</v>
      </c>
    </row>
  </sheetData>
  <sheetProtection/>
  <mergeCells count="50">
    <mergeCell ref="A20:A21"/>
    <mergeCell ref="A3:A4"/>
    <mergeCell ref="B20:B21"/>
    <mergeCell ref="C20:C21"/>
    <mergeCell ref="B3:B4"/>
    <mergeCell ref="C3:C4"/>
    <mergeCell ref="D20:D21"/>
    <mergeCell ref="H20:H21"/>
    <mergeCell ref="I20:I21"/>
    <mergeCell ref="J20:J21"/>
    <mergeCell ref="E20:E21"/>
    <mergeCell ref="F20:F21"/>
    <mergeCell ref="G20:G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E3:E4"/>
    <mergeCell ref="P3:P4"/>
    <mergeCell ref="Q3:Q4"/>
    <mergeCell ref="R3:R4"/>
    <mergeCell ref="N3:N4"/>
    <mergeCell ref="O3:O4"/>
    <mergeCell ref="G3:G4"/>
    <mergeCell ref="I3:I4"/>
    <mergeCell ref="T3:T4"/>
    <mergeCell ref="T2:V2"/>
    <mergeCell ref="N2:P2"/>
    <mergeCell ref="Q2:S2"/>
    <mergeCell ref="U3:U4"/>
    <mergeCell ref="V3:V4"/>
    <mergeCell ref="S3:S4"/>
    <mergeCell ref="D3:D4"/>
    <mergeCell ref="K2:M2"/>
    <mergeCell ref="J3:J4"/>
    <mergeCell ref="K3:K4"/>
    <mergeCell ref="L3:L4"/>
    <mergeCell ref="M3:M4"/>
    <mergeCell ref="F3:F4"/>
    <mergeCell ref="E2:G2"/>
    <mergeCell ref="H2:J2"/>
    <mergeCell ref="H3:H4"/>
  </mergeCells>
  <printOptions horizontalCentered="1"/>
  <pageMargins left="0.2" right="0.2" top="1.220472440944882" bottom="0.41" header="0.9055118110236221" footer="0.2"/>
  <pageSetup horizontalDpi="600" verticalDpi="600" orientation="landscape" paperSize="9" scale="82" r:id="rId1"/>
  <headerFooter alignWithMargins="0">
    <oddHeader>&amp;C&amp;"ＭＳ Ｐゴシック,標準"静岡県新設住宅着工戸数対前年比較表　（単位：戸/％）</oddHeader>
    <oddFooter>&amp;C&amp;"ＭＳ Ｐゴシック,標準"－ 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Administrator</cp:lastModifiedBy>
  <cp:lastPrinted>2018-09-28T05:11:13Z</cp:lastPrinted>
  <dcterms:created xsi:type="dcterms:W3CDTF">1999-06-01T09:06:43Z</dcterms:created>
  <dcterms:modified xsi:type="dcterms:W3CDTF">2018-09-28T05:11:15Z</dcterms:modified>
  <cp:category/>
  <cp:version/>
  <cp:contentType/>
  <cp:contentStatus/>
</cp:coreProperties>
</file>