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3345" windowWidth="12270" windowHeight="3390" tabRatio="797" activeTab="0"/>
  </bookViews>
  <sheets>
    <sheet name="１総括　" sheetId="1" r:id="rId1"/>
    <sheet name="2 県全体 " sheetId="2" r:id="rId2"/>
    <sheet name="3東部地区 " sheetId="3" r:id="rId3"/>
    <sheet name="４中部地区 " sheetId="4" r:id="rId4"/>
    <sheet name="５西部地区" sheetId="5" r:id="rId5"/>
    <sheet name="6全国" sheetId="6" r:id="rId6"/>
  </sheets>
  <definedNames>
    <definedName name="_xlnm.Print_Area" localSheetId="5">'6全国'!$A$1:$P$43</definedName>
  </definedNames>
  <calcPr fullCalcOnLoad="1"/>
</workbook>
</file>

<file path=xl/comments2.xml><?xml version="1.0" encoding="utf-8"?>
<comments xmlns="http://schemas.openxmlformats.org/spreadsheetml/2006/main">
  <authors>
    <author>Yamaoka</author>
  </authors>
  <commentList>
    <comment ref="O26" authorId="0">
      <text>
        <r>
          <rPr>
            <b/>
            <sz val="9"/>
            <rFont val="ＭＳ Ｐゴシック"/>
            <family val="3"/>
          </rPr>
          <t>合計０</t>
        </r>
      </text>
    </comment>
  </commentList>
</comments>
</file>

<file path=xl/sharedStrings.xml><?xml version="1.0" encoding="utf-8"?>
<sst xmlns="http://schemas.openxmlformats.org/spreadsheetml/2006/main" count="471" uniqueCount="35">
  <si>
    <t>（１）全国</t>
  </si>
  <si>
    <t>（２）静岡県</t>
  </si>
  <si>
    <t>月</t>
  </si>
  <si>
    <t>対前年</t>
  </si>
  <si>
    <t>戸　数</t>
  </si>
  <si>
    <t>同月比％</t>
  </si>
  <si>
    <t>　計　</t>
  </si>
  <si>
    <t>4～6</t>
  </si>
  <si>
    <t>7～9</t>
  </si>
  <si>
    <t>10～12</t>
  </si>
  <si>
    <t>1～3</t>
  </si>
  <si>
    <t>4～当月</t>
  </si>
  <si>
    <t>（３）東部</t>
  </si>
  <si>
    <t>（４）中部</t>
  </si>
  <si>
    <t>（５）西部</t>
  </si>
  <si>
    <t>民間資金</t>
  </si>
  <si>
    <t>公的資金</t>
  </si>
  <si>
    <t>木造</t>
  </si>
  <si>
    <t>非木造</t>
  </si>
  <si>
    <t>持家</t>
  </si>
  <si>
    <t>貸家</t>
  </si>
  <si>
    <t>給与住宅</t>
  </si>
  <si>
    <t>分譲住宅</t>
  </si>
  <si>
    <t>分譲住宅うちマンション</t>
  </si>
  <si>
    <t>4～当月</t>
  </si>
  <si>
    <t>分譲住宅うちマンション</t>
  </si>
  <si>
    <t>公的資金のうち機構資金</t>
  </si>
  <si>
    <t>公的資金のうち機構資金</t>
  </si>
  <si>
    <t>20年度</t>
  </si>
  <si>
    <t>21年度</t>
  </si>
  <si>
    <t>20年度</t>
  </si>
  <si>
    <t>21年度</t>
  </si>
  <si>
    <t>20年度</t>
  </si>
  <si>
    <t>※持家と分譲住宅の21年７月の戸数に間違いがあったので</t>
  </si>
  <si>
    <t>　修正した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</si>
</sst>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[Red]\-#,##0.0,&quot;0;0;&quot;"/>
    <numFmt numFmtId="178" formatCode="#,##0.0;[Red]\-#,##0.0,&quot;;;;&quot;"/>
    <numFmt numFmtId="179" formatCode="#,##0.0;[Blue]\-#,##0.0"/>
    <numFmt numFmtId="180" formatCode="[$-411]ge\.m"/>
    <numFmt numFmtId="181" formatCode="0_);[Red]\(0\)"/>
    <numFmt numFmtId="182" formatCode="0.0_);[Red]\(0.0\)"/>
    <numFmt numFmtId="183" formatCode="0.0_ "/>
    <numFmt numFmtId="184" formatCode="0_ "/>
    <numFmt numFmtId="185" formatCode="#,##0_ "/>
    <numFmt numFmtId="186" formatCode="#,##0;[Red]#,##0"/>
    <numFmt numFmtId="187" formatCode="0.0%"/>
    <numFmt numFmtId="188" formatCode="0.0_ ;[Red]\-0.0\ "/>
    <numFmt numFmtId="189" formatCode="#,##0_);[Red]\(#,##0\)"/>
    <numFmt numFmtId="190" formatCode="0.0"/>
    <numFmt numFmtId="191" formatCode="#,##0.00_ ;[Red]\-#,##0.00\ "/>
    <numFmt numFmtId="192" formatCode="#,##0_ ;[Red]\-#,##0\ "/>
    <numFmt numFmtId="193" formatCode="0.0;[Red]\-0.0"/>
    <numFmt numFmtId="194" formatCode="#,###"/>
  </numFmts>
  <fonts count="1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リュウミンライト－ＫＬ－等幅"/>
      <family val="3"/>
    </font>
    <font>
      <sz val="9"/>
      <name val="Osaka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indexed="10"/>
      <name val="ＭＳ 明朝"/>
      <family val="1"/>
    </font>
    <font>
      <sz val="10"/>
      <color indexed="18"/>
      <name val="ＭＳ 明朝"/>
      <family val="1"/>
    </font>
    <font>
      <sz val="12"/>
      <color indexed="18"/>
      <name val="ＭＳ 明朝"/>
      <family val="1"/>
    </font>
    <font>
      <b/>
      <sz val="12"/>
      <color indexed="18"/>
      <name val="ＭＳ 明朝"/>
      <family val="1"/>
    </font>
    <font>
      <b/>
      <sz val="9"/>
      <name val="ＭＳ Ｐゴシック"/>
      <family val="3"/>
    </font>
    <font>
      <b/>
      <sz val="8"/>
      <name val="Osak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ont="0" applyBorder="0" applyAlignment="0">
      <protection/>
    </xf>
  </cellStyleXfs>
  <cellXfs count="65">
    <xf numFmtId="0" fontId="0" fillId="0" borderId="0" xfId="0" applyAlignment="1">
      <alignment/>
    </xf>
    <xf numFmtId="0" fontId="7" fillId="0" borderId="0" xfId="20" applyFont="1" applyAlignment="1">
      <alignment/>
      <protection/>
    </xf>
    <xf numFmtId="0" fontId="7" fillId="0" borderId="0" xfId="0" applyFont="1" applyAlignment="1">
      <alignment/>
    </xf>
    <xf numFmtId="0" fontId="7" fillId="0" borderId="0" xfId="20" applyFont="1" applyAlignment="1">
      <alignment horizontal="center"/>
      <protection/>
    </xf>
    <xf numFmtId="3" fontId="7" fillId="0" borderId="0" xfId="20" applyNumberFormat="1" applyFont="1" applyAlignment="1">
      <alignment/>
      <protection/>
    </xf>
    <xf numFmtId="176" fontId="7" fillId="0" borderId="0" xfId="20" applyNumberFormat="1" applyFont="1" applyAlignment="1">
      <alignment/>
      <protection/>
    </xf>
    <xf numFmtId="0" fontId="8" fillId="0" borderId="0" xfId="20" applyFont="1" applyAlignment="1">
      <alignment/>
      <protection/>
    </xf>
    <xf numFmtId="0" fontId="8" fillId="0" borderId="0" xfId="20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7" fillId="0" borderId="1" xfId="20" applyFont="1" applyBorder="1" applyAlignment="1">
      <alignment horizontal="center"/>
      <protection/>
    </xf>
    <xf numFmtId="3" fontId="7" fillId="0" borderId="2" xfId="20" applyNumberFormat="1" applyFont="1" applyBorder="1" applyAlignment="1">
      <alignment/>
      <protection/>
    </xf>
    <xf numFmtId="176" fontId="7" fillId="0" borderId="3" xfId="20" applyNumberFormat="1" applyFont="1" applyBorder="1" applyAlignment="1">
      <alignment/>
      <protection/>
    </xf>
    <xf numFmtId="0" fontId="9" fillId="0" borderId="1" xfId="20" applyFont="1" applyBorder="1" applyAlignment="1">
      <alignment horizontal="center" vertical="center"/>
      <protection/>
    </xf>
    <xf numFmtId="3" fontId="7" fillId="0" borderId="4" xfId="20" applyNumberFormat="1" applyFont="1" applyBorder="1" applyAlignment="1">
      <alignment/>
      <protection/>
    </xf>
    <xf numFmtId="0" fontId="10" fillId="0" borderId="5" xfId="20" applyFont="1" applyBorder="1" applyAlignment="1">
      <alignment horizontal="center"/>
      <protection/>
    </xf>
    <xf numFmtId="3" fontId="7" fillId="0" borderId="6" xfId="20" applyNumberFormat="1" applyFont="1" applyBorder="1" applyAlignment="1">
      <alignment/>
      <protection/>
    </xf>
    <xf numFmtId="176" fontId="7" fillId="0" borderId="7" xfId="20" applyNumberFormat="1" applyFont="1" applyBorder="1" applyAlignment="1">
      <alignment/>
      <protection/>
    </xf>
    <xf numFmtId="0" fontId="12" fillId="0" borderId="0" xfId="20" applyFont="1" applyAlignment="1">
      <alignment/>
      <protection/>
    </xf>
    <xf numFmtId="0" fontId="11" fillId="0" borderId="0" xfId="0" applyFont="1" applyAlignment="1">
      <alignment/>
    </xf>
    <xf numFmtId="3" fontId="7" fillId="0" borderId="0" xfId="0" applyNumberFormat="1" applyFont="1" applyAlignment="1">
      <alignment/>
    </xf>
    <xf numFmtId="176" fontId="7" fillId="0" borderId="0" xfId="16" applyNumberFormat="1" applyFont="1" applyAlignment="1">
      <alignment/>
    </xf>
    <xf numFmtId="0" fontId="8" fillId="0" borderId="0" xfId="0" applyFont="1" applyAlignment="1">
      <alignment/>
    </xf>
    <xf numFmtId="3" fontId="11" fillId="0" borderId="0" xfId="20" applyNumberFormat="1" applyFont="1" applyBorder="1" applyAlignment="1">
      <alignment/>
      <protection/>
    </xf>
    <xf numFmtId="3" fontId="7" fillId="0" borderId="2" xfId="20" applyNumberFormat="1" applyFont="1" applyBorder="1" applyAlignment="1">
      <alignment horizontal="right"/>
      <protection/>
    </xf>
    <xf numFmtId="3" fontId="7" fillId="2" borderId="8" xfId="20" applyNumberFormat="1" applyFont="1" applyFill="1" applyBorder="1" applyAlignment="1">
      <alignment horizontal="center"/>
      <protection/>
    </xf>
    <xf numFmtId="176" fontId="7" fillId="2" borderId="9" xfId="20" applyNumberFormat="1" applyFont="1" applyFill="1" applyBorder="1" applyAlignment="1">
      <alignment horizontal="center"/>
      <protection/>
    </xf>
    <xf numFmtId="3" fontId="7" fillId="3" borderId="8" xfId="20" applyNumberFormat="1" applyFont="1" applyFill="1" applyBorder="1" applyAlignment="1">
      <alignment horizontal="center"/>
      <protection/>
    </xf>
    <xf numFmtId="176" fontId="7" fillId="3" borderId="9" xfId="20" applyNumberFormat="1" applyFont="1" applyFill="1" applyBorder="1" applyAlignment="1">
      <alignment horizontal="center"/>
      <protection/>
    </xf>
    <xf numFmtId="9" fontId="7" fillId="0" borderId="0" xfId="0" applyNumberFormat="1" applyFont="1" applyAlignment="1">
      <alignment/>
    </xf>
    <xf numFmtId="0" fontId="7" fillId="0" borderId="2" xfId="0" applyFont="1" applyBorder="1" applyAlignment="1">
      <alignment/>
    </xf>
    <xf numFmtId="0" fontId="7" fillId="0" borderId="2" xfId="0" applyNumberFormat="1" applyFont="1" applyBorder="1" applyAlignment="1">
      <alignment/>
    </xf>
    <xf numFmtId="3" fontId="7" fillId="2" borderId="10" xfId="20" applyNumberFormat="1" applyFont="1" applyFill="1" applyBorder="1" applyAlignment="1">
      <alignment horizontal="center" vertical="top"/>
      <protection/>
    </xf>
    <xf numFmtId="176" fontId="7" fillId="2" borderId="11" xfId="20" applyNumberFormat="1" applyFont="1" applyFill="1" applyBorder="1" applyAlignment="1">
      <alignment horizontal="center" vertical="top"/>
      <protection/>
    </xf>
    <xf numFmtId="3" fontId="7" fillId="3" borderId="10" xfId="20" applyNumberFormat="1" applyFont="1" applyFill="1" applyBorder="1" applyAlignment="1">
      <alignment horizontal="center" vertical="top"/>
      <protection/>
    </xf>
    <xf numFmtId="176" fontId="7" fillId="3" borderId="11" xfId="20" applyNumberFormat="1" applyFont="1" applyFill="1" applyBorder="1" applyAlignment="1">
      <alignment horizontal="center" vertical="top"/>
      <protection/>
    </xf>
    <xf numFmtId="193" fontId="7" fillId="0" borderId="3" xfId="20" applyNumberFormat="1" applyFont="1" applyBorder="1" applyAlignment="1">
      <alignment/>
      <protection/>
    </xf>
    <xf numFmtId="3" fontId="7" fillId="0" borderId="6" xfId="20" applyNumberFormat="1" applyFont="1" applyBorder="1" applyAlignment="1" applyProtection="1">
      <alignment/>
      <protection/>
    </xf>
    <xf numFmtId="0" fontId="7" fillId="0" borderId="1" xfId="20" applyFont="1" applyBorder="1" applyAlignment="1">
      <alignment horizontal="center" shrinkToFit="1"/>
      <protection/>
    </xf>
    <xf numFmtId="3" fontId="7" fillId="0" borderId="2" xfId="20" applyNumberFormat="1" applyFont="1" applyBorder="1" applyAlignment="1">
      <alignment horizontal="right" shrinkToFit="1"/>
      <protection/>
    </xf>
    <xf numFmtId="176" fontId="7" fillId="0" borderId="3" xfId="20" applyNumberFormat="1" applyFont="1" applyBorder="1" applyAlignment="1">
      <alignment shrinkToFit="1"/>
      <protection/>
    </xf>
    <xf numFmtId="3" fontId="7" fillId="0" borderId="2" xfId="20" applyNumberFormat="1" applyFont="1" applyBorder="1" applyAlignment="1">
      <alignment shrinkToFit="1"/>
      <protection/>
    </xf>
    <xf numFmtId="0" fontId="9" fillId="0" borderId="1" xfId="20" applyFont="1" applyBorder="1" applyAlignment="1">
      <alignment horizontal="center" vertical="center" shrinkToFit="1"/>
      <protection/>
    </xf>
    <xf numFmtId="0" fontId="10" fillId="0" borderId="5" xfId="20" applyFont="1" applyBorder="1" applyAlignment="1">
      <alignment horizontal="center" shrinkToFit="1"/>
      <protection/>
    </xf>
    <xf numFmtId="3" fontId="7" fillId="0" borderId="6" xfId="20" applyNumberFormat="1" applyFont="1" applyBorder="1" applyAlignment="1">
      <alignment shrinkToFit="1"/>
      <protection/>
    </xf>
    <xf numFmtId="176" fontId="7" fillId="0" borderId="7" xfId="20" applyNumberFormat="1" applyFont="1" applyBorder="1" applyAlignment="1">
      <alignment shrinkToFit="1"/>
      <protection/>
    </xf>
    <xf numFmtId="176" fontId="7" fillId="0" borderId="3" xfId="16" applyNumberFormat="1" applyFont="1" applyBorder="1" applyAlignment="1">
      <alignment/>
    </xf>
    <xf numFmtId="3" fontId="11" fillId="0" borderId="12" xfId="20" applyNumberFormat="1" applyFont="1" applyBorder="1" applyAlignment="1" applyProtection="1">
      <alignment/>
      <protection locked="0"/>
    </xf>
    <xf numFmtId="193" fontId="7" fillId="0" borderId="7" xfId="20" applyNumberFormat="1" applyFont="1" applyBorder="1" applyAlignment="1">
      <alignment/>
      <protection/>
    </xf>
    <xf numFmtId="193" fontId="7" fillId="0" borderId="3" xfId="20" applyNumberFormat="1" applyFont="1" applyBorder="1" applyAlignment="1">
      <alignment horizontal="center"/>
      <protection/>
    </xf>
    <xf numFmtId="3" fontId="7" fillId="0" borderId="2" xfId="20" applyNumberFormat="1" applyFont="1" applyFill="1" applyBorder="1" applyAlignment="1">
      <alignment/>
      <protection/>
    </xf>
    <xf numFmtId="176" fontId="7" fillId="0" borderId="3" xfId="20" applyNumberFormat="1" applyFont="1" applyBorder="1" applyAlignment="1">
      <alignment horizontal="right"/>
      <protection/>
    </xf>
    <xf numFmtId="3" fontId="7" fillId="0" borderId="2" xfId="20" applyNumberFormat="1" applyFont="1" applyBorder="1" applyAlignment="1" quotePrefix="1">
      <alignment horizontal="right"/>
      <protection/>
    </xf>
    <xf numFmtId="3" fontId="7" fillId="0" borderId="13" xfId="20" applyNumberFormat="1" applyFont="1" applyBorder="1" applyAlignment="1">
      <alignment horizontal="right"/>
      <protection/>
    </xf>
    <xf numFmtId="3" fontId="7" fillId="0" borderId="6" xfId="20" applyNumberFormat="1" applyFont="1" applyBorder="1" applyAlignment="1">
      <alignment horizontal="right"/>
      <protection/>
    </xf>
    <xf numFmtId="3" fontId="7" fillId="0" borderId="12" xfId="20" applyNumberFormat="1" applyFont="1" applyBorder="1" applyAlignment="1">
      <alignment horizontal="right"/>
      <protection/>
    </xf>
    <xf numFmtId="0" fontId="7" fillId="0" borderId="2" xfId="0" applyNumberFormat="1" applyFont="1" applyBorder="1" applyAlignment="1">
      <alignment horizontal="right"/>
    </xf>
    <xf numFmtId="3" fontId="7" fillId="0" borderId="14" xfId="20" applyNumberFormat="1" applyFont="1" applyBorder="1" applyAlignment="1">
      <alignment/>
      <protection/>
    </xf>
    <xf numFmtId="176" fontId="7" fillId="0" borderId="15" xfId="20" applyNumberFormat="1" applyFont="1" applyBorder="1" applyAlignment="1">
      <alignment/>
      <protection/>
    </xf>
    <xf numFmtId="3" fontId="7" fillId="0" borderId="16" xfId="20" applyNumberFormat="1" applyFont="1" applyBorder="1" applyAlignment="1">
      <alignment/>
      <protection/>
    </xf>
    <xf numFmtId="3" fontId="7" fillId="0" borderId="17" xfId="20" applyNumberFormat="1" applyFont="1" applyBorder="1" applyAlignment="1">
      <alignment/>
      <protection/>
    </xf>
    <xf numFmtId="0" fontId="7" fillId="2" borderId="18" xfId="20" applyFont="1" applyFill="1" applyBorder="1" applyAlignment="1">
      <alignment horizontal="center" vertical="center"/>
      <protection/>
    </xf>
    <xf numFmtId="0" fontId="7" fillId="2" borderId="19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7" fillId="3" borderId="18" xfId="20" applyFont="1" applyFill="1" applyBorder="1" applyAlignment="1">
      <alignment horizontal="center" vertical="center"/>
      <protection/>
    </xf>
    <xf numFmtId="0" fontId="7" fillId="3" borderId="19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619125</xdr:colOff>
      <xdr:row>0</xdr:row>
      <xdr:rowOff>142875</xdr:rowOff>
    </xdr:from>
    <xdr:ext cx="133350" cy="238125"/>
    <xdr:sp>
      <xdr:nvSpPr>
        <xdr:cNvPr id="1" name="TextBox 2"/>
        <xdr:cNvSpPr txBox="1">
          <a:spLocks noChangeArrowheads="1"/>
        </xdr:cNvSpPr>
      </xdr:nvSpPr>
      <xdr:spPr>
        <a:xfrm>
          <a:off x="619125" y="14287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Zeros="0" tabSelected="1" view="pageBreakPreview"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9.59765625" style="8" customWidth="1"/>
    <col min="2" max="3" width="12.59765625" style="19" customWidth="1"/>
    <col min="4" max="4" width="12.59765625" style="20" customWidth="1"/>
    <col min="5" max="7" width="12.59765625" style="2" customWidth="1"/>
    <col min="8" max="10" width="12.59765625" style="21" customWidth="1"/>
    <col min="11" max="16384" width="10.59765625" style="2" customWidth="1"/>
  </cols>
  <sheetData>
    <row r="1" spans="1:10" ht="18" customHeight="1" thickBot="1">
      <c r="A1" s="3"/>
      <c r="B1" s="4" t="s">
        <v>0</v>
      </c>
      <c r="C1" s="4"/>
      <c r="D1" s="5"/>
      <c r="E1" s="1" t="s">
        <v>1</v>
      </c>
      <c r="F1" s="1"/>
      <c r="G1" s="1"/>
      <c r="H1" s="6"/>
      <c r="I1" s="6"/>
      <c r="J1" s="6"/>
    </row>
    <row r="2" spans="1:10" s="8" customFormat="1" ht="14.25">
      <c r="A2" s="60" t="s">
        <v>2</v>
      </c>
      <c r="B2" s="31" t="s">
        <v>30</v>
      </c>
      <c r="C2" s="31" t="s">
        <v>31</v>
      </c>
      <c r="D2" s="32" t="s">
        <v>3</v>
      </c>
      <c r="E2" s="31" t="s">
        <v>30</v>
      </c>
      <c r="F2" s="31" t="s">
        <v>31</v>
      </c>
      <c r="G2" s="32" t="s">
        <v>3</v>
      </c>
      <c r="H2" s="7"/>
      <c r="I2" s="7"/>
      <c r="J2" s="7"/>
    </row>
    <row r="3" spans="1:10" s="8" customFormat="1" ht="14.25">
      <c r="A3" s="61"/>
      <c r="B3" s="24" t="s">
        <v>4</v>
      </c>
      <c r="C3" s="24" t="s">
        <v>4</v>
      </c>
      <c r="D3" s="25" t="s">
        <v>5</v>
      </c>
      <c r="E3" s="24" t="s">
        <v>4</v>
      </c>
      <c r="F3" s="24" t="s">
        <v>4</v>
      </c>
      <c r="G3" s="25" t="s">
        <v>5</v>
      </c>
      <c r="H3" s="7"/>
      <c r="I3" s="7"/>
      <c r="J3" s="7"/>
    </row>
    <row r="4" spans="1:10" ht="14.25" customHeight="1">
      <c r="A4" s="9">
        <v>4</v>
      </c>
      <c r="B4" s="10">
        <f>'6全国'!B4+'6全国'!E4</f>
        <v>97930</v>
      </c>
      <c r="C4" s="10">
        <f>'6全国'!C4+'6全国'!F4</f>
        <v>66198</v>
      </c>
      <c r="D4" s="11">
        <f>IF(C4=0,0,(C4-B4)/B4*100)</f>
        <v>-32.402736648626565</v>
      </c>
      <c r="E4" s="10">
        <f>'2 県全体 '!B4+'2 県全体 '!E4</f>
        <v>3207</v>
      </c>
      <c r="F4" s="10">
        <f>'2 県全体 '!C4+'2 県全体 '!F4</f>
        <v>2139</v>
      </c>
      <c r="G4" s="11">
        <f>IF(F4=0,0,(F4-E4)/E4*100)</f>
        <v>-33.302151543498596</v>
      </c>
      <c r="H4" s="6"/>
      <c r="I4" s="6"/>
      <c r="J4" s="6"/>
    </row>
    <row r="5" spans="1:10" ht="14.25" customHeight="1">
      <c r="A5" s="9">
        <v>5</v>
      </c>
      <c r="B5" s="10">
        <f>'6全国'!B5+'6全国'!E5</f>
        <v>90804</v>
      </c>
      <c r="C5" s="10">
        <f>'6全国'!C5+'6全国'!F5</f>
        <v>62805</v>
      </c>
      <c r="D5" s="11">
        <f>IF(C5=0,0,(C5-B5)/B5*100)</f>
        <v>-30.83454473371217</v>
      </c>
      <c r="E5" s="10">
        <f>'2 県全体 '!B5+'2 県全体 '!E5</f>
        <v>3075</v>
      </c>
      <c r="F5" s="10">
        <f>'2 県全体 '!C5+'2 県全体 '!F5</f>
        <v>2501</v>
      </c>
      <c r="G5" s="11">
        <f aca="true" t="shared" si="0" ref="G5:G20">IF(F5=0,0,(F5-E5)/E5*100)</f>
        <v>-18.666666666666668</v>
      </c>
      <c r="H5" s="6"/>
      <c r="I5" s="6"/>
      <c r="J5" s="6"/>
    </row>
    <row r="6" spans="1:10" ht="14.25" customHeight="1">
      <c r="A6" s="9">
        <v>6</v>
      </c>
      <c r="B6" s="10">
        <f>'6全国'!B6+'6全国'!E6</f>
        <v>100929</v>
      </c>
      <c r="C6" s="10">
        <f>'6全国'!C6+'6全国'!F6</f>
        <v>68268</v>
      </c>
      <c r="D6" s="11">
        <f>IF(C6=0,0,(C6-B6)/B6*100)</f>
        <v>-32.360372142793445</v>
      </c>
      <c r="E6" s="10">
        <f>'2 県全体 '!B6+'2 県全体 '!E6</f>
        <v>2952</v>
      </c>
      <c r="F6" s="10">
        <f>'2 県全体 '!C6+'2 県全体 '!F6</f>
        <v>2498</v>
      </c>
      <c r="G6" s="11">
        <f t="shared" si="0"/>
        <v>-15.379403794037941</v>
      </c>
      <c r="H6" s="6"/>
      <c r="I6" s="6"/>
      <c r="J6" s="6"/>
    </row>
    <row r="7" spans="1:11" ht="14.25" customHeight="1">
      <c r="A7" s="9">
        <v>7</v>
      </c>
      <c r="B7" s="10">
        <f>'6全国'!B7+'6全国'!E7</f>
        <v>97212</v>
      </c>
      <c r="C7" s="10">
        <f>'6全国'!C7+'6全国'!F7</f>
        <v>65974</v>
      </c>
      <c r="D7" s="11">
        <f>IF(C7=0,0,(C7-B7)/B7*100)</f>
        <v>-32.1338929350286</v>
      </c>
      <c r="E7" s="10">
        <f>'2 県全体 '!B7+'2 県全体 '!E7</f>
        <v>2752</v>
      </c>
      <c r="F7" s="10">
        <f>'2 県全体 '!C7+'2 県全体 '!F7</f>
        <v>2262</v>
      </c>
      <c r="G7" s="11">
        <f t="shared" si="0"/>
        <v>-17.805232558139537</v>
      </c>
      <c r="H7" s="6"/>
      <c r="I7" s="6"/>
      <c r="J7" s="6"/>
      <c r="K7" s="28"/>
    </row>
    <row r="8" spans="1:10" ht="14.25" customHeight="1">
      <c r="A8" s="9">
        <v>8</v>
      </c>
      <c r="B8" s="10">
        <f>'6全国'!B8+'6全国'!E8</f>
        <v>96905</v>
      </c>
      <c r="C8" s="10">
        <f>'6全国'!C8+'6全国'!F8</f>
        <v>59749</v>
      </c>
      <c r="D8" s="11">
        <f aca="true" t="shared" si="1" ref="D8:D19">IF(C8=0,0,(C8-B8)/B8*100)</f>
        <v>-38.34270677467623</v>
      </c>
      <c r="E8" s="10">
        <f>'2 県全体 '!B8+'2 県全体 '!E8</f>
        <v>3457</v>
      </c>
      <c r="F8" s="58">
        <f>'2 県全体 '!C8+'2 県全体 '!F8</f>
        <v>1964</v>
      </c>
      <c r="G8" s="11">
        <f t="shared" si="0"/>
        <v>-43.187735030373155</v>
      </c>
      <c r="H8" s="6"/>
      <c r="I8" s="6"/>
      <c r="J8" s="6"/>
    </row>
    <row r="9" spans="1:10" ht="14.25" customHeight="1">
      <c r="A9" s="9">
        <v>9</v>
      </c>
      <c r="B9" s="10">
        <f>'6全国'!B9+'6全国'!E9</f>
        <v>97184</v>
      </c>
      <c r="C9" s="10">
        <f>'6全国'!C9+'6全国'!F9</f>
        <v>61181</v>
      </c>
      <c r="D9" s="11">
        <f t="shared" si="1"/>
        <v>-37.046221600263415</v>
      </c>
      <c r="E9" s="56">
        <f>'2 県全体 '!B9+'2 県全体 '!E9</f>
        <v>3920</v>
      </c>
      <c r="F9" s="10">
        <f>'2 県全体 '!C9+'2 県全体 '!F9</f>
        <v>1765</v>
      </c>
      <c r="G9" s="57">
        <f t="shared" si="0"/>
        <v>-54.974489795918366</v>
      </c>
      <c r="H9" s="6"/>
      <c r="I9" s="6"/>
      <c r="J9" s="6"/>
    </row>
    <row r="10" spans="1:10" ht="14.25" customHeight="1">
      <c r="A10" s="9">
        <v>10</v>
      </c>
      <c r="B10" s="10">
        <f>'6全国'!B10+'6全国'!E10</f>
        <v>92123</v>
      </c>
      <c r="C10" s="10">
        <f>'6全国'!C10+'6全国'!F10</f>
        <v>67120</v>
      </c>
      <c r="D10" s="11">
        <f t="shared" si="1"/>
        <v>-27.140887726192158</v>
      </c>
      <c r="E10" s="10">
        <f>'2 県全体 '!B10+'2 県全体 '!E10</f>
        <v>3366</v>
      </c>
      <c r="F10" s="59">
        <f>'2 県全体 '!C10+'2 県全体 '!F10</f>
        <v>2076</v>
      </c>
      <c r="G10" s="11">
        <f t="shared" si="0"/>
        <v>-38.32442067736185</v>
      </c>
      <c r="H10" s="6"/>
      <c r="I10" s="6"/>
      <c r="J10" s="6"/>
    </row>
    <row r="11" spans="1:10" ht="14.25" customHeight="1">
      <c r="A11" s="9">
        <v>11</v>
      </c>
      <c r="B11" s="10">
        <f>'6全国'!B11+'6全国'!E11</f>
        <v>84277</v>
      </c>
      <c r="C11" s="10">
        <f>'6全国'!C11+'6全国'!F11</f>
        <v>68198</v>
      </c>
      <c r="D11" s="11">
        <f t="shared" si="1"/>
        <v>-19.07875220997425</v>
      </c>
      <c r="E11" s="10">
        <f>'2 県全体 '!B11+'2 県全体 '!E11</f>
        <v>2301</v>
      </c>
      <c r="F11" s="10">
        <f>'2 県全体 '!C11+'2 県全体 '!F11</f>
        <v>2063</v>
      </c>
      <c r="G11" s="11">
        <f t="shared" si="0"/>
        <v>-10.343328987396784</v>
      </c>
      <c r="H11" s="6"/>
      <c r="I11" s="6"/>
      <c r="J11" s="6"/>
    </row>
    <row r="12" spans="1:10" ht="14.25" customHeight="1">
      <c r="A12" s="9">
        <v>12</v>
      </c>
      <c r="B12" s="10">
        <f>'6全国'!B12+'6全国'!E12</f>
        <v>82197</v>
      </c>
      <c r="C12" s="10">
        <f>'6全国'!C12+'6全国'!F12</f>
        <v>69298</v>
      </c>
      <c r="D12" s="11">
        <f t="shared" si="1"/>
        <v>-15.692786841368905</v>
      </c>
      <c r="E12" s="10">
        <f>'2 県全体 '!B12+'2 県全体 '!E12</f>
        <v>2742</v>
      </c>
      <c r="F12" s="10">
        <f>'2 県全体 '!C12+'2 県全体 '!F12</f>
        <v>2441</v>
      </c>
      <c r="G12" s="11">
        <f t="shared" si="0"/>
        <v>-10.977388767323122</v>
      </c>
      <c r="H12" s="6"/>
      <c r="I12" s="6"/>
      <c r="J12" s="6"/>
    </row>
    <row r="13" spans="1:10" ht="14.25" customHeight="1">
      <c r="A13" s="9">
        <v>1</v>
      </c>
      <c r="B13" s="10">
        <f>'6全国'!B13+'6全国'!E13</f>
        <v>70688</v>
      </c>
      <c r="C13" s="10">
        <f>'6全国'!C13+'6全国'!F13</f>
        <v>64951</v>
      </c>
      <c r="D13" s="11">
        <f t="shared" si="1"/>
        <v>-8.115946129470348</v>
      </c>
      <c r="E13" s="10">
        <f>'2 県全体 '!B13+'2 県全体 '!E13</f>
        <v>3230</v>
      </c>
      <c r="F13" s="10">
        <f>'2 県全体 '!C13+'2 県全体 '!F13</f>
        <v>2151</v>
      </c>
      <c r="G13" s="11">
        <f t="shared" si="0"/>
        <v>-33.40557275541796</v>
      </c>
      <c r="H13" s="6"/>
      <c r="I13" s="6"/>
      <c r="J13" s="6"/>
    </row>
    <row r="14" spans="1:10" ht="14.25" customHeight="1">
      <c r="A14" s="9">
        <v>2</v>
      </c>
      <c r="B14" s="10">
        <f>'6全国'!B14+'6全国'!E14</f>
        <v>62303</v>
      </c>
      <c r="C14" s="10">
        <v>56527</v>
      </c>
      <c r="D14" s="11">
        <f t="shared" si="1"/>
        <v>-9.270821629777057</v>
      </c>
      <c r="E14" s="10">
        <f>'2 県全体 '!B14+'2 県全体 '!E14</f>
        <v>1637</v>
      </c>
      <c r="F14" s="10">
        <v>1972</v>
      </c>
      <c r="G14" s="11">
        <f>IF(F14=0,0,(F14-E14)/E14*100)</f>
        <v>20.464263897373243</v>
      </c>
      <c r="H14" s="6"/>
      <c r="I14" s="6"/>
      <c r="J14" s="6"/>
    </row>
    <row r="15" spans="1:10" ht="14.25" customHeight="1">
      <c r="A15" s="9">
        <v>3</v>
      </c>
      <c r="B15" s="10">
        <f>'6全国'!B15+'6全国'!E15</f>
        <v>66628</v>
      </c>
      <c r="C15" s="10">
        <v>65008</v>
      </c>
      <c r="D15" s="11">
        <f>IF(C15=0,0,(C15-B15)/B15*100)</f>
        <v>-2.4314102179263974</v>
      </c>
      <c r="E15" s="10">
        <f>'2 県全体 '!B15+'2 県全体 '!E15</f>
        <v>2370</v>
      </c>
      <c r="F15" s="10">
        <v>1936</v>
      </c>
      <c r="G15" s="11">
        <f t="shared" si="0"/>
        <v>-18.31223628691983</v>
      </c>
      <c r="H15" s="6"/>
      <c r="I15" s="6"/>
      <c r="J15" s="6"/>
    </row>
    <row r="16" spans="1:10" ht="18" customHeight="1">
      <c r="A16" s="12" t="s">
        <v>6</v>
      </c>
      <c r="B16" s="13">
        <f>SUM(B4:B15)</f>
        <v>1039180</v>
      </c>
      <c r="C16" s="10">
        <f>IF(C15=0,0,SUM(C4:C15))</f>
        <v>775277</v>
      </c>
      <c r="D16" s="11">
        <f>IF(C16=0,0,(C16-B16)/B16*100)</f>
        <v>-25.39531168806174</v>
      </c>
      <c r="E16" s="13">
        <f>SUM(E4:E15)</f>
        <v>35009</v>
      </c>
      <c r="F16" s="10">
        <f>IF(F15=0,0,SUM(F4:F15))</f>
        <v>25768</v>
      </c>
      <c r="G16" s="11">
        <f t="shared" si="0"/>
        <v>-26.396069582107458</v>
      </c>
      <c r="H16" s="6"/>
      <c r="I16" s="6"/>
      <c r="J16" s="6"/>
    </row>
    <row r="17" spans="1:10" ht="14.25" customHeight="1">
      <c r="A17" s="9" t="s">
        <v>7</v>
      </c>
      <c r="B17" s="13">
        <f>SUM(B4:B6)</f>
        <v>289663</v>
      </c>
      <c r="C17" s="10">
        <f>IF(C6=0,0,SUM(C4:C6))</f>
        <v>197271</v>
      </c>
      <c r="D17" s="11">
        <f t="shared" si="1"/>
        <v>-31.89637613364496</v>
      </c>
      <c r="E17" s="13">
        <f>SUM(E4:E6)</f>
        <v>9234</v>
      </c>
      <c r="F17" s="10">
        <f>IF(F6=0,0,SUM(F4:F6))</f>
        <v>7138</v>
      </c>
      <c r="G17" s="11">
        <f t="shared" si="0"/>
        <v>-22.69872211392679</v>
      </c>
      <c r="H17" s="6"/>
      <c r="I17" s="6"/>
      <c r="J17" s="6"/>
    </row>
    <row r="18" spans="1:10" ht="14.25" customHeight="1">
      <c r="A18" s="9" t="s">
        <v>8</v>
      </c>
      <c r="B18" s="13">
        <f>SUM(B7:B9)</f>
        <v>291301</v>
      </c>
      <c r="C18" s="10">
        <f>IF(C9=0,0,SUM(C7:C9))</f>
        <v>186904</v>
      </c>
      <c r="D18" s="11">
        <f t="shared" si="1"/>
        <v>-35.83818799111572</v>
      </c>
      <c r="E18" s="13">
        <f>SUM(E7:E9)</f>
        <v>10129</v>
      </c>
      <c r="F18" s="10">
        <f>IF(F9=0,0,SUM(F7:F9))</f>
        <v>5991</v>
      </c>
      <c r="G18" s="11">
        <f t="shared" si="0"/>
        <v>-40.85299634712212</v>
      </c>
      <c r="H18" s="6"/>
      <c r="I18" s="6"/>
      <c r="J18" s="6"/>
    </row>
    <row r="19" spans="1:10" ht="14.25" customHeight="1">
      <c r="A19" s="9" t="s">
        <v>9</v>
      </c>
      <c r="B19" s="13">
        <f>SUM(B10:B12)</f>
        <v>258597</v>
      </c>
      <c r="C19" s="10">
        <f>IF(C12=0,0,SUM(C10:C12))</f>
        <v>204616</v>
      </c>
      <c r="D19" s="11">
        <f t="shared" si="1"/>
        <v>-20.87456544352796</v>
      </c>
      <c r="E19" s="13">
        <f>SUM(E10:E12)</f>
        <v>8409</v>
      </c>
      <c r="F19" s="10">
        <f>IF(F12=0,0,SUM(F10:F12))</f>
        <v>6580</v>
      </c>
      <c r="G19" s="11">
        <f t="shared" si="0"/>
        <v>-21.750505410869305</v>
      </c>
      <c r="H19" s="6"/>
      <c r="I19" s="6"/>
      <c r="J19" s="6"/>
    </row>
    <row r="20" spans="1:10" ht="14.25" customHeight="1">
      <c r="A20" s="9" t="s">
        <v>10</v>
      </c>
      <c r="B20" s="13">
        <f>SUM(B13:B15)</f>
        <v>199619</v>
      </c>
      <c r="C20" s="10">
        <f>IF(C15=0,0,SUM(C13:C15))</f>
        <v>186486</v>
      </c>
      <c r="D20" s="11">
        <f>IF(C20=0,0,(C20-B20)/B20*100)</f>
        <v>-6.579033057975443</v>
      </c>
      <c r="E20" s="13">
        <f>SUM(E13:E15)</f>
        <v>7237</v>
      </c>
      <c r="F20" s="10">
        <f>IF(F15=0,0,SUM(F13:F15))</f>
        <v>6059</v>
      </c>
      <c r="G20" s="11">
        <f t="shared" si="0"/>
        <v>-16.277463037170097</v>
      </c>
      <c r="H20" s="6"/>
      <c r="I20" s="6"/>
      <c r="J20" s="6"/>
    </row>
    <row r="21" spans="1:10" s="18" customFormat="1" ht="15" customHeight="1" thickBot="1">
      <c r="A21" s="14" t="s">
        <v>24</v>
      </c>
      <c r="B21" s="46">
        <f>SUM(B4:B15)</f>
        <v>1039180</v>
      </c>
      <c r="C21" s="36">
        <f>SUM(C4:C15)</f>
        <v>775277</v>
      </c>
      <c r="D21" s="16">
        <f>IF(C21=0,0,(C21-B21)/B21*100)</f>
        <v>-25.39531168806174</v>
      </c>
      <c r="E21" s="46">
        <f>SUM(E4:E15)</f>
        <v>35009</v>
      </c>
      <c r="F21" s="15">
        <f>SUM(F4:F15)</f>
        <v>25768</v>
      </c>
      <c r="G21" s="16">
        <f>IF(F21=0,0,(F21-E21)/E21*100)</f>
        <v>-26.396069582107458</v>
      </c>
      <c r="H21" s="17"/>
      <c r="I21" s="17"/>
      <c r="J21" s="17"/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0" ht="18" customHeight="1" thickBot="1">
      <c r="A23" s="3"/>
      <c r="B23" s="4" t="s">
        <v>12</v>
      </c>
      <c r="C23" s="4"/>
      <c r="D23" s="5"/>
      <c r="E23" s="1" t="s">
        <v>13</v>
      </c>
      <c r="F23" s="1"/>
      <c r="G23" s="1"/>
      <c r="H23" s="1" t="s">
        <v>14</v>
      </c>
      <c r="I23" s="1"/>
      <c r="J23" s="1"/>
    </row>
    <row r="24" spans="1:10" ht="14.25" customHeight="1">
      <c r="A24" s="60" t="s">
        <v>2</v>
      </c>
      <c r="B24" s="31" t="s">
        <v>30</v>
      </c>
      <c r="C24" s="31" t="s">
        <v>31</v>
      </c>
      <c r="D24" s="32" t="s">
        <v>3</v>
      </c>
      <c r="E24" s="31" t="s">
        <v>30</v>
      </c>
      <c r="F24" s="31" t="s">
        <v>31</v>
      </c>
      <c r="G24" s="32" t="s">
        <v>3</v>
      </c>
      <c r="H24" s="31" t="s">
        <v>30</v>
      </c>
      <c r="I24" s="31" t="s">
        <v>31</v>
      </c>
      <c r="J24" s="32" t="s">
        <v>3</v>
      </c>
    </row>
    <row r="25" spans="1:10" ht="14.25" customHeight="1">
      <c r="A25" s="61"/>
      <c r="B25" s="24" t="s">
        <v>4</v>
      </c>
      <c r="C25" s="24" t="s">
        <v>4</v>
      </c>
      <c r="D25" s="25" t="s">
        <v>5</v>
      </c>
      <c r="E25" s="24" t="s">
        <v>4</v>
      </c>
      <c r="F25" s="24" t="s">
        <v>4</v>
      </c>
      <c r="G25" s="25" t="s">
        <v>5</v>
      </c>
      <c r="H25" s="24" t="s">
        <v>4</v>
      </c>
      <c r="I25" s="24" t="s">
        <v>4</v>
      </c>
      <c r="J25" s="25" t="s">
        <v>5</v>
      </c>
    </row>
    <row r="26" spans="1:10" ht="14.25" customHeight="1">
      <c r="A26" s="9">
        <v>4</v>
      </c>
      <c r="B26" s="10">
        <f>'3東部地区 '!B4+'3東部地区 '!E4</f>
        <v>936</v>
      </c>
      <c r="C26" s="10">
        <f>'3東部地区 '!C4+'3東部地区 '!F4</f>
        <v>686</v>
      </c>
      <c r="D26" s="11">
        <f>IF(C26=0,0,(C26-B26)/B26*100)</f>
        <v>-26.70940170940171</v>
      </c>
      <c r="E26" s="10">
        <f>'４中部地区 '!B4+'４中部地区 '!E4</f>
        <v>1185</v>
      </c>
      <c r="F26" s="10">
        <f>'４中部地区 '!C4+'４中部地区 '!F4</f>
        <v>711</v>
      </c>
      <c r="G26" s="11">
        <f>IF(F26=0,0,(F26-E26)/E26*100)</f>
        <v>-40</v>
      </c>
      <c r="H26" s="10">
        <f>'５西部地区'!B4+'５西部地区'!E4</f>
        <v>1086</v>
      </c>
      <c r="I26" s="10">
        <f>'５西部地区'!C4+'５西部地区'!F4</f>
        <v>742</v>
      </c>
      <c r="J26" s="11">
        <f>IF(I26=0,0,(I26-H26)/H26*100)</f>
        <v>-31.675874769797424</v>
      </c>
    </row>
    <row r="27" spans="1:10" ht="14.25" customHeight="1">
      <c r="A27" s="9">
        <v>5</v>
      </c>
      <c r="B27" s="10">
        <f>'3東部地区 '!B5+'3東部地区 '!E5</f>
        <v>1101</v>
      </c>
      <c r="C27" s="10">
        <f>'3東部地区 '!C5+'3東部地区 '!F5</f>
        <v>773</v>
      </c>
      <c r="D27" s="11">
        <f aca="true" t="shared" si="2" ref="D27:D42">IF(C27=0,0,(C27-B27)/B27*100)</f>
        <v>-29.791099000908268</v>
      </c>
      <c r="E27" s="10">
        <f>'４中部地区 '!B5+'４中部地区 '!E5</f>
        <v>670</v>
      </c>
      <c r="F27" s="10">
        <f>'４中部地区 '!C5+'４中部地区 '!F5</f>
        <v>778</v>
      </c>
      <c r="G27" s="11">
        <f aca="true" t="shared" si="3" ref="G27:G41">IF(F27=0,0,(F27-E27)/E27*100)</f>
        <v>16.119402985074625</v>
      </c>
      <c r="H27" s="10">
        <f>'５西部地区'!B5+'５西部地区'!E5</f>
        <v>1304</v>
      </c>
      <c r="I27" s="10">
        <f>'５西部地区'!C5+'５西部地区'!F5</f>
        <v>950</v>
      </c>
      <c r="J27" s="11">
        <f aca="true" t="shared" si="4" ref="J27:J41">IF(I27=0,0,(I27-H27)/H27*100)</f>
        <v>-27.14723926380368</v>
      </c>
    </row>
    <row r="28" spans="1:10" ht="14.25" customHeight="1">
      <c r="A28" s="9">
        <v>6</v>
      </c>
      <c r="B28" s="10">
        <f>'3東部地区 '!B6+'3東部地区 '!E6</f>
        <v>910</v>
      </c>
      <c r="C28" s="10">
        <f>'3東部地区 '!C6+'3東部地区 '!F6</f>
        <v>605</v>
      </c>
      <c r="D28" s="11">
        <f t="shared" si="2"/>
        <v>-33.51648351648351</v>
      </c>
      <c r="E28" s="10">
        <f>'４中部地区 '!B6+'４中部地区 '!E6</f>
        <v>851</v>
      </c>
      <c r="F28" s="10">
        <f>'４中部地区 '!C6+'４中部地区 '!F6</f>
        <v>838</v>
      </c>
      <c r="G28" s="11">
        <f t="shared" si="3"/>
        <v>-1.527614571092832</v>
      </c>
      <c r="H28" s="10">
        <f>'５西部地区'!B6+'５西部地区'!E6</f>
        <v>1191</v>
      </c>
      <c r="I28" s="10">
        <f>'５西部地区'!C6+'５西部地区'!F6</f>
        <v>1055</v>
      </c>
      <c r="J28" s="11">
        <f t="shared" si="4"/>
        <v>-11.418975650713687</v>
      </c>
    </row>
    <row r="29" spans="1:10" ht="14.25" customHeight="1">
      <c r="A29" s="9">
        <v>7</v>
      </c>
      <c r="B29" s="10">
        <f>'3東部地区 '!B7+'3東部地区 '!E7</f>
        <v>813</v>
      </c>
      <c r="C29" s="10">
        <f>'3東部地区 '!C7+'3東部地区 '!F7</f>
        <v>755</v>
      </c>
      <c r="D29" s="11">
        <f t="shared" si="2"/>
        <v>-7.134071340713407</v>
      </c>
      <c r="E29" s="10">
        <f>'４中部地区 '!B7+'４中部地区 '!E7</f>
        <v>878</v>
      </c>
      <c r="F29" s="10">
        <f>'４中部地区 '!C7+'４中部地区 '!F7</f>
        <v>733</v>
      </c>
      <c r="G29" s="11">
        <f t="shared" si="3"/>
        <v>-16.514806378132118</v>
      </c>
      <c r="H29" s="10">
        <f>'５西部地区'!B7+'５西部地区'!E7</f>
        <v>1061</v>
      </c>
      <c r="I29" s="10">
        <f>'５西部地区'!C7+'５西部地区'!F7</f>
        <v>774</v>
      </c>
      <c r="J29" s="11">
        <f t="shared" si="4"/>
        <v>-27.04995287464656</v>
      </c>
    </row>
    <row r="30" spans="1:10" ht="14.25" customHeight="1">
      <c r="A30" s="9">
        <v>8</v>
      </c>
      <c r="B30" s="10">
        <f>'3東部地区 '!B8+'3東部地区 '!E8</f>
        <v>1058</v>
      </c>
      <c r="C30" s="10">
        <f>'3東部地区 '!C8+'3東部地区 '!F8</f>
        <v>582</v>
      </c>
      <c r="D30" s="11">
        <f t="shared" si="2"/>
        <v>-44.99054820415879</v>
      </c>
      <c r="E30" s="10">
        <f>'４中部地区 '!B8+'４中部地区 '!E8</f>
        <v>1062</v>
      </c>
      <c r="F30" s="10">
        <f>'４中部地区 '!C8+'４中部地区 '!F8</f>
        <v>624</v>
      </c>
      <c r="G30" s="11">
        <f t="shared" si="3"/>
        <v>-41.24293785310734</v>
      </c>
      <c r="H30" s="10">
        <f>'５西部地区'!B8+'５西部地区'!E8</f>
        <v>1337</v>
      </c>
      <c r="I30" s="10">
        <f>'５西部地区'!C8+'５西部地区'!F8</f>
        <v>758</v>
      </c>
      <c r="J30" s="11">
        <f t="shared" si="4"/>
        <v>-43.30590875093493</v>
      </c>
    </row>
    <row r="31" spans="1:10" ht="14.25" customHeight="1">
      <c r="A31" s="9">
        <v>9</v>
      </c>
      <c r="B31" s="10">
        <f>'3東部地区 '!B9+'3東部地区 '!E9</f>
        <v>1051</v>
      </c>
      <c r="C31" s="10">
        <f>'3東部地区 '!C9+'3東部地区 '!F9</f>
        <v>468</v>
      </c>
      <c r="D31" s="11">
        <f t="shared" si="2"/>
        <v>-55.47098001902949</v>
      </c>
      <c r="E31" s="10">
        <f>'４中部地区 '!B9+'４中部地区 '!E9</f>
        <v>1073</v>
      </c>
      <c r="F31" s="10">
        <f>'４中部地区 '!C9+'４中部地区 '!F9</f>
        <v>511</v>
      </c>
      <c r="G31" s="11">
        <f t="shared" si="3"/>
        <v>-52.37651444547996</v>
      </c>
      <c r="H31" s="10">
        <f>'５西部地区'!B9+'５西部地区'!E9</f>
        <v>1796</v>
      </c>
      <c r="I31" s="10">
        <f>'５西部地区'!C9+'５西部地区'!F9</f>
        <v>786</v>
      </c>
      <c r="J31" s="11">
        <f t="shared" si="4"/>
        <v>-56.23608017817372</v>
      </c>
    </row>
    <row r="32" spans="1:10" ht="14.25" customHeight="1">
      <c r="A32" s="9">
        <v>10</v>
      </c>
      <c r="B32" s="10">
        <f>'3東部地区 '!B10+'3東部地区 '!E10</f>
        <v>937</v>
      </c>
      <c r="C32" s="10">
        <f>'3東部地区 '!C10+'3東部地区 '!F10</f>
        <v>611</v>
      </c>
      <c r="D32" s="11">
        <f t="shared" si="2"/>
        <v>-34.79188900747065</v>
      </c>
      <c r="E32" s="10">
        <f>'４中部地区 '!B10+'４中部地区 '!E10</f>
        <v>963</v>
      </c>
      <c r="F32" s="10">
        <f>'４中部地区 '!C10+'４中部地区 '!F10</f>
        <v>646</v>
      </c>
      <c r="G32" s="11">
        <f t="shared" si="3"/>
        <v>-32.91796469366563</v>
      </c>
      <c r="H32" s="10">
        <f>'５西部地区'!B10+'５西部地区'!E10</f>
        <v>1466</v>
      </c>
      <c r="I32" s="10">
        <f>'５西部地区'!C10+'５西部地区'!F10</f>
        <v>819</v>
      </c>
      <c r="J32" s="11">
        <f t="shared" si="4"/>
        <v>-44.13369713506139</v>
      </c>
    </row>
    <row r="33" spans="1:10" ht="14.25" customHeight="1">
      <c r="A33" s="9">
        <v>11</v>
      </c>
      <c r="B33" s="10">
        <f>'3東部地区 '!B11+'3東部地区 '!E11</f>
        <v>851</v>
      </c>
      <c r="C33" s="10">
        <f>'3東部地区 '!C11+'3東部地区 '!F11</f>
        <v>633</v>
      </c>
      <c r="D33" s="11">
        <f t="shared" si="2"/>
        <v>-25.616921269095183</v>
      </c>
      <c r="E33" s="10">
        <f>'４中部地区 '!B11+'４中部地区 '!E11</f>
        <v>854</v>
      </c>
      <c r="F33" s="10">
        <f>'４中部地区 '!C11+'４中部地区 '!F11</f>
        <v>656</v>
      </c>
      <c r="G33" s="11">
        <f t="shared" si="3"/>
        <v>-23.185011709601874</v>
      </c>
      <c r="H33" s="10">
        <f>'５西部地区'!B11+'５西部地区'!E11</f>
        <v>596</v>
      </c>
      <c r="I33" s="10">
        <f>'５西部地区'!C11+'５西部地区'!F11</f>
        <v>774</v>
      </c>
      <c r="J33" s="11">
        <f t="shared" si="4"/>
        <v>29.86577181208054</v>
      </c>
    </row>
    <row r="34" spans="1:10" ht="14.25" customHeight="1">
      <c r="A34" s="9">
        <v>12</v>
      </c>
      <c r="B34" s="10">
        <f>'3東部地区 '!B12+'3東部地区 '!E12</f>
        <v>650</v>
      </c>
      <c r="C34" s="10">
        <f>'3東部地区 '!C12+'3東部地区 '!F12</f>
        <v>927</v>
      </c>
      <c r="D34" s="11">
        <f t="shared" si="2"/>
        <v>42.61538461538461</v>
      </c>
      <c r="E34" s="10">
        <f>'４中部地区 '!B12+'４中部地区 '!E12</f>
        <v>850</v>
      </c>
      <c r="F34" s="10">
        <f>'４中部地区 '!C12+'４中部地区 '!F12</f>
        <v>691</v>
      </c>
      <c r="G34" s="11">
        <f t="shared" si="3"/>
        <v>-18.705882352941178</v>
      </c>
      <c r="H34" s="10">
        <f>'５西部地区'!B12+'５西部地区'!E12</f>
        <v>1242</v>
      </c>
      <c r="I34" s="10">
        <f>'５西部地区'!C12+'５西部地区'!F12</f>
        <v>823</v>
      </c>
      <c r="J34" s="11">
        <f t="shared" si="4"/>
        <v>-33.73590982286635</v>
      </c>
    </row>
    <row r="35" spans="1:10" ht="14.25" customHeight="1">
      <c r="A35" s="9">
        <v>1</v>
      </c>
      <c r="B35" s="10">
        <f>'3東部地区 '!B13+'3東部地区 '!E13</f>
        <v>1076</v>
      </c>
      <c r="C35" s="10">
        <f>'3東部地区 '!C13+'3東部地区 '!F13</f>
        <v>561</v>
      </c>
      <c r="D35" s="11">
        <f t="shared" si="2"/>
        <v>-47.86245353159851</v>
      </c>
      <c r="E35" s="10">
        <f>'４中部地区 '!B13+'４中部地区 '!E13</f>
        <v>859</v>
      </c>
      <c r="F35" s="10">
        <f>'４中部地区 '!C13+'４中部地区 '!F13</f>
        <v>708</v>
      </c>
      <c r="G35" s="11">
        <f t="shared" si="3"/>
        <v>-17.57857974388824</v>
      </c>
      <c r="H35" s="10">
        <f>'５西部地区'!B13+'５西部地区'!E13</f>
        <v>1295</v>
      </c>
      <c r="I35" s="10">
        <f>'５西部地区'!C13+'５西部地区'!F13</f>
        <v>882</v>
      </c>
      <c r="J35" s="11">
        <f t="shared" si="4"/>
        <v>-31.891891891891895</v>
      </c>
    </row>
    <row r="36" spans="1:10" ht="14.25" customHeight="1">
      <c r="A36" s="9">
        <v>2</v>
      </c>
      <c r="B36" s="10">
        <f>'3東部地区 '!B14+'3東部地区 '!E14</f>
        <v>437</v>
      </c>
      <c r="C36" s="10">
        <v>533</v>
      </c>
      <c r="D36" s="11">
        <f t="shared" si="2"/>
        <v>21.96796338672769</v>
      </c>
      <c r="E36" s="10">
        <f>'４中部地区 '!B14+'４中部地区 '!E14</f>
        <v>567</v>
      </c>
      <c r="F36" s="10">
        <v>804</v>
      </c>
      <c r="G36" s="11">
        <f t="shared" si="3"/>
        <v>41.7989417989418</v>
      </c>
      <c r="H36" s="10">
        <f>'５西部地区'!B14+'５西部地区'!E14</f>
        <v>633</v>
      </c>
      <c r="I36" s="10">
        <v>635</v>
      </c>
      <c r="J36" s="11">
        <f t="shared" si="4"/>
        <v>0.315955766192733</v>
      </c>
    </row>
    <row r="37" spans="1:10" ht="14.25" customHeight="1">
      <c r="A37" s="9">
        <v>3</v>
      </c>
      <c r="B37" s="10">
        <f>'3東部地区 '!B15+'3東部地区 '!E15</f>
        <v>621</v>
      </c>
      <c r="C37" s="10">
        <v>647</v>
      </c>
      <c r="D37" s="11">
        <f t="shared" si="2"/>
        <v>4.186795491143317</v>
      </c>
      <c r="E37" s="10">
        <f>'４中部地区 '!B15+'４中部地区 '!E15</f>
        <v>687</v>
      </c>
      <c r="F37" s="10">
        <v>576</v>
      </c>
      <c r="G37" s="11">
        <f>IF(F37=0,0,(F37-E37)/E37*100)</f>
        <v>-16.157205240174672</v>
      </c>
      <c r="H37" s="10">
        <f>'５西部地区'!B15+'５西部地区'!E15</f>
        <v>1062</v>
      </c>
      <c r="I37" s="10">
        <v>713</v>
      </c>
      <c r="J37" s="11">
        <f>IF(I37=0,0,(I37-H37)/H37*100)</f>
        <v>-32.86252354048964</v>
      </c>
    </row>
    <row r="38" spans="1:10" ht="18" customHeight="1">
      <c r="A38" s="12" t="s">
        <v>6</v>
      </c>
      <c r="B38" s="13">
        <f>SUM(B26:B37)</f>
        <v>10441</v>
      </c>
      <c r="C38" s="10">
        <f>IF(C37=0,0,SUM(C26:C37))</f>
        <v>7781</v>
      </c>
      <c r="D38" s="11">
        <f t="shared" si="2"/>
        <v>-25.476486926539604</v>
      </c>
      <c r="E38" s="13">
        <f>SUM(E26:E37)</f>
        <v>10499</v>
      </c>
      <c r="F38" s="10">
        <f>IF(F37=0,0,SUM(F26:F37))</f>
        <v>8276</v>
      </c>
      <c r="G38" s="11">
        <f>IF(F38=0,0,(F38-E38)/E38*100)</f>
        <v>-21.17344509000857</v>
      </c>
      <c r="H38" s="13">
        <f>SUM(H26:H37)</f>
        <v>14069</v>
      </c>
      <c r="I38" s="10">
        <f>IF(I37=0,0,SUM(I26:I37))</f>
        <v>9711</v>
      </c>
      <c r="J38" s="11">
        <f>IF(I38=0,0,(I38-H38)/H38*100)</f>
        <v>-30.975904470822375</v>
      </c>
    </row>
    <row r="39" spans="1:10" ht="14.25" customHeight="1">
      <c r="A39" s="9" t="s">
        <v>7</v>
      </c>
      <c r="B39" s="13">
        <f>SUM(B26:B28)</f>
        <v>2947</v>
      </c>
      <c r="C39" s="10">
        <f>IF(C28=0,0,SUM(C26:C28))</f>
        <v>2064</v>
      </c>
      <c r="D39" s="11">
        <f t="shared" si="2"/>
        <v>-29.962673905666783</v>
      </c>
      <c r="E39" s="13">
        <f>SUM(E26:E28)</f>
        <v>2706</v>
      </c>
      <c r="F39" s="10">
        <f>IF(F28=0,0,SUM(F26:F28))</f>
        <v>2327</v>
      </c>
      <c r="G39" s="11">
        <f t="shared" si="3"/>
        <v>-14.00591278640059</v>
      </c>
      <c r="H39" s="13">
        <f>SUM(H26:H28)</f>
        <v>3581</v>
      </c>
      <c r="I39" s="10">
        <f>IF(I28=0,0,SUM(I26:I28))</f>
        <v>2747</v>
      </c>
      <c r="J39" s="11">
        <f t="shared" si="4"/>
        <v>-23.28958391510751</v>
      </c>
    </row>
    <row r="40" spans="1:10" ht="14.25" customHeight="1">
      <c r="A40" s="9" t="s">
        <v>8</v>
      </c>
      <c r="B40" s="13">
        <f>SUM(B29:B31)</f>
        <v>2922</v>
      </c>
      <c r="C40" s="10">
        <f>IF(C31=0,0,SUM(C29:C31))</f>
        <v>1805</v>
      </c>
      <c r="D40" s="11">
        <f t="shared" si="2"/>
        <v>-38.22724161533196</v>
      </c>
      <c r="E40" s="13">
        <f>SUM(E29:E31)</f>
        <v>3013</v>
      </c>
      <c r="F40" s="10">
        <f>IF(F31=0,0,SUM(F29:F31))</f>
        <v>1868</v>
      </c>
      <c r="G40" s="11">
        <f t="shared" si="3"/>
        <v>-38.00199137072685</v>
      </c>
      <c r="H40" s="13">
        <f>SUM(H29:H31)</f>
        <v>4194</v>
      </c>
      <c r="I40" s="10">
        <f>IF(I31=0,0,SUM(I29:I31))</f>
        <v>2318</v>
      </c>
      <c r="J40" s="11">
        <f t="shared" si="4"/>
        <v>-44.73056747734859</v>
      </c>
    </row>
    <row r="41" spans="1:10" ht="14.25" customHeight="1">
      <c r="A41" s="9" t="s">
        <v>9</v>
      </c>
      <c r="B41" s="13">
        <f>SUM(B32:B34)</f>
        <v>2438</v>
      </c>
      <c r="C41" s="10">
        <f>IF(C34=0,0,SUM(C32:C34))</f>
        <v>2171</v>
      </c>
      <c r="D41" s="11">
        <f t="shared" si="2"/>
        <v>-10.951599671862182</v>
      </c>
      <c r="E41" s="13">
        <f>SUM(E32:E34)</f>
        <v>2667</v>
      </c>
      <c r="F41" s="10">
        <f>IF(F34=0,0,SUM(F32:F34))</f>
        <v>1993</v>
      </c>
      <c r="G41" s="11">
        <f t="shared" si="3"/>
        <v>-25.271841019872515</v>
      </c>
      <c r="H41" s="13">
        <f>SUM(H32:H34)</f>
        <v>3304</v>
      </c>
      <c r="I41" s="10">
        <f>IF(I34=0,0,SUM(I32:I34))</f>
        <v>2416</v>
      </c>
      <c r="J41" s="11">
        <f t="shared" si="4"/>
        <v>-26.876513317191282</v>
      </c>
    </row>
    <row r="42" spans="1:10" ht="14.25" customHeight="1">
      <c r="A42" s="9" t="s">
        <v>10</v>
      </c>
      <c r="B42" s="13">
        <f>SUM(B35:B37)</f>
        <v>2134</v>
      </c>
      <c r="C42" s="10">
        <f>IF(C37=0,0,SUM(C35:C37))</f>
        <v>1741</v>
      </c>
      <c r="D42" s="11">
        <f t="shared" si="2"/>
        <v>-18.416119962511715</v>
      </c>
      <c r="E42" s="13">
        <f>SUM(E35:E37)</f>
        <v>2113</v>
      </c>
      <c r="F42" s="10">
        <f>IF(F37=0,0,SUM(F35:F37))</f>
        <v>2088</v>
      </c>
      <c r="G42" s="11">
        <f>IF(F42=0,0,(F42-E42)/E42*100)</f>
        <v>-1.183151916706105</v>
      </c>
      <c r="H42" s="13">
        <f>SUM(H35:H37)</f>
        <v>2990</v>
      </c>
      <c r="I42" s="10">
        <f>IF(I37=0,0,SUM(I35:I37))</f>
        <v>2230</v>
      </c>
      <c r="J42" s="11">
        <f>IF(I42=0,0,(I42-H42)/H42*100)</f>
        <v>-25.418060200668897</v>
      </c>
    </row>
    <row r="43" spans="1:10" ht="15" customHeight="1" thickBot="1">
      <c r="A43" s="14" t="s">
        <v>11</v>
      </c>
      <c r="B43" s="46">
        <f>SUM(B26:B37)</f>
        <v>10441</v>
      </c>
      <c r="C43" s="15">
        <f>SUM(C26:C37)</f>
        <v>7781</v>
      </c>
      <c r="D43" s="16">
        <f>IF(C43=0,0,(C43-B43)/B43*100)</f>
        <v>-25.476486926539604</v>
      </c>
      <c r="E43" s="46">
        <f>SUM(E26:E37)</f>
        <v>10499</v>
      </c>
      <c r="F43" s="36">
        <f>SUM(F26:F37)</f>
        <v>8276</v>
      </c>
      <c r="G43" s="16">
        <f>IF(F43=0,0,(F43-E43)/E43*100)</f>
        <v>-21.17344509000857</v>
      </c>
      <c r="H43" s="46">
        <f>SUM(H26:H37)</f>
        <v>14069</v>
      </c>
      <c r="I43" s="15">
        <f>SUM(I26:I37)</f>
        <v>9711</v>
      </c>
      <c r="J43" s="16">
        <f>IF(I43=0,0,(I43-H43)/H43*100)</f>
        <v>-30.975904470822375</v>
      </c>
    </row>
  </sheetData>
  <sheetProtection/>
  <mergeCells count="2">
    <mergeCell ref="A2:A3"/>
    <mergeCell ref="A24:A25"/>
  </mergeCells>
  <printOptions horizontalCentered="1"/>
  <pageMargins left="0.7874015748031497" right="0.7874015748031497" top="0.91" bottom="0.2" header="0.43" footer="0.21"/>
  <pageSetup orientation="landscape" paperSize="9" scale="85" r:id="rId1"/>
  <headerFooter alignWithMargins="0">
    <oddHeader>&amp;C&amp;"ＭＳ Ｐゴシック,標準"１　総括&amp;6
&amp;12年度集計　全国　静岡県　県内地域別　（単位：戸/％）</oddHeader>
    <oddFooter>&amp;C&amp;"ＭＳ Ｐゴシック,標準"-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showZeros="0" view="pageBreakPreview"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15</v>
      </c>
      <c r="C1" s="4"/>
      <c r="D1" s="5"/>
      <c r="E1" s="1" t="s">
        <v>16</v>
      </c>
      <c r="F1" s="1"/>
      <c r="G1" s="1"/>
      <c r="H1" s="1" t="s">
        <v>26</v>
      </c>
      <c r="I1" s="6"/>
      <c r="J1" s="6"/>
      <c r="K1" s="2" t="s">
        <v>17</v>
      </c>
      <c r="N1" s="2" t="s">
        <v>18</v>
      </c>
    </row>
    <row r="2" spans="1:16" ht="13.5" customHeight="1">
      <c r="A2" s="60" t="s">
        <v>2</v>
      </c>
      <c r="B2" s="31" t="s">
        <v>32</v>
      </c>
      <c r="C2" s="31" t="s">
        <v>31</v>
      </c>
      <c r="D2" s="32" t="s">
        <v>3</v>
      </c>
      <c r="E2" s="31" t="s">
        <v>32</v>
      </c>
      <c r="F2" s="31" t="s">
        <v>31</v>
      </c>
      <c r="G2" s="32" t="s">
        <v>3</v>
      </c>
      <c r="H2" s="31" t="s">
        <v>32</v>
      </c>
      <c r="I2" s="31" t="s">
        <v>31</v>
      </c>
      <c r="J2" s="32" t="s">
        <v>3</v>
      </c>
      <c r="K2" s="31" t="s">
        <v>32</v>
      </c>
      <c r="L2" s="31" t="s">
        <v>31</v>
      </c>
      <c r="M2" s="32" t="s">
        <v>3</v>
      </c>
      <c r="N2" s="31" t="s">
        <v>32</v>
      </c>
      <c r="O2" s="31" t="s">
        <v>31</v>
      </c>
      <c r="P2" s="32" t="s">
        <v>3</v>
      </c>
    </row>
    <row r="3" spans="1:16" ht="13.5" customHeight="1">
      <c r="A3" s="62"/>
      <c r="B3" s="24" t="s">
        <v>4</v>
      </c>
      <c r="C3" s="24" t="s">
        <v>4</v>
      </c>
      <c r="D3" s="25" t="s">
        <v>5</v>
      </c>
      <c r="E3" s="24" t="s">
        <v>4</v>
      </c>
      <c r="F3" s="24" t="s">
        <v>4</v>
      </c>
      <c r="G3" s="25" t="s">
        <v>5</v>
      </c>
      <c r="H3" s="24" t="s">
        <v>4</v>
      </c>
      <c r="I3" s="24" t="s">
        <v>4</v>
      </c>
      <c r="J3" s="25" t="s">
        <v>5</v>
      </c>
      <c r="K3" s="24" t="s">
        <v>4</v>
      </c>
      <c r="L3" s="24" t="s">
        <v>4</v>
      </c>
      <c r="M3" s="25" t="s">
        <v>5</v>
      </c>
      <c r="N3" s="24" t="s">
        <v>4</v>
      </c>
      <c r="O3" s="24" t="s">
        <v>4</v>
      </c>
      <c r="P3" s="25" t="s">
        <v>5</v>
      </c>
    </row>
    <row r="4" spans="1:16" ht="14.25" customHeight="1">
      <c r="A4" s="9">
        <v>4</v>
      </c>
      <c r="B4" s="10">
        <f>'５西部地区'!B4+'3東部地区 '!B4+'４中部地区 '!B4</f>
        <v>2816</v>
      </c>
      <c r="C4" s="10">
        <f>'５西部地区'!C4+'3東部地区 '!C4+'４中部地区 '!C4</f>
        <v>1813</v>
      </c>
      <c r="D4" s="11">
        <f aca="true" t="shared" si="0" ref="D4:D20">IF(C4=0,0,(C4-B4)/B4*100)</f>
        <v>-35.61789772727273</v>
      </c>
      <c r="E4" s="10">
        <f>'５西部地区'!E4+'3東部地区 '!E4+'４中部地区 '!E4</f>
        <v>391</v>
      </c>
      <c r="F4" s="10">
        <f>'５西部地区'!F4+'3東部地区 '!F4+'４中部地区 '!F4</f>
        <v>326</v>
      </c>
      <c r="G4" s="11">
        <f aca="true" t="shared" si="1" ref="G4:G20">IF(F4=0,0,(F4-E4)/E4*100)</f>
        <v>-16.624040920716112</v>
      </c>
      <c r="H4" s="10">
        <f>'５西部地区'!H4+'3東部地区 '!H4+'４中部地区 '!H4</f>
        <v>80</v>
      </c>
      <c r="I4" s="10">
        <f>'５西部地区'!I4+'3東部地区 '!I4+'４中部地区 '!I4</f>
        <v>62</v>
      </c>
      <c r="J4" s="11">
        <f aca="true" t="shared" si="2" ref="J4:J19">IF(I4=0,0,(I4-H4)/H4*100)</f>
        <v>-22.5</v>
      </c>
      <c r="K4" s="10">
        <f>'５西部地区'!K4+'3東部地区 '!K4+'４中部地区 '!K4</f>
        <v>1719</v>
      </c>
      <c r="L4" s="10">
        <f>'５西部地区'!L4+'3東部地区 '!L4+'４中部地区 '!L4</f>
        <v>1145</v>
      </c>
      <c r="M4" s="11">
        <f aca="true" t="shared" si="3" ref="M4:M21">IF(L4=0,0,(L4-K4)/K4*100)</f>
        <v>-33.39150668993601</v>
      </c>
      <c r="N4" s="13">
        <f>'５西部地区'!N4+'3東部地区 '!N4+'４中部地区 '!N4</f>
        <v>1488</v>
      </c>
      <c r="O4" s="10">
        <f>'５西部地区'!O4+'3東部地区 '!O4+'４中部地区 '!O4</f>
        <v>994</v>
      </c>
      <c r="P4" s="11">
        <f aca="true" t="shared" si="4" ref="P4:P21">IF(O4=0,0,(O4-N4)/N4*100)</f>
        <v>-33.19892473118279</v>
      </c>
    </row>
    <row r="5" spans="1:16" ht="14.25" customHeight="1">
      <c r="A5" s="9">
        <v>5</v>
      </c>
      <c r="B5" s="10">
        <f>'５西部地区'!B5+'3東部地区 '!B5+'４中部地区 '!B5</f>
        <v>2702</v>
      </c>
      <c r="C5" s="10">
        <f>'５西部地区'!C5+'3東部地区 '!C5+'４中部地区 '!C5</f>
        <v>2286</v>
      </c>
      <c r="D5" s="11">
        <f t="shared" si="0"/>
        <v>-15.3960029607698</v>
      </c>
      <c r="E5" s="10">
        <f>'５西部地区'!E5+'3東部地区 '!E5+'４中部地区 '!E5</f>
        <v>373</v>
      </c>
      <c r="F5" s="10">
        <f>'５西部地区'!F5+'3東部地区 '!F5+'４中部地区 '!F5</f>
        <v>215</v>
      </c>
      <c r="G5" s="11">
        <f t="shared" si="1"/>
        <v>-42.35924932975871</v>
      </c>
      <c r="H5" s="10">
        <f>'５西部地区'!H5+'3東部地区 '!H5+'４中部地区 '!H5</f>
        <v>54</v>
      </c>
      <c r="I5" s="10">
        <f>'５西部地区'!I5+'3東部地区 '!I5+'４中部地区 '!I5</f>
        <v>26</v>
      </c>
      <c r="J5" s="11">
        <f t="shared" si="2"/>
        <v>-51.85185185185185</v>
      </c>
      <c r="K5" s="10">
        <f>'５西部地区'!K5+'3東部地区 '!K5+'４中部地区 '!K5</f>
        <v>1340</v>
      </c>
      <c r="L5" s="10">
        <f>'５西部地区'!L5+'3東部地区 '!L5+'４中部地区 '!L5</f>
        <v>1271</v>
      </c>
      <c r="M5" s="11">
        <f t="shared" si="3"/>
        <v>-5.149253731343284</v>
      </c>
      <c r="N5" s="13">
        <f>'５西部地区'!N5+'3東部地区 '!N5+'４中部地区 '!N5</f>
        <v>1735</v>
      </c>
      <c r="O5" s="10">
        <f>'５西部地区'!O5+'3東部地区 '!O5+'４中部地区 '!O5</f>
        <v>1230</v>
      </c>
      <c r="P5" s="11">
        <f t="shared" si="4"/>
        <v>-29.106628242074926</v>
      </c>
    </row>
    <row r="6" spans="1:16" ht="14.25" customHeight="1">
      <c r="A6" s="9">
        <v>6</v>
      </c>
      <c r="B6" s="10">
        <f>'５西部地区'!B6+'3東部地区 '!B6+'４中部地区 '!B6</f>
        <v>2643</v>
      </c>
      <c r="C6" s="10">
        <f>'５西部地区'!C6+'3東部地区 '!C6+'４中部地区 '!C6</f>
        <v>2229</v>
      </c>
      <c r="D6" s="11">
        <f t="shared" si="0"/>
        <v>-15.664018161180476</v>
      </c>
      <c r="E6" s="10">
        <f>'５西部地区'!E6+'3東部地区 '!E6+'４中部地区 '!E6</f>
        <v>309</v>
      </c>
      <c r="F6" s="10">
        <f>'５西部地区'!F6+'3東部地区 '!F6+'４中部地区 '!F6</f>
        <v>269</v>
      </c>
      <c r="G6" s="11">
        <f t="shared" si="1"/>
        <v>-12.944983818770226</v>
      </c>
      <c r="H6" s="10">
        <f>'５西部地区'!H6+'3東部地区 '!H6+'４中部地区 '!H6</f>
        <v>81</v>
      </c>
      <c r="I6" s="10">
        <f>'５西部地区'!I6+'3東部地区 '!I6+'４中部地区 '!I6</f>
        <v>35</v>
      </c>
      <c r="J6" s="11">
        <f t="shared" si="2"/>
        <v>-56.79012345679012</v>
      </c>
      <c r="K6" s="10">
        <f>'５西部地区'!K6+'3東部地区 '!K6+'４中部地区 '!K6</f>
        <v>1512</v>
      </c>
      <c r="L6" s="10">
        <f>'５西部地区'!L6+'3東部地区 '!L6+'４中部地区 '!L6</f>
        <v>1421</v>
      </c>
      <c r="M6" s="11">
        <f t="shared" si="3"/>
        <v>-6.018518518518518</v>
      </c>
      <c r="N6" s="13">
        <f>'５西部地区'!N6+'3東部地区 '!N6+'４中部地区 '!N6</f>
        <v>1440</v>
      </c>
      <c r="O6" s="10">
        <f>'５西部地区'!O6+'3東部地区 '!O6+'４中部地区 '!O6</f>
        <v>1077</v>
      </c>
      <c r="P6" s="11">
        <f t="shared" si="4"/>
        <v>-25.208333333333332</v>
      </c>
    </row>
    <row r="7" spans="1:16" ht="14.25" customHeight="1">
      <c r="A7" s="9">
        <v>7</v>
      </c>
      <c r="B7" s="10">
        <f>'５西部地区'!B7+'3東部地区 '!B7+'４中部地区 '!B7</f>
        <v>2388</v>
      </c>
      <c r="C7" s="10">
        <f>'５西部地区'!C7+'3東部地区 '!C7+'４中部地区 '!C7</f>
        <v>1968</v>
      </c>
      <c r="D7" s="11">
        <f t="shared" si="0"/>
        <v>-17.587939698492463</v>
      </c>
      <c r="E7" s="10">
        <f>'５西部地区'!E7+'3東部地区 '!E7+'４中部地区 '!E7</f>
        <v>364</v>
      </c>
      <c r="F7" s="10">
        <f>'５西部地区'!F7+'3東部地区 '!F7+'４中部地区 '!F7</f>
        <v>294</v>
      </c>
      <c r="G7" s="11">
        <f t="shared" si="1"/>
        <v>-19.230769230769234</v>
      </c>
      <c r="H7" s="10">
        <f>'５西部地区'!H7+'3東部地区 '!H7+'４中部地区 '!H7</f>
        <v>48</v>
      </c>
      <c r="I7" s="10">
        <f>'５西部地区'!I7+'3東部地区 '!I7+'４中部地区 '!I7</f>
        <v>25</v>
      </c>
      <c r="J7" s="11">
        <f t="shared" si="2"/>
        <v>-47.91666666666667</v>
      </c>
      <c r="K7" s="10">
        <f>'５西部地区'!K7+'3東部地区 '!K7+'４中部地区 '!K7</f>
        <v>1528</v>
      </c>
      <c r="L7" s="10">
        <f>'５西部地区'!L7+'3東部地区 '!L7+'４中部地区 '!L7</f>
        <v>1245</v>
      </c>
      <c r="M7" s="11">
        <f t="shared" si="3"/>
        <v>-18.520942408376964</v>
      </c>
      <c r="N7" s="13">
        <f>'５西部地区'!N7+'3東部地区 '!N7+'４中部地区 '!N7</f>
        <v>1224</v>
      </c>
      <c r="O7" s="10">
        <f>'５西部地区'!O7+'3東部地区 '!O7+'４中部地区 '!O7</f>
        <v>1017</v>
      </c>
      <c r="P7" s="11">
        <f t="shared" si="4"/>
        <v>-16.911764705882355</v>
      </c>
    </row>
    <row r="8" spans="1:16" ht="14.25" customHeight="1">
      <c r="A8" s="9">
        <v>8</v>
      </c>
      <c r="B8" s="10">
        <f>'５西部地区'!B8+'3東部地区 '!B8+'４中部地区 '!B8</f>
        <v>3043</v>
      </c>
      <c r="C8" s="10">
        <f>'５西部地区'!C8+'3東部地区 '!C8+'４中部地区 '!C8</f>
        <v>1783</v>
      </c>
      <c r="D8" s="11">
        <f t="shared" si="0"/>
        <v>-41.40650673677292</v>
      </c>
      <c r="E8" s="10">
        <f>'５西部地区'!E8+'3東部地区 '!E8+'４中部地区 '!E8</f>
        <v>414</v>
      </c>
      <c r="F8" s="10">
        <f>'５西部地区'!F8+'3東部地区 '!F8+'４中部地区 '!F8</f>
        <v>181</v>
      </c>
      <c r="G8" s="11">
        <f t="shared" si="1"/>
        <v>-56.28019323671497</v>
      </c>
      <c r="H8" s="10">
        <f>'５西部地区'!H8+'3東部地区 '!H8+'４中部地区 '!H8</f>
        <v>93</v>
      </c>
      <c r="I8" s="10">
        <f>'５西部地区'!I8+'3東部地区 '!I8+'４中部地区 '!I8</f>
        <v>37</v>
      </c>
      <c r="J8" s="11">
        <f t="shared" si="2"/>
        <v>-60.215053763440864</v>
      </c>
      <c r="K8" s="10">
        <f>'５西部地区'!K8+'3東部地区 '!K8+'４中部地区 '!K8</f>
        <v>1752</v>
      </c>
      <c r="L8" s="10">
        <f>'５西部地区'!L8+'3東部地区 '!L8+'４中部地区 '!L8</f>
        <v>1203</v>
      </c>
      <c r="M8" s="11">
        <f t="shared" si="3"/>
        <v>-31.335616438356162</v>
      </c>
      <c r="N8" s="13">
        <f>'５西部地区'!N8+'3東部地区 '!N8+'４中部地区 '!N8</f>
        <v>1705</v>
      </c>
      <c r="O8" s="10">
        <f>'５西部地区'!O8+'3東部地区 '!O8+'４中部地区 '!O8</f>
        <v>761</v>
      </c>
      <c r="P8" s="11">
        <f t="shared" si="4"/>
        <v>-55.36656891495602</v>
      </c>
    </row>
    <row r="9" spans="1:16" ht="14.25" customHeight="1">
      <c r="A9" s="9">
        <v>9</v>
      </c>
      <c r="B9" s="10">
        <f>'５西部地区'!B9+'3東部地区 '!B9+'４中部地区 '!B9</f>
        <v>3387</v>
      </c>
      <c r="C9" s="10">
        <f>'５西部地区'!C9+'3東部地区 '!C9+'４中部地区 '!C9</f>
        <v>1497</v>
      </c>
      <c r="D9" s="11">
        <f t="shared" si="0"/>
        <v>-55.801594331266614</v>
      </c>
      <c r="E9" s="10">
        <f>'５西部地区'!E9+'3東部地区 '!E9+'４中部地区 '!E9</f>
        <v>533</v>
      </c>
      <c r="F9" s="10">
        <f>'５西部地区'!F9+'3東部地区 '!F9+'４中部地区 '!F9</f>
        <v>268</v>
      </c>
      <c r="G9" s="11">
        <f t="shared" si="1"/>
        <v>-49.71857410881801</v>
      </c>
      <c r="H9" s="10">
        <f>'５西部地区'!H9+'3東部地区 '!H9+'４中部地区 '!H9</f>
        <v>154</v>
      </c>
      <c r="I9" s="10">
        <f>'５西部地区'!I9+'3東部地区 '!I9+'４中部地区 '!I9</f>
        <v>23</v>
      </c>
      <c r="J9" s="11">
        <f t="shared" si="2"/>
        <v>-85.06493506493507</v>
      </c>
      <c r="K9" s="10">
        <f>'５西部地区'!K9+'3東部地区 '!K9+'４中部地区 '!K9</f>
        <v>1952</v>
      </c>
      <c r="L9" s="10">
        <f>'５西部地区'!L9+'3東部地区 '!L9+'４中部地区 '!L9</f>
        <v>1135</v>
      </c>
      <c r="M9" s="11">
        <f t="shared" si="3"/>
        <v>-41.85450819672131</v>
      </c>
      <c r="N9" s="13">
        <f>'５西部地区'!N9+'3東部地区 '!N9+'４中部地区 '!N9</f>
        <v>1968</v>
      </c>
      <c r="O9" s="10">
        <f>'５西部地区'!O9+'3東部地区 '!O9+'４中部地区 '!O9</f>
        <v>630</v>
      </c>
      <c r="P9" s="11">
        <f t="shared" si="4"/>
        <v>-67.98780487804879</v>
      </c>
    </row>
    <row r="10" spans="1:16" ht="14.25" customHeight="1">
      <c r="A10" s="9">
        <v>10</v>
      </c>
      <c r="B10" s="10">
        <f>'５西部地区'!B10+'3東部地区 '!B10+'４中部地区 '!B10</f>
        <v>2856</v>
      </c>
      <c r="C10" s="10">
        <f>'５西部地区'!C10+'3東部地区 '!C10+'４中部地区 '!C10</f>
        <v>1885</v>
      </c>
      <c r="D10" s="11">
        <f t="shared" si="0"/>
        <v>-33.99859943977591</v>
      </c>
      <c r="E10" s="10">
        <f>'５西部地区'!E10+'3東部地区 '!E10+'４中部地区 '!E10</f>
        <v>510</v>
      </c>
      <c r="F10" s="10">
        <f>'５西部地区'!F10+'3東部地区 '!F10+'４中部地区 '!F10</f>
        <v>191</v>
      </c>
      <c r="G10" s="11">
        <f t="shared" si="1"/>
        <v>-62.549019607843135</v>
      </c>
      <c r="H10" s="10">
        <f>'５西部地区'!H10+'3東部地区 '!H10+'４中部地区 '!H10</f>
        <v>70</v>
      </c>
      <c r="I10" s="10">
        <f>'５西部地区'!I10+'3東部地区 '!I10+'４中部地区 '!I10</f>
        <v>33</v>
      </c>
      <c r="J10" s="11">
        <f t="shared" si="2"/>
        <v>-52.85714285714286</v>
      </c>
      <c r="K10" s="10">
        <f>'５西部地区'!K10+'3東部地区 '!K10+'４中部地区 '!K10</f>
        <v>1464</v>
      </c>
      <c r="L10" s="10">
        <f>'５西部地区'!L10+'3東部地区 '!L10+'４中部地区 '!L10</f>
        <v>1222</v>
      </c>
      <c r="M10" s="11">
        <f t="shared" si="3"/>
        <v>-16.530054644808743</v>
      </c>
      <c r="N10" s="13">
        <f>'５西部地区'!N10+'3東部地区 '!N10+'４中部地区 '!N10</f>
        <v>1902</v>
      </c>
      <c r="O10" s="10">
        <f>'５西部地区'!O10+'3東部地区 '!O10+'４中部地区 '!O10</f>
        <v>854</v>
      </c>
      <c r="P10" s="11">
        <f t="shared" si="4"/>
        <v>-55.099894847528915</v>
      </c>
    </row>
    <row r="11" spans="1:16" ht="14.25" customHeight="1">
      <c r="A11" s="9">
        <v>11</v>
      </c>
      <c r="B11" s="10">
        <f>'５西部地区'!B11+'3東部地区 '!B11+'４中部地区 '!B11</f>
        <v>2104</v>
      </c>
      <c r="C11" s="10">
        <f>'５西部地区'!C11+'3東部地区 '!C11+'４中部地区 '!C11</f>
        <v>1837</v>
      </c>
      <c r="D11" s="11">
        <f t="shared" si="0"/>
        <v>-12.690114068441064</v>
      </c>
      <c r="E11" s="10">
        <f>'５西部地区'!E11+'3東部地区 '!E11+'４中部地区 '!E11</f>
        <v>197</v>
      </c>
      <c r="F11" s="10">
        <f>'５西部地区'!F11+'3東部地区 '!F11+'４中部地区 '!F11</f>
        <v>226</v>
      </c>
      <c r="G11" s="50">
        <f t="shared" si="1"/>
        <v>14.720812182741117</v>
      </c>
      <c r="H11" s="10">
        <f>'５西部地区'!H11+'3東部地区 '!H11+'４中部地区 '!H11</f>
        <v>39</v>
      </c>
      <c r="I11" s="10">
        <f>'５西部地区'!I11+'3東部地区 '!I11+'４中部地区 '!I11</f>
        <v>52</v>
      </c>
      <c r="J11" s="11">
        <f t="shared" si="2"/>
        <v>33.33333333333333</v>
      </c>
      <c r="K11" s="10">
        <f>'５西部地区'!K11+'3東部地区 '!K11+'４中部地区 '!K11</f>
        <v>1063</v>
      </c>
      <c r="L11" s="10">
        <f>'５西部地区'!L11+'3東部地区 '!L11+'４中部地区 '!L11</f>
        <v>1259</v>
      </c>
      <c r="M11" s="11">
        <f t="shared" si="3"/>
        <v>18.438381937911572</v>
      </c>
      <c r="N11" s="13">
        <f>'５西部地区'!N11+'3東部地区 '!N11+'４中部地区 '!N11</f>
        <v>1238</v>
      </c>
      <c r="O11" s="10">
        <f>'５西部地区'!O11+'3東部地区 '!O11+'４中部地区 '!O11</f>
        <v>804</v>
      </c>
      <c r="P11" s="11">
        <f t="shared" si="4"/>
        <v>-35.056542810985455</v>
      </c>
    </row>
    <row r="12" spans="1:16" ht="14.25" customHeight="1">
      <c r="A12" s="9">
        <v>12</v>
      </c>
      <c r="B12" s="10">
        <f>'５西部地区'!B12+'3東部地区 '!B12+'４中部地区 '!B12</f>
        <v>2404</v>
      </c>
      <c r="C12" s="10">
        <f>'５西部地区'!C12+'3東部地区 '!C12+'４中部地区 '!C12</f>
        <v>2231</v>
      </c>
      <c r="D12" s="11">
        <f t="shared" si="0"/>
        <v>-7.196339434276207</v>
      </c>
      <c r="E12" s="10">
        <f>'５西部地区'!E12+'3東部地区 '!E12+'４中部地区 '!E12</f>
        <v>338</v>
      </c>
      <c r="F12" s="10">
        <f>'５西部地区'!F12+'3東部地区 '!F12+'４中部地区 '!F12</f>
        <v>210</v>
      </c>
      <c r="G12" s="11">
        <f t="shared" si="1"/>
        <v>-37.8698224852071</v>
      </c>
      <c r="H12" s="10">
        <f>'５西部地区'!H12+'3東部地区 '!H12+'４中部地区 '!H12</f>
        <v>57</v>
      </c>
      <c r="I12" s="10">
        <f>'５西部地区'!I12+'3東部地区 '!I12+'４中部地区 '!I12</f>
        <v>34</v>
      </c>
      <c r="J12" s="11">
        <f t="shared" si="2"/>
        <v>-40.35087719298245</v>
      </c>
      <c r="K12" s="10">
        <f>'５西部地区'!K12+'3東部地区 '!K12+'４中部地区 '!K12</f>
        <v>1622</v>
      </c>
      <c r="L12" s="10">
        <f>'５西部地区'!L12+'3東部地区 '!L12+'４中部地区 '!L12</f>
        <v>1571</v>
      </c>
      <c r="M12" s="11">
        <f t="shared" si="3"/>
        <v>-3.1442663378545004</v>
      </c>
      <c r="N12" s="13">
        <f>'５西部地区'!N12+'3東部地区 '!N12+'４中部地区 '!N12</f>
        <v>1120</v>
      </c>
      <c r="O12" s="10">
        <f>'５西部地区'!O12+'3東部地区 '!O12+'４中部地区 '!O12</f>
        <v>870</v>
      </c>
      <c r="P12" s="11">
        <f t="shared" si="4"/>
        <v>-22.321428571428573</v>
      </c>
    </row>
    <row r="13" spans="1:16" ht="14.25" customHeight="1">
      <c r="A13" s="9">
        <v>1</v>
      </c>
      <c r="B13" s="10">
        <f>'５西部地区'!B13+'3東部地区 '!B13+'４中部地区 '!B13</f>
        <v>2897</v>
      </c>
      <c r="C13" s="10">
        <f>'５西部地区'!C13+'3東部地区 '!C13+'４中部地区 '!C13</f>
        <v>1943</v>
      </c>
      <c r="D13" s="11">
        <f t="shared" si="0"/>
        <v>-32.9306178805661</v>
      </c>
      <c r="E13" s="10">
        <f>'５西部地区'!E13+'3東部地区 '!E13+'４中部地区 '!E13</f>
        <v>333</v>
      </c>
      <c r="F13" s="10">
        <f>'５西部地区'!F13+'3東部地区 '!F13+'４中部地区 '!F13</f>
        <v>208</v>
      </c>
      <c r="G13" s="11">
        <f t="shared" si="1"/>
        <v>-37.53753753753754</v>
      </c>
      <c r="H13" s="10">
        <f>'５西部地区'!H13+'3東部地区 '!H13+'４中部地区 '!H13</f>
        <v>60</v>
      </c>
      <c r="I13" s="10">
        <f>'５西部地区'!I13+'3東部地区 '!I13+'４中部地区 '!I13</f>
        <v>27</v>
      </c>
      <c r="J13" s="11">
        <f t="shared" si="2"/>
        <v>-55.00000000000001</v>
      </c>
      <c r="K13" s="10">
        <f>'５西部地区'!K13+'3東部地区 '!K13+'４中部地区 '!K13</f>
        <v>1507</v>
      </c>
      <c r="L13" s="10">
        <f>'５西部地区'!L13+'3東部地区 '!L13+'４中部地区 '!L13</f>
        <v>1332</v>
      </c>
      <c r="M13" s="11">
        <f t="shared" si="3"/>
        <v>-11.61247511612475</v>
      </c>
      <c r="N13" s="13">
        <f>'５西部地区'!N13+'3東部地区 '!N13+'４中部地区 '!N13</f>
        <v>1723</v>
      </c>
      <c r="O13" s="10">
        <f>'５西部地区'!O13+'3東部地区 '!O13+'４中部地区 '!O13</f>
        <v>819</v>
      </c>
      <c r="P13" s="11">
        <f t="shared" si="4"/>
        <v>-52.466627974463144</v>
      </c>
    </row>
    <row r="14" spans="1:16" ht="14.25" customHeight="1">
      <c r="A14" s="9">
        <v>2</v>
      </c>
      <c r="B14" s="10">
        <f>'５西部地区'!B14+'3東部地区 '!B14+'４中部地区 '!B14</f>
        <v>1444</v>
      </c>
      <c r="C14" s="10">
        <v>1720</v>
      </c>
      <c r="D14" s="11">
        <f t="shared" si="0"/>
        <v>19.113573407202217</v>
      </c>
      <c r="E14" s="10">
        <f>'５西部地区'!E14+'3東部地区 '!E14+'４中部地区 '!E14</f>
        <v>193</v>
      </c>
      <c r="F14" s="10">
        <v>252</v>
      </c>
      <c r="G14" s="11">
        <f>IF(F14=0,0,(F14-E14)/E14*100)</f>
        <v>30.569948186528496</v>
      </c>
      <c r="H14" s="10">
        <f>'５西部地区'!H14+'3東部地区 '!H14+'４中部地区 '!H14</f>
        <v>19</v>
      </c>
      <c r="I14" s="10">
        <v>33</v>
      </c>
      <c r="J14" s="11">
        <f t="shared" si="2"/>
        <v>73.68421052631578</v>
      </c>
      <c r="K14" s="10">
        <f>'５西部地区'!K14+'3東部地区 '!K14+'４中部地区 '!K14</f>
        <v>954</v>
      </c>
      <c r="L14" s="10">
        <v>1178</v>
      </c>
      <c r="M14" s="11">
        <f t="shared" si="3"/>
        <v>23.48008385744235</v>
      </c>
      <c r="N14" s="13">
        <f>'５西部地区'!N14+'3東部地区 '!N14+'４中部地区 '!N14</f>
        <v>683</v>
      </c>
      <c r="O14" s="10">
        <v>794</v>
      </c>
      <c r="P14" s="11">
        <f t="shared" si="4"/>
        <v>16.251830161054173</v>
      </c>
    </row>
    <row r="15" spans="1:16" ht="14.25" customHeight="1">
      <c r="A15" s="9">
        <v>3</v>
      </c>
      <c r="B15" s="10">
        <f>'５西部地区'!B15+'3東部地区 '!B15+'４中部地区 '!B15</f>
        <v>2185</v>
      </c>
      <c r="C15" s="10">
        <v>1648</v>
      </c>
      <c r="D15" s="11">
        <f t="shared" si="0"/>
        <v>-24.576659038901603</v>
      </c>
      <c r="E15" s="10">
        <f>'５西部地区'!E15+'3東部地区 '!E15+'４中部地区 '!E15</f>
        <v>185</v>
      </c>
      <c r="F15" s="10">
        <v>288</v>
      </c>
      <c r="G15" s="11">
        <f t="shared" si="1"/>
        <v>55.67567567567567</v>
      </c>
      <c r="H15" s="10">
        <f>'５西部地区'!H15+'3東部地区 '!H15+'４中部地区 '!H15</f>
        <v>29</v>
      </c>
      <c r="I15" s="10">
        <v>67</v>
      </c>
      <c r="J15" s="11">
        <f>IF(I15=0,0,(I15-H15)/H15*100)</f>
        <v>131.0344827586207</v>
      </c>
      <c r="K15" s="10">
        <f>'５西部地区'!K15+'3東部地区 '!K15+'４中部地区 '!K15</f>
        <v>1417</v>
      </c>
      <c r="L15" s="10">
        <v>1198</v>
      </c>
      <c r="M15" s="11">
        <f t="shared" si="3"/>
        <v>-15.455187014820043</v>
      </c>
      <c r="N15" s="13">
        <f>'５西部地区'!N15+'3東部地区 '!N15+'４中部地区 '!N15</f>
        <v>953</v>
      </c>
      <c r="O15" s="10">
        <v>738</v>
      </c>
      <c r="P15" s="11">
        <f t="shared" si="4"/>
        <v>-22.560335781741866</v>
      </c>
    </row>
    <row r="16" spans="1:16" ht="18" customHeight="1">
      <c r="A16" s="12" t="s">
        <v>6</v>
      </c>
      <c r="B16" s="13">
        <f>SUM(B4:B15)</f>
        <v>30869</v>
      </c>
      <c r="C16" s="10">
        <f>IF(C15=0,0,SUM(C4:C15))</f>
        <v>22840</v>
      </c>
      <c r="D16" s="11">
        <f>IF(C16=0,0,(C16-B16)/B16*100)</f>
        <v>-26.009912857559364</v>
      </c>
      <c r="E16" s="13">
        <f>SUM(E4:E15)</f>
        <v>4140</v>
      </c>
      <c r="F16" s="10">
        <f>IF(F15=0,0,SUM(F4:F15))</f>
        <v>2928</v>
      </c>
      <c r="G16" s="11">
        <f t="shared" si="1"/>
        <v>-29.275362318840582</v>
      </c>
      <c r="H16" s="10">
        <f>SUM(H4:H15)</f>
        <v>784</v>
      </c>
      <c r="I16" s="10">
        <f>IF(I15=0,0,SUM(I4:I15))</f>
        <v>454</v>
      </c>
      <c r="J16" s="11">
        <f>IF(I16=0,0,(I16-H16)/H16*100)</f>
        <v>-42.09183673469388</v>
      </c>
      <c r="K16" s="13">
        <f>SUM(K4:K15)</f>
        <v>17830</v>
      </c>
      <c r="L16" s="10">
        <f>IF(L15=0,0,SUM(L4:L15))</f>
        <v>15180</v>
      </c>
      <c r="M16" s="11">
        <f t="shared" si="3"/>
        <v>-14.862591138530568</v>
      </c>
      <c r="N16" s="13">
        <f>SUM(N4:N15)</f>
        <v>17179</v>
      </c>
      <c r="O16" s="10">
        <f>IF(O15=0,0,SUM(O4:O15))</f>
        <v>10588</v>
      </c>
      <c r="P16" s="11">
        <f t="shared" si="4"/>
        <v>-38.366610396414224</v>
      </c>
    </row>
    <row r="17" spans="1:16" ht="14.25" customHeight="1">
      <c r="A17" s="9" t="s">
        <v>7</v>
      </c>
      <c r="B17" s="13">
        <f>SUM(B4:B6)</f>
        <v>8161</v>
      </c>
      <c r="C17" s="10">
        <f>IF(C6=0,0,SUM(C4:C6))</f>
        <v>6328</v>
      </c>
      <c r="D17" s="11">
        <f t="shared" si="0"/>
        <v>-22.46048278397255</v>
      </c>
      <c r="E17" s="13">
        <f>SUM(E4:E6)</f>
        <v>1073</v>
      </c>
      <c r="F17" s="10">
        <f>IF(F6=0,0,SUM(F4:F6))</f>
        <v>810</v>
      </c>
      <c r="G17" s="11">
        <f t="shared" si="1"/>
        <v>-24.510717614165888</v>
      </c>
      <c r="H17" s="10">
        <f>SUM(H4:H6)</f>
        <v>215</v>
      </c>
      <c r="I17" s="10">
        <f>IF(I6=0,0,SUM(I4:I6))</f>
        <v>123</v>
      </c>
      <c r="J17" s="11">
        <f t="shared" si="2"/>
        <v>-42.7906976744186</v>
      </c>
      <c r="K17" s="13">
        <f>SUM(K4:K6)</f>
        <v>4571</v>
      </c>
      <c r="L17" s="10">
        <f>IF(L6=0,0,SUM(L4:L6))</f>
        <v>3837</v>
      </c>
      <c r="M17" s="11">
        <f t="shared" si="3"/>
        <v>-16.057755414570117</v>
      </c>
      <c r="N17" s="13">
        <f>SUM(N4:N6)</f>
        <v>4663</v>
      </c>
      <c r="O17" s="10">
        <f>IF(O6=0,0,SUM(O4:O6))</f>
        <v>3301</v>
      </c>
      <c r="P17" s="11">
        <f t="shared" si="4"/>
        <v>-29.20866395024662</v>
      </c>
    </row>
    <row r="18" spans="1:16" ht="14.25" customHeight="1">
      <c r="A18" s="9" t="s">
        <v>8</v>
      </c>
      <c r="B18" s="13">
        <f>SUM(B7:B9)</f>
        <v>8818</v>
      </c>
      <c r="C18" s="10">
        <f>IF(C9=0,0,SUM(C7:C9))</f>
        <v>5248</v>
      </c>
      <c r="D18" s="11">
        <f t="shared" si="0"/>
        <v>-40.4853708323883</v>
      </c>
      <c r="E18" s="13">
        <f>SUM(E7:E9)</f>
        <v>1311</v>
      </c>
      <c r="F18" s="10">
        <f>IF(F9=0,0,SUM(F7:F9))</f>
        <v>743</v>
      </c>
      <c r="G18" s="11">
        <f t="shared" si="1"/>
        <v>-43.325705568268496</v>
      </c>
      <c r="H18" s="10">
        <f>SUM(H7:H9)</f>
        <v>295</v>
      </c>
      <c r="I18" s="10">
        <f>IF(I9=0,0,SUM(I7:I9))</f>
        <v>85</v>
      </c>
      <c r="J18" s="11">
        <f t="shared" si="2"/>
        <v>-71.1864406779661</v>
      </c>
      <c r="K18" s="13">
        <f>SUM(K7:K9)</f>
        <v>5232</v>
      </c>
      <c r="L18" s="10">
        <f>IF(L9=0,0,SUM(L7:L9))</f>
        <v>3583</v>
      </c>
      <c r="M18" s="11">
        <f t="shared" si="3"/>
        <v>-31.517584097859324</v>
      </c>
      <c r="N18" s="13">
        <f>SUM(N7:N9)</f>
        <v>4897</v>
      </c>
      <c r="O18" s="10">
        <f>IF(O9=0,0,SUM(O7:O9))</f>
        <v>2408</v>
      </c>
      <c r="P18" s="11">
        <f t="shared" si="4"/>
        <v>-50.827036961404936</v>
      </c>
    </row>
    <row r="19" spans="1:16" ht="14.25" customHeight="1">
      <c r="A19" s="9" t="s">
        <v>9</v>
      </c>
      <c r="B19" s="13">
        <f>SUM(B10:B12)</f>
        <v>7364</v>
      </c>
      <c r="C19" s="10">
        <f>IF(C12=0,0,SUM(C10:C12))</f>
        <v>5953</v>
      </c>
      <c r="D19" s="11">
        <f t="shared" si="0"/>
        <v>-19.160782183595874</v>
      </c>
      <c r="E19" s="13">
        <f>SUM(E10:E12)</f>
        <v>1045</v>
      </c>
      <c r="F19" s="10">
        <f>IF(F12=0,0,SUM(F10:F12))</f>
        <v>627</v>
      </c>
      <c r="G19" s="11">
        <f t="shared" si="1"/>
        <v>-40</v>
      </c>
      <c r="H19" s="10">
        <f>SUM(H10:H12)</f>
        <v>166</v>
      </c>
      <c r="I19" s="10">
        <f>IF(I12=0,0,SUM(I10:I12))</f>
        <v>119</v>
      </c>
      <c r="J19" s="11">
        <f t="shared" si="2"/>
        <v>-28.313253012048197</v>
      </c>
      <c r="K19" s="13">
        <f>SUM(K10:K12)</f>
        <v>4149</v>
      </c>
      <c r="L19" s="10">
        <f>IF(L12=0,0,SUM(L10:L12))</f>
        <v>4052</v>
      </c>
      <c r="M19" s="11">
        <f t="shared" si="3"/>
        <v>-2.3379127500602555</v>
      </c>
      <c r="N19" s="13">
        <f>SUM(N10:N12)</f>
        <v>4260</v>
      </c>
      <c r="O19" s="10">
        <f>IF(O12=0,0,SUM(O10:O12))</f>
        <v>2528</v>
      </c>
      <c r="P19" s="11">
        <f t="shared" si="4"/>
        <v>-40.65727699530516</v>
      </c>
    </row>
    <row r="20" spans="1:16" ht="14.25" customHeight="1">
      <c r="A20" s="9" t="s">
        <v>10</v>
      </c>
      <c r="B20" s="13">
        <f>SUM(B13:B15)</f>
        <v>6526</v>
      </c>
      <c r="C20" s="10">
        <f>IF(C15=0,0,SUM(C13:C15))</f>
        <v>5311</v>
      </c>
      <c r="D20" s="11">
        <f t="shared" si="0"/>
        <v>-18.61783634692001</v>
      </c>
      <c r="E20" s="13">
        <f>SUM(E13:E15)</f>
        <v>711</v>
      </c>
      <c r="F20" s="10">
        <f>IF(F15=0,0,SUM(F13:F15))</f>
        <v>748</v>
      </c>
      <c r="G20" s="11">
        <f t="shared" si="1"/>
        <v>5.20393811533052</v>
      </c>
      <c r="H20" s="10">
        <f>SUM(H13:H15)</f>
        <v>108</v>
      </c>
      <c r="I20" s="10">
        <f>IF(I15=0,0,SUM(I13:I15))</f>
        <v>127</v>
      </c>
      <c r="J20" s="11">
        <f>IF(I20=0,0,(I20-H20)/H20*100)</f>
        <v>17.59259259259259</v>
      </c>
      <c r="K20" s="13">
        <f>SUM(K13:K15)</f>
        <v>3878</v>
      </c>
      <c r="L20" s="10">
        <f>IF(L15=0,0,SUM(L13:L15))</f>
        <v>3708</v>
      </c>
      <c r="M20" s="11">
        <f t="shared" si="3"/>
        <v>-4.383702939659619</v>
      </c>
      <c r="N20" s="13">
        <f>SUM(N13:N15)</f>
        <v>3359</v>
      </c>
      <c r="O20" s="10">
        <f>IF(O15=0,0,SUM(O13:O15))</f>
        <v>2351</v>
      </c>
      <c r="P20" s="11">
        <f t="shared" si="4"/>
        <v>-30.0089312295326</v>
      </c>
    </row>
    <row r="21" spans="1:16" ht="15" customHeight="1" thickBot="1">
      <c r="A21" s="14" t="s">
        <v>24</v>
      </c>
      <c r="B21" s="46">
        <f>SUM(B4:B15)</f>
        <v>30869</v>
      </c>
      <c r="C21" s="15">
        <f>SUM(C4:C15)</f>
        <v>22840</v>
      </c>
      <c r="D21" s="16">
        <f>IF(C21=0,0,(C21-B21)/B21*100)</f>
        <v>-26.009912857559364</v>
      </c>
      <c r="E21" s="46">
        <f>SUM(E4:E15)</f>
        <v>4140</v>
      </c>
      <c r="F21" s="15">
        <f>SUM(F4:F15)</f>
        <v>2928</v>
      </c>
      <c r="G21" s="16">
        <f>IF(F21=0,0,(F21-E21)/E21*100)</f>
        <v>-29.275362318840582</v>
      </c>
      <c r="H21" s="46">
        <f>SUM(H4:H15)</f>
        <v>784</v>
      </c>
      <c r="I21" s="15">
        <f>SUM(I4:I15)</f>
        <v>454</v>
      </c>
      <c r="J21" s="16">
        <f>IF(I21=0,0,(I21-H21)/H21*100)</f>
        <v>-42.09183673469388</v>
      </c>
      <c r="K21" s="46">
        <f>SUM(K4:K15)</f>
        <v>17830</v>
      </c>
      <c r="L21" s="15">
        <f>SUM(L4:L15)</f>
        <v>15180</v>
      </c>
      <c r="M21" s="16">
        <f t="shared" si="3"/>
        <v>-14.862591138530568</v>
      </c>
      <c r="N21" s="46">
        <f>SUM(N4:N15)</f>
        <v>17179</v>
      </c>
      <c r="O21" s="15">
        <f>SUM(O4:O15)</f>
        <v>10588</v>
      </c>
      <c r="P21" s="16">
        <f t="shared" si="4"/>
        <v>-38.366610396414224</v>
      </c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4" ht="18" customHeight="1" thickBot="1">
      <c r="A23" s="3"/>
      <c r="B23" s="4" t="s">
        <v>19</v>
      </c>
      <c r="C23" s="4"/>
      <c r="D23" s="5"/>
      <c r="E23" s="1" t="s">
        <v>20</v>
      </c>
      <c r="F23" s="1"/>
      <c r="G23" s="1"/>
      <c r="H23" s="1" t="s">
        <v>21</v>
      </c>
      <c r="I23" s="6"/>
      <c r="J23" s="6"/>
      <c r="K23" s="2" t="s">
        <v>22</v>
      </c>
      <c r="N23" s="2" t="s">
        <v>23</v>
      </c>
    </row>
    <row r="24" spans="1:16" ht="14.25" customHeight="1">
      <c r="A24" s="60" t="s">
        <v>2</v>
      </c>
      <c r="B24" s="31" t="s">
        <v>32</v>
      </c>
      <c r="C24" s="31" t="s">
        <v>31</v>
      </c>
      <c r="D24" s="32" t="s">
        <v>3</v>
      </c>
      <c r="E24" s="31" t="s">
        <v>32</v>
      </c>
      <c r="F24" s="31" t="s">
        <v>31</v>
      </c>
      <c r="G24" s="32" t="s">
        <v>3</v>
      </c>
      <c r="H24" s="31" t="s">
        <v>32</v>
      </c>
      <c r="I24" s="31" t="s">
        <v>31</v>
      </c>
      <c r="J24" s="32" t="s">
        <v>3</v>
      </c>
      <c r="K24" s="31" t="s">
        <v>32</v>
      </c>
      <c r="L24" s="31" t="s">
        <v>31</v>
      </c>
      <c r="M24" s="32" t="s">
        <v>3</v>
      </c>
      <c r="N24" s="31" t="s">
        <v>32</v>
      </c>
      <c r="O24" s="31" t="s">
        <v>31</v>
      </c>
      <c r="P24" s="32" t="s">
        <v>3</v>
      </c>
    </row>
    <row r="25" spans="1:16" ht="14.25" customHeight="1">
      <c r="A25" s="61"/>
      <c r="B25" s="24" t="s">
        <v>4</v>
      </c>
      <c r="C25" s="24" t="s">
        <v>4</v>
      </c>
      <c r="D25" s="25" t="s">
        <v>5</v>
      </c>
      <c r="E25" s="24" t="s">
        <v>4</v>
      </c>
      <c r="F25" s="24" t="s">
        <v>4</v>
      </c>
      <c r="G25" s="25" t="s">
        <v>5</v>
      </c>
      <c r="H25" s="24" t="s">
        <v>4</v>
      </c>
      <c r="I25" s="24" t="s">
        <v>4</v>
      </c>
      <c r="J25" s="25" t="s">
        <v>5</v>
      </c>
      <c r="K25" s="24" t="s">
        <v>4</v>
      </c>
      <c r="L25" s="24" t="s">
        <v>4</v>
      </c>
      <c r="M25" s="25" t="s">
        <v>5</v>
      </c>
      <c r="N25" s="24" t="s">
        <v>4</v>
      </c>
      <c r="O25" s="24" t="s">
        <v>4</v>
      </c>
      <c r="P25" s="25" t="s">
        <v>5</v>
      </c>
    </row>
    <row r="26" spans="1:16" ht="14.25" customHeight="1">
      <c r="A26" s="9">
        <v>4</v>
      </c>
      <c r="B26" s="13">
        <f>'５西部地区'!B26+'3東部地区 '!B26+'４中部地区 '!B26</f>
        <v>1467</v>
      </c>
      <c r="C26" s="10">
        <f>'５西部地区'!C26+'3東部地区 '!C26+'４中部地区 '!C26</f>
        <v>1019</v>
      </c>
      <c r="D26" s="11">
        <f aca="true" t="shared" si="5" ref="D26:D43">IF(C26=0,0,(C26-B26)/B26*100)</f>
        <v>-30.538513974096798</v>
      </c>
      <c r="E26" s="10">
        <f>'５西部地区'!E26+'3東部地区 '!E26+'４中部地区 '!E26</f>
        <v>1259</v>
      </c>
      <c r="F26" s="10">
        <f>'５西部地区'!F26+'3東部地区 '!F26+'４中部地区 '!F26</f>
        <v>768</v>
      </c>
      <c r="G26" s="11">
        <f aca="true" t="shared" si="6" ref="G26:G43">IF(F26=0,0,(F26-E26)/E26*100)</f>
        <v>-38.99920571882446</v>
      </c>
      <c r="H26" s="10">
        <f>'５西部地区'!H26+'3東部地区 '!H26+'４中部地区 '!H26</f>
        <v>4</v>
      </c>
      <c r="I26" s="10">
        <f>'５西部地区'!I26+'3東部地区 '!I26+'４中部地区 '!I26</f>
        <v>10</v>
      </c>
      <c r="J26" s="11">
        <f aca="true" t="shared" si="7" ref="J26:J43">IF(I26=0,0,(I26-H26)/H26*100)</f>
        <v>150</v>
      </c>
      <c r="K26" s="10">
        <f>'５西部地区'!K26+'3東部地区 '!K26+'４中部地区 '!K26</f>
        <v>477</v>
      </c>
      <c r="L26" s="10">
        <f>'５西部地区'!L26+'3東部地区 '!L26+'４中部地区 '!L26</f>
        <v>342</v>
      </c>
      <c r="M26" s="11">
        <f aca="true" t="shared" si="8" ref="M26:M43">IF(L26=0,0,(L26-K26)/K26*100)</f>
        <v>-28.30188679245283</v>
      </c>
      <c r="N26" s="13">
        <f>'５西部地区'!N26+'3東部地区 '!N26+'４中部地区 '!N26</f>
        <v>319</v>
      </c>
      <c r="O26" s="10">
        <f>'５西部地区'!O26+'3東部地区 '!O26+'４中部地区 '!O26</f>
        <v>234</v>
      </c>
      <c r="P26" s="11">
        <f aca="true" t="shared" si="9" ref="P26:P36">IF(O26=0,0,(O26-N26)/N26*100)</f>
        <v>-26.64576802507837</v>
      </c>
    </row>
    <row r="27" spans="1:16" ht="14.25" customHeight="1">
      <c r="A27" s="9">
        <v>5</v>
      </c>
      <c r="B27" s="13">
        <f>'５西部地区'!B27+'3東部地区 '!B27+'４中部地区 '!B27</f>
        <v>1241</v>
      </c>
      <c r="C27" s="10">
        <f>'５西部地区'!C27+'3東部地区 '!C27+'４中部地区 '!C27</f>
        <v>1101</v>
      </c>
      <c r="D27" s="11">
        <f t="shared" si="5"/>
        <v>-11.281224818694602</v>
      </c>
      <c r="E27" s="10">
        <f>'５西部地区'!E27+'3東部地区 '!E27+'４中部地区 '!E27</f>
        <v>1207</v>
      </c>
      <c r="F27" s="10">
        <f>'５西部地区'!F27+'3東部地区 '!F27+'４中部地区 '!F27</f>
        <v>983</v>
      </c>
      <c r="G27" s="11">
        <f t="shared" si="6"/>
        <v>-18.55840927920464</v>
      </c>
      <c r="H27" s="10">
        <f>'５西部地区'!H27+'3東部地区 '!H27+'４中部地区 '!H27</f>
        <v>30</v>
      </c>
      <c r="I27" s="10">
        <f>'５西部地区'!I27+'3東部地区 '!I27+'４中部地区 '!I27</f>
        <v>5</v>
      </c>
      <c r="J27" s="11">
        <f t="shared" si="7"/>
        <v>-83.33333333333334</v>
      </c>
      <c r="K27" s="10">
        <f>'５西部地区'!K27+'3東部地区 '!K27+'４中部地区 '!K27</f>
        <v>597</v>
      </c>
      <c r="L27" s="10">
        <f>'５西部地区'!L27+'3東部地区 '!L27+'４中部地区 '!L27</f>
        <v>412</v>
      </c>
      <c r="M27" s="11">
        <f t="shared" si="8"/>
        <v>-30.98827470686767</v>
      </c>
      <c r="N27" s="13">
        <f>'５西部地区'!N27+'3東部地区 '!N27+'４中部地区 '!N27</f>
        <v>476</v>
      </c>
      <c r="O27" s="10">
        <f>'５西部地区'!O27+'3東部地区 '!O27+'４中部地区 '!O27</f>
        <v>271</v>
      </c>
      <c r="P27" s="11">
        <f t="shared" si="9"/>
        <v>-43.0672268907563</v>
      </c>
    </row>
    <row r="28" spans="1:16" ht="14.25" customHeight="1">
      <c r="A28" s="9">
        <v>6</v>
      </c>
      <c r="B28" s="13">
        <f>'５西部地区'!B28+'3東部地区 '!B28+'４中部地区 '!B28</f>
        <v>1371</v>
      </c>
      <c r="C28" s="10">
        <f>'５西部地区'!C28+'3東部地区 '!C28+'４中部地区 '!C28</f>
        <v>1220</v>
      </c>
      <c r="D28" s="11">
        <f t="shared" si="5"/>
        <v>-11.013858497447119</v>
      </c>
      <c r="E28" s="10">
        <f>'５西部地区'!E28+'3東部地区 '!E28+'４中部地区 '!E28</f>
        <v>1023</v>
      </c>
      <c r="F28" s="10">
        <f>'５西部地区'!F28+'3東部地区 '!F28+'４中部地区 '!F28</f>
        <v>1137</v>
      </c>
      <c r="G28" s="11">
        <f t="shared" si="6"/>
        <v>11.143695014662756</v>
      </c>
      <c r="H28" s="10">
        <f>'５西部地区'!H28+'3東部地区 '!H28+'４中部地区 '!H28</f>
        <v>15</v>
      </c>
      <c r="I28" s="10">
        <f>'５西部地区'!I28+'3東部地区 '!I28+'４中部地区 '!I28</f>
        <v>7</v>
      </c>
      <c r="J28" s="11">
        <f t="shared" si="7"/>
        <v>-53.333333333333336</v>
      </c>
      <c r="K28" s="10">
        <f>'５西部地区'!K28+'3東部地区 '!K28+'４中部地区 '!K28</f>
        <v>543</v>
      </c>
      <c r="L28" s="10">
        <f>'５西部地区'!L28+'3東部地区 '!L28+'４中部地区 '!L28</f>
        <v>134</v>
      </c>
      <c r="M28" s="11">
        <f t="shared" si="8"/>
        <v>-75.32228360957643</v>
      </c>
      <c r="N28" s="13">
        <f>'５西部地区'!N28+'3東部地区 '!N28+'４中部地区 '!N28</f>
        <v>391</v>
      </c>
      <c r="O28" s="10">
        <f>'５西部地区'!O28+'3東部地区 '!O28+'４中部地区 '!O28</f>
        <v>46</v>
      </c>
      <c r="P28" s="11">
        <f t="shared" si="9"/>
        <v>-88.23529411764706</v>
      </c>
    </row>
    <row r="29" spans="1:16" ht="14.25" customHeight="1">
      <c r="A29" s="9">
        <v>7</v>
      </c>
      <c r="B29" s="13">
        <f>'５西部地区'!B29+'3東部地区 '!B29+'４中部地区 '!B29</f>
        <v>1308</v>
      </c>
      <c r="C29" s="10">
        <f>'５西部地区'!C29+'3東部地区 '!C29+'４中部地区 '!C29</f>
        <v>1178</v>
      </c>
      <c r="D29" s="11">
        <f t="shared" si="5"/>
        <v>-9.938837920489297</v>
      </c>
      <c r="E29" s="10">
        <f>'５西部地区'!E29+'3東部地区 '!E29+'４中部地区 '!E29</f>
        <v>1056</v>
      </c>
      <c r="F29" s="10">
        <f>'５西部地区'!F29+'3東部地区 '!F29+'４中部地区 '!F29</f>
        <v>906</v>
      </c>
      <c r="G29" s="11">
        <f t="shared" si="6"/>
        <v>-14.204545454545455</v>
      </c>
      <c r="H29" s="10">
        <f>'５西部地区'!H29+'3東部地区 '!H29+'４中部地区 '!H29</f>
        <v>11</v>
      </c>
      <c r="I29" s="10">
        <f>'５西部地区'!I29+'3東部地区 '!I29+'４中部地区 '!I29</f>
        <v>5</v>
      </c>
      <c r="J29" s="11">
        <f t="shared" si="7"/>
        <v>-54.54545454545454</v>
      </c>
      <c r="K29" s="10">
        <f>'５西部地区'!K29+'3東部地区 '!K29+'４中部地区 '!K29</f>
        <v>377</v>
      </c>
      <c r="L29" s="10">
        <f>'５西部地区'!L29+'3東部地区 '!L29+'４中部地区 '!L29</f>
        <v>173</v>
      </c>
      <c r="M29" s="11">
        <f t="shared" si="8"/>
        <v>-54.11140583554377</v>
      </c>
      <c r="N29" s="13">
        <f>'５西部地区'!N29+'3東部地区 '!N29+'４中部地区 '!N29</f>
        <v>225</v>
      </c>
      <c r="O29" s="10">
        <f>'５西部地区'!O29+'3東部地区 '!O29+'４中部地区 '!O29</f>
        <v>50</v>
      </c>
      <c r="P29" s="11">
        <f t="shared" si="9"/>
        <v>-77.77777777777779</v>
      </c>
    </row>
    <row r="30" spans="1:16" ht="14.25" customHeight="1">
      <c r="A30" s="9">
        <v>8</v>
      </c>
      <c r="B30" s="13">
        <f>'５西部地区'!B30+'3東部地区 '!B30+'４中部地区 '!B30</f>
        <v>1566</v>
      </c>
      <c r="C30" s="10">
        <f>'５西部地区'!C30+'3東部地区 '!C30+'４中部地区 '!C30</f>
        <v>1067</v>
      </c>
      <c r="D30" s="11">
        <f t="shared" si="5"/>
        <v>-31.864623243933586</v>
      </c>
      <c r="E30" s="10">
        <f>'５西部地区'!E30+'3東部地区 '!E30+'４中部地区 '!E30</f>
        <v>1318</v>
      </c>
      <c r="F30" s="10">
        <f>'５西部地区'!F30+'3東部地区 '!F30+'４中部地区 '!F30</f>
        <v>696</v>
      </c>
      <c r="G30" s="11">
        <f t="shared" si="6"/>
        <v>-47.192716236722305</v>
      </c>
      <c r="H30" s="10">
        <f>'５西部地区'!H30+'3東部地区 '!H30+'４中部地区 '!H30</f>
        <v>3</v>
      </c>
      <c r="I30" s="10">
        <f>'５西部地区'!I30+'3東部地区 '!I30+'４中部地区 '!I30</f>
        <v>5</v>
      </c>
      <c r="J30" s="11">
        <f t="shared" si="7"/>
        <v>66.66666666666666</v>
      </c>
      <c r="K30" s="10">
        <f>'５西部地区'!K30+'3東部地区 '!K30+'４中部地区 '!K30</f>
        <v>570</v>
      </c>
      <c r="L30" s="10">
        <f>'５西部地区'!L30+'3東部地区 '!L30+'４中部地区 '!L30</f>
        <v>196</v>
      </c>
      <c r="M30" s="11">
        <f t="shared" si="8"/>
        <v>-65.6140350877193</v>
      </c>
      <c r="N30" s="13">
        <f>'５西部地区'!N30+'3東部地区 '!N30+'４中部地区 '!N30</f>
        <v>452</v>
      </c>
      <c r="O30" s="10">
        <f>'５西部地区'!O30+'3東部地区 '!O30+'４中部地区 '!O30</f>
        <v>49</v>
      </c>
      <c r="P30" s="11">
        <f t="shared" si="9"/>
        <v>-89.15929203539822</v>
      </c>
    </row>
    <row r="31" spans="1:16" ht="14.25" customHeight="1">
      <c r="A31" s="9">
        <v>9</v>
      </c>
      <c r="B31" s="13">
        <f>'５西部地区'!B31+'3東部地区 '!B31+'４中部地区 '!B31</f>
        <v>1754</v>
      </c>
      <c r="C31" s="10">
        <f>'５西部地区'!C31+'3東部地区 '!C31+'４中部地区 '!C31</f>
        <v>1060</v>
      </c>
      <c r="D31" s="11">
        <f t="shared" si="5"/>
        <v>-39.56670467502851</v>
      </c>
      <c r="E31" s="10">
        <f>'５西部地区'!E31+'3東部地区 '!E31+'４中部地区 '!E31</f>
        <v>1726</v>
      </c>
      <c r="F31" s="10">
        <f>'５西部地区'!F31+'3東部地区 '!F31+'４中部地区 '!F31</f>
        <v>614</v>
      </c>
      <c r="G31" s="11">
        <f t="shared" si="6"/>
        <v>-64.42641946697567</v>
      </c>
      <c r="H31" s="10">
        <f>'５西部地区'!H31+'3東部地区 '!H31+'４中部地区 '!H31</f>
        <v>169</v>
      </c>
      <c r="I31" s="10">
        <f>'５西部地区'!I31+'3東部地区 '!I31+'４中部地区 '!I31</f>
        <v>3</v>
      </c>
      <c r="J31" s="11">
        <f t="shared" si="7"/>
        <v>-98.22485207100591</v>
      </c>
      <c r="K31" s="10">
        <f>'５西部地区'!K31+'3東部地区 '!K31+'４中部地区 '!K31</f>
        <v>271</v>
      </c>
      <c r="L31" s="10">
        <f>'５西部地区'!L31+'3東部地区 '!L31+'４中部地区 '!L31</f>
        <v>88</v>
      </c>
      <c r="M31" s="11">
        <f t="shared" si="8"/>
        <v>-67.52767527675276</v>
      </c>
      <c r="N31" s="13">
        <f>'５西部地区'!N31+'3東部地区 '!N31+'４中部地区 '!N31</f>
        <v>111</v>
      </c>
      <c r="O31" s="23" t="str">
        <f>"0"</f>
        <v>0</v>
      </c>
      <c r="P31" s="11">
        <f t="shared" si="9"/>
        <v>-100</v>
      </c>
    </row>
    <row r="32" spans="1:16" ht="14.25" customHeight="1">
      <c r="A32" s="9">
        <v>10</v>
      </c>
      <c r="B32" s="13">
        <f>'５西部地区'!B32+'3東部地区 '!B32+'４中部地区 '!B32</f>
        <v>1199</v>
      </c>
      <c r="C32" s="10">
        <f>'５西部地区'!C32+'3東部地区 '!C32+'４中部地区 '!C32</f>
        <v>1145</v>
      </c>
      <c r="D32" s="11">
        <f t="shared" si="5"/>
        <v>-4.5037531276063385</v>
      </c>
      <c r="E32" s="10">
        <f>'５西部地区'!E32+'3東部地区 '!E32+'４中部地区 '!E32</f>
        <v>1700</v>
      </c>
      <c r="F32" s="10">
        <f>'５西部地区'!F32+'3東部地区 '!F32+'４中部地区 '!F32</f>
        <v>799</v>
      </c>
      <c r="G32" s="11">
        <f t="shared" si="6"/>
        <v>-53</v>
      </c>
      <c r="H32" s="10">
        <f>'５西部地区'!H32+'3東部地区 '!H32+'４中部地区 '!H32</f>
        <v>15</v>
      </c>
      <c r="I32" s="10">
        <f>'５西部地区'!I32+'3東部地区 '!I32+'４中部地区 '!I32</f>
        <v>26</v>
      </c>
      <c r="J32" s="11">
        <f t="shared" si="7"/>
        <v>73.33333333333333</v>
      </c>
      <c r="K32" s="10">
        <f>'５西部地区'!K32+'3東部地区 '!K32+'４中部地区 '!K32</f>
        <v>452</v>
      </c>
      <c r="L32" s="10">
        <f>'５西部地区'!L32+'3東部地区 '!L32+'４中部地区 '!L32</f>
        <v>106</v>
      </c>
      <c r="M32" s="11">
        <f t="shared" si="8"/>
        <v>-76.54867256637168</v>
      </c>
      <c r="N32" s="13">
        <f>'５西部地区'!N32+'3東部地区 '!N32+'４中部地区 '!N32</f>
        <v>318</v>
      </c>
      <c r="O32" s="23" t="str">
        <f>"0"</f>
        <v>0</v>
      </c>
      <c r="P32" s="11">
        <f t="shared" si="9"/>
        <v>-100</v>
      </c>
    </row>
    <row r="33" spans="1:16" ht="14.25" customHeight="1">
      <c r="A33" s="9">
        <v>11</v>
      </c>
      <c r="B33" s="13">
        <f>'５西部地区'!B33+'3東部地区 '!B33+'４中部地区 '!B33</f>
        <v>886</v>
      </c>
      <c r="C33" s="10">
        <f>'５西部地区'!C33+'3東部地区 '!C33+'４中部地区 '!C33</f>
        <v>1171</v>
      </c>
      <c r="D33" s="11">
        <f t="shared" si="5"/>
        <v>32.167042889390515</v>
      </c>
      <c r="E33" s="10">
        <f>'５西部地区'!E33+'3東部地区 '!E33+'４中部地区 '!E33</f>
        <v>1120</v>
      </c>
      <c r="F33" s="10">
        <f>'５西部地区'!F33+'3東部地区 '!F33+'４中部地区 '!F33</f>
        <v>670</v>
      </c>
      <c r="G33" s="11">
        <f t="shared" si="6"/>
        <v>-40.17857142857143</v>
      </c>
      <c r="H33" s="10">
        <f>'５西部地区'!H33+'3東部地区 '!H33+'４中部地区 '!H33</f>
        <v>5</v>
      </c>
      <c r="I33" s="10">
        <f>'５西部地区'!I33+'3東部地区 '!I33+'４中部地区 '!I33</f>
        <v>9</v>
      </c>
      <c r="J33" s="11">
        <f t="shared" si="7"/>
        <v>80</v>
      </c>
      <c r="K33" s="10">
        <f>'５西部地区'!K33+'3東部地区 '!K33+'４中部地区 '!K33</f>
        <v>290</v>
      </c>
      <c r="L33" s="10">
        <f>'５西部地区'!L33+'3東部地区 '!L33+'４中部地区 '!L33</f>
        <v>213</v>
      </c>
      <c r="M33" s="11">
        <f t="shared" si="8"/>
        <v>-26.551724137931032</v>
      </c>
      <c r="N33" s="13">
        <f>'５西部地区'!N33+'3東部地区 '!N33+'４中部地区 '!N33</f>
        <v>179</v>
      </c>
      <c r="O33" s="10">
        <f>'５西部地区'!O33+'3東部地区 '!O33+'４中部地区 '!O33</f>
        <v>95</v>
      </c>
      <c r="P33" s="35">
        <f>IF(O33=0,0,IF(N33="0","　　―",(O33-N33)/N33*100))</f>
        <v>-46.927374301675975</v>
      </c>
    </row>
    <row r="34" spans="1:16" ht="14.25" customHeight="1">
      <c r="A34" s="9">
        <v>12</v>
      </c>
      <c r="B34" s="13">
        <f>'５西部地区'!B34+'3東部地区 '!B34+'４中部地区 '!B34</f>
        <v>1218</v>
      </c>
      <c r="C34" s="10">
        <f>'５西部地区'!C34+'3東部地区 '!C34+'４中部地区 '!C34</f>
        <v>1263</v>
      </c>
      <c r="D34" s="11">
        <f t="shared" si="5"/>
        <v>3.6945812807881775</v>
      </c>
      <c r="E34" s="10">
        <f>'５西部地区'!E34+'3東部地区 '!E34+'４中部地区 '!E34</f>
        <v>1383</v>
      </c>
      <c r="F34" s="10">
        <f>'５西部地区'!F34+'3東部地区 '!F34+'４中部地区 '!F34</f>
        <v>1040</v>
      </c>
      <c r="G34" s="11">
        <f t="shared" si="6"/>
        <v>-24.80115690527838</v>
      </c>
      <c r="H34" s="10">
        <f>'５西部地区'!H34+'3東部地区 '!H34+'４中部地区 '!H34</f>
        <v>4</v>
      </c>
      <c r="I34" s="10">
        <f>'５西部地区'!I34+'3東部地区 '!I34+'４中部地区 '!I34</f>
        <v>4</v>
      </c>
      <c r="J34" s="11">
        <f t="shared" si="7"/>
        <v>0</v>
      </c>
      <c r="K34" s="10">
        <f>'５西部地区'!K34+'3東部地区 '!K34+'４中部地区 '!K34</f>
        <v>137</v>
      </c>
      <c r="L34" s="10">
        <f>'５西部地区'!L34+'3東部地区 '!L34+'４中部地区 '!L34</f>
        <v>134</v>
      </c>
      <c r="M34" s="11">
        <f t="shared" si="8"/>
        <v>-2.18978102189781</v>
      </c>
      <c r="N34" s="13">
        <f>'５西部地区'!N34+'3東部地区 '!N34+'４中部地区 '!N34</f>
        <v>1</v>
      </c>
      <c r="O34" s="23" t="str">
        <f>"0"</f>
        <v>0</v>
      </c>
      <c r="P34" s="35">
        <f>IF(O34=0,0,IF(N34="0","　　―",(O34-N34)/N34*100))</f>
        <v>-100</v>
      </c>
    </row>
    <row r="35" spans="1:16" ht="14.25" customHeight="1">
      <c r="A35" s="9">
        <v>1</v>
      </c>
      <c r="B35" s="13">
        <f>'５西部地区'!B35+'3東部地区 '!B35+'４中部地区 '!B35</f>
        <v>1189</v>
      </c>
      <c r="C35" s="10">
        <f>'５西部地区'!C35+'3東部地区 '!C35+'４中部地区 '!C35</f>
        <v>1204</v>
      </c>
      <c r="D35" s="11">
        <f t="shared" si="5"/>
        <v>1.2615643397813288</v>
      </c>
      <c r="E35" s="10">
        <f>'５西部地区'!E35+'3東部地区 '!E35+'４中部地区 '!E35</f>
        <v>1432</v>
      </c>
      <c r="F35" s="10">
        <f>'５西部地区'!F35+'3東部地区 '!F35+'４中部地区 '!F35</f>
        <v>774</v>
      </c>
      <c r="G35" s="11">
        <f t="shared" si="6"/>
        <v>-45.94972067039106</v>
      </c>
      <c r="H35" s="10">
        <f>'５西部地区'!H35+'3東部地区 '!H35+'４中部地区 '!H35</f>
        <v>8</v>
      </c>
      <c r="I35" s="10">
        <f>'５西部地区'!I35+'3東部地区 '!I35+'４中部地区 '!I35</f>
        <v>7</v>
      </c>
      <c r="J35" s="11">
        <f t="shared" si="7"/>
        <v>-12.5</v>
      </c>
      <c r="K35" s="10">
        <f>'５西部地区'!K35+'3東部地区 '!K35+'４中部地区 '!K35</f>
        <v>601</v>
      </c>
      <c r="L35" s="10">
        <f>'５西部地区'!L35+'3東部地区 '!L35+'４中部地区 '!L35</f>
        <v>166</v>
      </c>
      <c r="M35" s="11">
        <f t="shared" si="8"/>
        <v>-72.3793677204659</v>
      </c>
      <c r="N35" s="13">
        <f>'５西部地区'!N35+'3東部地区 '!N35+'４中部地区 '!N35</f>
        <v>460</v>
      </c>
      <c r="O35" s="10">
        <f>'５西部地区'!O35+'3東部地区 '!O35+'４中部地区 '!O35</f>
        <v>43</v>
      </c>
      <c r="P35" s="11">
        <f t="shared" si="9"/>
        <v>-90.65217391304347</v>
      </c>
    </row>
    <row r="36" spans="1:16" ht="14.25" customHeight="1">
      <c r="A36" s="9">
        <v>2</v>
      </c>
      <c r="B36" s="13">
        <f>'５西部地区'!B36+'3東部地区 '!B36+'４中部地区 '!B36</f>
        <v>911</v>
      </c>
      <c r="C36" s="10">
        <v>981</v>
      </c>
      <c r="D36" s="11">
        <f t="shared" si="5"/>
        <v>7.683863885839736</v>
      </c>
      <c r="E36" s="10">
        <f>'５西部地区'!E36+'3東部地区 '!E36+'４中部地区 '!E36</f>
        <v>599</v>
      </c>
      <c r="F36" s="10">
        <v>872</v>
      </c>
      <c r="G36" s="11">
        <f t="shared" si="6"/>
        <v>45.57595993322204</v>
      </c>
      <c r="H36" s="10">
        <f>'５西部地区'!H36+'3東部地区 '!H36+'４中部地区 '!H36</f>
        <v>31</v>
      </c>
      <c r="I36" s="10">
        <v>3</v>
      </c>
      <c r="J36" s="11">
        <f t="shared" si="7"/>
        <v>-90.32258064516128</v>
      </c>
      <c r="K36" s="10">
        <f>'５西部地区'!K36+'3東部地区 '!K36+'４中部地区 '!K36</f>
        <v>96</v>
      </c>
      <c r="L36" s="10">
        <v>116</v>
      </c>
      <c r="M36" s="11">
        <f t="shared" si="8"/>
        <v>20.833333333333336</v>
      </c>
      <c r="N36" s="13">
        <f>'５西部地区'!N36+'3東部地区 '!N36+'４中部地区 '!N36</f>
        <v>27</v>
      </c>
      <c r="O36" s="10">
        <v>4</v>
      </c>
      <c r="P36" s="11">
        <f t="shared" si="9"/>
        <v>-85.18518518518519</v>
      </c>
    </row>
    <row r="37" spans="1:16" ht="14.25" customHeight="1">
      <c r="A37" s="9">
        <v>3</v>
      </c>
      <c r="B37" s="13">
        <f>'５西部地区'!B37+'3東部地区 '!B37+'４中部地区 '!B37</f>
        <v>1227</v>
      </c>
      <c r="C37" s="10">
        <v>1159</v>
      </c>
      <c r="D37" s="11">
        <f>IF(C37=0,0,(C37-B37)/B37*100)</f>
        <v>-5.541972290138549</v>
      </c>
      <c r="E37" s="10">
        <f>'５西部地区'!E37+'3東部地区 '!E37+'４中部地区 '!E37</f>
        <v>988</v>
      </c>
      <c r="F37" s="10">
        <v>557</v>
      </c>
      <c r="G37" s="11">
        <f>IF(F37=0,0,(F37-E37)/E37*100)</f>
        <v>-43.62348178137652</v>
      </c>
      <c r="H37" s="10">
        <f>'５西部地区'!H37+'3東部地区 '!H37+'４中部地区 '!H37</f>
        <v>24</v>
      </c>
      <c r="I37" s="10">
        <v>17</v>
      </c>
      <c r="J37" s="11">
        <f>IF(I37=0,0,(I37-H37)/H37*100)</f>
        <v>-29.166666666666668</v>
      </c>
      <c r="K37" s="10">
        <f>'５西部地区'!K37+'3東部地区 '!K37+'４中部地区 '!K37</f>
        <v>131</v>
      </c>
      <c r="L37" s="10">
        <v>203</v>
      </c>
      <c r="M37" s="11">
        <f>IF(L37=0,0,(L37-K37)/K37*100)</f>
        <v>54.961832061068705</v>
      </c>
      <c r="N37" s="52" t="str">
        <f>"0"</f>
        <v>0</v>
      </c>
      <c r="O37" s="10">
        <v>82</v>
      </c>
      <c r="P37" s="35" t="str">
        <f>IF(O37=0,0,IF(N37="0","　　―",(O37-N37)/N37*100))</f>
        <v>　　―</v>
      </c>
    </row>
    <row r="38" spans="1:16" ht="18" customHeight="1">
      <c r="A38" s="12" t="s">
        <v>6</v>
      </c>
      <c r="B38" s="13">
        <f>SUM(B26:B37)</f>
        <v>15337</v>
      </c>
      <c r="C38" s="10">
        <f>IF(C37=0,0,SUM(C26:C37))</f>
        <v>13568</v>
      </c>
      <c r="D38" s="11">
        <f t="shared" si="5"/>
        <v>-11.53419834387429</v>
      </c>
      <c r="E38" s="13">
        <f>SUM(E26:E37)</f>
        <v>14811</v>
      </c>
      <c r="F38" s="10">
        <f>IF(F37=0,0,SUM(F26:F37))</f>
        <v>9816</v>
      </c>
      <c r="G38" s="11">
        <f t="shared" si="6"/>
        <v>-33.72493417054891</v>
      </c>
      <c r="H38" s="13">
        <f>SUM(H26:H37)</f>
        <v>319</v>
      </c>
      <c r="I38" s="10">
        <f>IF(I37=0,0,SUM(I26:I37))</f>
        <v>101</v>
      </c>
      <c r="J38" s="11">
        <f t="shared" si="7"/>
        <v>-68.3385579937304</v>
      </c>
      <c r="K38" s="13">
        <f>SUM(K26:K37)</f>
        <v>4542</v>
      </c>
      <c r="L38" s="10">
        <f>IF(L37=0,0,SUM(L26:L37))</f>
        <v>2283</v>
      </c>
      <c r="M38" s="11">
        <f t="shared" si="8"/>
        <v>-49.735799207397626</v>
      </c>
      <c r="N38" s="13">
        <f>SUM(N26:N37)</f>
        <v>2959</v>
      </c>
      <c r="O38" s="10">
        <f>IF(O37=0,0,SUM(O26:O37))</f>
        <v>874</v>
      </c>
      <c r="P38" s="11">
        <f aca="true" t="shared" si="10" ref="P38:P43">IF(O38=0,0,(O38-N38)/N38*100)</f>
        <v>-70.46299425481581</v>
      </c>
    </row>
    <row r="39" spans="1:16" ht="14.25" customHeight="1">
      <c r="A39" s="9" t="s">
        <v>7</v>
      </c>
      <c r="B39" s="13">
        <f>SUM(B26:B28)</f>
        <v>4079</v>
      </c>
      <c r="C39" s="10">
        <f>IF(C28=0,0,SUM(C26:C28))</f>
        <v>3340</v>
      </c>
      <c r="D39" s="11">
        <f t="shared" si="5"/>
        <v>-18.117185584702135</v>
      </c>
      <c r="E39" s="13">
        <f>SUM(E26:E28)</f>
        <v>3489</v>
      </c>
      <c r="F39" s="10">
        <f>IF(F28=0,0,SUM(F26:F28))</f>
        <v>2888</v>
      </c>
      <c r="G39" s="11">
        <f t="shared" si="6"/>
        <v>-17.22556606477501</v>
      </c>
      <c r="H39" s="13">
        <f>SUM(H26:H28)</f>
        <v>49</v>
      </c>
      <c r="I39" s="10">
        <f>IF(I28=0,0,SUM(I26:I28))</f>
        <v>22</v>
      </c>
      <c r="J39" s="11">
        <f t="shared" si="7"/>
        <v>-55.10204081632652</v>
      </c>
      <c r="K39" s="13">
        <f>SUM(K26:K28)</f>
        <v>1617</v>
      </c>
      <c r="L39" s="10">
        <f>IF(L28=0,0,SUM(L26:L28))</f>
        <v>888</v>
      </c>
      <c r="M39" s="11">
        <f t="shared" si="8"/>
        <v>-45.083487940630796</v>
      </c>
      <c r="N39" s="13">
        <f>SUM(N26:N28)</f>
        <v>1186</v>
      </c>
      <c r="O39" s="10">
        <f>IF(O28=0,0,SUM(O26:O28))</f>
        <v>551</v>
      </c>
      <c r="P39" s="11">
        <f t="shared" si="10"/>
        <v>-53.541315345699836</v>
      </c>
    </row>
    <row r="40" spans="1:16" ht="14.25" customHeight="1">
      <c r="A40" s="9" t="s">
        <v>8</v>
      </c>
      <c r="B40" s="13">
        <f>SUM(B29:B31)</f>
        <v>4628</v>
      </c>
      <c r="C40" s="10">
        <f>IF(C31=0,0,SUM(C29:C31))</f>
        <v>3305</v>
      </c>
      <c r="D40" s="11">
        <f t="shared" si="5"/>
        <v>-28.586862575626622</v>
      </c>
      <c r="E40" s="13">
        <f>SUM(E29:E31)</f>
        <v>4100</v>
      </c>
      <c r="F40" s="10">
        <f>IF(F31=0,0,SUM(F29:F31))</f>
        <v>2216</v>
      </c>
      <c r="G40" s="11">
        <f t="shared" si="6"/>
        <v>-45.951219512195124</v>
      </c>
      <c r="H40" s="13">
        <f>SUM(H29:H31)</f>
        <v>183</v>
      </c>
      <c r="I40" s="10">
        <f>IF(I31=0,0,SUM(I29:I31))</f>
        <v>13</v>
      </c>
      <c r="J40" s="11">
        <f t="shared" si="7"/>
        <v>-92.89617486338798</v>
      </c>
      <c r="K40" s="13">
        <f>SUM(K29:K31)</f>
        <v>1218</v>
      </c>
      <c r="L40" s="10">
        <f>IF(L31=0,0,SUM(L29:L31))</f>
        <v>457</v>
      </c>
      <c r="M40" s="11">
        <f t="shared" si="8"/>
        <v>-62.47947454844006</v>
      </c>
      <c r="N40" s="13">
        <f>SUM(N29:N31)</f>
        <v>788</v>
      </c>
      <c r="O40" s="10">
        <f>IF(O31=0,0,SUM(O29:O31))</f>
        <v>99</v>
      </c>
      <c r="P40" s="11">
        <f t="shared" si="10"/>
        <v>-87.43654822335026</v>
      </c>
    </row>
    <row r="41" spans="1:16" ht="14.25" customHeight="1">
      <c r="A41" s="9" t="s">
        <v>9</v>
      </c>
      <c r="B41" s="13">
        <f>SUM(B32:B34)</f>
        <v>3303</v>
      </c>
      <c r="C41" s="10">
        <f>IF(C34=0,0,SUM(C32:C34))</f>
        <v>3579</v>
      </c>
      <c r="D41" s="11">
        <f t="shared" si="5"/>
        <v>8.35603996366939</v>
      </c>
      <c r="E41" s="13">
        <f>SUM(E32:E34)</f>
        <v>4203</v>
      </c>
      <c r="F41" s="10">
        <f>IF(F34=0,0,SUM(F32:F34))</f>
        <v>2509</v>
      </c>
      <c r="G41" s="11">
        <f t="shared" si="6"/>
        <v>-40.30454437306686</v>
      </c>
      <c r="H41" s="13">
        <f>SUM(H32:H34)</f>
        <v>24</v>
      </c>
      <c r="I41" s="10">
        <f>IF(I34=0,0,SUM(I32:I34))</f>
        <v>39</v>
      </c>
      <c r="J41" s="11">
        <f t="shared" si="7"/>
        <v>62.5</v>
      </c>
      <c r="K41" s="13">
        <f>SUM(K32:K34)</f>
        <v>879</v>
      </c>
      <c r="L41" s="10">
        <f>IF(L34=0,0,SUM(L32:L34))</f>
        <v>453</v>
      </c>
      <c r="M41" s="11">
        <f t="shared" si="8"/>
        <v>-48.4641638225256</v>
      </c>
      <c r="N41" s="13">
        <f>SUM(N32:N34)</f>
        <v>498</v>
      </c>
      <c r="O41" s="10">
        <f>IF(O34=0,0,SUM(O32:O34))</f>
        <v>95</v>
      </c>
      <c r="P41" s="11">
        <f t="shared" si="10"/>
        <v>-80.92369477911646</v>
      </c>
    </row>
    <row r="42" spans="1:16" ht="14.25" customHeight="1">
      <c r="A42" s="9" t="s">
        <v>10</v>
      </c>
      <c r="B42" s="13">
        <f>SUM(B35:B37)</f>
        <v>3327</v>
      </c>
      <c r="C42" s="10">
        <f>IF(C37=0,0,SUM(C35:C37))</f>
        <v>3344</v>
      </c>
      <c r="D42" s="11">
        <f t="shared" si="5"/>
        <v>0.510970844604749</v>
      </c>
      <c r="E42" s="13">
        <f>SUM(E35:E37)</f>
        <v>3019</v>
      </c>
      <c r="F42" s="10">
        <f>IF(F37=0,0,SUM(F35:F37))</f>
        <v>2203</v>
      </c>
      <c r="G42" s="11">
        <f t="shared" si="6"/>
        <v>-27.028817489234847</v>
      </c>
      <c r="H42" s="13">
        <f>SUM(H35:H37)</f>
        <v>63</v>
      </c>
      <c r="I42" s="10">
        <f>IF(I37=0,0,SUM(I35:I37))</f>
        <v>27</v>
      </c>
      <c r="J42" s="11">
        <f t="shared" si="7"/>
        <v>-57.14285714285714</v>
      </c>
      <c r="K42" s="13">
        <f>SUM(K35:K37)</f>
        <v>828</v>
      </c>
      <c r="L42" s="10">
        <f>IF(L37=0,0,SUM(L35:L37))</f>
        <v>485</v>
      </c>
      <c r="M42" s="11">
        <f t="shared" si="8"/>
        <v>-41.42512077294686</v>
      </c>
      <c r="N42" s="13">
        <f>SUM(N35:N37)</f>
        <v>487</v>
      </c>
      <c r="O42" s="10">
        <f>IF(O37=0,0,SUM(O35:O37))</f>
        <v>129</v>
      </c>
      <c r="P42" s="11">
        <f t="shared" si="10"/>
        <v>-73.51129363449692</v>
      </c>
    </row>
    <row r="43" spans="1:16" ht="15" customHeight="1" thickBot="1">
      <c r="A43" s="14" t="s">
        <v>24</v>
      </c>
      <c r="B43" s="46">
        <f>SUM(B26:B37)</f>
        <v>15337</v>
      </c>
      <c r="C43" s="15">
        <f>SUM(C26:C37)</f>
        <v>13568</v>
      </c>
      <c r="D43" s="16">
        <f t="shared" si="5"/>
        <v>-11.53419834387429</v>
      </c>
      <c r="E43" s="46">
        <f>SUM(E26:E37)</f>
        <v>14811</v>
      </c>
      <c r="F43" s="15">
        <f>SUM(F26:F37)</f>
        <v>9816</v>
      </c>
      <c r="G43" s="16">
        <f t="shared" si="6"/>
        <v>-33.72493417054891</v>
      </c>
      <c r="H43" s="46">
        <f>SUM(H26:H37)</f>
        <v>319</v>
      </c>
      <c r="I43" s="15">
        <f>SUM(I26:I37)</f>
        <v>101</v>
      </c>
      <c r="J43" s="16">
        <f t="shared" si="7"/>
        <v>-68.3385579937304</v>
      </c>
      <c r="K43" s="46">
        <f>SUM(K26:K37)</f>
        <v>4542</v>
      </c>
      <c r="L43" s="15">
        <f>SUM(L26:L37)</f>
        <v>2283</v>
      </c>
      <c r="M43" s="16">
        <f t="shared" si="8"/>
        <v>-49.735799207397626</v>
      </c>
      <c r="N43" s="46">
        <f>SUM(N26:N37)</f>
        <v>2959</v>
      </c>
      <c r="O43" s="15">
        <f>SUM(O26:O37)</f>
        <v>874</v>
      </c>
      <c r="P43" s="16">
        <f t="shared" si="10"/>
        <v>-70.46299425481581</v>
      </c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</sheetData>
  <sheetProtection/>
  <mergeCells count="2">
    <mergeCell ref="A2:A3"/>
    <mergeCell ref="A24:A25"/>
  </mergeCells>
  <printOptions horizontalCentered="1"/>
  <pageMargins left="0.62" right="0.71" top="0.97" bottom="0.2" header="0.51" footer="0.21"/>
  <pageSetup firstPageNumber="2" useFirstPageNumber="1" orientation="landscape" paperSize="9" scale="85" r:id="rId3"/>
  <headerFooter alignWithMargins="0">
    <oddHeader>&amp;C&amp;"ＭＳ Ｐゴシック,標準"２　県全体&amp;6
&amp;12年度集計　資金別・利用関係別　（単位：戸/％）</oddHeader>
    <oddFooter>&amp;C&amp;"ＭＳ Ｐゴシック,標準"- &amp;P 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7"/>
  <sheetViews>
    <sheetView showZeros="0" view="pageBreakPreview"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15</v>
      </c>
      <c r="C1" s="4"/>
      <c r="D1" s="5"/>
      <c r="E1" s="1" t="s">
        <v>16</v>
      </c>
      <c r="F1" s="1"/>
      <c r="G1" s="1"/>
      <c r="H1" s="1" t="s">
        <v>27</v>
      </c>
      <c r="I1" s="6"/>
      <c r="J1" s="6"/>
      <c r="K1" s="2" t="s">
        <v>17</v>
      </c>
      <c r="N1" s="2" t="s">
        <v>18</v>
      </c>
    </row>
    <row r="2" spans="1:16" ht="14.25" customHeight="1">
      <c r="A2" s="60" t="s">
        <v>2</v>
      </c>
      <c r="B2" s="31" t="s">
        <v>28</v>
      </c>
      <c r="C2" s="31" t="s">
        <v>29</v>
      </c>
      <c r="D2" s="32" t="s">
        <v>3</v>
      </c>
      <c r="E2" s="31" t="s">
        <v>28</v>
      </c>
      <c r="F2" s="31" t="s">
        <v>29</v>
      </c>
      <c r="G2" s="32" t="s">
        <v>3</v>
      </c>
      <c r="H2" s="31" t="s">
        <v>28</v>
      </c>
      <c r="I2" s="31" t="s">
        <v>29</v>
      </c>
      <c r="J2" s="32" t="s">
        <v>3</v>
      </c>
      <c r="K2" s="31" t="s">
        <v>28</v>
      </c>
      <c r="L2" s="31" t="s">
        <v>29</v>
      </c>
      <c r="M2" s="32" t="s">
        <v>3</v>
      </c>
      <c r="N2" s="31" t="s">
        <v>28</v>
      </c>
      <c r="O2" s="31" t="s">
        <v>29</v>
      </c>
      <c r="P2" s="32" t="s">
        <v>3</v>
      </c>
    </row>
    <row r="3" spans="1:16" ht="14.25" customHeight="1">
      <c r="A3" s="61"/>
      <c r="B3" s="24" t="s">
        <v>4</v>
      </c>
      <c r="C3" s="24" t="s">
        <v>4</v>
      </c>
      <c r="D3" s="25" t="s">
        <v>5</v>
      </c>
      <c r="E3" s="24" t="s">
        <v>4</v>
      </c>
      <c r="F3" s="24" t="s">
        <v>4</v>
      </c>
      <c r="G3" s="25" t="s">
        <v>5</v>
      </c>
      <c r="H3" s="24" t="s">
        <v>4</v>
      </c>
      <c r="I3" s="24" t="s">
        <v>4</v>
      </c>
      <c r="J3" s="25" t="s">
        <v>5</v>
      </c>
      <c r="K3" s="24" t="s">
        <v>4</v>
      </c>
      <c r="L3" s="24" t="s">
        <v>4</v>
      </c>
      <c r="M3" s="25" t="s">
        <v>5</v>
      </c>
      <c r="N3" s="24" t="s">
        <v>4</v>
      </c>
      <c r="O3" s="24" t="s">
        <v>4</v>
      </c>
      <c r="P3" s="25" t="s">
        <v>5</v>
      </c>
    </row>
    <row r="4" spans="1:16" ht="14.25" customHeight="1">
      <c r="A4" s="9">
        <v>4</v>
      </c>
      <c r="B4" s="10">
        <v>882</v>
      </c>
      <c r="C4" s="10">
        <v>579</v>
      </c>
      <c r="D4" s="11">
        <f aca="true" t="shared" si="0" ref="D4:D21">IF(C4=0,0,(C4-B4)/B4*100)</f>
        <v>-34.35374149659864</v>
      </c>
      <c r="E4" s="10">
        <v>54</v>
      </c>
      <c r="F4" s="10">
        <v>107</v>
      </c>
      <c r="G4" s="11">
        <f aca="true" t="shared" si="1" ref="G4:G21">IF(F4=0,0,(F4-E4)/E4*100)</f>
        <v>98.14814814814815</v>
      </c>
      <c r="H4" s="10">
        <v>10</v>
      </c>
      <c r="I4" s="10">
        <v>10</v>
      </c>
      <c r="J4" s="11">
        <f aca="true" t="shared" si="2" ref="J4:J20">IF(I4=0,0,(I4-H4)/H4*100)</f>
        <v>0</v>
      </c>
      <c r="K4" s="10">
        <v>491</v>
      </c>
      <c r="L4" s="10">
        <v>357</v>
      </c>
      <c r="M4" s="11">
        <f aca="true" t="shared" si="3" ref="M4:M20">IF(L4=0,0,(L4-K4)/K4*100)</f>
        <v>-27.29124236252546</v>
      </c>
      <c r="N4" s="10">
        <v>445</v>
      </c>
      <c r="O4" s="10">
        <v>329</v>
      </c>
      <c r="P4" s="11">
        <f aca="true" t="shared" si="4" ref="P4:P20">IF(O4=0,0,(O4-N4)/N4*100)</f>
        <v>-26.06741573033708</v>
      </c>
    </row>
    <row r="5" spans="1:16" ht="14.25" customHeight="1">
      <c r="A5" s="9">
        <v>5</v>
      </c>
      <c r="B5" s="10">
        <v>1030</v>
      </c>
      <c r="C5" s="10">
        <v>726</v>
      </c>
      <c r="D5" s="11">
        <f t="shared" si="0"/>
        <v>-29.514563106796114</v>
      </c>
      <c r="E5" s="10">
        <v>71</v>
      </c>
      <c r="F5" s="10">
        <v>47</v>
      </c>
      <c r="G5" s="11">
        <f t="shared" si="1"/>
        <v>-33.80281690140845</v>
      </c>
      <c r="H5" s="10">
        <v>6</v>
      </c>
      <c r="I5" s="10">
        <v>4</v>
      </c>
      <c r="J5" s="11">
        <f t="shared" si="2"/>
        <v>-33.33333333333333</v>
      </c>
      <c r="K5" s="10">
        <v>353</v>
      </c>
      <c r="L5" s="10">
        <v>316</v>
      </c>
      <c r="M5" s="11">
        <f t="shared" si="3"/>
        <v>-10.48158640226629</v>
      </c>
      <c r="N5" s="10">
        <v>748</v>
      </c>
      <c r="O5" s="10">
        <v>457</v>
      </c>
      <c r="P5" s="11">
        <f t="shared" si="4"/>
        <v>-38.903743315508024</v>
      </c>
    </row>
    <row r="6" spans="1:16" ht="14.25" customHeight="1">
      <c r="A6" s="9">
        <v>6</v>
      </c>
      <c r="B6" s="10">
        <v>867</v>
      </c>
      <c r="C6" s="10">
        <v>572</v>
      </c>
      <c r="D6" s="11">
        <f t="shared" si="0"/>
        <v>-34.02537485582468</v>
      </c>
      <c r="E6" s="10">
        <v>43</v>
      </c>
      <c r="F6" s="10">
        <v>33</v>
      </c>
      <c r="G6" s="11">
        <f t="shared" si="1"/>
        <v>-23.25581395348837</v>
      </c>
      <c r="H6" s="10">
        <v>7</v>
      </c>
      <c r="I6" s="10">
        <v>4</v>
      </c>
      <c r="J6" s="11">
        <f t="shared" si="2"/>
        <v>-42.857142857142854</v>
      </c>
      <c r="K6" s="10">
        <v>502</v>
      </c>
      <c r="L6" s="10">
        <v>377</v>
      </c>
      <c r="M6" s="11">
        <f t="shared" si="3"/>
        <v>-24.900398406374503</v>
      </c>
      <c r="N6" s="10">
        <v>408</v>
      </c>
      <c r="O6" s="10">
        <v>228</v>
      </c>
      <c r="P6" s="11">
        <f t="shared" si="4"/>
        <v>-44.11764705882353</v>
      </c>
    </row>
    <row r="7" spans="1:16" ht="14.25" customHeight="1">
      <c r="A7" s="9">
        <v>7</v>
      </c>
      <c r="B7" s="10">
        <v>766</v>
      </c>
      <c r="C7" s="10">
        <v>717</v>
      </c>
      <c r="D7" s="11">
        <f t="shared" si="0"/>
        <v>-6.396866840731071</v>
      </c>
      <c r="E7" s="10">
        <v>47</v>
      </c>
      <c r="F7" s="10">
        <v>38</v>
      </c>
      <c r="G7" s="11">
        <f t="shared" si="1"/>
        <v>-19.148936170212767</v>
      </c>
      <c r="H7" s="10">
        <v>8</v>
      </c>
      <c r="I7" s="10">
        <v>4</v>
      </c>
      <c r="J7" s="11">
        <f t="shared" si="2"/>
        <v>-50</v>
      </c>
      <c r="K7" s="10">
        <v>425</v>
      </c>
      <c r="L7" s="10">
        <v>370</v>
      </c>
      <c r="M7" s="11">
        <f t="shared" si="3"/>
        <v>-12.941176470588237</v>
      </c>
      <c r="N7" s="10">
        <v>388</v>
      </c>
      <c r="O7" s="10">
        <v>385</v>
      </c>
      <c r="P7" s="11">
        <f t="shared" si="4"/>
        <v>-0.7731958762886598</v>
      </c>
    </row>
    <row r="8" spans="1:16" ht="14.25" customHeight="1">
      <c r="A8" s="9">
        <v>8</v>
      </c>
      <c r="B8" s="10">
        <v>996</v>
      </c>
      <c r="C8" s="10">
        <v>545</v>
      </c>
      <c r="D8" s="11">
        <f t="shared" si="0"/>
        <v>-45.28112449799197</v>
      </c>
      <c r="E8" s="10">
        <v>62</v>
      </c>
      <c r="F8" s="10">
        <v>37</v>
      </c>
      <c r="G8" s="11">
        <f t="shared" si="1"/>
        <v>-40.32258064516129</v>
      </c>
      <c r="H8" s="10">
        <v>22</v>
      </c>
      <c r="I8" s="10">
        <v>7</v>
      </c>
      <c r="J8" s="11">
        <f t="shared" si="2"/>
        <v>-68.18181818181817</v>
      </c>
      <c r="K8" s="10">
        <v>475</v>
      </c>
      <c r="L8" s="10">
        <v>348</v>
      </c>
      <c r="M8" s="11">
        <f t="shared" si="3"/>
        <v>-26.736842105263158</v>
      </c>
      <c r="N8" s="10">
        <v>583</v>
      </c>
      <c r="O8" s="10">
        <v>234</v>
      </c>
      <c r="P8" s="11">
        <f t="shared" si="4"/>
        <v>-59.86277873070326</v>
      </c>
    </row>
    <row r="9" spans="1:16" ht="14.25" customHeight="1">
      <c r="A9" s="9">
        <v>9</v>
      </c>
      <c r="B9" s="10">
        <v>914</v>
      </c>
      <c r="C9" s="10">
        <v>444</v>
      </c>
      <c r="D9" s="11">
        <f t="shared" si="0"/>
        <v>-51.42231947483589</v>
      </c>
      <c r="E9" s="10">
        <v>137</v>
      </c>
      <c r="F9" s="10">
        <v>24</v>
      </c>
      <c r="G9" s="11">
        <f t="shared" si="1"/>
        <v>-82.48175182481752</v>
      </c>
      <c r="H9" s="10">
        <v>98</v>
      </c>
      <c r="I9" s="10">
        <v>2</v>
      </c>
      <c r="J9" s="11">
        <f t="shared" si="2"/>
        <v>-97.95918367346938</v>
      </c>
      <c r="K9" s="10">
        <v>552</v>
      </c>
      <c r="L9" s="10">
        <v>299</v>
      </c>
      <c r="M9" s="11">
        <f t="shared" si="3"/>
        <v>-45.83333333333333</v>
      </c>
      <c r="N9" s="10">
        <v>499</v>
      </c>
      <c r="O9" s="10">
        <v>169</v>
      </c>
      <c r="P9" s="11">
        <f t="shared" si="4"/>
        <v>-66.13226452905812</v>
      </c>
    </row>
    <row r="10" spans="1:16" ht="14.25" customHeight="1">
      <c r="A10" s="9">
        <v>10</v>
      </c>
      <c r="B10" s="10">
        <v>811</v>
      </c>
      <c r="C10" s="10">
        <v>557</v>
      </c>
      <c r="D10" s="11">
        <f t="shared" si="0"/>
        <v>-31.319358816276203</v>
      </c>
      <c r="E10" s="10">
        <v>126</v>
      </c>
      <c r="F10" s="10">
        <v>54</v>
      </c>
      <c r="G10" s="11">
        <f t="shared" si="1"/>
        <v>-57.14285714285714</v>
      </c>
      <c r="H10" s="10">
        <v>21</v>
      </c>
      <c r="I10" s="10">
        <v>23</v>
      </c>
      <c r="J10" s="11">
        <f t="shared" si="2"/>
        <v>9.523809523809524</v>
      </c>
      <c r="K10" s="10">
        <v>343</v>
      </c>
      <c r="L10" s="10">
        <v>346</v>
      </c>
      <c r="M10" s="11">
        <f t="shared" si="3"/>
        <v>0.8746355685131195</v>
      </c>
      <c r="N10" s="10">
        <v>594</v>
      </c>
      <c r="O10" s="10">
        <v>265</v>
      </c>
      <c r="P10" s="11">
        <f t="shared" si="4"/>
        <v>-55.387205387205384</v>
      </c>
    </row>
    <row r="11" spans="1:16" ht="14.25" customHeight="1">
      <c r="A11" s="9">
        <v>11</v>
      </c>
      <c r="B11" s="10">
        <v>823</v>
      </c>
      <c r="C11" s="10">
        <v>609</v>
      </c>
      <c r="D11" s="11">
        <f t="shared" si="0"/>
        <v>-26.00243013365735</v>
      </c>
      <c r="E11" s="10">
        <v>28</v>
      </c>
      <c r="F11" s="10">
        <v>24</v>
      </c>
      <c r="G11" s="11">
        <f t="shared" si="1"/>
        <v>-14.285714285714285</v>
      </c>
      <c r="H11" s="10">
        <v>3</v>
      </c>
      <c r="I11" s="10">
        <v>7</v>
      </c>
      <c r="J11" s="11">
        <f t="shared" si="2"/>
        <v>133.33333333333331</v>
      </c>
      <c r="K11" s="10">
        <v>346</v>
      </c>
      <c r="L11" s="10">
        <v>336</v>
      </c>
      <c r="M11" s="11">
        <f t="shared" si="3"/>
        <v>-2.8901734104046244</v>
      </c>
      <c r="N11" s="10">
        <v>505</v>
      </c>
      <c r="O11" s="10">
        <v>297</v>
      </c>
      <c r="P11" s="11">
        <f t="shared" si="4"/>
        <v>-41.18811881188119</v>
      </c>
    </row>
    <row r="12" spans="1:16" ht="14.25" customHeight="1">
      <c r="A12" s="9">
        <v>12</v>
      </c>
      <c r="B12" s="10">
        <v>610</v>
      </c>
      <c r="C12" s="10">
        <v>884</v>
      </c>
      <c r="D12" s="11">
        <f t="shared" si="0"/>
        <v>44.91803278688525</v>
      </c>
      <c r="E12" s="10">
        <v>40</v>
      </c>
      <c r="F12" s="10">
        <v>43</v>
      </c>
      <c r="G12" s="11">
        <f t="shared" si="1"/>
        <v>7.5</v>
      </c>
      <c r="H12" s="10">
        <v>13</v>
      </c>
      <c r="I12" s="10">
        <v>4</v>
      </c>
      <c r="J12" s="11">
        <f t="shared" si="2"/>
        <v>-69.23076923076923</v>
      </c>
      <c r="K12" s="10">
        <v>385</v>
      </c>
      <c r="L12" s="10">
        <v>503</v>
      </c>
      <c r="M12" s="11">
        <f t="shared" si="3"/>
        <v>30.649350649350648</v>
      </c>
      <c r="N12" s="10">
        <v>265</v>
      </c>
      <c r="O12" s="10">
        <v>424</v>
      </c>
      <c r="P12" s="11">
        <f t="shared" si="4"/>
        <v>60</v>
      </c>
    </row>
    <row r="13" spans="1:16" ht="14.25" customHeight="1">
      <c r="A13" s="9">
        <v>1</v>
      </c>
      <c r="B13" s="10">
        <v>1030</v>
      </c>
      <c r="C13" s="10">
        <v>509</v>
      </c>
      <c r="D13" s="11">
        <f t="shared" si="0"/>
        <v>-50.58252427184466</v>
      </c>
      <c r="E13" s="10">
        <v>46</v>
      </c>
      <c r="F13" s="10">
        <v>52</v>
      </c>
      <c r="G13" s="11">
        <f t="shared" si="1"/>
        <v>13.043478260869565</v>
      </c>
      <c r="H13" s="10">
        <v>15</v>
      </c>
      <c r="I13" s="10">
        <v>6</v>
      </c>
      <c r="J13" s="11">
        <f t="shared" si="2"/>
        <v>-60</v>
      </c>
      <c r="K13" s="10">
        <v>449</v>
      </c>
      <c r="L13" s="10">
        <v>388</v>
      </c>
      <c r="M13" s="11">
        <f t="shared" si="3"/>
        <v>-13.585746102449889</v>
      </c>
      <c r="N13" s="10">
        <v>627</v>
      </c>
      <c r="O13" s="10">
        <v>173</v>
      </c>
      <c r="P13" s="11">
        <f t="shared" si="4"/>
        <v>-72.40829346092504</v>
      </c>
    </row>
    <row r="14" spans="1:16" ht="14.25" customHeight="1">
      <c r="A14" s="9">
        <v>2</v>
      </c>
      <c r="B14" s="10">
        <v>384</v>
      </c>
      <c r="C14" s="10">
        <v>497</v>
      </c>
      <c r="D14" s="11">
        <f t="shared" si="0"/>
        <v>29.427083333333332</v>
      </c>
      <c r="E14" s="10">
        <v>53</v>
      </c>
      <c r="F14" s="10">
        <v>36</v>
      </c>
      <c r="G14" s="11">
        <f t="shared" si="1"/>
        <v>-32.075471698113205</v>
      </c>
      <c r="H14" s="10">
        <v>3</v>
      </c>
      <c r="I14" s="10">
        <v>10</v>
      </c>
      <c r="J14" s="11">
        <f t="shared" si="2"/>
        <v>233.33333333333334</v>
      </c>
      <c r="K14" s="10">
        <v>297</v>
      </c>
      <c r="L14" s="10">
        <v>376</v>
      </c>
      <c r="M14" s="11">
        <f t="shared" si="3"/>
        <v>26.599326599326602</v>
      </c>
      <c r="N14" s="10">
        <v>140</v>
      </c>
      <c r="O14" s="10">
        <v>157</v>
      </c>
      <c r="P14" s="11">
        <f t="shared" si="4"/>
        <v>12.142857142857142</v>
      </c>
    </row>
    <row r="15" spans="1:16" ht="14.25" customHeight="1">
      <c r="A15" s="9">
        <v>3</v>
      </c>
      <c r="B15" s="10">
        <v>592</v>
      </c>
      <c r="C15" s="10">
        <v>533</v>
      </c>
      <c r="D15" s="11">
        <f t="shared" si="0"/>
        <v>-9.966216216216216</v>
      </c>
      <c r="E15" s="10">
        <v>29</v>
      </c>
      <c r="F15" s="10">
        <v>114</v>
      </c>
      <c r="G15" s="11">
        <f t="shared" si="1"/>
        <v>293.10344827586204</v>
      </c>
      <c r="H15" s="10">
        <v>1</v>
      </c>
      <c r="I15" s="10">
        <v>30</v>
      </c>
      <c r="J15" s="11">
        <f t="shared" si="2"/>
        <v>2900</v>
      </c>
      <c r="K15" s="10">
        <v>374</v>
      </c>
      <c r="L15" s="10">
        <v>350</v>
      </c>
      <c r="M15" s="11">
        <f t="shared" si="3"/>
        <v>-6.417112299465241</v>
      </c>
      <c r="N15" s="10">
        <v>247</v>
      </c>
      <c r="O15" s="10">
        <v>297</v>
      </c>
      <c r="P15" s="11">
        <f t="shared" si="4"/>
        <v>20.242914979757085</v>
      </c>
    </row>
    <row r="16" spans="1:16" ht="18" customHeight="1">
      <c r="A16" s="12" t="s">
        <v>6</v>
      </c>
      <c r="B16" s="10">
        <f>IF(B15=0,0,SUM(B4:B15))</f>
        <v>9705</v>
      </c>
      <c r="C16" s="10">
        <f>IF(C15=0,0,SUM(C4:C15))</f>
        <v>7172</v>
      </c>
      <c r="D16" s="11">
        <f t="shared" si="0"/>
        <v>-26.099948480164866</v>
      </c>
      <c r="E16" s="10">
        <f>IF(E15=0,0,SUM(E4:E15))</f>
        <v>736</v>
      </c>
      <c r="F16" s="10">
        <f>IF(F15=0,0,SUM(F4:F15))</f>
        <v>609</v>
      </c>
      <c r="G16" s="11">
        <f t="shared" si="1"/>
        <v>-17.255434782608695</v>
      </c>
      <c r="H16" s="10">
        <f>IF(H15=0,0,SUM(H4:H15))</f>
        <v>207</v>
      </c>
      <c r="I16" s="10">
        <f>IF(I15=0,0,SUM(I4:I15))</f>
        <v>111</v>
      </c>
      <c r="J16" s="11">
        <f t="shared" si="2"/>
        <v>-46.3768115942029</v>
      </c>
      <c r="K16" s="10">
        <f>IF(K15=0,0,SUM(K4:K15))</f>
        <v>4992</v>
      </c>
      <c r="L16" s="10">
        <f>IF(L15=0,0,SUM(L4:L15))</f>
        <v>4366</v>
      </c>
      <c r="M16" s="11">
        <f t="shared" si="3"/>
        <v>-12.540064102564102</v>
      </c>
      <c r="N16" s="10">
        <f>IF(N15=0,0,SUM(N4:N15))</f>
        <v>5449</v>
      </c>
      <c r="O16" s="10">
        <f>IF(O15=0,0,SUM(O4:O15))</f>
        <v>3415</v>
      </c>
      <c r="P16" s="11">
        <f t="shared" si="4"/>
        <v>-37.32795008258396</v>
      </c>
    </row>
    <row r="17" spans="1:16" ht="14.25" customHeight="1">
      <c r="A17" s="9" t="s">
        <v>7</v>
      </c>
      <c r="B17" s="10">
        <f>IF(B6=0,0,SUM(B4:B6))</f>
        <v>2779</v>
      </c>
      <c r="C17" s="10">
        <f>IF(C6=0,0,SUM(C4:C6))</f>
        <v>1877</v>
      </c>
      <c r="D17" s="11">
        <f t="shared" si="0"/>
        <v>-32.45771860381432</v>
      </c>
      <c r="E17" s="10">
        <f>IF(E6=0,0,SUM(E4:E6))</f>
        <v>168</v>
      </c>
      <c r="F17" s="10">
        <f>IF(F6=0,0,SUM(F4:F6))</f>
        <v>187</v>
      </c>
      <c r="G17" s="11">
        <f t="shared" si="1"/>
        <v>11.30952380952381</v>
      </c>
      <c r="H17" s="10">
        <f>IF(H6=0,0,SUM(H4:H6))</f>
        <v>23</v>
      </c>
      <c r="I17" s="10">
        <f>IF(I6=0,0,SUM(I4:I6))</f>
        <v>18</v>
      </c>
      <c r="J17" s="11">
        <f t="shared" si="2"/>
        <v>-21.73913043478261</v>
      </c>
      <c r="K17" s="10">
        <f>IF(K6=0,0,SUM(K4:K6))</f>
        <v>1346</v>
      </c>
      <c r="L17" s="10">
        <f>IF(L6=0,0,SUM(L4:L6))</f>
        <v>1050</v>
      </c>
      <c r="M17" s="11">
        <f t="shared" si="3"/>
        <v>-21.99108469539376</v>
      </c>
      <c r="N17" s="10">
        <f>IF(N6=0,0,SUM(N4:N6))</f>
        <v>1601</v>
      </c>
      <c r="O17" s="10">
        <f>IF(O6=0,0,SUM(O4:O6))</f>
        <v>1014</v>
      </c>
      <c r="P17" s="11">
        <f t="shared" si="4"/>
        <v>-36.66458463460337</v>
      </c>
    </row>
    <row r="18" spans="1:16" ht="14.25" customHeight="1">
      <c r="A18" s="9" t="s">
        <v>8</v>
      </c>
      <c r="B18" s="10">
        <f>IF(B9=0,0,SUM(B7:B9))</f>
        <v>2676</v>
      </c>
      <c r="C18" s="10">
        <f>IF(C9=0,0,SUM(C7:C9))</f>
        <v>1706</v>
      </c>
      <c r="D18" s="11">
        <f t="shared" si="0"/>
        <v>-36.248131539611364</v>
      </c>
      <c r="E18" s="10">
        <f>IF(E9=0,0,SUM(E7:E9))</f>
        <v>246</v>
      </c>
      <c r="F18" s="10">
        <f>IF(F9=0,0,SUM(F7:F9))</f>
        <v>99</v>
      </c>
      <c r="G18" s="11">
        <f t="shared" si="1"/>
        <v>-59.756097560975604</v>
      </c>
      <c r="H18" s="10">
        <f>IF(H9=0,0,SUM(H7:H9))</f>
        <v>128</v>
      </c>
      <c r="I18" s="10">
        <f>IF(I9=0,0,SUM(I7:I9))</f>
        <v>13</v>
      </c>
      <c r="J18" s="11">
        <f t="shared" si="2"/>
        <v>-89.84375</v>
      </c>
      <c r="K18" s="10">
        <f>IF(K9=0,0,SUM(K7:K9))</f>
        <v>1452</v>
      </c>
      <c r="L18" s="10">
        <f>IF(L9=0,0,SUM(L7:L9))</f>
        <v>1017</v>
      </c>
      <c r="M18" s="11">
        <f t="shared" si="3"/>
        <v>-29.958677685950413</v>
      </c>
      <c r="N18" s="10">
        <f>IF(N9=0,0,SUM(N7:N9))</f>
        <v>1470</v>
      </c>
      <c r="O18" s="10">
        <f>IF(O9=0,0,SUM(O7:O9))</f>
        <v>788</v>
      </c>
      <c r="P18" s="11">
        <f t="shared" si="4"/>
        <v>-46.394557823129254</v>
      </c>
    </row>
    <row r="19" spans="1:16" ht="14.25" customHeight="1">
      <c r="A19" s="9" t="s">
        <v>9</v>
      </c>
      <c r="B19" s="10">
        <f>IF(B12=0,0,SUM(B10:B12))</f>
        <v>2244</v>
      </c>
      <c r="C19" s="10">
        <f>IF(C12=0,0,SUM(C10:C12))</f>
        <v>2050</v>
      </c>
      <c r="D19" s="11">
        <f t="shared" si="0"/>
        <v>-8.645276292335117</v>
      </c>
      <c r="E19" s="10">
        <f>IF(E12=0,0,SUM(E10:E12))</f>
        <v>194</v>
      </c>
      <c r="F19" s="10">
        <f>IF(F12=0,0,SUM(F10:F12))</f>
        <v>121</v>
      </c>
      <c r="G19" s="11">
        <f t="shared" si="1"/>
        <v>-37.628865979381445</v>
      </c>
      <c r="H19" s="10">
        <f>IF(H12=0,0,SUM(H10:H12))</f>
        <v>37</v>
      </c>
      <c r="I19" s="10">
        <f>IF(I12=0,0,SUM(I10:I12))</f>
        <v>34</v>
      </c>
      <c r="J19" s="11">
        <f t="shared" si="2"/>
        <v>-8.108108108108109</v>
      </c>
      <c r="K19" s="10">
        <f>IF(K12=0,0,SUM(K10:K12))</f>
        <v>1074</v>
      </c>
      <c r="L19" s="10">
        <f>IF(L12=0,0,SUM(L10:L12))</f>
        <v>1185</v>
      </c>
      <c r="M19" s="11">
        <f t="shared" si="3"/>
        <v>10.335195530726256</v>
      </c>
      <c r="N19" s="10">
        <f>IF(N12=0,0,SUM(N10:N12))</f>
        <v>1364</v>
      </c>
      <c r="O19" s="10">
        <f>IF(O12=0,0,SUM(O10:O12))</f>
        <v>986</v>
      </c>
      <c r="P19" s="11">
        <f t="shared" si="4"/>
        <v>-27.712609970674485</v>
      </c>
    </row>
    <row r="20" spans="1:16" ht="14.25" customHeight="1">
      <c r="A20" s="9" t="s">
        <v>10</v>
      </c>
      <c r="B20" s="10">
        <f>IF(B15=0,0,SUM(B13:B15))</f>
        <v>2006</v>
      </c>
      <c r="C20" s="10">
        <f>IF(C15=0,0,SUM(C13:C15))</f>
        <v>1539</v>
      </c>
      <c r="D20" s="11">
        <f t="shared" si="0"/>
        <v>-23.280159521435692</v>
      </c>
      <c r="E20" s="10">
        <f>IF(E15=0,0,SUM(E13:E15))</f>
        <v>128</v>
      </c>
      <c r="F20" s="10">
        <f>IF(F15=0,0,SUM(F13:F15))</f>
        <v>202</v>
      </c>
      <c r="G20" s="11">
        <f t="shared" si="1"/>
        <v>57.8125</v>
      </c>
      <c r="H20" s="10">
        <f>IF(H15=0,0,SUM(H13:H15))</f>
        <v>19</v>
      </c>
      <c r="I20" s="10">
        <f>IF(I15=0,0,SUM(I13:I15))</f>
        <v>46</v>
      </c>
      <c r="J20" s="11">
        <f t="shared" si="2"/>
        <v>142.10526315789474</v>
      </c>
      <c r="K20" s="10">
        <f>IF(K15=0,0,SUM(K13:K15))</f>
        <v>1120</v>
      </c>
      <c r="L20" s="10">
        <f>IF(L15=0,0,SUM(L13:L15))</f>
        <v>1114</v>
      </c>
      <c r="M20" s="11">
        <f t="shared" si="3"/>
        <v>-0.5357142857142857</v>
      </c>
      <c r="N20" s="10">
        <f>IF(N15=0,0,SUM(N13:N15))</f>
        <v>1014</v>
      </c>
      <c r="O20" s="10">
        <f>IF(O15=0,0,SUM(O13:O15))</f>
        <v>627</v>
      </c>
      <c r="P20" s="11">
        <f t="shared" si="4"/>
        <v>-38.16568047337278</v>
      </c>
    </row>
    <row r="21" spans="1:16" ht="15" customHeight="1" thickBot="1">
      <c r="A21" s="14" t="s">
        <v>11</v>
      </c>
      <c r="B21" s="15">
        <f>SUM(B4:B15)</f>
        <v>9705</v>
      </c>
      <c r="C21" s="15">
        <f>SUM(C4:C15)</f>
        <v>7172</v>
      </c>
      <c r="D21" s="16">
        <f t="shared" si="0"/>
        <v>-26.099948480164866</v>
      </c>
      <c r="E21" s="15">
        <f>SUM(E4:E15)</f>
        <v>736</v>
      </c>
      <c r="F21" s="15">
        <f>SUM(F4:F15)</f>
        <v>609</v>
      </c>
      <c r="G21" s="16">
        <f t="shared" si="1"/>
        <v>-17.255434782608695</v>
      </c>
      <c r="H21" s="15">
        <f>SUM(H4:H15)</f>
        <v>207</v>
      </c>
      <c r="I21" s="15">
        <f>SUM(I4:I15)</f>
        <v>111</v>
      </c>
      <c r="J21" s="16">
        <f>IF(I21=0,0,(I21-H21)/H21*100)</f>
        <v>-46.3768115942029</v>
      </c>
      <c r="K21" s="15">
        <f>SUM(K4:K15)</f>
        <v>4992</v>
      </c>
      <c r="L21" s="15">
        <f>SUM(L4:L15)</f>
        <v>4366</v>
      </c>
      <c r="M21" s="16">
        <f>IF(L21=0,0,(L21-K21)/K21*100)</f>
        <v>-12.540064102564102</v>
      </c>
      <c r="N21" s="15">
        <f>SUM(N4:N15)</f>
        <v>5449</v>
      </c>
      <c r="O21" s="15">
        <f>SUM(O4:O15)</f>
        <v>3415</v>
      </c>
      <c r="P21" s="16">
        <f>IF(O21=0,0,(O21-N21)/N21*100)</f>
        <v>-37.32795008258396</v>
      </c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4" ht="18" customHeight="1" thickBot="1">
      <c r="A23" s="3"/>
      <c r="B23" s="4" t="s">
        <v>19</v>
      </c>
      <c r="C23" s="4"/>
      <c r="D23" s="5"/>
      <c r="E23" s="1" t="s">
        <v>20</v>
      </c>
      <c r="F23" s="1"/>
      <c r="G23" s="1"/>
      <c r="H23" s="1" t="s">
        <v>21</v>
      </c>
      <c r="I23" s="6"/>
      <c r="J23" s="6"/>
      <c r="K23" s="2" t="s">
        <v>22</v>
      </c>
      <c r="N23" s="2" t="s">
        <v>25</v>
      </c>
    </row>
    <row r="24" spans="1:16" ht="14.25" customHeight="1">
      <c r="A24" s="60" t="s">
        <v>2</v>
      </c>
      <c r="B24" s="31" t="s">
        <v>28</v>
      </c>
      <c r="C24" s="31" t="s">
        <v>29</v>
      </c>
      <c r="D24" s="32" t="s">
        <v>3</v>
      </c>
      <c r="E24" s="31" t="s">
        <v>28</v>
      </c>
      <c r="F24" s="31" t="s">
        <v>29</v>
      </c>
      <c r="G24" s="32" t="s">
        <v>3</v>
      </c>
      <c r="H24" s="31" t="s">
        <v>28</v>
      </c>
      <c r="I24" s="31" t="s">
        <v>29</v>
      </c>
      <c r="J24" s="32" t="s">
        <v>3</v>
      </c>
      <c r="K24" s="31" t="s">
        <v>28</v>
      </c>
      <c r="L24" s="31" t="s">
        <v>29</v>
      </c>
      <c r="M24" s="32" t="s">
        <v>3</v>
      </c>
      <c r="N24" s="31" t="s">
        <v>28</v>
      </c>
      <c r="O24" s="31" t="s">
        <v>29</v>
      </c>
      <c r="P24" s="32" t="s">
        <v>3</v>
      </c>
    </row>
    <row r="25" spans="1:16" ht="14.25" customHeight="1">
      <c r="A25" s="61"/>
      <c r="B25" s="24" t="s">
        <v>4</v>
      </c>
      <c r="C25" s="24" t="s">
        <v>4</v>
      </c>
      <c r="D25" s="25" t="s">
        <v>5</v>
      </c>
      <c r="E25" s="24" t="s">
        <v>4</v>
      </c>
      <c r="F25" s="24" t="s">
        <v>4</v>
      </c>
      <c r="G25" s="25" t="s">
        <v>5</v>
      </c>
      <c r="H25" s="24" t="s">
        <v>4</v>
      </c>
      <c r="I25" s="24" t="s">
        <v>4</v>
      </c>
      <c r="J25" s="25" t="s">
        <v>5</v>
      </c>
      <c r="K25" s="24" t="s">
        <v>4</v>
      </c>
      <c r="L25" s="24" t="s">
        <v>4</v>
      </c>
      <c r="M25" s="25" t="s">
        <v>5</v>
      </c>
      <c r="N25" s="24" t="s">
        <v>4</v>
      </c>
      <c r="O25" s="24" t="s">
        <v>4</v>
      </c>
      <c r="P25" s="25" t="s">
        <v>5</v>
      </c>
    </row>
    <row r="26" spans="1:16" ht="14.25" customHeight="1">
      <c r="A26" s="9">
        <v>4</v>
      </c>
      <c r="B26" s="10">
        <v>456</v>
      </c>
      <c r="C26" s="10">
        <v>321</v>
      </c>
      <c r="D26" s="11">
        <f aca="true" t="shared" si="5" ref="D26:D43">IF(C26=0,0,(C26-B26)/B26*100)</f>
        <v>-29.605263157894733</v>
      </c>
      <c r="E26" s="10">
        <v>282</v>
      </c>
      <c r="F26" s="10">
        <v>277</v>
      </c>
      <c r="G26" s="11">
        <f aca="true" t="shared" si="6" ref="G26:G43">IF(F26=0,0,(F26-E26)/E26*100)</f>
        <v>-1.773049645390071</v>
      </c>
      <c r="H26" s="10">
        <v>1</v>
      </c>
      <c r="I26" s="10">
        <v>8</v>
      </c>
      <c r="J26" s="45">
        <f>IF(I26=0,0,IF(H26="0","　　―",(I26-H26)/H26*100))</f>
        <v>700</v>
      </c>
      <c r="K26" s="10">
        <v>197</v>
      </c>
      <c r="L26" s="10">
        <v>80</v>
      </c>
      <c r="M26" s="11">
        <f>IF(L26=0,0,(L26-K26)/K26*100)</f>
        <v>-59.390862944162436</v>
      </c>
      <c r="N26" s="23">
        <v>162</v>
      </c>
      <c r="O26" s="23">
        <v>50</v>
      </c>
      <c r="P26" s="35">
        <f>IF(O26=0,0,IF(N26="0","　　―",(O26-N26)/N26*100))</f>
        <v>-69.1358024691358</v>
      </c>
    </row>
    <row r="27" spans="1:16" ht="14.25" customHeight="1">
      <c r="A27" s="9">
        <v>5</v>
      </c>
      <c r="B27" s="10">
        <v>367</v>
      </c>
      <c r="C27" s="10">
        <v>324</v>
      </c>
      <c r="D27" s="11">
        <f t="shared" si="5"/>
        <v>-11.716621253405995</v>
      </c>
      <c r="E27" s="10">
        <v>380</v>
      </c>
      <c r="F27" s="10">
        <v>265</v>
      </c>
      <c r="G27" s="11">
        <f t="shared" si="6"/>
        <v>-30.263157894736842</v>
      </c>
      <c r="H27" s="10">
        <v>25</v>
      </c>
      <c r="I27" s="10">
        <v>4</v>
      </c>
      <c r="J27" s="35">
        <f aca="true" t="shared" si="7" ref="J27:J37">IF(I27=0,0,IF(H27="0","　　―",(I27-H27)/H27*100))</f>
        <v>-84</v>
      </c>
      <c r="K27" s="10">
        <v>329</v>
      </c>
      <c r="L27" s="10">
        <v>180</v>
      </c>
      <c r="M27" s="11">
        <f aca="true" t="shared" si="8" ref="M27:M43">IF(L27=0,0,(L27-K27)/K27*100)</f>
        <v>-45.2887537993921</v>
      </c>
      <c r="N27" s="23">
        <v>291</v>
      </c>
      <c r="O27" s="23">
        <v>157</v>
      </c>
      <c r="P27" s="35">
        <f aca="true" t="shared" si="9" ref="P27:P43">IF(O27=0,0,IF(N27="0","　　―",(O27-N27)/N27*100))</f>
        <v>-46.04810996563574</v>
      </c>
    </row>
    <row r="28" spans="1:16" ht="14.25" customHeight="1">
      <c r="A28" s="9">
        <v>6</v>
      </c>
      <c r="B28" s="10">
        <v>483</v>
      </c>
      <c r="C28" s="10">
        <v>354</v>
      </c>
      <c r="D28" s="11">
        <f t="shared" si="5"/>
        <v>-26.70807453416149</v>
      </c>
      <c r="E28" s="10">
        <v>381</v>
      </c>
      <c r="F28" s="10">
        <v>229</v>
      </c>
      <c r="G28" s="11">
        <f t="shared" si="6"/>
        <v>-39.89501312335958</v>
      </c>
      <c r="H28" s="10">
        <v>4</v>
      </c>
      <c r="I28" s="10">
        <v>2</v>
      </c>
      <c r="J28" s="35">
        <f t="shared" si="7"/>
        <v>-50</v>
      </c>
      <c r="K28" s="10">
        <v>42</v>
      </c>
      <c r="L28" s="10">
        <v>20</v>
      </c>
      <c r="M28" s="11">
        <f t="shared" si="8"/>
        <v>-52.38095238095239</v>
      </c>
      <c r="N28" s="23" t="str">
        <f>"0"</f>
        <v>0</v>
      </c>
      <c r="O28" s="23" t="str">
        <f>"0"</f>
        <v>0</v>
      </c>
      <c r="P28" s="35" t="str">
        <f t="shared" si="9"/>
        <v>　　―</v>
      </c>
    </row>
    <row r="29" spans="1:16" ht="14.25" customHeight="1">
      <c r="A29" s="9">
        <v>7</v>
      </c>
      <c r="B29" s="10">
        <v>433</v>
      </c>
      <c r="C29" s="10">
        <v>401</v>
      </c>
      <c r="D29" s="11">
        <f t="shared" si="5"/>
        <v>-7.390300230946882</v>
      </c>
      <c r="E29" s="10">
        <v>286</v>
      </c>
      <c r="F29" s="10">
        <v>289</v>
      </c>
      <c r="G29" s="11">
        <f t="shared" si="6"/>
        <v>1.048951048951049</v>
      </c>
      <c r="H29" s="10">
        <v>5</v>
      </c>
      <c r="I29" s="10">
        <v>1</v>
      </c>
      <c r="J29" s="35">
        <f t="shared" si="7"/>
        <v>-80</v>
      </c>
      <c r="K29" s="10">
        <v>89</v>
      </c>
      <c r="L29" s="10">
        <v>64</v>
      </c>
      <c r="M29" s="11">
        <f t="shared" si="8"/>
        <v>-28.08988764044944</v>
      </c>
      <c r="N29" s="23">
        <v>54</v>
      </c>
      <c r="O29" s="23">
        <v>50</v>
      </c>
      <c r="P29" s="35">
        <f t="shared" si="9"/>
        <v>-7.4074074074074066</v>
      </c>
    </row>
    <row r="30" spans="1:16" ht="14.25" customHeight="1">
      <c r="A30" s="9">
        <v>8</v>
      </c>
      <c r="B30" s="10">
        <v>468</v>
      </c>
      <c r="C30" s="10">
        <v>318</v>
      </c>
      <c r="D30" s="11">
        <f t="shared" si="5"/>
        <v>-32.05128205128205</v>
      </c>
      <c r="E30" s="10">
        <v>220</v>
      </c>
      <c r="F30" s="10">
        <v>180</v>
      </c>
      <c r="G30" s="11">
        <f t="shared" si="6"/>
        <v>-18.181818181818183</v>
      </c>
      <c r="H30" s="10">
        <v>1</v>
      </c>
      <c r="I30" s="10">
        <v>1</v>
      </c>
      <c r="J30" s="35">
        <f t="shared" si="7"/>
        <v>0</v>
      </c>
      <c r="K30" s="10">
        <v>369</v>
      </c>
      <c r="L30" s="10">
        <v>83</v>
      </c>
      <c r="M30" s="11">
        <f t="shared" si="8"/>
        <v>-77.50677506775068</v>
      </c>
      <c r="N30" s="23">
        <v>336</v>
      </c>
      <c r="O30" s="23">
        <v>49</v>
      </c>
      <c r="P30" s="35">
        <f t="shared" si="9"/>
        <v>-85.41666666666666</v>
      </c>
    </row>
    <row r="31" spans="1:16" ht="14.25" customHeight="1">
      <c r="A31" s="9">
        <v>9</v>
      </c>
      <c r="B31" s="10">
        <v>542</v>
      </c>
      <c r="C31" s="10">
        <v>328</v>
      </c>
      <c r="D31" s="11">
        <f t="shared" si="5"/>
        <v>-39.48339483394834</v>
      </c>
      <c r="E31" s="10">
        <v>349</v>
      </c>
      <c r="F31" s="10">
        <v>124</v>
      </c>
      <c r="G31" s="11">
        <f t="shared" si="6"/>
        <v>-64.46991404011462</v>
      </c>
      <c r="H31" s="23">
        <v>3</v>
      </c>
      <c r="I31" s="23">
        <v>1</v>
      </c>
      <c r="J31" s="35">
        <f t="shared" si="7"/>
        <v>-66.66666666666666</v>
      </c>
      <c r="K31" s="10">
        <v>157</v>
      </c>
      <c r="L31" s="10">
        <v>15</v>
      </c>
      <c r="M31" s="11">
        <f t="shared" si="8"/>
        <v>-90.44585987261146</v>
      </c>
      <c r="N31" s="10">
        <v>110</v>
      </c>
      <c r="O31" s="23" t="str">
        <f>"0"</f>
        <v>0</v>
      </c>
      <c r="P31" s="35">
        <f t="shared" si="9"/>
        <v>-100</v>
      </c>
    </row>
    <row r="32" spans="1:16" ht="14.25" customHeight="1">
      <c r="A32" s="9">
        <v>10</v>
      </c>
      <c r="B32" s="10">
        <v>347</v>
      </c>
      <c r="C32" s="10">
        <v>352</v>
      </c>
      <c r="D32" s="11">
        <f t="shared" si="5"/>
        <v>1.440922190201729</v>
      </c>
      <c r="E32" s="10">
        <v>461</v>
      </c>
      <c r="F32" s="10">
        <v>227</v>
      </c>
      <c r="G32" s="11">
        <f t="shared" si="6"/>
        <v>-50.759219088937094</v>
      </c>
      <c r="H32" s="10">
        <v>8</v>
      </c>
      <c r="I32" s="10">
        <v>5</v>
      </c>
      <c r="J32" s="35">
        <f>IF(I32=0,0,IF(H32="0","　　―",(I32-H32)/H32*100))</f>
        <v>-37.5</v>
      </c>
      <c r="K32" s="10">
        <v>121</v>
      </c>
      <c r="L32" s="10">
        <v>27</v>
      </c>
      <c r="M32" s="11">
        <f t="shared" si="8"/>
        <v>-77.68595041322314</v>
      </c>
      <c r="N32" s="10">
        <v>97</v>
      </c>
      <c r="O32" s="23" t="str">
        <f>"0"</f>
        <v>0</v>
      </c>
      <c r="P32" s="35">
        <f t="shared" si="9"/>
        <v>-100</v>
      </c>
    </row>
    <row r="33" spans="1:16" ht="14.25" customHeight="1">
      <c r="A33" s="9">
        <v>11</v>
      </c>
      <c r="B33" s="10">
        <v>336</v>
      </c>
      <c r="C33" s="10">
        <v>319</v>
      </c>
      <c r="D33" s="11">
        <f t="shared" si="5"/>
        <v>-5.059523809523809</v>
      </c>
      <c r="E33" s="10">
        <v>492</v>
      </c>
      <c r="F33" s="10">
        <v>190</v>
      </c>
      <c r="G33" s="11">
        <f t="shared" si="6"/>
        <v>-61.382113821138205</v>
      </c>
      <c r="H33" s="10">
        <v>3</v>
      </c>
      <c r="I33" s="10">
        <v>6</v>
      </c>
      <c r="J33" s="35">
        <f t="shared" si="7"/>
        <v>100</v>
      </c>
      <c r="K33" s="10">
        <v>20</v>
      </c>
      <c r="L33" s="10">
        <v>118</v>
      </c>
      <c r="M33" s="11">
        <f t="shared" si="8"/>
        <v>490.00000000000006</v>
      </c>
      <c r="N33" s="23" t="str">
        <f>"0"</f>
        <v>0</v>
      </c>
      <c r="O33" s="23">
        <v>95</v>
      </c>
      <c r="P33" s="35" t="str">
        <f t="shared" si="9"/>
        <v>　　―</v>
      </c>
    </row>
    <row r="34" spans="1:16" ht="14.25" customHeight="1">
      <c r="A34" s="9">
        <v>12</v>
      </c>
      <c r="B34" s="10">
        <v>321</v>
      </c>
      <c r="C34" s="10">
        <v>419</v>
      </c>
      <c r="D34" s="11">
        <f t="shared" si="5"/>
        <v>30.529595015576323</v>
      </c>
      <c r="E34" s="10">
        <v>289</v>
      </c>
      <c r="F34" s="10">
        <v>471</v>
      </c>
      <c r="G34" s="11">
        <f t="shared" si="6"/>
        <v>62.9757785467128</v>
      </c>
      <c r="H34" s="10">
        <v>2</v>
      </c>
      <c r="I34" s="10">
        <v>2</v>
      </c>
      <c r="J34" s="35">
        <f t="shared" si="7"/>
        <v>0</v>
      </c>
      <c r="K34" s="10">
        <v>38</v>
      </c>
      <c r="L34" s="10">
        <v>35</v>
      </c>
      <c r="M34" s="11">
        <f t="shared" si="8"/>
        <v>-7.894736842105263</v>
      </c>
      <c r="N34" s="23" t="str">
        <f>"0"</f>
        <v>0</v>
      </c>
      <c r="O34" s="23" t="str">
        <f>"0"</f>
        <v>0</v>
      </c>
      <c r="P34" s="35" t="str">
        <f t="shared" si="9"/>
        <v>　　―</v>
      </c>
    </row>
    <row r="35" spans="1:16" ht="14.25" customHeight="1">
      <c r="A35" s="9">
        <v>1</v>
      </c>
      <c r="B35" s="10">
        <v>387</v>
      </c>
      <c r="C35" s="10">
        <v>350</v>
      </c>
      <c r="D35" s="11">
        <f t="shared" si="5"/>
        <v>-9.560723514211885</v>
      </c>
      <c r="E35" s="10">
        <v>600</v>
      </c>
      <c r="F35" s="10">
        <v>177</v>
      </c>
      <c r="G35" s="11">
        <f t="shared" si="6"/>
        <v>-70.5</v>
      </c>
      <c r="H35" s="10">
        <v>6</v>
      </c>
      <c r="I35" s="10">
        <v>3</v>
      </c>
      <c r="J35" s="35">
        <f t="shared" si="7"/>
        <v>-50</v>
      </c>
      <c r="K35" s="10">
        <v>83</v>
      </c>
      <c r="L35" s="10">
        <v>31</v>
      </c>
      <c r="M35" s="11">
        <f t="shared" si="8"/>
        <v>-62.65060240963856</v>
      </c>
      <c r="N35" s="23">
        <v>49</v>
      </c>
      <c r="O35" s="23" t="str">
        <f>"0"</f>
        <v>0</v>
      </c>
      <c r="P35" s="35">
        <f t="shared" si="9"/>
        <v>-100</v>
      </c>
    </row>
    <row r="36" spans="1:16" ht="14.25" customHeight="1">
      <c r="A36" s="9">
        <v>2</v>
      </c>
      <c r="B36" s="10">
        <v>276</v>
      </c>
      <c r="C36" s="10">
        <v>294</v>
      </c>
      <c r="D36" s="11">
        <f t="shared" si="5"/>
        <v>6.521739130434782</v>
      </c>
      <c r="E36" s="10">
        <v>145</v>
      </c>
      <c r="F36" s="10">
        <v>204</v>
      </c>
      <c r="G36" s="11">
        <f t="shared" si="6"/>
        <v>40.689655172413794</v>
      </c>
      <c r="H36" s="23">
        <v>3</v>
      </c>
      <c r="I36" s="23">
        <v>1</v>
      </c>
      <c r="J36" s="35">
        <f t="shared" si="7"/>
        <v>-66.66666666666666</v>
      </c>
      <c r="K36" s="10">
        <v>13</v>
      </c>
      <c r="L36" s="10">
        <v>34</v>
      </c>
      <c r="M36" s="11">
        <f t="shared" si="8"/>
        <v>161.53846153846155</v>
      </c>
      <c r="N36" s="23" t="str">
        <f>"0"</f>
        <v>0</v>
      </c>
      <c r="O36" s="23" t="str">
        <f>"0"</f>
        <v>0</v>
      </c>
      <c r="P36" s="35" t="str">
        <f t="shared" si="9"/>
        <v>　　―</v>
      </c>
    </row>
    <row r="37" spans="1:16" ht="14.25" customHeight="1">
      <c r="A37" s="9">
        <v>3</v>
      </c>
      <c r="B37" s="10">
        <v>359</v>
      </c>
      <c r="C37" s="10">
        <v>321</v>
      </c>
      <c r="D37" s="11">
        <f t="shared" si="5"/>
        <v>-10.584958217270195</v>
      </c>
      <c r="E37" s="10">
        <v>224</v>
      </c>
      <c r="F37" s="10">
        <v>188</v>
      </c>
      <c r="G37" s="11">
        <f t="shared" si="6"/>
        <v>-16.071428571428573</v>
      </c>
      <c r="H37" s="10">
        <v>13</v>
      </c>
      <c r="I37" s="10">
        <v>15</v>
      </c>
      <c r="J37" s="35">
        <f t="shared" si="7"/>
        <v>15.384615384615385</v>
      </c>
      <c r="K37" s="10">
        <v>25</v>
      </c>
      <c r="L37" s="10">
        <v>123</v>
      </c>
      <c r="M37" s="11">
        <f t="shared" si="8"/>
        <v>392</v>
      </c>
      <c r="N37" s="23" t="str">
        <f>"0"</f>
        <v>0</v>
      </c>
      <c r="O37" s="23">
        <v>82</v>
      </c>
      <c r="P37" s="35" t="str">
        <f t="shared" si="9"/>
        <v>　　―</v>
      </c>
    </row>
    <row r="38" spans="1:16" ht="18" customHeight="1">
      <c r="A38" s="12" t="s">
        <v>6</v>
      </c>
      <c r="B38" s="10">
        <f>IF(B37=0,0,SUM(B26:B37))</f>
        <v>4775</v>
      </c>
      <c r="C38" s="10">
        <f>IF(C37=0,0,SUM(C26:C37))</f>
        <v>4101</v>
      </c>
      <c r="D38" s="11">
        <f t="shared" si="5"/>
        <v>-14.115183246073299</v>
      </c>
      <c r="E38" s="10">
        <f>IF(E37=0,0,SUM(E26:E37))</f>
        <v>4109</v>
      </c>
      <c r="F38" s="10">
        <f>IF(F37=0,0,SUM(F26:F37))</f>
        <v>2821</v>
      </c>
      <c r="G38" s="11">
        <f t="shared" si="6"/>
        <v>-31.3458262350937</v>
      </c>
      <c r="H38" s="10">
        <f>IF(H37=0,0,SUM(H26:H37))</f>
        <v>74</v>
      </c>
      <c r="I38" s="10">
        <f>IF(I37=0,0,SUM(I26:I37))</f>
        <v>49</v>
      </c>
      <c r="J38" s="35">
        <f>IF(I38=0,0,IF(H38="0","　　―",(I38-H38)/H38*100))</f>
        <v>-33.78378378378378</v>
      </c>
      <c r="K38" s="10">
        <f>IF(K37=0,0,SUM(K26:K37))</f>
        <v>1483</v>
      </c>
      <c r="L38" s="10">
        <f>IF(L37=0,0,SUM(L26:L37))</f>
        <v>810</v>
      </c>
      <c r="M38" s="11">
        <f>IF(L38=0,0,(L38-K38)/K38*100)</f>
        <v>-45.38098449089683</v>
      </c>
      <c r="N38" s="10">
        <f>IF(N37=0,0,SUM(N26:N37))</f>
        <v>1099</v>
      </c>
      <c r="O38" s="10">
        <f>IF(O37=0,0,SUM(O26:O37))</f>
        <v>483</v>
      </c>
      <c r="P38" s="35">
        <f t="shared" si="9"/>
        <v>-56.05095541401274</v>
      </c>
    </row>
    <row r="39" spans="1:16" ht="14.25" customHeight="1">
      <c r="A39" s="9" t="s">
        <v>7</v>
      </c>
      <c r="B39" s="10">
        <f>IF(B28=0,0,SUM(B26:B28))</f>
        <v>1306</v>
      </c>
      <c r="C39" s="10">
        <f>IF(C28=0,0,SUM(C26:C28))</f>
        <v>999</v>
      </c>
      <c r="D39" s="11">
        <f t="shared" si="5"/>
        <v>-23.506891271056663</v>
      </c>
      <c r="E39" s="10">
        <f>IF(E28=0,0,SUM(E26:E28))</f>
        <v>1043</v>
      </c>
      <c r="F39" s="10">
        <f>IF(F28=0,0,SUM(F26:F28))</f>
        <v>771</v>
      </c>
      <c r="G39" s="11">
        <f t="shared" si="6"/>
        <v>-26.07861936720997</v>
      </c>
      <c r="H39" s="10">
        <f>IF(H28="",0,SUM(H26:H28))</f>
        <v>30</v>
      </c>
      <c r="I39" s="10">
        <f>IF(I28="",0,SUM(I26:I28))</f>
        <v>14</v>
      </c>
      <c r="J39" s="45">
        <f>IF(I39=0,0,IF(H39="0","　　―",(I39-H39)/H39*100))</f>
        <v>-53.333333333333336</v>
      </c>
      <c r="K39" s="10">
        <f>IF(K28=0,0,SUM(K26:K28))</f>
        <v>568</v>
      </c>
      <c r="L39" s="10">
        <f>IF(L28=0,0,SUM(L26:L28))</f>
        <v>280</v>
      </c>
      <c r="M39" s="11">
        <f t="shared" si="8"/>
        <v>-50.70422535211267</v>
      </c>
      <c r="N39" s="10">
        <f>IF(N28="",0,SUM(N26:N28))</f>
        <v>453</v>
      </c>
      <c r="O39" s="10">
        <f>IF(O28="",0,SUM(O26:O28))</f>
        <v>207</v>
      </c>
      <c r="P39" s="35">
        <f t="shared" si="9"/>
        <v>-54.3046357615894</v>
      </c>
    </row>
    <row r="40" spans="1:16" ht="14.25" customHeight="1">
      <c r="A40" s="9" t="s">
        <v>8</v>
      </c>
      <c r="B40" s="10">
        <f>IF(B31=0,0,SUM(B29:B31))</f>
        <v>1443</v>
      </c>
      <c r="C40" s="10">
        <f>IF(C31=0,0,SUM(C29:C31))</f>
        <v>1047</v>
      </c>
      <c r="D40" s="11">
        <f t="shared" si="5"/>
        <v>-27.442827442827443</v>
      </c>
      <c r="E40" s="10">
        <f>IF(E31=0,0,SUM(E29:E31))</f>
        <v>855</v>
      </c>
      <c r="F40" s="10">
        <f>IF(F31=0,0,SUM(F29:F31))</f>
        <v>593</v>
      </c>
      <c r="G40" s="11">
        <f t="shared" si="6"/>
        <v>-30.643274853801174</v>
      </c>
      <c r="H40" s="10">
        <f>IF(H31=0,0,SUM(H29:H31))</f>
        <v>9</v>
      </c>
      <c r="I40" s="10">
        <f>IF(I31=0,0,SUM(I29:I31))</f>
        <v>3</v>
      </c>
      <c r="J40" s="35">
        <f>IF(I40=0,0,IF(H40="0","　　―",(I40-H40)/H40*100))</f>
        <v>-66.66666666666666</v>
      </c>
      <c r="K40" s="10">
        <f>IF(K31=0,0,SUM(K29:K31))</f>
        <v>615</v>
      </c>
      <c r="L40" s="10">
        <f>IF(L31=0,0,SUM(L29:L31))</f>
        <v>162</v>
      </c>
      <c r="M40" s="11">
        <f t="shared" si="8"/>
        <v>-73.65853658536585</v>
      </c>
      <c r="N40" s="10">
        <f>IF(N31=0,0,SUM(N29:N31))</f>
        <v>500</v>
      </c>
      <c r="O40" s="10">
        <f>IF(O31=0,0,SUM(O29:O31))</f>
        <v>99</v>
      </c>
      <c r="P40" s="35">
        <f t="shared" si="9"/>
        <v>-80.2</v>
      </c>
    </row>
    <row r="41" spans="1:16" ht="14.25" customHeight="1">
      <c r="A41" s="9" t="s">
        <v>9</v>
      </c>
      <c r="B41" s="10">
        <f>IF(B34=0,0,SUM(B32:B34))</f>
        <v>1004</v>
      </c>
      <c r="C41" s="10">
        <f>IF(C34=0,0,SUM(C32:C34))</f>
        <v>1090</v>
      </c>
      <c r="D41" s="11">
        <f t="shared" si="5"/>
        <v>8.565737051792828</v>
      </c>
      <c r="E41" s="10">
        <f>IF(E34=0,0,SUM(E32:E34))</f>
        <v>1242</v>
      </c>
      <c r="F41" s="10">
        <f>IF(F34=0,0,SUM(F32:F34))</f>
        <v>888</v>
      </c>
      <c r="G41" s="11">
        <f t="shared" si="6"/>
        <v>-28.502415458937197</v>
      </c>
      <c r="H41" s="10">
        <f>IF(H34=0,0,SUM(H32:H34))</f>
        <v>13</v>
      </c>
      <c r="I41" s="10">
        <f>IF(I34=0,0,SUM(I32:I34))</f>
        <v>13</v>
      </c>
      <c r="J41" s="35">
        <f>IF(I41=0,0,IF(H41="0","　　―",(I41-H41)/H41*100))</f>
        <v>0</v>
      </c>
      <c r="K41" s="10">
        <f>IF(K34=0,0,SUM(K32:K34))</f>
        <v>179</v>
      </c>
      <c r="L41" s="10">
        <f>IF(L34=0,0,SUM(L32:L34))</f>
        <v>180</v>
      </c>
      <c r="M41" s="11">
        <f t="shared" si="8"/>
        <v>0.5586592178770949</v>
      </c>
      <c r="N41" s="10">
        <f>IF(N34=0,0,SUM(N32:N34))</f>
        <v>97</v>
      </c>
      <c r="O41" s="10">
        <f>IF(O34=0,0,SUM(O32:O34))</f>
        <v>95</v>
      </c>
      <c r="P41" s="35">
        <f t="shared" si="9"/>
        <v>-2.0618556701030926</v>
      </c>
    </row>
    <row r="42" spans="1:16" ht="14.25" customHeight="1">
      <c r="A42" s="9" t="s">
        <v>10</v>
      </c>
      <c r="B42" s="10">
        <f>IF(B37=0,0,SUM(B35:B37))</f>
        <v>1022</v>
      </c>
      <c r="C42" s="10">
        <f>IF(C37=0,0,SUM(C35:C37))</f>
        <v>965</v>
      </c>
      <c r="D42" s="11">
        <f t="shared" si="5"/>
        <v>-5.577299412915851</v>
      </c>
      <c r="E42" s="10">
        <f>IF(E37=0,0,SUM(E35:E37))</f>
        <v>969</v>
      </c>
      <c r="F42" s="10">
        <f>IF(F37=0,0,SUM(F35:F37))</f>
        <v>569</v>
      </c>
      <c r="G42" s="11">
        <f t="shared" si="6"/>
        <v>-41.279669762641895</v>
      </c>
      <c r="H42" s="10">
        <f>IF(H37=0,0,SUM(H35:H37))</f>
        <v>22</v>
      </c>
      <c r="I42" s="10">
        <f>IF(I37=0,0,SUM(I35:I37))</f>
        <v>19</v>
      </c>
      <c r="J42" s="35">
        <f>IF(I42=0,0,IF(H42="0","　　―",(I42-H42)/H42*100))</f>
        <v>-13.636363636363635</v>
      </c>
      <c r="K42" s="10">
        <f>IF(K37=0,0,SUM(K35:K37))</f>
        <v>121</v>
      </c>
      <c r="L42" s="10">
        <f>IF(L37=0,0,SUM(L35:L37))</f>
        <v>188</v>
      </c>
      <c r="M42" s="11">
        <f t="shared" si="8"/>
        <v>55.371900826446286</v>
      </c>
      <c r="N42" s="23">
        <f>IF(N37=0,0,SUM(N35:N37))</f>
        <v>49</v>
      </c>
      <c r="O42" s="10">
        <f>IF(O37=0,0,SUM(O35:O37))</f>
        <v>82</v>
      </c>
      <c r="P42" s="35">
        <f t="shared" si="9"/>
        <v>67.3469387755102</v>
      </c>
    </row>
    <row r="43" spans="1:16" ht="15" customHeight="1" thickBot="1">
      <c r="A43" s="14" t="s">
        <v>11</v>
      </c>
      <c r="B43" s="15">
        <f>SUM(B26:B37)</f>
        <v>4775</v>
      </c>
      <c r="C43" s="15">
        <f>SUM(C26:C37)</f>
        <v>4101</v>
      </c>
      <c r="D43" s="16">
        <f t="shared" si="5"/>
        <v>-14.115183246073299</v>
      </c>
      <c r="E43" s="15">
        <f>SUM(E26:E37)</f>
        <v>4109</v>
      </c>
      <c r="F43" s="15">
        <f>SUM(F26:F37)</f>
        <v>2821</v>
      </c>
      <c r="G43" s="16">
        <f t="shared" si="6"/>
        <v>-31.3458262350937</v>
      </c>
      <c r="H43" s="15">
        <f>SUM(H26:H37)</f>
        <v>74</v>
      </c>
      <c r="I43" s="15">
        <f>SUM(I26:I37)</f>
        <v>49</v>
      </c>
      <c r="J43" s="16">
        <f>IF(I43=0,0,(I43-H43)/H43*100)</f>
        <v>-33.78378378378378</v>
      </c>
      <c r="K43" s="15">
        <f>SUM(K26:K37)</f>
        <v>1483</v>
      </c>
      <c r="L43" s="15">
        <f>SUM(L26:L37)</f>
        <v>810</v>
      </c>
      <c r="M43" s="16">
        <f t="shared" si="8"/>
        <v>-45.38098449089683</v>
      </c>
      <c r="N43" s="15">
        <f>SUM(N26:N37)</f>
        <v>1099</v>
      </c>
      <c r="O43" s="15">
        <f>SUM(O26:O37)</f>
        <v>483</v>
      </c>
      <c r="P43" s="47">
        <f t="shared" si="9"/>
        <v>-56.05095541401274</v>
      </c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22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</sheetData>
  <mergeCells count="2">
    <mergeCell ref="A2:A3"/>
    <mergeCell ref="A24:A25"/>
  </mergeCells>
  <printOptions horizontalCentered="1"/>
  <pageMargins left="0.7" right="0.72" top="0.98" bottom="0.2" header="0.52" footer="0.2"/>
  <pageSetup firstPageNumber="3" useFirstPageNumber="1" orientation="landscape" paperSize="9" scale="85" r:id="rId1"/>
  <headerFooter alignWithMargins="0">
    <oddHeader>&amp;C&amp;"ＭＳ Ｐゴシック,標準"３　東部地区&amp;6
&amp;12年度集計　資金別・利用関係別　（単位：戸/％）</oddHeader>
    <oddFooter>&amp;C&amp;"ＭＳ Ｐゴシック,標準"-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77"/>
  <sheetViews>
    <sheetView showZeros="0" view="pageBreakPreview"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15</v>
      </c>
      <c r="C1" s="4"/>
      <c r="D1" s="5"/>
      <c r="E1" s="1" t="s">
        <v>16</v>
      </c>
      <c r="F1" s="1"/>
      <c r="G1" s="1"/>
      <c r="H1" s="1" t="s">
        <v>27</v>
      </c>
      <c r="I1" s="6"/>
      <c r="J1" s="6"/>
      <c r="K1" s="2" t="s">
        <v>17</v>
      </c>
      <c r="N1" s="2" t="s">
        <v>18</v>
      </c>
    </row>
    <row r="2" spans="1:16" ht="14.25" customHeight="1">
      <c r="A2" s="60" t="s">
        <v>2</v>
      </c>
      <c r="B2" s="31" t="s">
        <v>28</v>
      </c>
      <c r="C2" s="31" t="s">
        <v>29</v>
      </c>
      <c r="D2" s="32" t="s">
        <v>3</v>
      </c>
      <c r="E2" s="31" t="s">
        <v>28</v>
      </c>
      <c r="F2" s="31" t="s">
        <v>29</v>
      </c>
      <c r="G2" s="32" t="s">
        <v>3</v>
      </c>
      <c r="H2" s="31" t="s">
        <v>28</v>
      </c>
      <c r="I2" s="31" t="s">
        <v>29</v>
      </c>
      <c r="J2" s="32" t="s">
        <v>3</v>
      </c>
      <c r="K2" s="31" t="s">
        <v>28</v>
      </c>
      <c r="L2" s="31" t="s">
        <v>29</v>
      </c>
      <c r="M2" s="32" t="s">
        <v>3</v>
      </c>
      <c r="N2" s="31" t="s">
        <v>28</v>
      </c>
      <c r="O2" s="31" t="s">
        <v>29</v>
      </c>
      <c r="P2" s="32" t="s">
        <v>3</v>
      </c>
    </row>
    <row r="3" spans="1:16" ht="14.25" customHeight="1">
      <c r="A3" s="61"/>
      <c r="B3" s="24" t="s">
        <v>4</v>
      </c>
      <c r="C3" s="24" t="s">
        <v>4</v>
      </c>
      <c r="D3" s="25" t="s">
        <v>5</v>
      </c>
      <c r="E3" s="24" t="s">
        <v>4</v>
      </c>
      <c r="F3" s="24" t="s">
        <v>4</v>
      </c>
      <c r="G3" s="25" t="s">
        <v>5</v>
      </c>
      <c r="H3" s="24" t="s">
        <v>4</v>
      </c>
      <c r="I3" s="24" t="s">
        <v>4</v>
      </c>
      <c r="J3" s="25" t="s">
        <v>5</v>
      </c>
      <c r="K3" s="24" t="s">
        <v>4</v>
      </c>
      <c r="L3" s="24" t="s">
        <v>4</v>
      </c>
      <c r="M3" s="25" t="s">
        <v>5</v>
      </c>
      <c r="N3" s="24" t="s">
        <v>4</v>
      </c>
      <c r="O3" s="24" t="s">
        <v>4</v>
      </c>
      <c r="P3" s="25" t="s">
        <v>5</v>
      </c>
    </row>
    <row r="4" spans="1:16" ht="14.25" customHeight="1">
      <c r="A4" s="9">
        <v>4</v>
      </c>
      <c r="B4" s="10">
        <v>1049</v>
      </c>
      <c r="C4" s="10">
        <v>617</v>
      </c>
      <c r="D4" s="11">
        <f>IF(C4=0,0,(C4-B4)/B4*100)</f>
        <v>-41.18207816968542</v>
      </c>
      <c r="E4" s="10">
        <v>136</v>
      </c>
      <c r="F4" s="10">
        <v>94</v>
      </c>
      <c r="G4" s="11">
        <f>IF(F4=0,0,(F4-E4)/E4*100)</f>
        <v>-30.88235294117647</v>
      </c>
      <c r="H4" s="10">
        <v>15</v>
      </c>
      <c r="I4" s="10">
        <v>10</v>
      </c>
      <c r="J4" s="11">
        <f>IF(I4=0,0,(I4-H4)/H4*100)</f>
        <v>-33.33333333333333</v>
      </c>
      <c r="K4" s="10">
        <v>605</v>
      </c>
      <c r="L4" s="10">
        <v>362</v>
      </c>
      <c r="M4" s="11">
        <f>IF(L4=0,0,(L4-K4)/K4*100)</f>
        <v>-40.16528925619834</v>
      </c>
      <c r="N4" s="10">
        <v>580</v>
      </c>
      <c r="O4" s="10">
        <v>349</v>
      </c>
      <c r="P4" s="11">
        <f>IF(O4=0,0,(O4-N4)/N4*100)</f>
        <v>-39.827586206896555</v>
      </c>
    </row>
    <row r="5" spans="1:16" ht="14.25" customHeight="1">
      <c r="A5" s="9">
        <v>5</v>
      </c>
      <c r="B5" s="10">
        <v>541</v>
      </c>
      <c r="C5" s="10">
        <v>711</v>
      </c>
      <c r="D5" s="11">
        <f aca="true" t="shared" si="0" ref="D5:D20">IF(C5=0,0,(C5-B5)/B5*100)</f>
        <v>31.42329020332717</v>
      </c>
      <c r="E5" s="10">
        <v>129</v>
      </c>
      <c r="F5" s="10">
        <v>67</v>
      </c>
      <c r="G5" s="11">
        <f aca="true" t="shared" si="1" ref="G5:G20">IF(F5=0,0,(F5-E5)/E5*100)</f>
        <v>-48.06201550387597</v>
      </c>
      <c r="H5" s="10">
        <v>9</v>
      </c>
      <c r="I5" s="10">
        <v>9</v>
      </c>
      <c r="J5" s="11">
        <f aca="true" t="shared" si="2" ref="J5:J20">IF(I5=0,0,(I5-H5)/H5*100)</f>
        <v>0</v>
      </c>
      <c r="K5" s="10">
        <v>333</v>
      </c>
      <c r="L5" s="10">
        <v>456</v>
      </c>
      <c r="M5" s="11">
        <f aca="true" t="shared" si="3" ref="M5:M20">IF(L5=0,0,(L5-K5)/K5*100)</f>
        <v>36.93693693693694</v>
      </c>
      <c r="N5" s="10">
        <v>337</v>
      </c>
      <c r="O5" s="10">
        <v>322</v>
      </c>
      <c r="P5" s="11">
        <f aca="true" t="shared" si="4" ref="P5:P20">IF(O5=0,0,(O5-N5)/N5*100)</f>
        <v>-4.451038575667656</v>
      </c>
    </row>
    <row r="6" spans="1:16" ht="14.25" customHeight="1">
      <c r="A6" s="9">
        <v>6</v>
      </c>
      <c r="B6" s="10">
        <v>738</v>
      </c>
      <c r="C6" s="10">
        <v>745</v>
      </c>
      <c r="D6" s="11">
        <f t="shared" si="0"/>
        <v>0.9485094850948509</v>
      </c>
      <c r="E6" s="10">
        <v>113</v>
      </c>
      <c r="F6" s="10">
        <v>93</v>
      </c>
      <c r="G6" s="11">
        <f t="shared" si="1"/>
        <v>-17.699115044247787</v>
      </c>
      <c r="H6" s="10">
        <v>5</v>
      </c>
      <c r="I6" s="10">
        <v>6</v>
      </c>
      <c r="J6" s="11">
        <f t="shared" si="2"/>
        <v>20</v>
      </c>
      <c r="K6" s="10">
        <v>489</v>
      </c>
      <c r="L6" s="10">
        <v>436</v>
      </c>
      <c r="M6" s="11">
        <f t="shared" si="3"/>
        <v>-10.838445807770961</v>
      </c>
      <c r="N6" s="10">
        <v>362</v>
      </c>
      <c r="O6" s="10">
        <v>402</v>
      </c>
      <c r="P6" s="11">
        <f t="shared" si="4"/>
        <v>11.049723756906078</v>
      </c>
    </row>
    <row r="7" spans="1:16" ht="14.25" customHeight="1">
      <c r="A7" s="9">
        <v>7</v>
      </c>
      <c r="B7" s="10">
        <v>726</v>
      </c>
      <c r="C7" s="10">
        <v>608</v>
      </c>
      <c r="D7" s="11">
        <f t="shared" si="0"/>
        <v>-16.2534435261708</v>
      </c>
      <c r="E7" s="10">
        <v>152</v>
      </c>
      <c r="F7" s="10">
        <v>125</v>
      </c>
      <c r="G7" s="11">
        <f t="shared" si="1"/>
        <v>-17.763157894736842</v>
      </c>
      <c r="H7" s="10">
        <v>11</v>
      </c>
      <c r="I7" s="10">
        <v>4</v>
      </c>
      <c r="J7" s="11">
        <f t="shared" si="2"/>
        <v>-63.63636363636363</v>
      </c>
      <c r="K7" s="10">
        <v>520</v>
      </c>
      <c r="L7" s="10">
        <v>460</v>
      </c>
      <c r="M7" s="11">
        <f t="shared" si="3"/>
        <v>-11.538461538461538</v>
      </c>
      <c r="N7" s="10">
        <v>358</v>
      </c>
      <c r="O7" s="10">
        <v>273</v>
      </c>
      <c r="P7" s="11">
        <f t="shared" si="4"/>
        <v>-23.743016759776538</v>
      </c>
    </row>
    <row r="8" spans="1:16" ht="14.25" customHeight="1">
      <c r="A8" s="9">
        <v>8</v>
      </c>
      <c r="B8" s="10">
        <v>883</v>
      </c>
      <c r="C8" s="10">
        <v>570</v>
      </c>
      <c r="D8" s="11">
        <f t="shared" si="0"/>
        <v>-35.44733861834655</v>
      </c>
      <c r="E8" s="10">
        <v>179</v>
      </c>
      <c r="F8" s="10">
        <v>54</v>
      </c>
      <c r="G8" s="11">
        <f t="shared" si="1"/>
        <v>-69.83240223463687</v>
      </c>
      <c r="H8" s="10">
        <v>7</v>
      </c>
      <c r="I8" s="10">
        <v>9</v>
      </c>
      <c r="J8" s="11">
        <f t="shared" si="2"/>
        <v>28.57142857142857</v>
      </c>
      <c r="K8" s="10">
        <v>621</v>
      </c>
      <c r="L8" s="10">
        <v>389</v>
      </c>
      <c r="M8" s="11">
        <f t="shared" si="3"/>
        <v>-37.35909822866345</v>
      </c>
      <c r="N8" s="10">
        <v>441</v>
      </c>
      <c r="O8" s="10">
        <v>235</v>
      </c>
      <c r="P8" s="11">
        <f t="shared" si="4"/>
        <v>-46.71201814058957</v>
      </c>
    </row>
    <row r="9" spans="1:16" ht="14.25" customHeight="1">
      <c r="A9" s="9">
        <v>9</v>
      </c>
      <c r="B9" s="10">
        <v>876</v>
      </c>
      <c r="C9" s="10">
        <v>453</v>
      </c>
      <c r="D9" s="11">
        <f t="shared" si="0"/>
        <v>-48.28767123287671</v>
      </c>
      <c r="E9" s="10">
        <v>197</v>
      </c>
      <c r="F9" s="10">
        <v>58</v>
      </c>
      <c r="G9" s="11">
        <f t="shared" si="1"/>
        <v>-70.55837563451777</v>
      </c>
      <c r="H9" s="10">
        <v>8</v>
      </c>
      <c r="I9" s="10">
        <v>12</v>
      </c>
      <c r="J9" s="11">
        <f t="shared" si="2"/>
        <v>50</v>
      </c>
      <c r="K9" s="10">
        <v>644</v>
      </c>
      <c r="L9" s="10">
        <v>335</v>
      </c>
      <c r="M9" s="11">
        <f t="shared" si="3"/>
        <v>-47.98136645962733</v>
      </c>
      <c r="N9" s="10">
        <v>429</v>
      </c>
      <c r="O9" s="10">
        <v>176</v>
      </c>
      <c r="P9" s="11">
        <f t="shared" si="4"/>
        <v>-58.97435897435898</v>
      </c>
    </row>
    <row r="10" spans="1:16" ht="14.25" customHeight="1">
      <c r="A10" s="9">
        <v>10</v>
      </c>
      <c r="B10" s="10">
        <v>837</v>
      </c>
      <c r="C10" s="10">
        <v>589</v>
      </c>
      <c r="D10" s="11">
        <f t="shared" si="0"/>
        <v>-29.629629629629626</v>
      </c>
      <c r="E10" s="10">
        <v>126</v>
      </c>
      <c r="F10" s="10">
        <v>57</v>
      </c>
      <c r="G10" s="11">
        <f t="shared" si="1"/>
        <v>-54.761904761904766</v>
      </c>
      <c r="H10" s="10">
        <v>3</v>
      </c>
      <c r="I10" s="10">
        <v>1</v>
      </c>
      <c r="J10" s="11">
        <f t="shared" si="2"/>
        <v>-66.66666666666666</v>
      </c>
      <c r="K10" s="10">
        <v>469</v>
      </c>
      <c r="L10" s="10">
        <v>420</v>
      </c>
      <c r="M10" s="11">
        <f t="shared" si="3"/>
        <v>-10.44776119402985</v>
      </c>
      <c r="N10" s="10">
        <v>494</v>
      </c>
      <c r="O10" s="10">
        <v>226</v>
      </c>
      <c r="P10" s="11">
        <f t="shared" si="4"/>
        <v>-54.25101214574899</v>
      </c>
    </row>
    <row r="11" spans="1:16" ht="14.25" customHeight="1">
      <c r="A11" s="9">
        <v>11</v>
      </c>
      <c r="B11" s="10">
        <v>771</v>
      </c>
      <c r="C11" s="10">
        <v>559</v>
      </c>
      <c r="D11" s="11">
        <f t="shared" si="0"/>
        <v>-27.496757457846954</v>
      </c>
      <c r="E11" s="10">
        <v>83</v>
      </c>
      <c r="F11" s="10">
        <v>97</v>
      </c>
      <c r="G11" s="11">
        <f t="shared" si="1"/>
        <v>16.867469879518072</v>
      </c>
      <c r="H11" s="10">
        <v>9</v>
      </c>
      <c r="I11" s="10">
        <v>18</v>
      </c>
      <c r="J11" s="11">
        <f t="shared" si="2"/>
        <v>100</v>
      </c>
      <c r="K11" s="10">
        <v>377</v>
      </c>
      <c r="L11" s="10">
        <v>358</v>
      </c>
      <c r="M11" s="11">
        <f t="shared" si="3"/>
        <v>-5.039787798408488</v>
      </c>
      <c r="N11" s="10">
        <v>477</v>
      </c>
      <c r="O11" s="10">
        <v>298</v>
      </c>
      <c r="P11" s="11">
        <f t="shared" si="4"/>
        <v>-37.526205450733755</v>
      </c>
    </row>
    <row r="12" spans="1:16" ht="14.25" customHeight="1">
      <c r="A12" s="9">
        <v>12</v>
      </c>
      <c r="B12" s="10">
        <v>706</v>
      </c>
      <c r="C12" s="10">
        <v>624</v>
      </c>
      <c r="D12" s="11">
        <f t="shared" si="0"/>
        <v>-11.614730878186968</v>
      </c>
      <c r="E12" s="10">
        <v>144</v>
      </c>
      <c r="F12" s="10">
        <v>67</v>
      </c>
      <c r="G12" s="11">
        <f t="shared" si="1"/>
        <v>-53.47222222222222</v>
      </c>
      <c r="H12" s="23">
        <v>17</v>
      </c>
      <c r="I12" s="23">
        <v>13</v>
      </c>
      <c r="J12" s="35">
        <f t="shared" si="2"/>
        <v>-23.52941176470588</v>
      </c>
      <c r="K12" s="10">
        <v>542</v>
      </c>
      <c r="L12" s="10">
        <v>497</v>
      </c>
      <c r="M12" s="11">
        <f t="shared" si="3"/>
        <v>-8.302583025830259</v>
      </c>
      <c r="N12" s="10">
        <v>308</v>
      </c>
      <c r="O12" s="10">
        <v>194</v>
      </c>
      <c r="P12" s="11">
        <f t="shared" si="4"/>
        <v>-37.01298701298701</v>
      </c>
    </row>
    <row r="13" spans="1:16" ht="14.25" customHeight="1">
      <c r="A13" s="9">
        <v>1</v>
      </c>
      <c r="B13" s="10">
        <v>717</v>
      </c>
      <c r="C13" s="10">
        <v>655</v>
      </c>
      <c r="D13" s="11">
        <f t="shared" si="0"/>
        <v>-8.647140864714087</v>
      </c>
      <c r="E13" s="10">
        <v>142</v>
      </c>
      <c r="F13" s="10">
        <v>53</v>
      </c>
      <c r="G13" s="11">
        <f t="shared" si="1"/>
        <v>-62.676056338028175</v>
      </c>
      <c r="H13" s="10">
        <v>14</v>
      </c>
      <c r="I13" s="10">
        <v>4</v>
      </c>
      <c r="J13" s="11">
        <f t="shared" si="2"/>
        <v>-71.42857142857143</v>
      </c>
      <c r="K13" s="10">
        <v>509</v>
      </c>
      <c r="L13" s="10">
        <v>452</v>
      </c>
      <c r="M13" s="11">
        <f t="shared" si="3"/>
        <v>-11.19842829076621</v>
      </c>
      <c r="N13" s="10">
        <v>350</v>
      </c>
      <c r="O13" s="10">
        <v>256</v>
      </c>
      <c r="P13" s="11">
        <f t="shared" si="4"/>
        <v>-26.857142857142858</v>
      </c>
    </row>
    <row r="14" spans="1:16" ht="14.25" customHeight="1">
      <c r="A14" s="9">
        <v>2</v>
      </c>
      <c r="B14" s="10">
        <v>492</v>
      </c>
      <c r="C14" s="10">
        <v>689</v>
      </c>
      <c r="D14" s="11">
        <f t="shared" si="0"/>
        <v>40.040650406504064</v>
      </c>
      <c r="E14" s="10">
        <v>75</v>
      </c>
      <c r="F14" s="10">
        <v>115</v>
      </c>
      <c r="G14" s="11">
        <f t="shared" si="1"/>
        <v>53.333333333333336</v>
      </c>
      <c r="H14" s="10">
        <v>6</v>
      </c>
      <c r="I14" s="10">
        <v>10</v>
      </c>
      <c r="J14" s="11">
        <f t="shared" si="2"/>
        <v>66.66666666666666</v>
      </c>
      <c r="K14" s="10">
        <v>256</v>
      </c>
      <c r="L14" s="10">
        <v>401</v>
      </c>
      <c r="M14" s="11">
        <f t="shared" si="3"/>
        <v>56.640625</v>
      </c>
      <c r="N14" s="10">
        <v>311</v>
      </c>
      <c r="O14" s="10">
        <v>403</v>
      </c>
      <c r="P14" s="11">
        <f t="shared" si="4"/>
        <v>29.581993569131832</v>
      </c>
    </row>
    <row r="15" spans="1:16" ht="14.25" customHeight="1">
      <c r="A15" s="9">
        <v>3</v>
      </c>
      <c r="B15" s="10">
        <v>610</v>
      </c>
      <c r="C15" s="10">
        <v>518</v>
      </c>
      <c r="D15" s="11">
        <f t="shared" si="0"/>
        <v>-15.081967213114755</v>
      </c>
      <c r="E15" s="10">
        <v>77</v>
      </c>
      <c r="F15" s="10">
        <v>58</v>
      </c>
      <c r="G15" s="11">
        <f t="shared" si="1"/>
        <v>-24.675324675324674</v>
      </c>
      <c r="H15" s="10">
        <v>10</v>
      </c>
      <c r="I15" s="10">
        <v>9</v>
      </c>
      <c r="J15" s="11">
        <f t="shared" si="2"/>
        <v>-10</v>
      </c>
      <c r="K15" s="10">
        <v>439</v>
      </c>
      <c r="L15" s="10">
        <v>381</v>
      </c>
      <c r="M15" s="11">
        <f t="shared" si="3"/>
        <v>-13.211845102505695</v>
      </c>
      <c r="N15" s="10">
        <v>248</v>
      </c>
      <c r="O15" s="10">
        <v>195</v>
      </c>
      <c r="P15" s="11">
        <f t="shared" si="4"/>
        <v>-21.370967741935484</v>
      </c>
    </row>
    <row r="16" spans="1:16" ht="18" customHeight="1">
      <c r="A16" s="12" t="s">
        <v>6</v>
      </c>
      <c r="B16" s="10">
        <f>IF(B15=0,0,SUM(B4:B15))</f>
        <v>8946</v>
      </c>
      <c r="C16" s="10">
        <f>IF(C15=0,0,SUM(C4:C15))</f>
        <v>7338</v>
      </c>
      <c r="D16" s="11">
        <f t="shared" si="0"/>
        <v>-17.974513749161638</v>
      </c>
      <c r="E16" s="10">
        <f>IF(E15=0,0,SUM(E4:E15))</f>
        <v>1553</v>
      </c>
      <c r="F16" s="10">
        <f>IF(F15=0,0,SUM(F4:F15))</f>
        <v>938</v>
      </c>
      <c r="G16" s="11">
        <f t="shared" si="1"/>
        <v>-39.60077269800386</v>
      </c>
      <c r="H16" s="10">
        <f>IF(H15=0,0,SUM(H4:H15))</f>
        <v>114</v>
      </c>
      <c r="I16" s="10">
        <f>IF(I15=0,0,SUM(I4:I15))</f>
        <v>105</v>
      </c>
      <c r="J16" s="11">
        <f t="shared" si="2"/>
        <v>-7.894736842105263</v>
      </c>
      <c r="K16" s="10">
        <f>IF(K15=0,0,SUM(K4:K15))</f>
        <v>5804</v>
      </c>
      <c r="L16" s="10">
        <f>IF(L15=0,0,SUM(L4:L15))</f>
        <v>4947</v>
      </c>
      <c r="M16" s="11">
        <f t="shared" si="3"/>
        <v>-14.76567884217781</v>
      </c>
      <c r="N16" s="10">
        <f>IF(N15=0,0,SUM(N4:N15))</f>
        <v>4695</v>
      </c>
      <c r="O16" s="10">
        <f>IF(O15=0,0,SUM(O4:O15))</f>
        <v>3329</v>
      </c>
      <c r="P16" s="11">
        <f t="shared" si="4"/>
        <v>-29.09478168264111</v>
      </c>
    </row>
    <row r="17" spans="1:16" ht="14.25" customHeight="1">
      <c r="A17" s="9" t="s">
        <v>7</v>
      </c>
      <c r="B17" s="10">
        <f>IF(B6=0,0,SUM(B4:B6))</f>
        <v>2328</v>
      </c>
      <c r="C17" s="10">
        <f>IF(C6=0,0,SUM(C4:C6))</f>
        <v>2073</v>
      </c>
      <c r="D17" s="11">
        <f t="shared" si="0"/>
        <v>-10.95360824742268</v>
      </c>
      <c r="E17" s="10">
        <f>IF(E6=0,0,SUM(E4:E6))</f>
        <v>378</v>
      </c>
      <c r="F17" s="10">
        <f>IF(F6=0,0,SUM(F4:F6))</f>
        <v>254</v>
      </c>
      <c r="G17" s="11">
        <f t="shared" si="1"/>
        <v>-32.804232804232804</v>
      </c>
      <c r="H17" s="10">
        <f>IF(H6=0,0,SUM(H4:H6))</f>
        <v>29</v>
      </c>
      <c r="I17" s="10">
        <f>IF(I6=0,0,SUM(I4:I6))</f>
        <v>25</v>
      </c>
      <c r="J17" s="11">
        <f t="shared" si="2"/>
        <v>-13.793103448275861</v>
      </c>
      <c r="K17" s="10">
        <f>IF(K6=0,0,SUM(K4:K6))</f>
        <v>1427</v>
      </c>
      <c r="L17" s="10">
        <f>IF(L6=0,0,SUM(L4:L6))</f>
        <v>1254</v>
      </c>
      <c r="M17" s="11">
        <f t="shared" si="3"/>
        <v>-12.12333566923616</v>
      </c>
      <c r="N17" s="10">
        <f>IF(N6=0,0,SUM(N4:N6))</f>
        <v>1279</v>
      </c>
      <c r="O17" s="10">
        <f>IF(O6=0,0,SUM(O4:O6))</f>
        <v>1073</v>
      </c>
      <c r="P17" s="11">
        <f t="shared" si="4"/>
        <v>-16.10633307271306</v>
      </c>
    </row>
    <row r="18" spans="1:16" ht="14.25" customHeight="1">
      <c r="A18" s="9" t="s">
        <v>8</v>
      </c>
      <c r="B18" s="10">
        <f>IF(B9=0,0,SUM(B7:B9))</f>
        <v>2485</v>
      </c>
      <c r="C18" s="10">
        <f>IF(C9=0,0,SUM(C7:C9))</f>
        <v>1631</v>
      </c>
      <c r="D18" s="11">
        <f t="shared" si="0"/>
        <v>-34.36619718309859</v>
      </c>
      <c r="E18" s="10">
        <f>IF(E9=0,0,SUM(E7:E9))</f>
        <v>528</v>
      </c>
      <c r="F18" s="10">
        <f>IF(F9=0,0,SUM(F7:F9))</f>
        <v>237</v>
      </c>
      <c r="G18" s="11">
        <f t="shared" si="1"/>
        <v>-55.11363636363637</v>
      </c>
      <c r="H18" s="10">
        <f>IF(H9=0,0,SUM(H7:H9))</f>
        <v>26</v>
      </c>
      <c r="I18" s="10">
        <f>IF(I9=0,0,SUM(I7:I9))</f>
        <v>25</v>
      </c>
      <c r="J18" s="11">
        <f t="shared" si="2"/>
        <v>-3.8461538461538463</v>
      </c>
      <c r="K18" s="10">
        <f>IF(K9=0,0,SUM(K7:K9))</f>
        <v>1785</v>
      </c>
      <c r="L18" s="10">
        <f>IF(L9=0,0,SUM(L7:L9))</f>
        <v>1184</v>
      </c>
      <c r="M18" s="11">
        <f t="shared" si="3"/>
        <v>-33.66946778711485</v>
      </c>
      <c r="N18" s="10">
        <f>IF(N9=0,0,SUM(N7:N9))</f>
        <v>1228</v>
      </c>
      <c r="O18" s="10">
        <f>IF(O9=0,0,SUM(O7:O9))</f>
        <v>684</v>
      </c>
      <c r="P18" s="11">
        <f t="shared" si="4"/>
        <v>-44.299674267100976</v>
      </c>
    </row>
    <row r="19" spans="1:16" ht="14.25" customHeight="1">
      <c r="A19" s="9" t="s">
        <v>9</v>
      </c>
      <c r="B19" s="10">
        <f>IF(B12=0,0,SUM(B10:B12))</f>
        <v>2314</v>
      </c>
      <c r="C19" s="10">
        <f>IF(C12=0,0,SUM(C10:C12))</f>
        <v>1772</v>
      </c>
      <c r="D19" s="11">
        <f t="shared" si="0"/>
        <v>-23.422644770959376</v>
      </c>
      <c r="E19" s="10">
        <f>IF(E12=0,0,SUM(E10:E12))</f>
        <v>353</v>
      </c>
      <c r="F19" s="10">
        <f>IF(F12=0,0,SUM(F10:F12))</f>
        <v>221</v>
      </c>
      <c r="G19" s="11">
        <f t="shared" si="1"/>
        <v>-37.39376770538244</v>
      </c>
      <c r="H19" s="10">
        <f>IF(H12=0,0,SUM(H10:H12))</f>
        <v>29</v>
      </c>
      <c r="I19" s="10">
        <f>IF(I12=0,0,SUM(I10:I12))</f>
        <v>32</v>
      </c>
      <c r="J19" s="11">
        <f t="shared" si="2"/>
        <v>10.344827586206897</v>
      </c>
      <c r="K19" s="10">
        <f>IF(K12=0,0,SUM(K10:K12))</f>
        <v>1388</v>
      </c>
      <c r="L19" s="10">
        <f>IF(L12=0,0,SUM(L10:L12))</f>
        <v>1275</v>
      </c>
      <c r="M19" s="11">
        <f t="shared" si="3"/>
        <v>-8.141210374639769</v>
      </c>
      <c r="N19" s="10">
        <f>IF(N12=0,0,SUM(N10:N12))</f>
        <v>1279</v>
      </c>
      <c r="O19" s="10">
        <f>IF(O12=0,0,SUM(O10:O12))</f>
        <v>718</v>
      </c>
      <c r="P19" s="11">
        <f t="shared" si="4"/>
        <v>-43.862392494136046</v>
      </c>
    </row>
    <row r="20" spans="1:16" ht="14.25" customHeight="1">
      <c r="A20" s="9" t="s">
        <v>10</v>
      </c>
      <c r="B20" s="10">
        <f>IF(B15=0,0,SUM(B13:B15))</f>
        <v>1819</v>
      </c>
      <c r="C20" s="10">
        <f>IF(C15=0,0,SUM(C13:C15))</f>
        <v>1862</v>
      </c>
      <c r="D20" s="11">
        <f t="shared" si="0"/>
        <v>2.3639362286970864</v>
      </c>
      <c r="E20" s="10">
        <f>IF(E15=0,0,SUM(E13:E15))</f>
        <v>294</v>
      </c>
      <c r="F20" s="10">
        <f>IF(F15=0,0,SUM(F13:F15))</f>
        <v>226</v>
      </c>
      <c r="G20" s="11">
        <f t="shared" si="1"/>
        <v>-23.12925170068027</v>
      </c>
      <c r="H20" s="10">
        <f>IF(H15=0,0,SUM(H13:H15))</f>
        <v>30</v>
      </c>
      <c r="I20" s="10">
        <f>IF(I15=0,0,SUM(I13:I15))</f>
        <v>23</v>
      </c>
      <c r="J20" s="11">
        <f t="shared" si="2"/>
        <v>-23.333333333333332</v>
      </c>
      <c r="K20" s="10">
        <f>IF(K15=0,0,SUM(K13:K15))</f>
        <v>1204</v>
      </c>
      <c r="L20" s="10">
        <f>IF(L15=0,0,SUM(L13:L15))</f>
        <v>1234</v>
      </c>
      <c r="M20" s="11">
        <f t="shared" si="3"/>
        <v>2.4916943521594686</v>
      </c>
      <c r="N20" s="10">
        <f>IF(N15=0,0,SUM(N13:N15))</f>
        <v>909</v>
      </c>
      <c r="O20" s="10">
        <f>IF(O15=0,0,SUM(O13:O15))</f>
        <v>854</v>
      </c>
      <c r="P20" s="11">
        <f t="shared" si="4"/>
        <v>-6.050605060506051</v>
      </c>
    </row>
    <row r="21" spans="1:16" ht="15" customHeight="1" thickBot="1">
      <c r="A21" s="14" t="s">
        <v>11</v>
      </c>
      <c r="B21" s="15">
        <f>SUM(B4:B15)</f>
        <v>8946</v>
      </c>
      <c r="C21" s="15">
        <f>SUM(C4:C15)</f>
        <v>7338</v>
      </c>
      <c r="D21" s="16">
        <f>IF(C21=0,0,(C21-B21)/B21*100)</f>
        <v>-17.974513749161638</v>
      </c>
      <c r="E21" s="15">
        <f>SUM(E4:E15)</f>
        <v>1553</v>
      </c>
      <c r="F21" s="15">
        <f>SUM(F4:F15)</f>
        <v>938</v>
      </c>
      <c r="G21" s="16">
        <f>IF(F21=0,0,(F21-E21)/E21*100)</f>
        <v>-39.60077269800386</v>
      </c>
      <c r="H21" s="15">
        <f>SUM(H4:H15)</f>
        <v>114</v>
      </c>
      <c r="I21" s="15">
        <f>SUM(I4:I15)</f>
        <v>105</v>
      </c>
      <c r="J21" s="16">
        <f>IF(I21=0,0,(I21-H21)/H21*100)</f>
        <v>-7.894736842105263</v>
      </c>
      <c r="K21" s="15">
        <f>SUM(K4:K15)</f>
        <v>5804</v>
      </c>
      <c r="L21" s="15">
        <f>SUM(L4:L15)</f>
        <v>4947</v>
      </c>
      <c r="M21" s="16">
        <f>IF(L21=0,0,(L21-K21)/K21*100)</f>
        <v>-14.76567884217781</v>
      </c>
      <c r="N21" s="15">
        <f>SUM(N4:N15)</f>
        <v>4695</v>
      </c>
      <c r="O21" s="15">
        <f>SUM(O4:O15)</f>
        <v>3329</v>
      </c>
      <c r="P21" s="16">
        <f>IF(O21=0,0,(O21-N21)/N21*100)</f>
        <v>-29.09478168264111</v>
      </c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4" ht="18" customHeight="1" thickBot="1">
      <c r="A23" s="3"/>
      <c r="B23" s="4" t="s">
        <v>19</v>
      </c>
      <c r="C23" s="4"/>
      <c r="D23" s="5"/>
      <c r="E23" s="1" t="s">
        <v>20</v>
      </c>
      <c r="F23" s="1"/>
      <c r="G23" s="1"/>
      <c r="H23" s="1" t="s">
        <v>21</v>
      </c>
      <c r="I23" s="6"/>
      <c r="J23" s="6"/>
      <c r="K23" s="2" t="s">
        <v>22</v>
      </c>
      <c r="N23" s="2" t="s">
        <v>25</v>
      </c>
    </row>
    <row r="24" spans="1:16" ht="14.25" customHeight="1">
      <c r="A24" s="60" t="s">
        <v>2</v>
      </c>
      <c r="B24" s="31" t="s">
        <v>28</v>
      </c>
      <c r="C24" s="31" t="s">
        <v>29</v>
      </c>
      <c r="D24" s="32" t="s">
        <v>3</v>
      </c>
      <c r="E24" s="31" t="s">
        <v>28</v>
      </c>
      <c r="F24" s="31" t="s">
        <v>29</v>
      </c>
      <c r="G24" s="32" t="s">
        <v>3</v>
      </c>
      <c r="H24" s="31" t="s">
        <v>28</v>
      </c>
      <c r="I24" s="31" t="s">
        <v>29</v>
      </c>
      <c r="J24" s="32" t="s">
        <v>3</v>
      </c>
      <c r="K24" s="31" t="s">
        <v>28</v>
      </c>
      <c r="L24" s="31" t="s">
        <v>29</v>
      </c>
      <c r="M24" s="32" t="s">
        <v>3</v>
      </c>
      <c r="N24" s="31" t="s">
        <v>28</v>
      </c>
      <c r="O24" s="31" t="s">
        <v>29</v>
      </c>
      <c r="P24" s="32" t="s">
        <v>3</v>
      </c>
    </row>
    <row r="25" spans="1:16" ht="14.25" customHeight="1">
      <c r="A25" s="61"/>
      <c r="B25" s="24" t="s">
        <v>4</v>
      </c>
      <c r="C25" s="24" t="s">
        <v>4</v>
      </c>
      <c r="D25" s="25" t="s">
        <v>5</v>
      </c>
      <c r="E25" s="24" t="s">
        <v>4</v>
      </c>
      <c r="F25" s="24" t="s">
        <v>4</v>
      </c>
      <c r="G25" s="25" t="s">
        <v>5</v>
      </c>
      <c r="H25" s="24" t="s">
        <v>4</v>
      </c>
      <c r="I25" s="24" t="s">
        <v>4</v>
      </c>
      <c r="J25" s="25" t="s">
        <v>5</v>
      </c>
      <c r="K25" s="24" t="s">
        <v>4</v>
      </c>
      <c r="L25" s="24" t="s">
        <v>4</v>
      </c>
      <c r="M25" s="25" t="s">
        <v>5</v>
      </c>
      <c r="N25" s="24" t="s">
        <v>4</v>
      </c>
      <c r="O25" s="24" t="s">
        <v>4</v>
      </c>
      <c r="P25" s="25" t="s">
        <v>5</v>
      </c>
    </row>
    <row r="26" spans="1:16" ht="14.25" customHeight="1">
      <c r="A26" s="9">
        <v>4</v>
      </c>
      <c r="B26" s="10">
        <v>514</v>
      </c>
      <c r="C26" s="10">
        <v>332</v>
      </c>
      <c r="D26" s="11">
        <f>IF(C26=0,0,(C26-B26)/B26*100)</f>
        <v>-35.40856031128405</v>
      </c>
      <c r="E26" s="10">
        <v>459</v>
      </c>
      <c r="F26" s="10">
        <v>242</v>
      </c>
      <c r="G26" s="11">
        <f>IF(F26=0,0,(F26-E26)/E26*100)</f>
        <v>-47.276688453159046</v>
      </c>
      <c r="H26" s="23">
        <v>1</v>
      </c>
      <c r="I26" s="23" t="str">
        <f>"0"</f>
        <v>0</v>
      </c>
      <c r="J26" s="35">
        <f>IF(I26=0,0,IF(H26="0","　　―",(I26-H26)/H26*100))</f>
        <v>-100</v>
      </c>
      <c r="K26" s="10">
        <v>211</v>
      </c>
      <c r="L26" s="10">
        <v>137</v>
      </c>
      <c r="M26" s="11">
        <f>IF(L26=0,0,(L26-K26)/K26*100)</f>
        <v>-35.07109004739337</v>
      </c>
      <c r="N26" s="23">
        <v>157</v>
      </c>
      <c r="O26" s="23">
        <v>99</v>
      </c>
      <c r="P26" s="35">
        <f>IF(O26=0,0,IF(N26="0","　　―",(O26-N26)/N26*100))</f>
        <v>-36.94267515923567</v>
      </c>
    </row>
    <row r="27" spans="1:16" ht="14.25" customHeight="1">
      <c r="A27" s="9">
        <v>5</v>
      </c>
      <c r="B27" s="10">
        <v>327</v>
      </c>
      <c r="C27" s="10">
        <v>363</v>
      </c>
      <c r="D27" s="11">
        <f aca="true" t="shared" si="5" ref="D27:D42">IF(C27=0,0,(C27-B27)/B27*100)</f>
        <v>11.009174311926607</v>
      </c>
      <c r="E27" s="10">
        <v>253</v>
      </c>
      <c r="F27" s="10">
        <v>275</v>
      </c>
      <c r="G27" s="11">
        <f aca="true" t="shared" si="6" ref="G27:G42">IF(F27=0,0,(F27-E27)/E27*100)</f>
        <v>8.695652173913043</v>
      </c>
      <c r="H27" s="30">
        <v>3</v>
      </c>
      <c r="I27" s="55" t="str">
        <f>"0"</f>
        <v>0</v>
      </c>
      <c r="J27" s="35">
        <f aca="true" t="shared" si="7" ref="J27:J42">IF(I27=0,0,IF(H27="0","　　―",(I27-H27)/H27*100))</f>
        <v>-100</v>
      </c>
      <c r="K27" s="10">
        <v>87</v>
      </c>
      <c r="L27" s="10">
        <v>140</v>
      </c>
      <c r="M27" s="11">
        <f aca="true" t="shared" si="8" ref="M27:M42">IF(L27=0,0,(L27-K27)/K27*100)</f>
        <v>60.91954022988506</v>
      </c>
      <c r="N27" s="23">
        <v>49</v>
      </c>
      <c r="O27" s="23">
        <v>62</v>
      </c>
      <c r="P27" s="35">
        <f aca="true" t="shared" si="9" ref="P27:P42">IF(O27=0,0,IF(N27="0","　　―",(O27-N27)/N27*100))</f>
        <v>26.53061224489796</v>
      </c>
    </row>
    <row r="28" spans="1:16" ht="14.25" customHeight="1">
      <c r="A28" s="9">
        <v>6</v>
      </c>
      <c r="B28" s="10">
        <v>411</v>
      </c>
      <c r="C28" s="10">
        <v>401</v>
      </c>
      <c r="D28" s="11">
        <f t="shared" si="5"/>
        <v>-2.4330900243309004</v>
      </c>
      <c r="E28" s="29">
        <v>251</v>
      </c>
      <c r="F28" s="29">
        <v>359</v>
      </c>
      <c r="G28" s="11">
        <f t="shared" si="6"/>
        <v>43.02788844621514</v>
      </c>
      <c r="H28" s="29">
        <v>3</v>
      </c>
      <c r="I28" s="29">
        <v>2</v>
      </c>
      <c r="J28" s="35">
        <f t="shared" si="7"/>
        <v>-33.33333333333333</v>
      </c>
      <c r="K28" s="10">
        <v>186</v>
      </c>
      <c r="L28" s="10">
        <v>76</v>
      </c>
      <c r="M28" s="11">
        <f t="shared" si="8"/>
        <v>-59.13978494623656</v>
      </c>
      <c r="N28" s="10">
        <v>127</v>
      </c>
      <c r="O28" s="10">
        <v>46</v>
      </c>
      <c r="P28" s="35">
        <f t="shared" si="9"/>
        <v>-63.77952755905512</v>
      </c>
    </row>
    <row r="29" spans="1:16" ht="14.25" customHeight="1">
      <c r="A29" s="9">
        <v>7</v>
      </c>
      <c r="B29" s="10">
        <v>408</v>
      </c>
      <c r="C29" s="10">
        <v>353</v>
      </c>
      <c r="D29" s="11">
        <f t="shared" si="5"/>
        <v>-13.480392156862745</v>
      </c>
      <c r="E29" s="10">
        <v>384</v>
      </c>
      <c r="F29" s="10">
        <v>316</v>
      </c>
      <c r="G29" s="11">
        <f t="shared" si="6"/>
        <v>-17.708333333333336</v>
      </c>
      <c r="H29" s="29">
        <v>4</v>
      </c>
      <c r="I29" s="29">
        <v>1</v>
      </c>
      <c r="J29" s="35">
        <f t="shared" si="7"/>
        <v>-75</v>
      </c>
      <c r="K29" s="10">
        <v>82</v>
      </c>
      <c r="L29" s="10">
        <v>63</v>
      </c>
      <c r="M29" s="11">
        <f t="shared" si="8"/>
        <v>-23.170731707317074</v>
      </c>
      <c r="N29" s="23">
        <v>26</v>
      </c>
      <c r="O29" s="23" t="str">
        <f aca="true" t="shared" si="10" ref="O29:O34">"0"</f>
        <v>0</v>
      </c>
      <c r="P29" s="35">
        <f t="shared" si="9"/>
        <v>-100</v>
      </c>
    </row>
    <row r="30" spans="1:16" ht="14.25" customHeight="1">
      <c r="A30" s="9">
        <v>8</v>
      </c>
      <c r="B30" s="10">
        <v>543</v>
      </c>
      <c r="C30" s="10">
        <v>387</v>
      </c>
      <c r="D30" s="11">
        <f t="shared" si="5"/>
        <v>-28.7292817679558</v>
      </c>
      <c r="E30" s="10">
        <v>401</v>
      </c>
      <c r="F30" s="10">
        <v>192</v>
      </c>
      <c r="G30" s="11">
        <f t="shared" si="6"/>
        <v>-52.119700748129674</v>
      </c>
      <c r="H30" s="51">
        <v>1</v>
      </c>
      <c r="I30" s="23">
        <v>3</v>
      </c>
      <c r="J30" s="35">
        <f t="shared" si="7"/>
        <v>200</v>
      </c>
      <c r="K30" s="10">
        <v>117</v>
      </c>
      <c r="L30" s="10">
        <v>42</v>
      </c>
      <c r="M30" s="11">
        <f t="shared" si="8"/>
        <v>-64.1025641025641</v>
      </c>
      <c r="N30" s="23">
        <v>71</v>
      </c>
      <c r="O30" s="23" t="str">
        <f t="shared" si="10"/>
        <v>0</v>
      </c>
      <c r="P30" s="35">
        <f t="shared" si="9"/>
        <v>-100</v>
      </c>
    </row>
    <row r="31" spans="1:16" ht="14.25" customHeight="1">
      <c r="A31" s="9">
        <v>9</v>
      </c>
      <c r="B31" s="10">
        <v>511</v>
      </c>
      <c r="C31" s="10">
        <v>331</v>
      </c>
      <c r="D31" s="11">
        <f t="shared" si="5"/>
        <v>-35.22504892367906</v>
      </c>
      <c r="E31" s="10">
        <v>451</v>
      </c>
      <c r="F31" s="10">
        <v>157</v>
      </c>
      <c r="G31" s="11">
        <f t="shared" si="6"/>
        <v>-65.18847006651885</v>
      </c>
      <c r="H31" s="10">
        <v>60</v>
      </c>
      <c r="I31" s="10">
        <v>1</v>
      </c>
      <c r="J31" s="35">
        <f t="shared" si="7"/>
        <v>-98.33333333333333</v>
      </c>
      <c r="K31" s="10">
        <v>51</v>
      </c>
      <c r="L31" s="10">
        <v>22</v>
      </c>
      <c r="M31" s="11">
        <f t="shared" si="8"/>
        <v>-56.86274509803921</v>
      </c>
      <c r="N31" s="23">
        <v>1</v>
      </c>
      <c r="O31" s="23" t="str">
        <f t="shared" si="10"/>
        <v>0</v>
      </c>
      <c r="P31" s="35">
        <f t="shared" si="9"/>
        <v>-100</v>
      </c>
    </row>
    <row r="32" spans="1:16" ht="14.25" customHeight="1">
      <c r="A32" s="9">
        <v>10</v>
      </c>
      <c r="B32" s="10">
        <v>375</v>
      </c>
      <c r="C32" s="10">
        <v>409</v>
      </c>
      <c r="D32" s="11">
        <f t="shared" si="5"/>
        <v>9.066666666666666</v>
      </c>
      <c r="E32" s="10">
        <v>390</v>
      </c>
      <c r="F32" s="10">
        <v>176</v>
      </c>
      <c r="G32" s="11">
        <f t="shared" si="6"/>
        <v>-54.871794871794876</v>
      </c>
      <c r="H32" s="23">
        <v>3</v>
      </c>
      <c r="I32" s="23">
        <v>18</v>
      </c>
      <c r="J32" s="35">
        <f t="shared" si="7"/>
        <v>500</v>
      </c>
      <c r="K32" s="10">
        <v>195</v>
      </c>
      <c r="L32" s="10">
        <v>43</v>
      </c>
      <c r="M32" s="11">
        <f t="shared" si="8"/>
        <v>-77.94871794871796</v>
      </c>
      <c r="N32" s="23">
        <v>143</v>
      </c>
      <c r="O32" s="23" t="str">
        <f t="shared" si="10"/>
        <v>0</v>
      </c>
      <c r="P32" s="35">
        <f t="shared" si="9"/>
        <v>-100</v>
      </c>
    </row>
    <row r="33" spans="1:16" ht="14.25" customHeight="1">
      <c r="A33" s="9">
        <v>11</v>
      </c>
      <c r="B33" s="10">
        <v>323</v>
      </c>
      <c r="C33" s="10">
        <v>354</v>
      </c>
      <c r="D33" s="11">
        <f t="shared" si="5"/>
        <v>9.597523219814242</v>
      </c>
      <c r="E33" s="10">
        <v>306</v>
      </c>
      <c r="F33" s="10">
        <v>267</v>
      </c>
      <c r="G33" s="11">
        <f t="shared" si="6"/>
        <v>-12.745098039215685</v>
      </c>
      <c r="H33" s="10">
        <v>1</v>
      </c>
      <c r="I33" s="10">
        <v>2</v>
      </c>
      <c r="J33" s="35">
        <f t="shared" si="7"/>
        <v>100</v>
      </c>
      <c r="K33" s="10">
        <v>224</v>
      </c>
      <c r="L33" s="10">
        <v>33</v>
      </c>
      <c r="M33" s="11">
        <f t="shared" si="8"/>
        <v>-85.26785714285714</v>
      </c>
      <c r="N33" s="23">
        <v>179</v>
      </c>
      <c r="O33" s="23" t="str">
        <f t="shared" si="10"/>
        <v>0</v>
      </c>
      <c r="P33" s="35">
        <f t="shared" si="9"/>
        <v>-100</v>
      </c>
    </row>
    <row r="34" spans="1:16" ht="14.25" customHeight="1">
      <c r="A34" s="9">
        <v>12</v>
      </c>
      <c r="B34" s="10">
        <v>370</v>
      </c>
      <c r="C34" s="10">
        <v>370</v>
      </c>
      <c r="D34" s="11">
        <f t="shared" si="5"/>
        <v>0</v>
      </c>
      <c r="E34" s="10">
        <v>431</v>
      </c>
      <c r="F34" s="10">
        <v>255</v>
      </c>
      <c r="G34" s="11">
        <f t="shared" si="6"/>
        <v>-40.835266821345705</v>
      </c>
      <c r="H34" s="23" t="str">
        <f>"0"</f>
        <v>0</v>
      </c>
      <c r="I34" s="23" t="str">
        <f>"0"</f>
        <v>0</v>
      </c>
      <c r="J34" s="35" t="str">
        <f t="shared" si="7"/>
        <v>　　―</v>
      </c>
      <c r="K34" s="10">
        <v>49</v>
      </c>
      <c r="L34" s="10">
        <v>66</v>
      </c>
      <c r="M34" s="11">
        <f t="shared" si="8"/>
        <v>34.69387755102041</v>
      </c>
      <c r="N34" s="23">
        <v>1</v>
      </c>
      <c r="O34" s="23" t="str">
        <f t="shared" si="10"/>
        <v>0</v>
      </c>
      <c r="P34" s="35">
        <f t="shared" si="9"/>
        <v>-100</v>
      </c>
    </row>
    <row r="35" spans="1:16" ht="14.25" customHeight="1">
      <c r="A35" s="9">
        <v>1</v>
      </c>
      <c r="B35" s="10">
        <v>396</v>
      </c>
      <c r="C35" s="10">
        <v>391</v>
      </c>
      <c r="D35" s="11">
        <f t="shared" si="5"/>
        <v>-1.2626262626262625</v>
      </c>
      <c r="E35" s="10">
        <v>411</v>
      </c>
      <c r="F35" s="10">
        <v>214</v>
      </c>
      <c r="G35" s="11">
        <f t="shared" si="6"/>
        <v>-47.93187347931874</v>
      </c>
      <c r="H35" s="23" t="str">
        <f>"0"</f>
        <v>0</v>
      </c>
      <c r="I35" s="23">
        <v>2</v>
      </c>
      <c r="J35" s="35" t="str">
        <f t="shared" si="7"/>
        <v>　　―</v>
      </c>
      <c r="K35" s="10">
        <v>52</v>
      </c>
      <c r="L35" s="10">
        <v>101</v>
      </c>
      <c r="M35" s="11">
        <f t="shared" si="8"/>
        <v>94.23076923076923</v>
      </c>
      <c r="N35" s="23" t="str">
        <f>"0"</f>
        <v>0</v>
      </c>
      <c r="O35" s="23">
        <v>43</v>
      </c>
      <c r="P35" s="35" t="str">
        <f t="shared" si="9"/>
        <v>　　―</v>
      </c>
    </row>
    <row r="36" spans="1:16" ht="14.25" customHeight="1">
      <c r="A36" s="9">
        <v>2</v>
      </c>
      <c r="B36" s="10">
        <v>290</v>
      </c>
      <c r="C36" s="10">
        <v>350</v>
      </c>
      <c r="D36" s="11">
        <f t="shared" si="5"/>
        <v>20.689655172413794</v>
      </c>
      <c r="E36" s="10">
        <v>199</v>
      </c>
      <c r="F36" s="10">
        <v>409</v>
      </c>
      <c r="G36" s="11">
        <f t="shared" si="6"/>
        <v>105.52763819095476</v>
      </c>
      <c r="H36" s="23">
        <v>26</v>
      </c>
      <c r="I36" s="23" t="str">
        <f>"0"</f>
        <v>0</v>
      </c>
      <c r="J36" s="35">
        <f t="shared" si="7"/>
        <v>-100</v>
      </c>
      <c r="K36" s="10">
        <v>52</v>
      </c>
      <c r="L36" s="10">
        <v>45</v>
      </c>
      <c r="M36" s="11">
        <f t="shared" si="8"/>
        <v>-13.461538461538462</v>
      </c>
      <c r="N36" s="23">
        <v>27</v>
      </c>
      <c r="O36" s="23" t="str">
        <f>"0"</f>
        <v>0</v>
      </c>
      <c r="P36" s="35">
        <f t="shared" si="9"/>
        <v>-100</v>
      </c>
    </row>
    <row r="37" spans="1:16" ht="14.25" customHeight="1">
      <c r="A37" s="9">
        <v>3</v>
      </c>
      <c r="B37" s="10">
        <v>352</v>
      </c>
      <c r="C37" s="10">
        <v>359</v>
      </c>
      <c r="D37" s="11">
        <f t="shared" si="5"/>
        <v>1.9886363636363635</v>
      </c>
      <c r="E37" s="10">
        <v>269</v>
      </c>
      <c r="F37" s="10">
        <v>173</v>
      </c>
      <c r="G37" s="11">
        <f t="shared" si="6"/>
        <v>-35.687732342007436</v>
      </c>
      <c r="H37" s="10">
        <v>9</v>
      </c>
      <c r="I37" s="23" t="str">
        <f>"0"</f>
        <v>0</v>
      </c>
      <c r="J37" s="35">
        <f t="shared" si="7"/>
        <v>-100</v>
      </c>
      <c r="K37" s="10">
        <v>57</v>
      </c>
      <c r="L37" s="10">
        <v>44</v>
      </c>
      <c r="M37" s="11">
        <f t="shared" si="8"/>
        <v>-22.807017543859647</v>
      </c>
      <c r="N37" s="23" t="str">
        <f>"0"</f>
        <v>0</v>
      </c>
      <c r="O37" s="23" t="str">
        <f>"0"</f>
        <v>0</v>
      </c>
      <c r="P37" s="35" t="str">
        <f t="shared" si="9"/>
        <v>　　―</v>
      </c>
    </row>
    <row r="38" spans="1:16" ht="18" customHeight="1">
      <c r="A38" s="12" t="s">
        <v>6</v>
      </c>
      <c r="B38" s="10">
        <f>IF(B37=0,0,SUM(B26:B37))</f>
        <v>4820</v>
      </c>
      <c r="C38" s="10">
        <f>IF(C37=0,0,SUM(C26:C37))</f>
        <v>4400</v>
      </c>
      <c r="D38" s="11">
        <f t="shared" si="5"/>
        <v>-8.71369294605809</v>
      </c>
      <c r="E38" s="10">
        <f>IF(E37=0,0,SUM(E26:E37))</f>
        <v>4205</v>
      </c>
      <c r="F38" s="10">
        <f>IF(F37=0,0,SUM(F26:F37))</f>
        <v>3035</v>
      </c>
      <c r="G38" s="11">
        <f t="shared" si="6"/>
        <v>-27.824019024970276</v>
      </c>
      <c r="H38" s="10">
        <f>IF(H37=0,0,SUM(H26:H37))</f>
        <v>111</v>
      </c>
      <c r="I38" s="10">
        <f>IF(I37=0,0,SUM(I26:I37))</f>
        <v>29</v>
      </c>
      <c r="J38" s="35">
        <f t="shared" si="7"/>
        <v>-73.87387387387388</v>
      </c>
      <c r="K38" s="10">
        <f>IF(K37=0,0,SUM(K26:K37))</f>
        <v>1363</v>
      </c>
      <c r="L38" s="10">
        <f>IF(L37=0,0,SUM(L26:L37))</f>
        <v>812</v>
      </c>
      <c r="M38" s="11">
        <f t="shared" si="8"/>
        <v>-40.42553191489361</v>
      </c>
      <c r="N38" s="10">
        <f>IF(N37=0,0,SUM(N26:N37))</f>
        <v>781</v>
      </c>
      <c r="O38" s="10">
        <f>IF(O37=0,0,SUM(O26:O37))</f>
        <v>250</v>
      </c>
      <c r="P38" s="35">
        <f t="shared" si="9"/>
        <v>-67.98975672215109</v>
      </c>
    </row>
    <row r="39" spans="1:16" ht="14.25" customHeight="1">
      <c r="A39" s="9" t="s">
        <v>7</v>
      </c>
      <c r="B39" s="10">
        <f>IF(B28=0,0,SUM(B26:B28))</f>
        <v>1252</v>
      </c>
      <c r="C39" s="10">
        <f>IF(C28=0,0,SUM(C26:C28))</f>
        <v>1096</v>
      </c>
      <c r="D39" s="11">
        <f t="shared" si="5"/>
        <v>-12.460063897763577</v>
      </c>
      <c r="E39" s="10">
        <f>IF(E28=0,0,SUM(E26:E28))</f>
        <v>963</v>
      </c>
      <c r="F39" s="10">
        <f>IF(F28=0,0,SUM(F26:F28))</f>
        <v>876</v>
      </c>
      <c r="G39" s="11">
        <f t="shared" si="6"/>
        <v>-9.034267912772584</v>
      </c>
      <c r="H39" s="10">
        <f>IF(H28=0,0,SUM(H26:H28))</f>
        <v>7</v>
      </c>
      <c r="I39" s="10">
        <f>IF(I28=0,0,SUM(I26:I28))</f>
        <v>2</v>
      </c>
      <c r="J39" s="35">
        <f t="shared" si="7"/>
        <v>-71.42857142857143</v>
      </c>
      <c r="K39" s="10">
        <f>IF(K28=0,0,SUM(K26:K28))</f>
        <v>484</v>
      </c>
      <c r="L39" s="10">
        <f>IF(L28=0,0,SUM(L26:L28))</f>
        <v>353</v>
      </c>
      <c r="M39" s="11">
        <f t="shared" si="8"/>
        <v>-27.066115702479337</v>
      </c>
      <c r="N39" s="10">
        <f>IF(N28="",0,SUM(N26:N28))</f>
        <v>333</v>
      </c>
      <c r="O39" s="10">
        <f>IF(O28="",0,SUM(O26:O28))</f>
        <v>207</v>
      </c>
      <c r="P39" s="35">
        <f t="shared" si="9"/>
        <v>-37.83783783783784</v>
      </c>
    </row>
    <row r="40" spans="1:16" ht="14.25" customHeight="1">
      <c r="A40" s="9" t="s">
        <v>8</v>
      </c>
      <c r="B40" s="10">
        <f>IF(B31=0,0,SUM(B29:B31))</f>
        <v>1462</v>
      </c>
      <c r="C40" s="10">
        <f>IF(C31=0,0,SUM(C29:C31))</f>
        <v>1071</v>
      </c>
      <c r="D40" s="11">
        <f t="shared" si="5"/>
        <v>-26.744186046511626</v>
      </c>
      <c r="E40" s="10">
        <f>IF(E31=0,0,SUM(E29:E31))</f>
        <v>1236</v>
      </c>
      <c r="F40" s="10">
        <f>IF(F31=0,0,SUM(F29:F31))</f>
        <v>665</v>
      </c>
      <c r="G40" s="11">
        <f t="shared" si="6"/>
        <v>-46.19741100323624</v>
      </c>
      <c r="H40" s="10">
        <f>IF(H31=0,0,SUM(H29:H31))</f>
        <v>65</v>
      </c>
      <c r="I40" s="10">
        <f>IF(I31=0,0,SUM(I29:I31))</f>
        <v>5</v>
      </c>
      <c r="J40" s="35">
        <f t="shared" si="7"/>
        <v>-92.3076923076923</v>
      </c>
      <c r="K40" s="10">
        <f>IF(K31=0,0,SUM(K29:K31))</f>
        <v>250</v>
      </c>
      <c r="L40" s="10">
        <f>IF(L31=0,0,SUM(L29:L31))</f>
        <v>127</v>
      </c>
      <c r="M40" s="11">
        <f t="shared" si="8"/>
        <v>-49.2</v>
      </c>
      <c r="N40" s="10">
        <f>IF(N31=0,0,SUM(N29:N31))</f>
        <v>98</v>
      </c>
      <c r="O40" s="23" t="str">
        <f>"0"</f>
        <v>0</v>
      </c>
      <c r="P40" s="35">
        <f t="shared" si="9"/>
        <v>-100</v>
      </c>
    </row>
    <row r="41" spans="1:16" ht="14.25" customHeight="1">
      <c r="A41" s="9" t="s">
        <v>9</v>
      </c>
      <c r="B41" s="10">
        <f>IF(B34=0,0,SUM(B32:B34))</f>
        <v>1068</v>
      </c>
      <c r="C41" s="10">
        <f>IF(C34=0,0,SUM(C32:C34))</f>
        <v>1133</v>
      </c>
      <c r="D41" s="11">
        <f t="shared" si="5"/>
        <v>6.086142322097379</v>
      </c>
      <c r="E41" s="10">
        <f>IF(E34=0,0,SUM(E32:E34))</f>
        <v>1127</v>
      </c>
      <c r="F41" s="10">
        <f>IF(F34=0,0,SUM(F32:F34))</f>
        <v>698</v>
      </c>
      <c r="G41" s="11">
        <f t="shared" si="6"/>
        <v>-38.065661047027504</v>
      </c>
      <c r="H41" s="10">
        <f>IF(H34=0,0,SUM(H32:H34))</f>
        <v>4</v>
      </c>
      <c r="I41" s="10">
        <f>IF(I34=0,0,SUM(I32:I34))</f>
        <v>20</v>
      </c>
      <c r="J41" s="35">
        <f t="shared" si="7"/>
        <v>400</v>
      </c>
      <c r="K41" s="10">
        <f>IF(K34=0,0,SUM(K32:K34))</f>
        <v>468</v>
      </c>
      <c r="L41" s="10">
        <f>IF(L34=0,0,SUM(L32:L34))</f>
        <v>142</v>
      </c>
      <c r="M41" s="11">
        <f t="shared" si="8"/>
        <v>-69.65811965811966</v>
      </c>
      <c r="N41" s="10">
        <f>IF(N34=0,0,SUM(N32:N34))</f>
        <v>323</v>
      </c>
      <c r="O41" s="10">
        <f>IF(O34=0,0,SUM(O32:O34))</f>
        <v>0</v>
      </c>
      <c r="P41" s="35">
        <f t="shared" si="9"/>
        <v>0</v>
      </c>
    </row>
    <row r="42" spans="1:16" ht="14.25" customHeight="1">
      <c r="A42" s="9" t="s">
        <v>10</v>
      </c>
      <c r="B42" s="10">
        <f>IF(B37=0,0,SUM(B35:B37))</f>
        <v>1038</v>
      </c>
      <c r="C42" s="10">
        <f>IF(C37=0,0,SUM(C35:C37))</f>
        <v>1100</v>
      </c>
      <c r="D42" s="11">
        <f t="shared" si="5"/>
        <v>5.973025048169557</v>
      </c>
      <c r="E42" s="10">
        <f>IF(E37=0,0,SUM(E35:E37))</f>
        <v>879</v>
      </c>
      <c r="F42" s="10">
        <f>IF(F37=0,0,SUM(F35:F37))</f>
        <v>796</v>
      </c>
      <c r="G42" s="11">
        <f t="shared" si="6"/>
        <v>-9.442548350398178</v>
      </c>
      <c r="H42" s="10">
        <f>IF(H37=0,0,SUM(H35:H37))</f>
        <v>35</v>
      </c>
      <c r="I42" s="10">
        <f>IF(I37=0,0,SUM(I35:I37))</f>
        <v>2</v>
      </c>
      <c r="J42" s="35">
        <f t="shared" si="7"/>
        <v>-94.28571428571428</v>
      </c>
      <c r="K42" s="10">
        <f>IF(K37=0,0,SUM(K35:K37))</f>
        <v>161</v>
      </c>
      <c r="L42" s="10">
        <f>IF(L37=0,0,SUM(L35:L37))</f>
        <v>190</v>
      </c>
      <c r="M42" s="11">
        <f t="shared" si="8"/>
        <v>18.012422360248447</v>
      </c>
      <c r="N42" s="10">
        <f>IF(N37=0,0,SUM(N35:N37))</f>
        <v>27</v>
      </c>
      <c r="O42" s="10">
        <f>IF(O37=0,0,SUM(O35:O37))</f>
        <v>43</v>
      </c>
      <c r="P42" s="35">
        <f t="shared" si="9"/>
        <v>59.25925925925925</v>
      </c>
    </row>
    <row r="43" spans="1:16" ht="15" customHeight="1" thickBot="1">
      <c r="A43" s="14" t="s">
        <v>11</v>
      </c>
      <c r="B43" s="15">
        <f>SUM(B26:B37)</f>
        <v>4820</v>
      </c>
      <c r="C43" s="15">
        <f>SUM(C26:C37)</f>
        <v>4400</v>
      </c>
      <c r="D43" s="16">
        <f>IF(C43=0,0,(C43-B43)/B43*100)</f>
        <v>-8.71369294605809</v>
      </c>
      <c r="E43" s="15">
        <f>SUM(E26:E37)</f>
        <v>4205</v>
      </c>
      <c r="F43" s="15">
        <f>SUM(F26:F37)</f>
        <v>3035</v>
      </c>
      <c r="G43" s="16">
        <f>IF(F43=0,0,(F43-E43)/E43*100)</f>
        <v>-27.824019024970276</v>
      </c>
      <c r="H43" s="15">
        <f>SUM(H26:H37)</f>
        <v>111</v>
      </c>
      <c r="I43" s="53">
        <f>SUM(I26:I37)</f>
        <v>29</v>
      </c>
      <c r="J43" s="16">
        <f>IF(I43=0,0,(I43-H43)/H43*100)</f>
        <v>-73.87387387387388</v>
      </c>
      <c r="K43" s="15">
        <f>SUM(K26:K37)</f>
        <v>1363</v>
      </c>
      <c r="L43" s="15">
        <f>SUM(L26:L37)</f>
        <v>812</v>
      </c>
      <c r="M43" s="16">
        <f>IF(L43=0,0,(L43-K43)/K43*100)</f>
        <v>-40.42553191489361</v>
      </c>
      <c r="N43" s="15">
        <f>SUM(N26:N37)</f>
        <v>781</v>
      </c>
      <c r="O43" s="15">
        <f>SUM(O26:O37)</f>
        <v>250</v>
      </c>
      <c r="P43" s="47">
        <f>IF(O43=0,0,IF(N43="0","　　―",(O43-N43)/N43*100))</f>
        <v>-67.98975672215109</v>
      </c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</sheetData>
  <mergeCells count="2">
    <mergeCell ref="A2:A3"/>
    <mergeCell ref="A24:A25"/>
  </mergeCells>
  <printOptions horizontalCentered="1"/>
  <pageMargins left="0.64" right="0.76" top="0.98" bottom="0.2" header="0.53" footer="0.2"/>
  <pageSetup firstPageNumber="4" useFirstPageNumber="1" orientation="landscape" paperSize="9" scale="85" r:id="rId2"/>
  <headerFooter alignWithMargins="0">
    <oddHeader>&amp;C&amp;"ＭＳ Ｐゴシック,標準"４　中部地区&amp;6
&amp;12年度集計　資金別・利用関係別　（単位：戸/％）</oddHeader>
    <oddFooter>&amp;C&amp;"ＭＳ Ｐゴシック,標準"-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7"/>
  <sheetViews>
    <sheetView showZeros="0" view="pageBreakPreview"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9.59765625" style="2" customWidth="1"/>
    <col min="2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15</v>
      </c>
      <c r="C1" s="4"/>
      <c r="D1" s="5"/>
      <c r="E1" s="1" t="s">
        <v>16</v>
      </c>
      <c r="F1" s="1"/>
      <c r="G1" s="1"/>
      <c r="H1" s="1" t="s">
        <v>27</v>
      </c>
      <c r="I1" s="6"/>
      <c r="J1" s="6"/>
      <c r="K1" s="2" t="s">
        <v>17</v>
      </c>
      <c r="N1" s="2" t="s">
        <v>18</v>
      </c>
    </row>
    <row r="2" spans="1:16" ht="14.25" customHeight="1">
      <c r="A2" s="60" t="s">
        <v>2</v>
      </c>
      <c r="B2" s="31" t="s">
        <v>28</v>
      </c>
      <c r="C2" s="31" t="s">
        <v>29</v>
      </c>
      <c r="D2" s="32" t="s">
        <v>3</v>
      </c>
      <c r="E2" s="31" t="s">
        <v>28</v>
      </c>
      <c r="F2" s="31" t="s">
        <v>29</v>
      </c>
      <c r="G2" s="32" t="s">
        <v>3</v>
      </c>
      <c r="H2" s="31" t="s">
        <v>28</v>
      </c>
      <c r="I2" s="31" t="s">
        <v>29</v>
      </c>
      <c r="J2" s="32" t="s">
        <v>3</v>
      </c>
      <c r="K2" s="31" t="s">
        <v>28</v>
      </c>
      <c r="L2" s="31" t="s">
        <v>29</v>
      </c>
      <c r="M2" s="32" t="s">
        <v>3</v>
      </c>
      <c r="N2" s="31" t="s">
        <v>28</v>
      </c>
      <c r="O2" s="31" t="s">
        <v>29</v>
      </c>
      <c r="P2" s="32" t="s">
        <v>3</v>
      </c>
    </row>
    <row r="3" spans="1:16" ht="14.25" customHeight="1">
      <c r="A3" s="61"/>
      <c r="B3" s="24" t="s">
        <v>4</v>
      </c>
      <c r="C3" s="24" t="s">
        <v>4</v>
      </c>
      <c r="D3" s="25" t="s">
        <v>5</v>
      </c>
      <c r="E3" s="24" t="s">
        <v>4</v>
      </c>
      <c r="F3" s="24" t="s">
        <v>4</v>
      </c>
      <c r="G3" s="25" t="s">
        <v>5</v>
      </c>
      <c r="H3" s="24" t="s">
        <v>4</v>
      </c>
      <c r="I3" s="24" t="s">
        <v>4</v>
      </c>
      <c r="J3" s="25" t="s">
        <v>5</v>
      </c>
      <c r="K3" s="24" t="s">
        <v>4</v>
      </c>
      <c r="L3" s="24" t="s">
        <v>4</v>
      </c>
      <c r="M3" s="25" t="s">
        <v>5</v>
      </c>
      <c r="N3" s="24" t="s">
        <v>4</v>
      </c>
      <c r="O3" s="24" t="s">
        <v>4</v>
      </c>
      <c r="P3" s="25" t="s">
        <v>5</v>
      </c>
    </row>
    <row r="4" spans="1:16" ht="14.25" customHeight="1">
      <c r="A4" s="9">
        <v>4</v>
      </c>
      <c r="B4" s="10">
        <v>885</v>
      </c>
      <c r="C4" s="10">
        <v>617</v>
      </c>
      <c r="D4" s="11">
        <f>IF(C4=0,0,(C4-B4)/B4*100)</f>
        <v>-30.282485875706218</v>
      </c>
      <c r="E4" s="10">
        <v>201</v>
      </c>
      <c r="F4" s="10">
        <v>125</v>
      </c>
      <c r="G4" s="11">
        <f>IF(F4=0,0,(F4-E4)/E4*100)</f>
        <v>-37.81094527363184</v>
      </c>
      <c r="H4" s="10">
        <v>55</v>
      </c>
      <c r="I4" s="10">
        <v>42</v>
      </c>
      <c r="J4" s="11">
        <f>IF(I4=0,0,(I4-H4)/H4*100)</f>
        <v>-23.636363636363637</v>
      </c>
      <c r="K4" s="10">
        <v>623</v>
      </c>
      <c r="L4" s="10">
        <v>426</v>
      </c>
      <c r="M4" s="11">
        <f>IF(L4=0,0,(L4-K4)/K4*100)</f>
        <v>-31.621187800963078</v>
      </c>
      <c r="N4" s="10">
        <v>463</v>
      </c>
      <c r="O4" s="10">
        <v>316</v>
      </c>
      <c r="P4" s="11">
        <f>IF(O4=0,0,(O4-N4)/N4*100)</f>
        <v>-31.749460043196542</v>
      </c>
    </row>
    <row r="5" spans="1:16" ht="14.25" customHeight="1">
      <c r="A5" s="9">
        <v>5</v>
      </c>
      <c r="B5" s="10">
        <v>1131</v>
      </c>
      <c r="C5" s="10">
        <v>849</v>
      </c>
      <c r="D5" s="11">
        <f aca="true" t="shared" si="0" ref="D5:D20">IF(C5=0,0,(C5-B5)/B5*100)</f>
        <v>-24.93368700265252</v>
      </c>
      <c r="E5" s="10">
        <v>173</v>
      </c>
      <c r="F5" s="10">
        <v>101</v>
      </c>
      <c r="G5" s="11">
        <f aca="true" t="shared" si="1" ref="G5:G20">IF(F5=0,0,(F5-E5)/E5*100)</f>
        <v>-41.61849710982659</v>
      </c>
      <c r="H5" s="10">
        <v>39</v>
      </c>
      <c r="I5" s="10">
        <v>13</v>
      </c>
      <c r="J5" s="11">
        <f aca="true" t="shared" si="2" ref="J5:J20">IF(I5=0,0,(I5-H5)/H5*100)</f>
        <v>-66.66666666666666</v>
      </c>
      <c r="K5" s="10">
        <v>654</v>
      </c>
      <c r="L5" s="10">
        <v>499</v>
      </c>
      <c r="M5" s="11">
        <f aca="true" t="shared" si="3" ref="M5:M20">IF(L5=0,0,(L5-K5)/K5*100)</f>
        <v>-23.700305810397555</v>
      </c>
      <c r="N5" s="10">
        <v>650</v>
      </c>
      <c r="O5" s="10">
        <v>451</v>
      </c>
      <c r="P5" s="11">
        <f aca="true" t="shared" si="4" ref="P5:P20">IF(O5=0,0,(O5-N5)/N5*100)</f>
        <v>-30.615384615384617</v>
      </c>
    </row>
    <row r="6" spans="1:16" ht="14.25" customHeight="1">
      <c r="A6" s="9">
        <v>6</v>
      </c>
      <c r="B6" s="10">
        <v>1038</v>
      </c>
      <c r="C6" s="10">
        <v>912</v>
      </c>
      <c r="D6" s="11">
        <f t="shared" si="0"/>
        <v>-12.138728323699421</v>
      </c>
      <c r="E6" s="10">
        <v>153</v>
      </c>
      <c r="F6" s="10">
        <v>143</v>
      </c>
      <c r="G6" s="11">
        <f t="shared" si="1"/>
        <v>-6.535947712418301</v>
      </c>
      <c r="H6" s="10">
        <v>69</v>
      </c>
      <c r="I6" s="10">
        <v>25</v>
      </c>
      <c r="J6" s="11">
        <f t="shared" si="2"/>
        <v>-63.76811594202898</v>
      </c>
      <c r="K6" s="10">
        <v>521</v>
      </c>
      <c r="L6" s="10">
        <v>608</v>
      </c>
      <c r="M6" s="11">
        <f t="shared" si="3"/>
        <v>16.698656429942417</v>
      </c>
      <c r="N6" s="10">
        <v>670</v>
      </c>
      <c r="O6" s="10">
        <v>447</v>
      </c>
      <c r="P6" s="11">
        <f t="shared" si="4"/>
        <v>-33.28358208955224</v>
      </c>
    </row>
    <row r="7" spans="1:16" ht="14.25" customHeight="1">
      <c r="A7" s="9">
        <v>7</v>
      </c>
      <c r="B7" s="10">
        <v>896</v>
      </c>
      <c r="C7" s="10">
        <v>643</v>
      </c>
      <c r="D7" s="11">
        <f t="shared" si="0"/>
        <v>-28.236607142857146</v>
      </c>
      <c r="E7" s="10">
        <v>165</v>
      </c>
      <c r="F7" s="10">
        <v>131</v>
      </c>
      <c r="G7" s="11">
        <f t="shared" si="1"/>
        <v>-20.606060606060606</v>
      </c>
      <c r="H7" s="23">
        <v>29</v>
      </c>
      <c r="I7" s="23">
        <v>17</v>
      </c>
      <c r="J7" s="11">
        <f t="shared" si="2"/>
        <v>-41.37931034482759</v>
      </c>
      <c r="K7" s="10">
        <v>583</v>
      </c>
      <c r="L7" s="10">
        <v>415</v>
      </c>
      <c r="M7" s="11">
        <f t="shared" si="3"/>
        <v>-28.81646655231561</v>
      </c>
      <c r="N7" s="10">
        <v>478</v>
      </c>
      <c r="O7" s="10">
        <v>359</v>
      </c>
      <c r="P7" s="11">
        <f t="shared" si="4"/>
        <v>-24.89539748953975</v>
      </c>
    </row>
    <row r="8" spans="1:16" ht="14.25" customHeight="1">
      <c r="A8" s="9">
        <v>8</v>
      </c>
      <c r="B8" s="10">
        <v>1164</v>
      </c>
      <c r="C8" s="10">
        <v>668</v>
      </c>
      <c r="D8" s="11">
        <f t="shared" si="0"/>
        <v>-42.61168384879725</v>
      </c>
      <c r="E8" s="10">
        <v>173</v>
      </c>
      <c r="F8" s="10">
        <v>90</v>
      </c>
      <c r="G8" s="11">
        <f t="shared" si="1"/>
        <v>-47.97687861271676</v>
      </c>
      <c r="H8" s="10">
        <v>64</v>
      </c>
      <c r="I8" s="10">
        <v>21</v>
      </c>
      <c r="J8" s="11">
        <f t="shared" si="2"/>
        <v>-67.1875</v>
      </c>
      <c r="K8" s="10">
        <v>656</v>
      </c>
      <c r="L8" s="10">
        <v>466</v>
      </c>
      <c r="M8" s="11">
        <f t="shared" si="3"/>
        <v>-28.96341463414634</v>
      </c>
      <c r="N8" s="10">
        <v>681</v>
      </c>
      <c r="O8" s="10">
        <v>292</v>
      </c>
      <c r="P8" s="11">
        <f t="shared" si="4"/>
        <v>-57.12187958883994</v>
      </c>
    </row>
    <row r="9" spans="1:16" ht="14.25" customHeight="1">
      <c r="A9" s="9">
        <v>9</v>
      </c>
      <c r="B9" s="10">
        <v>1597</v>
      </c>
      <c r="C9" s="10">
        <v>600</v>
      </c>
      <c r="D9" s="11">
        <f t="shared" si="0"/>
        <v>-62.429555416405755</v>
      </c>
      <c r="E9" s="10">
        <v>199</v>
      </c>
      <c r="F9" s="10">
        <v>186</v>
      </c>
      <c r="G9" s="11">
        <f t="shared" si="1"/>
        <v>-6.532663316582915</v>
      </c>
      <c r="H9" s="10">
        <v>48</v>
      </c>
      <c r="I9" s="10">
        <v>9</v>
      </c>
      <c r="J9" s="11">
        <f t="shared" si="2"/>
        <v>-81.25</v>
      </c>
      <c r="K9" s="10">
        <v>756</v>
      </c>
      <c r="L9" s="10">
        <v>501</v>
      </c>
      <c r="M9" s="11">
        <f t="shared" si="3"/>
        <v>-33.730158730158735</v>
      </c>
      <c r="N9" s="10">
        <v>1040</v>
      </c>
      <c r="O9" s="10">
        <v>285</v>
      </c>
      <c r="P9" s="11">
        <f t="shared" si="4"/>
        <v>-72.59615384615384</v>
      </c>
    </row>
    <row r="10" spans="1:16" ht="14.25" customHeight="1">
      <c r="A10" s="9">
        <v>10</v>
      </c>
      <c r="B10" s="10">
        <v>1208</v>
      </c>
      <c r="C10" s="10">
        <v>739</v>
      </c>
      <c r="D10" s="11">
        <f t="shared" si="0"/>
        <v>-38.824503311258276</v>
      </c>
      <c r="E10" s="10">
        <v>258</v>
      </c>
      <c r="F10" s="10">
        <v>80</v>
      </c>
      <c r="G10" s="11">
        <f t="shared" si="1"/>
        <v>-68.9922480620155</v>
      </c>
      <c r="H10" s="10">
        <v>46</v>
      </c>
      <c r="I10" s="10">
        <v>9</v>
      </c>
      <c r="J10" s="11">
        <f t="shared" si="2"/>
        <v>-80.43478260869566</v>
      </c>
      <c r="K10" s="10">
        <v>652</v>
      </c>
      <c r="L10" s="10">
        <v>456</v>
      </c>
      <c r="M10" s="11">
        <f t="shared" si="3"/>
        <v>-30.061349693251532</v>
      </c>
      <c r="N10" s="10">
        <v>814</v>
      </c>
      <c r="O10" s="10">
        <v>363</v>
      </c>
      <c r="P10" s="11">
        <f t="shared" si="4"/>
        <v>-55.4054054054054</v>
      </c>
    </row>
    <row r="11" spans="1:16" ht="14.25" customHeight="1">
      <c r="A11" s="9">
        <v>11</v>
      </c>
      <c r="B11" s="10">
        <v>510</v>
      </c>
      <c r="C11" s="10">
        <v>669</v>
      </c>
      <c r="D11" s="11">
        <f t="shared" si="0"/>
        <v>31.176470588235293</v>
      </c>
      <c r="E11" s="10">
        <v>86</v>
      </c>
      <c r="F11" s="10">
        <v>105</v>
      </c>
      <c r="G11" s="11">
        <f t="shared" si="1"/>
        <v>22.093023255813954</v>
      </c>
      <c r="H11" s="10">
        <v>27</v>
      </c>
      <c r="I11" s="10">
        <v>27</v>
      </c>
      <c r="J11" s="11">
        <f t="shared" si="2"/>
        <v>0</v>
      </c>
      <c r="K11" s="10">
        <v>340</v>
      </c>
      <c r="L11" s="10">
        <v>565</v>
      </c>
      <c r="M11" s="11">
        <f t="shared" si="3"/>
        <v>66.17647058823529</v>
      </c>
      <c r="N11" s="10">
        <v>256</v>
      </c>
      <c r="O11" s="10">
        <v>209</v>
      </c>
      <c r="P11" s="11">
        <f t="shared" si="4"/>
        <v>-18.359375</v>
      </c>
    </row>
    <row r="12" spans="1:16" ht="14.25" customHeight="1">
      <c r="A12" s="9">
        <v>12</v>
      </c>
      <c r="B12" s="10">
        <v>1088</v>
      </c>
      <c r="C12" s="10">
        <v>723</v>
      </c>
      <c r="D12" s="11">
        <f t="shared" si="0"/>
        <v>-33.54779411764706</v>
      </c>
      <c r="E12" s="10">
        <v>154</v>
      </c>
      <c r="F12" s="10">
        <v>100</v>
      </c>
      <c r="G12" s="11">
        <f t="shared" si="1"/>
        <v>-35.064935064935064</v>
      </c>
      <c r="H12" s="10">
        <v>27</v>
      </c>
      <c r="I12" s="10">
        <v>17</v>
      </c>
      <c r="J12" s="11">
        <f t="shared" si="2"/>
        <v>-37.03703703703704</v>
      </c>
      <c r="K12" s="10">
        <v>695</v>
      </c>
      <c r="L12" s="10">
        <v>571</v>
      </c>
      <c r="M12" s="11">
        <f t="shared" si="3"/>
        <v>-17.841726618705035</v>
      </c>
      <c r="N12" s="10">
        <v>547</v>
      </c>
      <c r="O12" s="10">
        <v>252</v>
      </c>
      <c r="P12" s="11">
        <f t="shared" si="4"/>
        <v>-53.93053016453382</v>
      </c>
    </row>
    <row r="13" spans="1:16" ht="14.25" customHeight="1">
      <c r="A13" s="9">
        <v>1</v>
      </c>
      <c r="B13" s="10">
        <v>1150</v>
      </c>
      <c r="C13" s="10">
        <v>779</v>
      </c>
      <c r="D13" s="11">
        <f t="shared" si="0"/>
        <v>-32.26086956521739</v>
      </c>
      <c r="E13" s="10">
        <v>145</v>
      </c>
      <c r="F13" s="10">
        <v>103</v>
      </c>
      <c r="G13" s="11">
        <f t="shared" si="1"/>
        <v>-28.965517241379313</v>
      </c>
      <c r="H13" s="10">
        <v>31</v>
      </c>
      <c r="I13" s="10">
        <v>17</v>
      </c>
      <c r="J13" s="11">
        <f t="shared" si="2"/>
        <v>-45.16129032258064</v>
      </c>
      <c r="K13" s="10">
        <v>549</v>
      </c>
      <c r="L13" s="10">
        <v>492</v>
      </c>
      <c r="M13" s="11">
        <f t="shared" si="3"/>
        <v>-10.382513661202186</v>
      </c>
      <c r="N13" s="10">
        <v>746</v>
      </c>
      <c r="O13" s="10">
        <v>390</v>
      </c>
      <c r="P13" s="11">
        <f t="shared" si="4"/>
        <v>-47.72117962466488</v>
      </c>
    </row>
    <row r="14" spans="1:16" ht="14.25" customHeight="1">
      <c r="A14" s="9">
        <v>2</v>
      </c>
      <c r="B14" s="10">
        <v>568</v>
      </c>
      <c r="C14" s="10">
        <v>534</v>
      </c>
      <c r="D14" s="11">
        <f t="shared" si="0"/>
        <v>-5.985915492957746</v>
      </c>
      <c r="E14" s="10">
        <v>65</v>
      </c>
      <c r="F14" s="10">
        <v>101</v>
      </c>
      <c r="G14" s="11">
        <f t="shared" si="1"/>
        <v>55.38461538461539</v>
      </c>
      <c r="H14" s="10">
        <v>10</v>
      </c>
      <c r="I14" s="10">
        <v>13</v>
      </c>
      <c r="J14" s="11">
        <f t="shared" si="2"/>
        <v>30</v>
      </c>
      <c r="K14" s="10">
        <v>401</v>
      </c>
      <c r="L14" s="10">
        <v>401</v>
      </c>
      <c r="M14" s="11">
        <f t="shared" si="3"/>
        <v>0</v>
      </c>
      <c r="N14" s="10">
        <v>232</v>
      </c>
      <c r="O14" s="10">
        <v>234</v>
      </c>
      <c r="P14" s="11">
        <f t="shared" si="4"/>
        <v>0.8620689655172413</v>
      </c>
    </row>
    <row r="15" spans="1:16" ht="14.25" customHeight="1">
      <c r="A15" s="9">
        <v>3</v>
      </c>
      <c r="B15" s="10">
        <v>983</v>
      </c>
      <c r="C15" s="10">
        <v>597</v>
      </c>
      <c r="D15" s="11">
        <f t="shared" si="0"/>
        <v>-39.2675483214649</v>
      </c>
      <c r="E15" s="10">
        <v>79</v>
      </c>
      <c r="F15" s="10">
        <v>116</v>
      </c>
      <c r="G15" s="11">
        <f t="shared" si="1"/>
        <v>46.835443037974684</v>
      </c>
      <c r="H15" s="10">
        <v>18</v>
      </c>
      <c r="I15" s="10">
        <v>28</v>
      </c>
      <c r="J15" s="11">
        <f t="shared" si="2"/>
        <v>55.55555555555556</v>
      </c>
      <c r="K15" s="10">
        <v>604</v>
      </c>
      <c r="L15" s="10">
        <v>467</v>
      </c>
      <c r="M15" s="11">
        <f t="shared" si="3"/>
        <v>-22.68211920529801</v>
      </c>
      <c r="N15" s="10">
        <v>458</v>
      </c>
      <c r="O15" s="10">
        <v>246</v>
      </c>
      <c r="P15" s="11">
        <f t="shared" si="4"/>
        <v>-46.288209606986904</v>
      </c>
    </row>
    <row r="16" spans="1:16" ht="18" customHeight="1">
      <c r="A16" s="12" t="s">
        <v>6</v>
      </c>
      <c r="B16" s="10">
        <f>IF(B15=0,0,SUM(B4:B15))</f>
        <v>12218</v>
      </c>
      <c r="C16" s="10">
        <f>IF(C15=0,0,SUM(C4:C15))</f>
        <v>8330</v>
      </c>
      <c r="D16" s="11">
        <f t="shared" si="0"/>
        <v>-31.82190211163857</v>
      </c>
      <c r="E16" s="10">
        <f>IF(E15=0,0,SUM(E4:E15))</f>
        <v>1851</v>
      </c>
      <c r="F16" s="10">
        <f>IF(F15=0,0,SUM(F4:F15))</f>
        <v>1381</v>
      </c>
      <c r="G16" s="11">
        <f t="shared" si="1"/>
        <v>-25.39168017287953</v>
      </c>
      <c r="H16" s="10">
        <f>IF(H15=0,0,SUM(H4:H15))</f>
        <v>463</v>
      </c>
      <c r="I16" s="10">
        <f>IF(I15=0,0,SUM(I4:I15))</f>
        <v>238</v>
      </c>
      <c r="J16" s="11">
        <f t="shared" si="2"/>
        <v>-48.59611231101512</v>
      </c>
      <c r="K16" s="10">
        <f>IF(K15=0,0,SUM(K4:K15))</f>
        <v>7034</v>
      </c>
      <c r="L16" s="10">
        <f>IF(L15=0,0,SUM(L4:L15))</f>
        <v>5867</v>
      </c>
      <c r="M16" s="11">
        <f t="shared" si="3"/>
        <v>-16.590844469718512</v>
      </c>
      <c r="N16" s="10">
        <f>IF(N15=0,0,SUM(N4:N15))</f>
        <v>7035</v>
      </c>
      <c r="O16" s="10">
        <f>IF(O15=0,0,SUM(O4:O15))</f>
        <v>3844</v>
      </c>
      <c r="P16" s="11">
        <f t="shared" si="4"/>
        <v>-45.3589196872779</v>
      </c>
    </row>
    <row r="17" spans="1:16" ht="14.25" customHeight="1">
      <c r="A17" s="9" t="s">
        <v>7</v>
      </c>
      <c r="B17" s="10">
        <f>IF(B6=0,0,SUM(B4:B6))</f>
        <v>3054</v>
      </c>
      <c r="C17" s="10">
        <f>IF(C6=0,0,SUM(C4:C6))</f>
        <v>2378</v>
      </c>
      <c r="D17" s="11">
        <f t="shared" si="0"/>
        <v>-22.134905042567123</v>
      </c>
      <c r="E17" s="10">
        <f>IF(E6=0,0,SUM(E4:E6))</f>
        <v>527</v>
      </c>
      <c r="F17" s="10">
        <f>IF(F6=0,0,SUM(F4:F6))</f>
        <v>369</v>
      </c>
      <c r="G17" s="11">
        <f t="shared" si="1"/>
        <v>-29.98102466793169</v>
      </c>
      <c r="H17" s="10">
        <f>IF(H6=0,0,SUM(H4:H6))</f>
        <v>163</v>
      </c>
      <c r="I17" s="10">
        <f>IF(I6=0,0,SUM(I4:I6))</f>
        <v>80</v>
      </c>
      <c r="J17" s="11">
        <f t="shared" si="2"/>
        <v>-50.920245398773</v>
      </c>
      <c r="K17" s="10">
        <f>IF(K6=0,0,SUM(K4:K6))</f>
        <v>1798</v>
      </c>
      <c r="L17" s="10">
        <f>IF(L6=0,0,SUM(L4:L6))</f>
        <v>1533</v>
      </c>
      <c r="M17" s="11">
        <f t="shared" si="3"/>
        <v>-14.738598442714126</v>
      </c>
      <c r="N17" s="10">
        <f>IF(N6=0,0,SUM(N4:N6))</f>
        <v>1783</v>
      </c>
      <c r="O17" s="10">
        <f>IF(O6=0,0,SUM(O4:O6))</f>
        <v>1214</v>
      </c>
      <c r="P17" s="11">
        <f t="shared" si="4"/>
        <v>-31.9125070106562</v>
      </c>
    </row>
    <row r="18" spans="1:16" ht="14.25" customHeight="1">
      <c r="A18" s="9" t="s">
        <v>8</v>
      </c>
      <c r="B18" s="10">
        <f>IF(B9=0,0,SUM(B7:B9))</f>
        <v>3657</v>
      </c>
      <c r="C18" s="10">
        <f>IF(C9=0,0,SUM(C7:C9))</f>
        <v>1911</v>
      </c>
      <c r="D18" s="11">
        <f t="shared" si="0"/>
        <v>-47.74405250205086</v>
      </c>
      <c r="E18" s="10">
        <f>IF(E9=0,0,SUM(E7:E9))</f>
        <v>537</v>
      </c>
      <c r="F18" s="10">
        <f>IF(F9=0,0,SUM(F7:F9))</f>
        <v>407</v>
      </c>
      <c r="G18" s="11">
        <f t="shared" si="1"/>
        <v>-24.20856610800745</v>
      </c>
      <c r="H18" s="10">
        <f>IF(H9=0,0,SUM(H7:H9))</f>
        <v>141</v>
      </c>
      <c r="I18" s="10">
        <f>IF(I9=0,0,SUM(I7:I9))</f>
        <v>47</v>
      </c>
      <c r="J18" s="11">
        <f t="shared" si="2"/>
        <v>-66.66666666666666</v>
      </c>
      <c r="K18" s="10">
        <f>IF(K9=0,0,SUM(K7:K9))</f>
        <v>1995</v>
      </c>
      <c r="L18" s="10">
        <f>IF(L9=0,0,SUM(L7:L9))</f>
        <v>1382</v>
      </c>
      <c r="M18" s="11">
        <f t="shared" si="3"/>
        <v>-30.72681704260652</v>
      </c>
      <c r="N18" s="10">
        <f>IF(N9=0,0,SUM(N7:N9))</f>
        <v>2199</v>
      </c>
      <c r="O18" s="10">
        <f>IF(O9=0,0,SUM(O7:O9))</f>
        <v>936</v>
      </c>
      <c r="P18" s="11">
        <f t="shared" si="4"/>
        <v>-57.43519781718963</v>
      </c>
    </row>
    <row r="19" spans="1:16" ht="14.25" customHeight="1">
      <c r="A19" s="9" t="s">
        <v>9</v>
      </c>
      <c r="B19" s="10">
        <f>IF(B12=0,0,SUM(B10:B12))</f>
        <v>2806</v>
      </c>
      <c r="C19" s="10">
        <f>IF(C12=0,0,SUM(C10:C12))</f>
        <v>2131</v>
      </c>
      <c r="D19" s="11">
        <f t="shared" si="0"/>
        <v>-24.05559515324305</v>
      </c>
      <c r="E19" s="10">
        <f>IF(E12=0,0,SUM(E10:E12))</f>
        <v>498</v>
      </c>
      <c r="F19" s="10">
        <f>IF(F12=0,0,SUM(F10:F12))</f>
        <v>285</v>
      </c>
      <c r="G19" s="11">
        <f t="shared" si="1"/>
        <v>-42.77108433734939</v>
      </c>
      <c r="H19" s="10">
        <f>IF(H12=0,0,SUM(H10:H12))</f>
        <v>100</v>
      </c>
      <c r="I19" s="10">
        <f>IF(I12=0,0,SUM(I10:I12))</f>
        <v>53</v>
      </c>
      <c r="J19" s="11">
        <f t="shared" si="2"/>
        <v>-47</v>
      </c>
      <c r="K19" s="10">
        <f>IF(K12=0,0,SUM(K10:K12))</f>
        <v>1687</v>
      </c>
      <c r="L19" s="10">
        <f>IF(L12=0,0,SUM(L10:L12))</f>
        <v>1592</v>
      </c>
      <c r="M19" s="11">
        <f t="shared" si="3"/>
        <v>-5.631298162418495</v>
      </c>
      <c r="N19" s="10">
        <f>IF(N12=0,0,SUM(N10:N12))</f>
        <v>1617</v>
      </c>
      <c r="O19" s="10">
        <f>IF(O12=0,0,SUM(O10:O12))</f>
        <v>824</v>
      </c>
      <c r="P19" s="11">
        <f t="shared" si="4"/>
        <v>-49.04143475572047</v>
      </c>
    </row>
    <row r="20" spans="1:16" ht="14.25" customHeight="1">
      <c r="A20" s="9" t="s">
        <v>10</v>
      </c>
      <c r="B20" s="10">
        <f>IF(B15=0,0,SUM(B13:B15))</f>
        <v>2701</v>
      </c>
      <c r="C20" s="10">
        <f>IF(C15=0,0,SUM(C13:C15))</f>
        <v>1910</v>
      </c>
      <c r="D20" s="11">
        <f t="shared" si="0"/>
        <v>-29.285449833395038</v>
      </c>
      <c r="E20" s="10">
        <f>IF(E15=0,0,SUM(E13:E15))</f>
        <v>289</v>
      </c>
      <c r="F20" s="10">
        <f>IF(F15=0,0,SUM(F13:F15))</f>
        <v>320</v>
      </c>
      <c r="G20" s="11">
        <f t="shared" si="1"/>
        <v>10.726643598615917</v>
      </c>
      <c r="H20" s="10">
        <f>IF(H15=0,0,SUM(H13:H15))</f>
        <v>59</v>
      </c>
      <c r="I20" s="10">
        <f>IF(I15=0,0,SUM(I13:I15))</f>
        <v>58</v>
      </c>
      <c r="J20" s="11">
        <f t="shared" si="2"/>
        <v>-1.694915254237288</v>
      </c>
      <c r="K20" s="10">
        <f>IF(K15=0,0,SUM(K13:K15))</f>
        <v>1554</v>
      </c>
      <c r="L20" s="10">
        <f>IF(L15=0,0,SUM(L13:L15))</f>
        <v>1360</v>
      </c>
      <c r="M20" s="11">
        <f t="shared" si="3"/>
        <v>-12.483912483912484</v>
      </c>
      <c r="N20" s="10">
        <f>IF(N15=0,0,SUM(N13:N15))</f>
        <v>1436</v>
      </c>
      <c r="O20" s="10">
        <f>IF(O15=0,0,SUM(O13:O15))</f>
        <v>870</v>
      </c>
      <c r="P20" s="11">
        <f t="shared" si="4"/>
        <v>-39.4150417827298</v>
      </c>
    </row>
    <row r="21" spans="1:16" ht="15" customHeight="1" thickBot="1">
      <c r="A21" s="14" t="s">
        <v>11</v>
      </c>
      <c r="B21" s="15">
        <f>SUM(B4:B15)</f>
        <v>12218</v>
      </c>
      <c r="C21" s="15">
        <f>SUM(C4:C15)</f>
        <v>8330</v>
      </c>
      <c r="D21" s="16">
        <f>IF(C21=0,0,(C21-B21)/B21*100)</f>
        <v>-31.82190211163857</v>
      </c>
      <c r="E21" s="15">
        <f>SUM(E4:E15)</f>
        <v>1851</v>
      </c>
      <c r="F21" s="15">
        <f>SUM(F4:F15)</f>
        <v>1381</v>
      </c>
      <c r="G21" s="16">
        <f>IF(F21=0,0,(F21-E21)/E21*100)</f>
        <v>-25.39168017287953</v>
      </c>
      <c r="H21" s="15">
        <f>SUM(H4:H15)</f>
        <v>463</v>
      </c>
      <c r="I21" s="15">
        <f>SUM(I4:I15)</f>
        <v>238</v>
      </c>
      <c r="J21" s="16">
        <f>IF(I21=0,0,(I21-H21)/H21*100)</f>
        <v>-48.59611231101512</v>
      </c>
      <c r="K21" s="15">
        <f>SUM(K4:K15)</f>
        <v>7034</v>
      </c>
      <c r="L21" s="15">
        <f>SUM(L4:L15)</f>
        <v>5867</v>
      </c>
      <c r="M21" s="16">
        <f>IF(L21=0,0,(L21-K21)/K21*100)</f>
        <v>-16.590844469718512</v>
      </c>
      <c r="N21" s="15">
        <f>SUM(N4:N15)</f>
        <v>7035</v>
      </c>
      <c r="O21" s="15">
        <f>SUM(O4:O15)</f>
        <v>3844</v>
      </c>
      <c r="P21" s="16">
        <f>IF(O21=0,0,(O21-N21)/N21*100)</f>
        <v>-45.3589196872779</v>
      </c>
    </row>
    <row r="22" spans="1:10" ht="5.25" customHeight="1">
      <c r="A22" s="3"/>
      <c r="B22" s="4"/>
      <c r="C22" s="4"/>
      <c r="D22" s="5"/>
      <c r="E22" s="1"/>
      <c r="F22" s="1"/>
      <c r="G22" s="1"/>
      <c r="H22" s="6"/>
      <c r="I22" s="6"/>
      <c r="J22" s="6"/>
    </row>
    <row r="23" spans="1:14" ht="18" customHeight="1" thickBot="1">
      <c r="A23" s="3"/>
      <c r="B23" s="4" t="s">
        <v>19</v>
      </c>
      <c r="C23" s="4"/>
      <c r="D23" s="5"/>
      <c r="E23" s="1" t="s">
        <v>20</v>
      </c>
      <c r="F23" s="1"/>
      <c r="G23" s="1"/>
      <c r="H23" s="1" t="s">
        <v>21</v>
      </c>
      <c r="I23" s="6"/>
      <c r="J23" s="6"/>
      <c r="K23" s="2" t="s">
        <v>22</v>
      </c>
      <c r="N23" s="2" t="s">
        <v>25</v>
      </c>
    </row>
    <row r="24" spans="1:16" ht="14.25" customHeight="1">
      <c r="A24" s="60" t="s">
        <v>2</v>
      </c>
      <c r="B24" s="31" t="s">
        <v>28</v>
      </c>
      <c r="C24" s="31" t="s">
        <v>29</v>
      </c>
      <c r="D24" s="32" t="s">
        <v>3</v>
      </c>
      <c r="E24" s="31" t="s">
        <v>28</v>
      </c>
      <c r="F24" s="31" t="s">
        <v>29</v>
      </c>
      <c r="G24" s="32" t="s">
        <v>3</v>
      </c>
      <c r="H24" s="31" t="s">
        <v>28</v>
      </c>
      <c r="I24" s="31" t="s">
        <v>29</v>
      </c>
      <c r="J24" s="32" t="s">
        <v>3</v>
      </c>
      <c r="K24" s="31" t="s">
        <v>28</v>
      </c>
      <c r="L24" s="31" t="s">
        <v>29</v>
      </c>
      <c r="M24" s="32" t="s">
        <v>3</v>
      </c>
      <c r="N24" s="31" t="s">
        <v>28</v>
      </c>
      <c r="O24" s="31" t="s">
        <v>29</v>
      </c>
      <c r="P24" s="32" t="s">
        <v>3</v>
      </c>
    </row>
    <row r="25" spans="1:16" ht="14.25" customHeight="1">
      <c r="A25" s="61"/>
      <c r="B25" s="24" t="s">
        <v>4</v>
      </c>
      <c r="C25" s="24" t="s">
        <v>4</v>
      </c>
      <c r="D25" s="25" t="s">
        <v>5</v>
      </c>
      <c r="E25" s="24" t="s">
        <v>4</v>
      </c>
      <c r="F25" s="24" t="s">
        <v>4</v>
      </c>
      <c r="G25" s="25" t="s">
        <v>5</v>
      </c>
      <c r="H25" s="24" t="s">
        <v>4</v>
      </c>
      <c r="I25" s="24" t="s">
        <v>4</v>
      </c>
      <c r="J25" s="25" t="s">
        <v>5</v>
      </c>
      <c r="K25" s="24" t="s">
        <v>4</v>
      </c>
      <c r="L25" s="24" t="s">
        <v>4</v>
      </c>
      <c r="M25" s="25" t="s">
        <v>5</v>
      </c>
      <c r="N25" s="24" t="s">
        <v>4</v>
      </c>
      <c r="O25" s="24" t="s">
        <v>4</v>
      </c>
      <c r="P25" s="25" t="s">
        <v>5</v>
      </c>
    </row>
    <row r="26" spans="1:16" ht="14.25" customHeight="1">
      <c r="A26" s="9">
        <v>4</v>
      </c>
      <c r="B26" s="10">
        <v>497</v>
      </c>
      <c r="C26" s="10">
        <v>366</v>
      </c>
      <c r="D26" s="11">
        <f>IF(C26=0,0,(C26-B26)/B26*100)</f>
        <v>-26.358148893360163</v>
      </c>
      <c r="E26" s="10">
        <v>518</v>
      </c>
      <c r="F26" s="10">
        <v>249</v>
      </c>
      <c r="G26" s="11">
        <f>IF(F26=0,0,(F26-E26)/E26*100)</f>
        <v>-51.930501930501926</v>
      </c>
      <c r="H26" s="23">
        <v>2</v>
      </c>
      <c r="I26" s="23">
        <v>2</v>
      </c>
      <c r="J26" s="35">
        <f>IF(I26=0,0,IF(H26="0","　　―",(I26-H26)/H26*100))</f>
        <v>0</v>
      </c>
      <c r="K26" s="10">
        <v>69</v>
      </c>
      <c r="L26" s="10">
        <v>125</v>
      </c>
      <c r="M26" s="11">
        <f>IF(L26=0,0,(L26-K26)/K26*100)</f>
        <v>81.15942028985508</v>
      </c>
      <c r="N26" s="23" t="str">
        <f>"0"</f>
        <v>0</v>
      </c>
      <c r="O26" s="23">
        <v>85</v>
      </c>
      <c r="P26" s="35" t="str">
        <f>IF(O26=0,0,IF(N26="0","　　―",(O26-N26)/N26*100))</f>
        <v>　　―</v>
      </c>
    </row>
    <row r="27" spans="1:16" ht="14.25" customHeight="1">
      <c r="A27" s="9">
        <v>5</v>
      </c>
      <c r="B27" s="10">
        <v>547</v>
      </c>
      <c r="C27" s="10">
        <v>414</v>
      </c>
      <c r="D27" s="11">
        <f aca="true" t="shared" si="5" ref="D27:D42">IF(C27=0,0,(C27-B27)/B27*100)</f>
        <v>-24.314442413162705</v>
      </c>
      <c r="E27" s="10">
        <v>574</v>
      </c>
      <c r="F27" s="10">
        <v>443</v>
      </c>
      <c r="G27" s="11">
        <f aca="true" t="shared" si="6" ref="G27:G42">IF(F27=0,0,(F27-E27)/E27*100)</f>
        <v>-22.822299651567945</v>
      </c>
      <c r="H27" s="23">
        <v>2</v>
      </c>
      <c r="I27" s="23">
        <v>1</v>
      </c>
      <c r="J27" s="35">
        <f aca="true" t="shared" si="7" ref="J27:J42">IF(I27=0,0,IF(H27="0","　　―",(I27-H27)/H27*100))</f>
        <v>-50</v>
      </c>
      <c r="K27" s="10">
        <v>181</v>
      </c>
      <c r="L27" s="10">
        <v>92</v>
      </c>
      <c r="M27" s="11">
        <f aca="true" t="shared" si="8" ref="M27:M42">IF(L27=0,0,(L27-K27)/K27*100)</f>
        <v>-49.171270718232044</v>
      </c>
      <c r="N27" s="23">
        <v>136</v>
      </c>
      <c r="O27" s="23">
        <v>52</v>
      </c>
      <c r="P27" s="48">
        <f aca="true" t="shared" si="9" ref="P27:P42">IF(O27=0,0,IF(N27="0","　　―",(O27-N27)/N27*100))</f>
        <v>-61.76470588235294</v>
      </c>
    </row>
    <row r="28" spans="1:16" ht="14.25" customHeight="1">
      <c r="A28" s="9">
        <v>6</v>
      </c>
      <c r="B28" s="10">
        <v>477</v>
      </c>
      <c r="C28" s="10">
        <v>465</v>
      </c>
      <c r="D28" s="11">
        <f t="shared" si="5"/>
        <v>-2.515723270440252</v>
      </c>
      <c r="E28" s="10">
        <v>391</v>
      </c>
      <c r="F28" s="10">
        <v>549</v>
      </c>
      <c r="G28" s="11">
        <f t="shared" si="6"/>
        <v>40.40920716112532</v>
      </c>
      <c r="H28" s="10">
        <v>8</v>
      </c>
      <c r="I28" s="10">
        <v>3</v>
      </c>
      <c r="J28" s="35">
        <f t="shared" si="7"/>
        <v>-62.5</v>
      </c>
      <c r="K28" s="10">
        <v>315</v>
      </c>
      <c r="L28" s="10">
        <v>38</v>
      </c>
      <c r="M28" s="11">
        <f t="shared" si="8"/>
        <v>-87.93650793650794</v>
      </c>
      <c r="N28" s="23">
        <v>264</v>
      </c>
      <c r="O28" s="23" t="str">
        <f aca="true" t="shared" si="10" ref="O28:O33">"0"</f>
        <v>0</v>
      </c>
      <c r="P28" s="35">
        <f t="shared" si="9"/>
        <v>-100</v>
      </c>
    </row>
    <row r="29" spans="1:16" ht="14.25" customHeight="1">
      <c r="A29" s="9">
        <v>7</v>
      </c>
      <c r="B29" s="10">
        <v>467</v>
      </c>
      <c r="C29" s="10">
        <v>424</v>
      </c>
      <c r="D29" s="11">
        <f t="shared" si="5"/>
        <v>-9.207708779443255</v>
      </c>
      <c r="E29" s="10">
        <v>386</v>
      </c>
      <c r="F29" s="10">
        <v>301</v>
      </c>
      <c r="G29" s="11">
        <f t="shared" si="6"/>
        <v>-22.020725388601036</v>
      </c>
      <c r="H29" s="10">
        <v>2</v>
      </c>
      <c r="I29" s="10">
        <v>3</v>
      </c>
      <c r="J29" s="35">
        <f t="shared" si="7"/>
        <v>50</v>
      </c>
      <c r="K29" s="10">
        <v>206</v>
      </c>
      <c r="L29" s="10">
        <v>46</v>
      </c>
      <c r="M29" s="11">
        <f t="shared" si="8"/>
        <v>-77.66990291262135</v>
      </c>
      <c r="N29" s="23">
        <v>145</v>
      </c>
      <c r="O29" s="23" t="str">
        <f t="shared" si="10"/>
        <v>0</v>
      </c>
      <c r="P29" s="35">
        <f t="shared" si="9"/>
        <v>-100</v>
      </c>
    </row>
    <row r="30" spans="1:16" ht="14.25" customHeight="1">
      <c r="A30" s="9">
        <v>8</v>
      </c>
      <c r="B30" s="10">
        <v>555</v>
      </c>
      <c r="C30" s="10">
        <v>362</v>
      </c>
      <c r="D30" s="11">
        <f t="shared" si="5"/>
        <v>-34.77477477477478</v>
      </c>
      <c r="E30" s="10">
        <v>697</v>
      </c>
      <c r="F30" s="10">
        <v>324</v>
      </c>
      <c r="G30" s="11">
        <f t="shared" si="6"/>
        <v>-53.51506456241033</v>
      </c>
      <c r="H30" s="10">
        <v>1</v>
      </c>
      <c r="I30" s="10">
        <v>1</v>
      </c>
      <c r="J30" s="35">
        <f t="shared" si="7"/>
        <v>0</v>
      </c>
      <c r="K30" s="10">
        <v>84</v>
      </c>
      <c r="L30" s="10">
        <v>71</v>
      </c>
      <c r="M30" s="11">
        <f t="shared" si="8"/>
        <v>-15.476190476190476</v>
      </c>
      <c r="N30" s="23">
        <v>45</v>
      </c>
      <c r="O30" s="23" t="str">
        <f t="shared" si="10"/>
        <v>0</v>
      </c>
      <c r="P30" s="35">
        <f t="shared" si="9"/>
        <v>-100</v>
      </c>
    </row>
    <row r="31" spans="1:16" ht="14.25" customHeight="1">
      <c r="A31" s="9">
        <v>9</v>
      </c>
      <c r="B31" s="10">
        <v>701</v>
      </c>
      <c r="C31" s="10">
        <v>401</v>
      </c>
      <c r="D31" s="11">
        <f t="shared" si="5"/>
        <v>-42.796005706134096</v>
      </c>
      <c r="E31" s="10">
        <v>926</v>
      </c>
      <c r="F31" s="10">
        <v>333</v>
      </c>
      <c r="G31" s="11">
        <f t="shared" si="6"/>
        <v>-64.03887688984882</v>
      </c>
      <c r="H31" s="23">
        <v>106</v>
      </c>
      <c r="I31" s="23">
        <v>1</v>
      </c>
      <c r="J31" s="35">
        <f t="shared" si="7"/>
        <v>-99.05660377358491</v>
      </c>
      <c r="K31" s="10">
        <v>63</v>
      </c>
      <c r="L31" s="10">
        <v>51</v>
      </c>
      <c r="M31" s="11">
        <f t="shared" si="8"/>
        <v>-19.047619047619047</v>
      </c>
      <c r="N31" s="23" t="str">
        <f>"0"</f>
        <v>0</v>
      </c>
      <c r="O31" s="23" t="str">
        <f t="shared" si="10"/>
        <v>0</v>
      </c>
      <c r="P31" s="35" t="str">
        <f t="shared" si="9"/>
        <v>　　―</v>
      </c>
    </row>
    <row r="32" spans="1:16" ht="14.25" customHeight="1">
      <c r="A32" s="9">
        <v>10</v>
      </c>
      <c r="B32" s="10">
        <v>477</v>
      </c>
      <c r="C32" s="10">
        <v>384</v>
      </c>
      <c r="D32" s="11">
        <f t="shared" si="5"/>
        <v>-19.49685534591195</v>
      </c>
      <c r="E32" s="10">
        <v>849</v>
      </c>
      <c r="F32" s="10">
        <v>396</v>
      </c>
      <c r="G32" s="11">
        <f t="shared" si="6"/>
        <v>-53.35689045936396</v>
      </c>
      <c r="H32" s="10">
        <v>4</v>
      </c>
      <c r="I32" s="10">
        <v>3</v>
      </c>
      <c r="J32" s="35">
        <f t="shared" si="7"/>
        <v>-25</v>
      </c>
      <c r="K32" s="10">
        <v>136</v>
      </c>
      <c r="L32" s="10">
        <v>36</v>
      </c>
      <c r="M32" s="11">
        <f t="shared" si="8"/>
        <v>-73.52941176470588</v>
      </c>
      <c r="N32" s="10">
        <v>78</v>
      </c>
      <c r="O32" s="23" t="str">
        <f t="shared" si="10"/>
        <v>0</v>
      </c>
      <c r="P32" s="35">
        <f t="shared" si="9"/>
        <v>-100</v>
      </c>
    </row>
    <row r="33" spans="1:16" ht="14.25" customHeight="1">
      <c r="A33" s="9">
        <v>11</v>
      </c>
      <c r="B33" s="10">
        <v>227</v>
      </c>
      <c r="C33" s="10">
        <v>498</v>
      </c>
      <c r="D33" s="11">
        <f t="shared" si="5"/>
        <v>119.38325991189427</v>
      </c>
      <c r="E33" s="10">
        <v>322</v>
      </c>
      <c r="F33" s="10">
        <v>213</v>
      </c>
      <c r="G33" s="11">
        <f t="shared" si="6"/>
        <v>-33.85093167701863</v>
      </c>
      <c r="H33" s="23">
        <v>1</v>
      </c>
      <c r="I33" s="23">
        <v>1</v>
      </c>
      <c r="J33" s="35">
        <f t="shared" si="7"/>
        <v>0</v>
      </c>
      <c r="K33" s="10">
        <v>46</v>
      </c>
      <c r="L33" s="10">
        <v>62</v>
      </c>
      <c r="M33" s="11">
        <f t="shared" si="8"/>
        <v>34.78260869565217</v>
      </c>
      <c r="N33" s="23" t="str">
        <f>"0"</f>
        <v>0</v>
      </c>
      <c r="O33" s="23" t="str">
        <f t="shared" si="10"/>
        <v>0</v>
      </c>
      <c r="P33" s="35" t="str">
        <f t="shared" si="9"/>
        <v>　　―</v>
      </c>
    </row>
    <row r="34" spans="1:16" ht="14.25" customHeight="1">
      <c r="A34" s="9">
        <v>12</v>
      </c>
      <c r="B34" s="10">
        <v>527</v>
      </c>
      <c r="C34" s="10">
        <v>474</v>
      </c>
      <c r="D34" s="11">
        <f t="shared" si="5"/>
        <v>-10.056925996204933</v>
      </c>
      <c r="E34" s="10">
        <v>663</v>
      </c>
      <c r="F34" s="10">
        <v>314</v>
      </c>
      <c r="G34" s="11">
        <f t="shared" si="6"/>
        <v>-52.6395173453997</v>
      </c>
      <c r="H34" s="23">
        <v>2</v>
      </c>
      <c r="I34" s="23">
        <v>2</v>
      </c>
      <c r="J34" s="35">
        <f t="shared" si="7"/>
        <v>0</v>
      </c>
      <c r="K34" s="10">
        <v>50</v>
      </c>
      <c r="L34" s="10">
        <v>33</v>
      </c>
      <c r="M34" s="11">
        <f t="shared" si="8"/>
        <v>-34</v>
      </c>
      <c r="N34" s="23" t="str">
        <f>"0"</f>
        <v>0</v>
      </c>
      <c r="O34" s="23" t="str">
        <f>"0"</f>
        <v>0</v>
      </c>
      <c r="P34" s="35" t="str">
        <f t="shared" si="9"/>
        <v>　　―</v>
      </c>
    </row>
    <row r="35" spans="1:16" ht="14.25" customHeight="1">
      <c r="A35" s="9">
        <v>1</v>
      </c>
      <c r="B35" s="10">
        <v>406</v>
      </c>
      <c r="C35" s="10">
        <v>463</v>
      </c>
      <c r="D35" s="11">
        <f t="shared" si="5"/>
        <v>14.039408866995073</v>
      </c>
      <c r="E35" s="10">
        <v>421</v>
      </c>
      <c r="F35" s="10">
        <v>383</v>
      </c>
      <c r="G35" s="11">
        <f t="shared" si="6"/>
        <v>-9.026128266033254</v>
      </c>
      <c r="H35" s="10">
        <v>2</v>
      </c>
      <c r="I35" s="10">
        <v>2</v>
      </c>
      <c r="J35" s="35">
        <f t="shared" si="7"/>
        <v>0</v>
      </c>
      <c r="K35" s="10">
        <v>466</v>
      </c>
      <c r="L35" s="10">
        <v>34</v>
      </c>
      <c r="M35" s="11">
        <f t="shared" si="8"/>
        <v>-92.7038626609442</v>
      </c>
      <c r="N35" s="23">
        <v>411</v>
      </c>
      <c r="O35" s="23" t="str">
        <f>"0"</f>
        <v>0</v>
      </c>
      <c r="P35" s="35">
        <f t="shared" si="9"/>
        <v>-100</v>
      </c>
    </row>
    <row r="36" spans="1:16" ht="14.25" customHeight="1">
      <c r="A36" s="9">
        <v>2</v>
      </c>
      <c r="B36" s="10">
        <v>345</v>
      </c>
      <c r="C36" s="10">
        <v>337</v>
      </c>
      <c r="D36" s="11">
        <f t="shared" si="5"/>
        <v>-2.318840579710145</v>
      </c>
      <c r="E36" s="10">
        <v>255</v>
      </c>
      <c r="F36" s="10">
        <v>259</v>
      </c>
      <c r="G36" s="11">
        <f t="shared" si="6"/>
        <v>1.5686274509803921</v>
      </c>
      <c r="H36" s="10">
        <v>2</v>
      </c>
      <c r="I36" s="10">
        <v>2</v>
      </c>
      <c r="J36" s="35">
        <f>IF(I36=0,0,IF(H36="0","　　―",(I36-H36)/H36*100))</f>
        <v>0</v>
      </c>
      <c r="K36" s="10">
        <v>31</v>
      </c>
      <c r="L36" s="10">
        <v>37</v>
      </c>
      <c r="M36" s="11">
        <f t="shared" si="8"/>
        <v>19.35483870967742</v>
      </c>
      <c r="N36" s="23" t="str">
        <f>"0"</f>
        <v>0</v>
      </c>
      <c r="O36" s="23">
        <v>4</v>
      </c>
      <c r="P36" s="35" t="str">
        <f t="shared" si="9"/>
        <v>　　―</v>
      </c>
    </row>
    <row r="37" spans="1:16" ht="14.25" customHeight="1">
      <c r="A37" s="9">
        <v>3</v>
      </c>
      <c r="B37" s="10">
        <v>516</v>
      </c>
      <c r="C37" s="10">
        <v>479</v>
      </c>
      <c r="D37" s="11">
        <f t="shared" si="5"/>
        <v>-7.170542635658915</v>
      </c>
      <c r="E37" s="10">
        <v>495</v>
      </c>
      <c r="F37" s="10">
        <v>196</v>
      </c>
      <c r="G37" s="11">
        <f t="shared" si="6"/>
        <v>-60.4040404040404</v>
      </c>
      <c r="H37" s="10">
        <v>2</v>
      </c>
      <c r="I37" s="10">
        <v>2</v>
      </c>
      <c r="J37" s="35">
        <f t="shared" si="7"/>
        <v>0</v>
      </c>
      <c r="K37" s="10">
        <v>49</v>
      </c>
      <c r="L37" s="10">
        <v>36</v>
      </c>
      <c r="M37" s="11">
        <f t="shared" si="8"/>
        <v>-26.53061224489796</v>
      </c>
      <c r="N37" s="23" t="str">
        <f>"0"</f>
        <v>0</v>
      </c>
      <c r="O37" s="23" t="str">
        <f>"0"</f>
        <v>0</v>
      </c>
      <c r="P37" s="35" t="str">
        <f t="shared" si="9"/>
        <v>　　―</v>
      </c>
    </row>
    <row r="38" spans="1:16" ht="18" customHeight="1">
      <c r="A38" s="12" t="s">
        <v>6</v>
      </c>
      <c r="B38" s="10">
        <f>IF(B37=0,0,SUM(B26:B37))</f>
        <v>5742</v>
      </c>
      <c r="C38" s="10">
        <f>IF(C37=0,0,SUM(C26:C37))</f>
        <v>5067</v>
      </c>
      <c r="D38" s="11">
        <f t="shared" si="5"/>
        <v>-11.755485893416928</v>
      </c>
      <c r="E38" s="10">
        <f>IF(E37=0,0,SUM(E26:E37))</f>
        <v>6497</v>
      </c>
      <c r="F38" s="10">
        <f>IF(F37=0,0,SUM(F26:F37))</f>
        <v>3960</v>
      </c>
      <c r="G38" s="11">
        <f t="shared" si="6"/>
        <v>-39.04879175003848</v>
      </c>
      <c r="H38" s="10">
        <f>IF(H37=0,0,SUM(H26:H37))</f>
        <v>134</v>
      </c>
      <c r="I38" s="10">
        <f>IF(I37=0,0,SUM(I26:I37))</f>
        <v>23</v>
      </c>
      <c r="J38" s="35">
        <f t="shared" si="7"/>
        <v>-82.83582089552239</v>
      </c>
      <c r="K38" s="10">
        <f>IF(K37=0,0,SUM(K26:K37))</f>
        <v>1696</v>
      </c>
      <c r="L38" s="10">
        <f>IF(L37=0,0,SUM(L26:L37))</f>
        <v>661</v>
      </c>
      <c r="M38" s="11">
        <f t="shared" si="8"/>
        <v>-61.02594339622641</v>
      </c>
      <c r="N38" s="10">
        <f>IF(N37=0,0,SUM(N26:N37))</f>
        <v>1079</v>
      </c>
      <c r="O38" s="10">
        <f>IF(O37=0,0,SUM(O26:O37))</f>
        <v>141</v>
      </c>
      <c r="P38" s="35">
        <f t="shared" si="9"/>
        <v>-86.93234476367007</v>
      </c>
    </row>
    <row r="39" spans="1:16" ht="14.25" customHeight="1">
      <c r="A39" s="9" t="s">
        <v>7</v>
      </c>
      <c r="B39" s="10">
        <f>IF(B28=0,0,SUM(B26:B28))</f>
        <v>1521</v>
      </c>
      <c r="C39" s="10">
        <f>IF(C28=0,0,SUM(C26:C28))</f>
        <v>1245</v>
      </c>
      <c r="D39" s="11">
        <f t="shared" si="5"/>
        <v>-18.14595660749507</v>
      </c>
      <c r="E39" s="10">
        <f>IF(E28=0,0,SUM(E26:E28))</f>
        <v>1483</v>
      </c>
      <c r="F39" s="10">
        <f>IF(F28=0,0,SUM(F26:F28))</f>
        <v>1241</v>
      </c>
      <c r="G39" s="11">
        <f t="shared" si="6"/>
        <v>-16.31827376938638</v>
      </c>
      <c r="H39" s="10">
        <f>IF(H28=0,0,SUM(H26:H28))</f>
        <v>12</v>
      </c>
      <c r="I39" s="10">
        <f>IF(I28=0,0,SUM(I26:I28))</f>
        <v>6</v>
      </c>
      <c r="J39" s="35">
        <f t="shared" si="7"/>
        <v>-50</v>
      </c>
      <c r="K39" s="10">
        <f>IF(K28=0,0,SUM(K26:K28))</f>
        <v>565</v>
      </c>
      <c r="L39" s="10">
        <f>IF(L28=0,0,SUM(L26:L28))</f>
        <v>255</v>
      </c>
      <c r="M39" s="11">
        <f t="shared" si="8"/>
        <v>-54.86725663716814</v>
      </c>
      <c r="N39" s="10">
        <f>IF(N28="",0,SUM(N26:N28))</f>
        <v>400</v>
      </c>
      <c r="O39" s="10">
        <f>IF(O28="",0,SUM(O26:O28))</f>
        <v>137</v>
      </c>
      <c r="P39" s="35">
        <f t="shared" si="9"/>
        <v>-65.75</v>
      </c>
    </row>
    <row r="40" spans="1:16" ht="14.25" customHeight="1">
      <c r="A40" s="9" t="s">
        <v>8</v>
      </c>
      <c r="B40" s="10">
        <f>IF(B31=0,0,SUM(B29:B31))</f>
        <v>1723</v>
      </c>
      <c r="C40" s="10">
        <f>IF(C31=0,0,SUM(C29:C31))</f>
        <v>1187</v>
      </c>
      <c r="D40" s="11">
        <f t="shared" si="5"/>
        <v>-31.108531630876378</v>
      </c>
      <c r="E40" s="10">
        <f>IF(E31=0,0,SUM(E29:E31))</f>
        <v>2009</v>
      </c>
      <c r="F40" s="10">
        <f>IF(F31=0,0,SUM(F29:F31))</f>
        <v>958</v>
      </c>
      <c r="G40" s="11">
        <f t="shared" si="6"/>
        <v>-52.31458437033349</v>
      </c>
      <c r="H40" s="10">
        <f>IF(H31=0,0,SUM(H29:H31))</f>
        <v>109</v>
      </c>
      <c r="I40" s="10">
        <f>IF(I31=0,0,SUM(I29:I31))</f>
        <v>5</v>
      </c>
      <c r="J40" s="35">
        <f t="shared" si="7"/>
        <v>-95.41284403669725</v>
      </c>
      <c r="K40" s="10">
        <f>IF(K31=0,0,SUM(K29:K31))</f>
        <v>353</v>
      </c>
      <c r="L40" s="10">
        <f>IF(L31=0,0,SUM(L29:L31))</f>
        <v>168</v>
      </c>
      <c r="M40" s="11">
        <f t="shared" si="8"/>
        <v>-52.40793201133145</v>
      </c>
      <c r="N40" s="23">
        <f>IF(N31=0,0,SUM(N29:N31))</f>
        <v>190</v>
      </c>
      <c r="O40" s="23" t="str">
        <f>"0"</f>
        <v>0</v>
      </c>
      <c r="P40" s="35">
        <f t="shared" si="9"/>
        <v>-100</v>
      </c>
    </row>
    <row r="41" spans="1:16" ht="14.25" customHeight="1">
      <c r="A41" s="9" t="s">
        <v>9</v>
      </c>
      <c r="B41" s="10">
        <f>IF(B34=0,0,SUM(B32:B34))</f>
        <v>1231</v>
      </c>
      <c r="C41" s="10">
        <f>IF(C34=0,0,SUM(C32:C34))</f>
        <v>1356</v>
      </c>
      <c r="D41" s="11">
        <f t="shared" si="5"/>
        <v>10.154346060113728</v>
      </c>
      <c r="E41" s="10">
        <f>IF(E34=0,0,SUM(E32:E34))</f>
        <v>1834</v>
      </c>
      <c r="F41" s="10">
        <f>IF(F34=0,0,SUM(F32:F34))</f>
        <v>923</v>
      </c>
      <c r="G41" s="11">
        <f t="shared" si="6"/>
        <v>-49.67284623773173</v>
      </c>
      <c r="H41" s="10">
        <f>IF(H34=0,0,SUM(H32:H34))</f>
        <v>7</v>
      </c>
      <c r="I41" s="10">
        <f>IF(I34=0,0,SUM(I32:I34))</f>
        <v>6</v>
      </c>
      <c r="J41" s="35">
        <f t="shared" si="7"/>
        <v>-14.285714285714285</v>
      </c>
      <c r="K41" s="10">
        <f>IF(K34=0,0,SUM(K32:K34))</f>
        <v>232</v>
      </c>
      <c r="L41" s="10">
        <f>IF(L34=0,0,SUM(L32:L34))</f>
        <v>131</v>
      </c>
      <c r="M41" s="11">
        <f t="shared" si="8"/>
        <v>-43.53448275862069</v>
      </c>
      <c r="N41" s="10">
        <f>IF(N34=0,0,SUM(N32:N34))</f>
        <v>78</v>
      </c>
      <c r="O41" s="10">
        <f>IF(O34=0,0,SUM(O32:O34))</f>
        <v>0</v>
      </c>
      <c r="P41" s="35">
        <f t="shared" si="9"/>
        <v>0</v>
      </c>
    </row>
    <row r="42" spans="1:16" ht="14.25" customHeight="1">
      <c r="A42" s="9" t="s">
        <v>10</v>
      </c>
      <c r="B42" s="10">
        <f>IF(B37=0,0,SUM(B35:B37))</f>
        <v>1267</v>
      </c>
      <c r="C42" s="10">
        <f>IF(C37=0,0,SUM(C35:C37))</f>
        <v>1279</v>
      </c>
      <c r="D42" s="11">
        <f t="shared" si="5"/>
        <v>0.9471191791633782</v>
      </c>
      <c r="E42" s="10">
        <f>IF(E37=0,0,SUM(E35:E37))</f>
        <v>1171</v>
      </c>
      <c r="F42" s="10">
        <f>IF(F37=0,0,SUM(F35:F37))</f>
        <v>838</v>
      </c>
      <c r="G42" s="11">
        <f t="shared" si="6"/>
        <v>-28.43723313407344</v>
      </c>
      <c r="H42" s="10">
        <f>IF(H37=0,0,SUM(H35:H37))</f>
        <v>6</v>
      </c>
      <c r="I42" s="10">
        <f>IF(I37=0,0,SUM(I35:I37))</f>
        <v>6</v>
      </c>
      <c r="J42" s="35">
        <f t="shared" si="7"/>
        <v>0</v>
      </c>
      <c r="K42" s="10">
        <f>IF(K37=0,0,SUM(K35:K37))</f>
        <v>546</v>
      </c>
      <c r="L42" s="10">
        <f>IF(L37=0,0,SUM(L35:L37))</f>
        <v>107</v>
      </c>
      <c r="M42" s="11">
        <f t="shared" si="8"/>
        <v>-80.40293040293041</v>
      </c>
      <c r="N42" s="23">
        <f>IF(N37=0,0,SUM(N35:N37))</f>
        <v>411</v>
      </c>
      <c r="O42" s="10">
        <f>IF(O37=0,0,SUM(O35:O37))</f>
        <v>4</v>
      </c>
      <c r="P42" s="35">
        <f t="shared" si="9"/>
        <v>-99.02676399026764</v>
      </c>
    </row>
    <row r="43" spans="1:16" ht="15" customHeight="1" thickBot="1">
      <c r="A43" s="14" t="s">
        <v>11</v>
      </c>
      <c r="B43" s="15">
        <f>SUM(B26:B37)</f>
        <v>5742</v>
      </c>
      <c r="C43" s="15">
        <f>SUM(C26:C37)</f>
        <v>5067</v>
      </c>
      <c r="D43" s="16">
        <f>IF(C43=0,0,(C43-B43)/B43*100)</f>
        <v>-11.755485893416928</v>
      </c>
      <c r="E43" s="15">
        <f>SUM(E26:E37)</f>
        <v>6497</v>
      </c>
      <c r="F43" s="15">
        <f>SUM(F26:F37)</f>
        <v>3960</v>
      </c>
      <c r="G43" s="16">
        <f>IF(F43=0,0,(F43-E43)/E43*100)</f>
        <v>-39.04879175003848</v>
      </c>
      <c r="H43" s="15">
        <f>SUM(H26:H37)</f>
        <v>134</v>
      </c>
      <c r="I43" s="15">
        <f>SUM(I26:I37)</f>
        <v>23</v>
      </c>
      <c r="J43" s="16">
        <f>IF(I43=0,0,(I43-H43)/H43*100)</f>
        <v>-82.83582089552239</v>
      </c>
      <c r="K43" s="15">
        <f>SUM(K26:K37)</f>
        <v>1696</v>
      </c>
      <c r="L43" s="15">
        <f>SUM(L26:L37)</f>
        <v>661</v>
      </c>
      <c r="M43" s="16">
        <f>IF(L43=0,0,(L43-K43)/K43*100)</f>
        <v>-61.02594339622641</v>
      </c>
      <c r="N43" s="54">
        <f>SUM(N26:N37)</f>
        <v>1079</v>
      </c>
      <c r="O43" s="15">
        <f>SUM(O26:O37)</f>
        <v>141</v>
      </c>
      <c r="P43" s="47">
        <f>IF(O43=0,0,IF(N43="0","　　―",(O43-N43)/N43*100))</f>
        <v>-86.93234476367007</v>
      </c>
    </row>
    <row r="44" spans="1:9" ht="14.25">
      <c r="A44" s="1"/>
      <c r="B44" s="1"/>
      <c r="C44" s="1"/>
      <c r="D44" s="1"/>
      <c r="E44" s="1"/>
      <c r="F44" s="1"/>
      <c r="G44" s="1"/>
      <c r="H44" s="1"/>
      <c r="I44" s="1"/>
    </row>
    <row r="45" spans="1:9" ht="14.25">
      <c r="A45" s="1"/>
      <c r="B45" s="1"/>
      <c r="C45" s="1"/>
      <c r="D45" s="1"/>
      <c r="E45" s="1"/>
      <c r="F45" s="1"/>
      <c r="G45" s="1"/>
      <c r="H45" s="1"/>
      <c r="I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</sheetData>
  <mergeCells count="2">
    <mergeCell ref="A2:A3"/>
    <mergeCell ref="A24:A25"/>
  </mergeCells>
  <printOptions horizontalCentered="1"/>
  <pageMargins left="0.7" right="0.76" top="0.98" bottom="0.2" header="0.53" footer="0.2"/>
  <pageSetup firstPageNumber="5" useFirstPageNumber="1" orientation="landscape" paperSize="9" scale="84" r:id="rId1"/>
  <headerFooter alignWithMargins="0">
    <oddHeader>&amp;C&amp;"ＭＳ Ｐゴシック,標準"５　西部地区&amp;6
&amp;12年度集計　資金別・利用関係別　（単位：戸/％）</oddHeader>
    <oddFooter>&amp;C&amp;"ＭＳ Ｐゴシック,標準"-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77"/>
  <sheetViews>
    <sheetView showZeros="0" view="pageBreakPreview" zoomScale="75" zoomScaleNormal="75" zoomScaleSheetLayoutView="75" workbookViewId="0" topLeftCell="A1">
      <selection activeCell="A1" sqref="A1"/>
    </sheetView>
  </sheetViews>
  <sheetFormatPr defaultColWidth="8.796875" defaultRowHeight="15"/>
  <cols>
    <col min="1" max="1" width="9.59765625" style="2" customWidth="1"/>
    <col min="2" max="2" width="11" style="2" bestFit="1" customWidth="1"/>
    <col min="3" max="3" width="9" style="2" customWidth="1"/>
    <col min="4" max="16" width="8.8984375" style="2" customWidth="1"/>
    <col min="17" max="16384" width="10.59765625" style="2" customWidth="1"/>
  </cols>
  <sheetData>
    <row r="1" spans="1:14" ht="18" customHeight="1" thickBot="1">
      <c r="A1" s="3"/>
      <c r="B1" s="4" t="s">
        <v>15</v>
      </c>
      <c r="C1" s="4"/>
      <c r="D1" s="5"/>
      <c r="E1" s="1" t="s">
        <v>16</v>
      </c>
      <c r="F1" s="1"/>
      <c r="G1" s="1"/>
      <c r="H1" s="1" t="s">
        <v>27</v>
      </c>
      <c r="I1" s="6"/>
      <c r="J1" s="6"/>
      <c r="K1" s="2" t="s">
        <v>17</v>
      </c>
      <c r="N1" s="2" t="s">
        <v>18</v>
      </c>
    </row>
    <row r="2" spans="1:16" ht="14.25" customHeight="1">
      <c r="A2" s="63" t="s">
        <v>2</v>
      </c>
      <c r="B2" s="33" t="s">
        <v>28</v>
      </c>
      <c r="C2" s="33" t="s">
        <v>29</v>
      </c>
      <c r="D2" s="34" t="s">
        <v>3</v>
      </c>
      <c r="E2" s="33" t="s">
        <v>28</v>
      </c>
      <c r="F2" s="33" t="s">
        <v>29</v>
      </c>
      <c r="G2" s="34" t="s">
        <v>3</v>
      </c>
      <c r="H2" s="33" t="s">
        <v>28</v>
      </c>
      <c r="I2" s="33" t="s">
        <v>29</v>
      </c>
      <c r="J2" s="34" t="s">
        <v>3</v>
      </c>
      <c r="K2" s="33" t="s">
        <v>28</v>
      </c>
      <c r="L2" s="33" t="s">
        <v>29</v>
      </c>
      <c r="M2" s="34" t="s">
        <v>3</v>
      </c>
      <c r="N2" s="33" t="s">
        <v>28</v>
      </c>
      <c r="O2" s="33" t="s">
        <v>29</v>
      </c>
      <c r="P2" s="34" t="s">
        <v>3</v>
      </c>
    </row>
    <row r="3" spans="1:16" ht="14.25" customHeight="1">
      <c r="A3" s="64"/>
      <c r="B3" s="26" t="s">
        <v>4</v>
      </c>
      <c r="C3" s="26" t="s">
        <v>4</v>
      </c>
      <c r="D3" s="27" t="s">
        <v>5</v>
      </c>
      <c r="E3" s="26" t="s">
        <v>4</v>
      </c>
      <c r="F3" s="26" t="s">
        <v>4</v>
      </c>
      <c r="G3" s="27" t="s">
        <v>5</v>
      </c>
      <c r="H3" s="26" t="s">
        <v>4</v>
      </c>
      <c r="I3" s="26" t="s">
        <v>4</v>
      </c>
      <c r="J3" s="27" t="s">
        <v>5</v>
      </c>
      <c r="K3" s="26" t="s">
        <v>4</v>
      </c>
      <c r="L3" s="26" t="s">
        <v>4</v>
      </c>
      <c r="M3" s="27" t="s">
        <v>5</v>
      </c>
      <c r="N3" s="26" t="s">
        <v>4</v>
      </c>
      <c r="O3" s="26" t="s">
        <v>4</v>
      </c>
      <c r="P3" s="27" t="s">
        <v>5</v>
      </c>
    </row>
    <row r="4" spans="1:16" ht="14.25" customHeight="1">
      <c r="A4" s="37">
        <v>4</v>
      </c>
      <c r="B4" s="38">
        <v>86791</v>
      </c>
      <c r="C4" s="38">
        <v>58035</v>
      </c>
      <c r="D4" s="39">
        <f>IF(C4=0,0,(C4-B4)/B4*100)</f>
        <v>-33.13246765217592</v>
      </c>
      <c r="E4" s="40">
        <v>11139</v>
      </c>
      <c r="F4" s="40">
        <v>8163</v>
      </c>
      <c r="G4" s="39">
        <f>IF(F4=0,0,(F4-E4)/E4*100)</f>
        <v>-26.716940479396715</v>
      </c>
      <c r="H4" s="40">
        <v>5185</v>
      </c>
      <c r="I4" s="40">
        <v>3180</v>
      </c>
      <c r="J4" s="39">
        <f>IF(I4=0,0,(I4-H4)/H4*100)</f>
        <v>-38.66923818707811</v>
      </c>
      <c r="K4" s="40">
        <v>43274</v>
      </c>
      <c r="L4" s="40">
        <v>33372</v>
      </c>
      <c r="M4" s="39">
        <f>IF(L4=0,0,(L4-K4)/K4*100)</f>
        <v>-22.882100106299394</v>
      </c>
      <c r="N4" s="40">
        <v>54656</v>
      </c>
      <c r="O4" s="40">
        <v>32826</v>
      </c>
      <c r="P4" s="39">
        <f>IF(O4=0,0,(O4-N4)/N4*100)</f>
        <v>-39.940720140515225</v>
      </c>
    </row>
    <row r="5" spans="1:16" ht="14.25" customHeight="1">
      <c r="A5" s="37">
        <v>5</v>
      </c>
      <c r="B5" s="38">
        <v>82338</v>
      </c>
      <c r="C5" s="38">
        <v>55586</v>
      </c>
      <c r="D5" s="39">
        <f aca="true" t="shared" si="0" ref="D5:D20">IF(C5=0,0,(C5-B5)/B5*100)</f>
        <v>-32.490466127425975</v>
      </c>
      <c r="E5" s="40">
        <v>8466</v>
      </c>
      <c r="F5" s="40">
        <v>7219</v>
      </c>
      <c r="G5" s="39">
        <f aca="true" t="shared" si="1" ref="G5:G20">IF(F5=0,0,(F5-E5)/E5*100)</f>
        <v>-14.729506260335459</v>
      </c>
      <c r="H5" s="40">
        <v>3334</v>
      </c>
      <c r="I5" s="40">
        <v>2700</v>
      </c>
      <c r="J5" s="39">
        <f aca="true" t="shared" si="2" ref="J5:J20">IF(I5=0,0,(I5-H5)/H5*100)</f>
        <v>-19.016196760647873</v>
      </c>
      <c r="K5" s="40">
        <v>42729</v>
      </c>
      <c r="L5" s="40">
        <v>33282</v>
      </c>
      <c r="M5" s="39">
        <f aca="true" t="shared" si="3" ref="M5:M20">IF(L5=0,0,(L5-K5)/K5*100)</f>
        <v>-22.109106227620586</v>
      </c>
      <c r="N5" s="40">
        <v>48075</v>
      </c>
      <c r="O5" s="40">
        <v>29523</v>
      </c>
      <c r="P5" s="39">
        <f aca="true" t="shared" si="4" ref="P5:P20">IF(O5=0,0,(O5-N5)/N5*100)</f>
        <v>-38.58970358814353</v>
      </c>
    </row>
    <row r="6" spans="1:16" ht="14.25" customHeight="1">
      <c r="A6" s="37">
        <v>6</v>
      </c>
      <c r="B6" s="38">
        <v>91021</v>
      </c>
      <c r="C6" s="38">
        <v>59398</v>
      </c>
      <c r="D6" s="39">
        <f t="shared" si="0"/>
        <v>-34.742531943177944</v>
      </c>
      <c r="E6" s="40">
        <v>9908</v>
      </c>
      <c r="F6" s="40">
        <v>8870</v>
      </c>
      <c r="G6" s="39">
        <f t="shared" si="1"/>
        <v>-10.47638272103351</v>
      </c>
      <c r="H6" s="40">
        <v>3527</v>
      </c>
      <c r="I6" s="40">
        <v>3460</v>
      </c>
      <c r="J6" s="39">
        <f t="shared" si="2"/>
        <v>-1.8996314148001132</v>
      </c>
      <c r="K6" s="40">
        <v>47601</v>
      </c>
      <c r="L6" s="40">
        <v>40073</v>
      </c>
      <c r="M6" s="39">
        <f t="shared" si="3"/>
        <v>-15.814793806852798</v>
      </c>
      <c r="N6" s="40">
        <v>53328</v>
      </c>
      <c r="O6" s="40">
        <v>28195</v>
      </c>
      <c r="P6" s="39">
        <f t="shared" si="4"/>
        <v>-47.12908790879088</v>
      </c>
    </row>
    <row r="7" spans="1:16" ht="14.25" customHeight="1">
      <c r="A7" s="37">
        <v>7</v>
      </c>
      <c r="B7" s="38">
        <v>86787</v>
      </c>
      <c r="C7" s="38">
        <v>57783</v>
      </c>
      <c r="D7" s="39">
        <f t="shared" si="0"/>
        <v>-33.41975180614608</v>
      </c>
      <c r="E7" s="40">
        <v>10425</v>
      </c>
      <c r="F7" s="40">
        <v>8191</v>
      </c>
      <c r="G7" s="39">
        <f t="shared" si="1"/>
        <v>-21.429256594724222</v>
      </c>
      <c r="H7" s="40">
        <v>3256</v>
      </c>
      <c r="I7" s="40">
        <v>3240</v>
      </c>
      <c r="J7" s="39">
        <f t="shared" si="2"/>
        <v>-0.4914004914004914</v>
      </c>
      <c r="K7" s="40">
        <v>45335</v>
      </c>
      <c r="L7" s="40">
        <v>37731</v>
      </c>
      <c r="M7" s="39">
        <f t="shared" si="3"/>
        <v>-16.772912760560274</v>
      </c>
      <c r="N7" s="40">
        <v>51877</v>
      </c>
      <c r="O7" s="40">
        <v>28243</v>
      </c>
      <c r="P7" s="39">
        <f t="shared" si="4"/>
        <v>-45.55776162846733</v>
      </c>
    </row>
    <row r="8" spans="1:16" ht="14.25" customHeight="1">
      <c r="A8" s="37">
        <v>8</v>
      </c>
      <c r="B8" s="38">
        <v>88151</v>
      </c>
      <c r="C8" s="38">
        <v>52507</v>
      </c>
      <c r="D8" s="39">
        <f t="shared" si="0"/>
        <v>-40.435162391804965</v>
      </c>
      <c r="E8" s="40">
        <v>8754</v>
      </c>
      <c r="F8" s="40">
        <v>7242</v>
      </c>
      <c r="G8" s="39">
        <f t="shared" si="1"/>
        <v>-17.272104180945853</v>
      </c>
      <c r="H8" s="40">
        <v>3889</v>
      </c>
      <c r="I8" s="40">
        <v>3130</v>
      </c>
      <c r="J8" s="39">
        <f t="shared" si="2"/>
        <v>-19.5165852404217</v>
      </c>
      <c r="K8" s="40">
        <v>46391</v>
      </c>
      <c r="L8" s="40">
        <v>34757</v>
      </c>
      <c r="M8" s="39">
        <f t="shared" si="3"/>
        <v>-25.07814015649587</v>
      </c>
      <c r="N8" s="40">
        <v>50514</v>
      </c>
      <c r="O8" s="40">
        <v>24992</v>
      </c>
      <c r="P8" s="39">
        <f t="shared" si="4"/>
        <v>-50.52460703963257</v>
      </c>
    </row>
    <row r="9" spans="1:16" ht="14.25" customHeight="1">
      <c r="A9" s="37">
        <v>9</v>
      </c>
      <c r="B9" s="38">
        <v>87752</v>
      </c>
      <c r="C9" s="38">
        <v>54017</v>
      </c>
      <c r="D9" s="39">
        <f t="shared" si="0"/>
        <v>-38.443568237760964</v>
      </c>
      <c r="E9" s="40">
        <v>9432</v>
      </c>
      <c r="F9" s="40">
        <v>7164</v>
      </c>
      <c r="G9" s="39">
        <f t="shared" si="1"/>
        <v>-24.045801526717558</v>
      </c>
      <c r="H9" s="40">
        <v>3689</v>
      </c>
      <c r="I9" s="40">
        <v>3384</v>
      </c>
      <c r="J9" s="39">
        <f t="shared" si="2"/>
        <v>-8.267823258335593</v>
      </c>
      <c r="K9" s="40">
        <v>45469</v>
      </c>
      <c r="L9" s="40">
        <v>36410</v>
      </c>
      <c r="M9" s="39">
        <f t="shared" si="3"/>
        <v>-19.92346433834041</v>
      </c>
      <c r="N9" s="40">
        <v>51715</v>
      </c>
      <c r="O9" s="40">
        <v>24771</v>
      </c>
      <c r="P9" s="39">
        <f t="shared" si="4"/>
        <v>-52.10093783235038</v>
      </c>
    </row>
    <row r="10" spans="1:16" ht="14.25" customHeight="1">
      <c r="A10" s="37">
        <v>10</v>
      </c>
      <c r="B10" s="38">
        <v>82853</v>
      </c>
      <c r="C10" s="38">
        <v>57980</v>
      </c>
      <c r="D10" s="39">
        <f t="shared" si="0"/>
        <v>-30.02063896298263</v>
      </c>
      <c r="E10" s="40">
        <v>9270</v>
      </c>
      <c r="F10" s="40">
        <v>9140</v>
      </c>
      <c r="G10" s="39">
        <f t="shared" si="1"/>
        <v>-1.4023732470334414</v>
      </c>
      <c r="H10" s="40">
        <v>3394</v>
      </c>
      <c r="I10" s="40">
        <v>3990</v>
      </c>
      <c r="J10" s="39">
        <f t="shared" si="2"/>
        <v>17.56040070713023</v>
      </c>
      <c r="K10" s="40">
        <v>43545</v>
      </c>
      <c r="L10" s="40">
        <v>38945</v>
      </c>
      <c r="M10" s="39">
        <f t="shared" si="3"/>
        <v>-10.563784590653347</v>
      </c>
      <c r="N10" s="40">
        <v>48578</v>
      </c>
      <c r="O10" s="40">
        <v>28175</v>
      </c>
      <c r="P10" s="39">
        <f t="shared" si="4"/>
        <v>-42.000494050804896</v>
      </c>
    </row>
    <row r="11" spans="1:16" ht="14.25" customHeight="1">
      <c r="A11" s="37">
        <v>11</v>
      </c>
      <c r="B11" s="38">
        <v>76718</v>
      </c>
      <c r="C11" s="38">
        <v>59191</v>
      </c>
      <c r="D11" s="39">
        <f t="shared" si="0"/>
        <v>-22.846007455877366</v>
      </c>
      <c r="E11" s="40">
        <v>7559</v>
      </c>
      <c r="F11" s="40">
        <v>9007</v>
      </c>
      <c r="G11" s="39">
        <f t="shared" si="1"/>
        <v>19.155973012303214</v>
      </c>
      <c r="H11" s="40">
        <v>3437</v>
      </c>
      <c r="I11" s="40">
        <v>4000</v>
      </c>
      <c r="J11" s="39">
        <f t="shared" si="2"/>
        <v>16.380564445737562</v>
      </c>
      <c r="K11" s="40">
        <v>42101</v>
      </c>
      <c r="L11" s="40">
        <v>40782</v>
      </c>
      <c r="M11" s="39">
        <f t="shared" si="3"/>
        <v>-3.1329422103988027</v>
      </c>
      <c r="N11" s="40">
        <v>42176</v>
      </c>
      <c r="O11" s="40">
        <v>27416</v>
      </c>
      <c r="P11" s="39">
        <f t="shared" si="4"/>
        <v>-34.996206373292864</v>
      </c>
    </row>
    <row r="12" spans="1:16" ht="14.25" customHeight="1">
      <c r="A12" s="37">
        <v>12</v>
      </c>
      <c r="B12" s="38">
        <v>73979</v>
      </c>
      <c r="C12" s="38">
        <v>60032</v>
      </c>
      <c r="D12" s="39">
        <f t="shared" si="0"/>
        <v>-18.85264737290312</v>
      </c>
      <c r="E12" s="40">
        <v>8218</v>
      </c>
      <c r="F12" s="40">
        <v>9266</v>
      </c>
      <c r="G12" s="39">
        <f t="shared" si="1"/>
        <v>12.752494524215138</v>
      </c>
      <c r="H12" s="40">
        <v>3462</v>
      </c>
      <c r="I12" s="40">
        <v>4058</v>
      </c>
      <c r="J12" s="39">
        <f t="shared" si="2"/>
        <v>17.215482380127096</v>
      </c>
      <c r="K12" s="40">
        <v>42342</v>
      </c>
      <c r="L12" s="40">
        <v>40655</v>
      </c>
      <c r="M12" s="39">
        <f t="shared" si="3"/>
        <v>-3.984223702234188</v>
      </c>
      <c r="N12" s="40">
        <v>39855</v>
      </c>
      <c r="O12" s="40">
        <v>28643</v>
      </c>
      <c r="P12" s="39">
        <f t="shared" si="4"/>
        <v>-28.131978421778946</v>
      </c>
    </row>
    <row r="13" spans="1:16" ht="14.25" customHeight="1">
      <c r="A13" s="37">
        <v>1</v>
      </c>
      <c r="B13" s="38">
        <v>62903</v>
      </c>
      <c r="C13" s="38">
        <v>55491</v>
      </c>
      <c r="D13" s="39">
        <f t="shared" si="0"/>
        <v>-11.78322178592436</v>
      </c>
      <c r="E13" s="40">
        <v>7785</v>
      </c>
      <c r="F13" s="40">
        <v>9460</v>
      </c>
      <c r="G13" s="39">
        <f t="shared" si="1"/>
        <v>21.51573538856776</v>
      </c>
      <c r="H13" s="40">
        <v>3360</v>
      </c>
      <c r="I13" s="40">
        <v>3847</v>
      </c>
      <c r="J13" s="39">
        <f t="shared" si="2"/>
        <v>14.49404761904762</v>
      </c>
      <c r="K13" s="40">
        <v>33194</v>
      </c>
      <c r="L13" s="40">
        <v>34629</v>
      </c>
      <c r="M13" s="39">
        <f t="shared" si="3"/>
        <v>4.323070434415858</v>
      </c>
      <c r="N13" s="40">
        <v>37494</v>
      </c>
      <c r="O13" s="40">
        <v>30322</v>
      </c>
      <c r="P13" s="39">
        <f t="shared" si="4"/>
        <v>-19.12839387635355</v>
      </c>
    </row>
    <row r="14" spans="1:16" ht="14.25" customHeight="1">
      <c r="A14" s="37">
        <v>2</v>
      </c>
      <c r="B14" s="38">
        <v>55797</v>
      </c>
      <c r="C14" s="38">
        <v>49810</v>
      </c>
      <c r="D14" s="39">
        <f t="shared" si="0"/>
        <v>-10.729967560979981</v>
      </c>
      <c r="E14" s="40">
        <v>6506</v>
      </c>
      <c r="F14" s="40">
        <v>6717</v>
      </c>
      <c r="G14" s="39">
        <f t="shared" si="1"/>
        <v>3.2431601598524438</v>
      </c>
      <c r="H14" s="40">
        <v>2524</v>
      </c>
      <c r="I14" s="40">
        <v>3663</v>
      </c>
      <c r="J14" s="39">
        <f t="shared" si="2"/>
        <v>45.126782884310614</v>
      </c>
      <c r="K14" s="40">
        <v>29616</v>
      </c>
      <c r="L14" s="40">
        <v>32115</v>
      </c>
      <c r="M14" s="39">
        <f t="shared" si="3"/>
        <v>8.438006482982171</v>
      </c>
      <c r="N14" s="40">
        <v>32687</v>
      </c>
      <c r="O14" s="40">
        <v>24412</v>
      </c>
      <c r="P14" s="39">
        <f t="shared" si="4"/>
        <v>-25.315874812616634</v>
      </c>
    </row>
    <row r="15" spans="1:16" ht="14.25" customHeight="1">
      <c r="A15" s="37">
        <v>3</v>
      </c>
      <c r="B15" s="38">
        <v>56829</v>
      </c>
      <c r="C15" s="38">
        <v>54667</v>
      </c>
      <c r="D15" s="39">
        <f t="shared" si="0"/>
        <v>-3.8043956430695594</v>
      </c>
      <c r="E15" s="40">
        <v>9799</v>
      </c>
      <c r="F15" s="40">
        <v>10341</v>
      </c>
      <c r="G15" s="39">
        <f t="shared" si="1"/>
        <v>5.531176650678641</v>
      </c>
      <c r="H15" s="40">
        <v>2871</v>
      </c>
      <c r="I15" s="40">
        <v>4328</v>
      </c>
      <c r="J15" s="39">
        <f t="shared" si="2"/>
        <v>50.748867990247305</v>
      </c>
      <c r="K15" s="40">
        <v>31304</v>
      </c>
      <c r="L15" s="40">
        <v>33947</v>
      </c>
      <c r="M15" s="39">
        <f t="shared" si="3"/>
        <v>8.443010477894198</v>
      </c>
      <c r="N15" s="40">
        <v>35324</v>
      </c>
      <c r="O15" s="40">
        <v>31061</v>
      </c>
      <c r="P15" s="39">
        <f t="shared" si="4"/>
        <v>-12.068282187747707</v>
      </c>
    </row>
    <row r="16" spans="1:16" ht="18" customHeight="1">
      <c r="A16" s="41" t="s">
        <v>6</v>
      </c>
      <c r="B16" s="40">
        <f>IF(B15=0,0,SUM(B4:B15))</f>
        <v>931919</v>
      </c>
      <c r="C16" s="40">
        <f>IF(C15=0,0,SUM(C4:C15))</f>
        <v>674497</v>
      </c>
      <c r="D16" s="39">
        <f t="shared" si="0"/>
        <v>-27.62278695895244</v>
      </c>
      <c r="E16" s="40">
        <f>IF(E15=0,0,SUM(E4:E15))</f>
        <v>107261</v>
      </c>
      <c r="F16" s="40">
        <f>IF(F15=0,0,SUM(F4:F15))</f>
        <v>100780</v>
      </c>
      <c r="G16" s="39">
        <f t="shared" si="1"/>
        <v>-6.0422707228163075</v>
      </c>
      <c r="H16" s="40">
        <f>IF(H15=0,0,SUM(H4:H15))</f>
        <v>41928</v>
      </c>
      <c r="I16" s="40">
        <f>IF(I15=0,0,SUM(I4:I15))</f>
        <v>42980</v>
      </c>
      <c r="J16" s="39">
        <f t="shared" si="2"/>
        <v>2.509063155886281</v>
      </c>
      <c r="K16" s="40">
        <f>IF(K15=0,0,SUM(K4:K15))</f>
        <v>492901</v>
      </c>
      <c r="L16" s="40">
        <f>IF(L15=0,0,SUM(L4:L15))</f>
        <v>436698</v>
      </c>
      <c r="M16" s="39">
        <f t="shared" si="3"/>
        <v>-11.402492589789837</v>
      </c>
      <c r="N16" s="40">
        <f>IF(N15=0,0,SUM(N4:N15))</f>
        <v>546279</v>
      </c>
      <c r="O16" s="40">
        <f>IF(O15=0,0,SUM(O4:O15))</f>
        <v>338579</v>
      </c>
      <c r="P16" s="39">
        <f t="shared" si="4"/>
        <v>-38.02086479619389</v>
      </c>
    </row>
    <row r="17" spans="1:16" ht="14.25" customHeight="1">
      <c r="A17" s="37" t="s">
        <v>7</v>
      </c>
      <c r="B17" s="40">
        <f>IF(B6=0,0,SUM(B4:B6))</f>
        <v>260150</v>
      </c>
      <c r="C17" s="40">
        <f>IF(C6=0,0,SUM(C4:C6))</f>
        <v>173019</v>
      </c>
      <c r="D17" s="39">
        <f t="shared" si="0"/>
        <v>-33.49260042283298</v>
      </c>
      <c r="E17" s="40">
        <f>IF(E6=0,0,SUM(E4:E6))</f>
        <v>29513</v>
      </c>
      <c r="F17" s="40">
        <f>IF(F6=0,0,SUM(F4:F6))</f>
        <v>24252</v>
      </c>
      <c r="G17" s="39">
        <f t="shared" si="1"/>
        <v>-17.826042760817266</v>
      </c>
      <c r="H17" s="40">
        <f>IF(H6=0,0,SUM(H4:H6))</f>
        <v>12046</v>
      </c>
      <c r="I17" s="40">
        <f>IF(I6=0,0,SUM(I4:I6))</f>
        <v>9340</v>
      </c>
      <c r="J17" s="39">
        <f t="shared" si="2"/>
        <v>-22.46388842769384</v>
      </c>
      <c r="K17" s="40">
        <f>IF(K6=0,0,SUM(K4:K6))</f>
        <v>133604</v>
      </c>
      <c r="L17" s="40">
        <f>IF(L6=0,0,SUM(L4:L6))</f>
        <v>106727</v>
      </c>
      <c r="M17" s="39">
        <f t="shared" si="3"/>
        <v>-20.116912667285412</v>
      </c>
      <c r="N17" s="40">
        <f>IF(N6=0,0,SUM(N4:N6))</f>
        <v>156059</v>
      </c>
      <c r="O17" s="40">
        <f>IF(O6=0,0,SUM(O4:O6))</f>
        <v>90544</v>
      </c>
      <c r="P17" s="39">
        <f t="shared" si="4"/>
        <v>-41.98091747351963</v>
      </c>
    </row>
    <row r="18" spans="1:16" ht="14.25" customHeight="1">
      <c r="A18" s="37" t="s">
        <v>8</v>
      </c>
      <c r="B18" s="40">
        <f>IF(B9=0,0,SUM(B7:B9))</f>
        <v>262690</v>
      </c>
      <c r="C18" s="40">
        <f>IF(C9=0,0,SUM(C7:C9))</f>
        <v>164307</v>
      </c>
      <c r="D18" s="39">
        <f t="shared" si="0"/>
        <v>-37.45212988693898</v>
      </c>
      <c r="E18" s="40">
        <f>IF(E9=0,0,SUM(E7:E9))</f>
        <v>28611</v>
      </c>
      <c r="F18" s="40">
        <f>IF(F9=0,0,SUM(F7:F9))</f>
        <v>22597</v>
      </c>
      <c r="G18" s="39">
        <f t="shared" si="1"/>
        <v>-21.019887455873615</v>
      </c>
      <c r="H18" s="40">
        <f>IF(H9=0,0,SUM(H7:H9))</f>
        <v>10834</v>
      </c>
      <c r="I18" s="40">
        <f>IF(I9=0,0,SUM(I7:I9))</f>
        <v>9754</v>
      </c>
      <c r="J18" s="39">
        <f t="shared" si="2"/>
        <v>-9.968617315857484</v>
      </c>
      <c r="K18" s="40">
        <f>IF(K9=0,0,SUM(K7:K9))</f>
        <v>137195</v>
      </c>
      <c r="L18" s="40">
        <f>IF(L9=0,0,SUM(L7:L9))</f>
        <v>108898</v>
      </c>
      <c r="M18" s="39">
        <f t="shared" si="3"/>
        <v>-20.62538722256642</v>
      </c>
      <c r="N18" s="40">
        <f>IF(N9=0,0,SUM(N7:N9))</f>
        <v>154106</v>
      </c>
      <c r="O18" s="40">
        <f>IF(O9=0,0,SUM(O7:O9))</f>
        <v>78006</v>
      </c>
      <c r="P18" s="39">
        <f t="shared" si="4"/>
        <v>-49.38159448691161</v>
      </c>
    </row>
    <row r="19" spans="1:16" ht="14.25" customHeight="1">
      <c r="A19" s="37" t="s">
        <v>9</v>
      </c>
      <c r="B19" s="40">
        <f>IF(B12=0,0,SUM(B10:B12))</f>
        <v>233550</v>
      </c>
      <c r="C19" s="40">
        <f>IF(C12=0,0,SUM(C10:C12))</f>
        <v>177203</v>
      </c>
      <c r="D19" s="39">
        <f t="shared" si="0"/>
        <v>-24.126311282380648</v>
      </c>
      <c r="E19" s="40">
        <f>IF(E12=0,0,SUM(E10:E12))</f>
        <v>25047</v>
      </c>
      <c r="F19" s="40">
        <f>IF(F12=0,0,SUM(F10:F12))</f>
        <v>27413</v>
      </c>
      <c r="G19" s="39">
        <f t="shared" si="1"/>
        <v>9.446241066794427</v>
      </c>
      <c r="H19" s="40">
        <f>IF(H12=0,0,SUM(H10:H12))</f>
        <v>10293</v>
      </c>
      <c r="I19" s="40">
        <f>IF(I12=0,0,SUM(I10:I12))</f>
        <v>12048</v>
      </c>
      <c r="J19" s="39">
        <f t="shared" si="2"/>
        <v>17.050422617312737</v>
      </c>
      <c r="K19" s="40">
        <f>IF(K12=0,0,SUM(K10:K12))</f>
        <v>127988</v>
      </c>
      <c r="L19" s="40">
        <f>IF(L12=0,0,SUM(L10:L12))</f>
        <v>120382</v>
      </c>
      <c r="M19" s="39">
        <f t="shared" si="3"/>
        <v>-5.942744632309279</v>
      </c>
      <c r="N19" s="40">
        <f>IF(N12=0,0,SUM(N10:N12))</f>
        <v>130609</v>
      </c>
      <c r="O19" s="40">
        <f>IF(O12=0,0,SUM(O10:O12))</f>
        <v>84234</v>
      </c>
      <c r="P19" s="39">
        <f t="shared" si="4"/>
        <v>-35.50674149560903</v>
      </c>
    </row>
    <row r="20" spans="1:16" ht="14.25" customHeight="1">
      <c r="A20" s="37" t="s">
        <v>10</v>
      </c>
      <c r="B20" s="40">
        <f>IF(B15=0,0,SUM(B13:B15))</f>
        <v>175529</v>
      </c>
      <c r="C20" s="40">
        <f>IF(C15=0,0,SUM(C13:C15))</f>
        <v>159968</v>
      </c>
      <c r="D20" s="39">
        <f t="shared" si="0"/>
        <v>-8.865201761532282</v>
      </c>
      <c r="E20" s="40">
        <f>IF(E15=0,0,SUM(E13:E15))</f>
        <v>24090</v>
      </c>
      <c r="F20" s="40">
        <f>IF(F15=0,0,SUM(F13:F15))</f>
        <v>26518</v>
      </c>
      <c r="G20" s="39">
        <f t="shared" si="1"/>
        <v>10.078870900788708</v>
      </c>
      <c r="H20" s="40">
        <f>IF(H15=0,0,SUM(H13:H15))</f>
        <v>8755</v>
      </c>
      <c r="I20" s="40">
        <f>IF(I15=0,0,SUM(I13:I15))</f>
        <v>11838</v>
      </c>
      <c r="J20" s="39">
        <f t="shared" si="2"/>
        <v>35.21416333523701</v>
      </c>
      <c r="K20" s="40">
        <f>IF(K15=0,0,SUM(K13:K15))</f>
        <v>94114</v>
      </c>
      <c r="L20" s="40">
        <f>IF(L15=0,0,SUM(L13:L15))</f>
        <v>100691</v>
      </c>
      <c r="M20" s="39">
        <f t="shared" si="3"/>
        <v>6.988333297915295</v>
      </c>
      <c r="N20" s="40">
        <f>IF(N15=0,0,SUM(N13:N15))</f>
        <v>105505</v>
      </c>
      <c r="O20" s="40">
        <f>IF(O15=0,0,SUM(O13:O15))</f>
        <v>85795</v>
      </c>
      <c r="P20" s="39">
        <f t="shared" si="4"/>
        <v>-18.68157907208189</v>
      </c>
    </row>
    <row r="21" spans="1:16" ht="15" customHeight="1" thickBot="1">
      <c r="A21" s="42" t="s">
        <v>11</v>
      </c>
      <c r="B21" s="43">
        <f>SUM(B4:B15)</f>
        <v>931919</v>
      </c>
      <c r="C21" s="43">
        <f>SUM(C4:C15)</f>
        <v>674497</v>
      </c>
      <c r="D21" s="44">
        <f>IF(C21=0,0,(C21-B21)/B21*100)</f>
        <v>-27.62278695895244</v>
      </c>
      <c r="E21" s="43">
        <f>SUM(E4:E15)</f>
        <v>107261</v>
      </c>
      <c r="F21" s="43">
        <f>SUM(F4:F15)</f>
        <v>100780</v>
      </c>
      <c r="G21" s="44">
        <f>IF(F21=0,0,(F21-E21)/E21*100)</f>
        <v>-6.0422707228163075</v>
      </c>
      <c r="H21" s="43">
        <f>SUM(H4:H15)</f>
        <v>41928</v>
      </c>
      <c r="I21" s="43">
        <f>SUM(I4:I15)</f>
        <v>42980</v>
      </c>
      <c r="J21" s="44">
        <f>IF(I21=0,0,(I21-H21)/H21*100)</f>
        <v>2.509063155886281</v>
      </c>
      <c r="K21" s="43">
        <f>SUM(K4:K15)</f>
        <v>492901</v>
      </c>
      <c r="L21" s="43">
        <f>SUM(L4:L15)</f>
        <v>436698</v>
      </c>
      <c r="M21" s="44">
        <f>IF(L21=0,0,(L21-K21)/K21*100)</f>
        <v>-11.402492589789837</v>
      </c>
      <c r="N21" s="43">
        <f>SUM(N4:N15)</f>
        <v>546279</v>
      </c>
      <c r="O21" s="43">
        <f>SUM(O4:O15)</f>
        <v>338579</v>
      </c>
      <c r="P21" s="44">
        <f>IF(O21=0,0,(O21-N21)/N21*100)</f>
        <v>-38.02086479619389</v>
      </c>
    </row>
    <row r="22" spans="1:10" ht="5.25" customHeight="1">
      <c r="A22" s="3"/>
      <c r="B22" s="4"/>
      <c r="C22" s="4"/>
      <c r="D22" s="5"/>
      <c r="E22" s="22"/>
      <c r="F22" s="1"/>
      <c r="G22" s="1"/>
      <c r="H22" s="6"/>
      <c r="I22" s="6"/>
      <c r="J22" s="6"/>
    </row>
    <row r="23" spans="1:14" ht="18" customHeight="1" thickBot="1">
      <c r="A23" s="3"/>
      <c r="B23" s="4" t="s">
        <v>19</v>
      </c>
      <c r="C23" s="4"/>
      <c r="D23" s="5"/>
      <c r="E23" s="1" t="s">
        <v>20</v>
      </c>
      <c r="F23" s="1"/>
      <c r="G23" s="1"/>
      <c r="H23" s="1" t="s">
        <v>21</v>
      </c>
      <c r="I23" s="6"/>
      <c r="J23" s="6"/>
      <c r="K23" s="2" t="s">
        <v>22</v>
      </c>
      <c r="N23" s="2" t="s">
        <v>25</v>
      </c>
    </row>
    <row r="24" spans="1:16" ht="14.25" customHeight="1">
      <c r="A24" s="63" t="s">
        <v>2</v>
      </c>
      <c r="B24" s="33" t="s">
        <v>28</v>
      </c>
      <c r="C24" s="33" t="s">
        <v>29</v>
      </c>
      <c r="D24" s="34" t="s">
        <v>3</v>
      </c>
      <c r="E24" s="33" t="s">
        <v>28</v>
      </c>
      <c r="F24" s="33" t="s">
        <v>29</v>
      </c>
      <c r="G24" s="34" t="s">
        <v>3</v>
      </c>
      <c r="H24" s="33" t="s">
        <v>28</v>
      </c>
      <c r="I24" s="33" t="s">
        <v>29</v>
      </c>
      <c r="J24" s="34" t="s">
        <v>3</v>
      </c>
      <c r="K24" s="33" t="s">
        <v>28</v>
      </c>
      <c r="L24" s="33" t="s">
        <v>29</v>
      </c>
      <c r="M24" s="34" t="s">
        <v>3</v>
      </c>
      <c r="N24" s="33" t="s">
        <v>28</v>
      </c>
      <c r="O24" s="33" t="s">
        <v>29</v>
      </c>
      <c r="P24" s="34" t="s">
        <v>3</v>
      </c>
    </row>
    <row r="25" spans="1:16" ht="14.25" customHeight="1">
      <c r="A25" s="64"/>
      <c r="B25" s="26" t="s">
        <v>4</v>
      </c>
      <c r="C25" s="26" t="s">
        <v>4</v>
      </c>
      <c r="D25" s="27" t="s">
        <v>5</v>
      </c>
      <c r="E25" s="26" t="s">
        <v>4</v>
      </c>
      <c r="F25" s="26" t="s">
        <v>4</v>
      </c>
      <c r="G25" s="27" t="s">
        <v>5</v>
      </c>
      <c r="H25" s="26" t="s">
        <v>4</v>
      </c>
      <c r="I25" s="26" t="s">
        <v>4</v>
      </c>
      <c r="J25" s="27" t="s">
        <v>5</v>
      </c>
      <c r="K25" s="26" t="s">
        <v>4</v>
      </c>
      <c r="L25" s="26" t="s">
        <v>4</v>
      </c>
      <c r="M25" s="27" t="s">
        <v>5</v>
      </c>
      <c r="N25" s="26" t="s">
        <v>4</v>
      </c>
      <c r="O25" s="26" t="s">
        <v>4</v>
      </c>
      <c r="P25" s="27" t="s">
        <v>5</v>
      </c>
    </row>
    <row r="26" spans="1:16" ht="14.25" customHeight="1">
      <c r="A26" s="9">
        <v>4</v>
      </c>
      <c r="B26" s="10">
        <v>27274</v>
      </c>
      <c r="C26" s="10">
        <v>22971</v>
      </c>
      <c r="D26" s="11">
        <f>IF(C26=0,0,(C26-B26)/B26*100)</f>
        <v>-15.776930409914202</v>
      </c>
      <c r="E26" s="10">
        <v>39220</v>
      </c>
      <c r="F26" s="10">
        <v>26262</v>
      </c>
      <c r="G26" s="11">
        <f>IF(F26=0,0,(F26-E26)/E26*100)</f>
        <v>-33.03926568077512</v>
      </c>
      <c r="H26" s="10">
        <v>388</v>
      </c>
      <c r="I26" s="10">
        <v>2774</v>
      </c>
      <c r="J26" s="11">
        <f>IF(I26=0,0,(I26-H26)/H26*100)</f>
        <v>614.9484536082474</v>
      </c>
      <c r="K26" s="10">
        <v>31048</v>
      </c>
      <c r="L26" s="10">
        <v>14191</v>
      </c>
      <c r="M26" s="11">
        <f>IF(L26=0,0,(L26-K26)/K26*100)</f>
        <v>-54.29335222880701</v>
      </c>
      <c r="N26" s="10">
        <v>20889</v>
      </c>
      <c r="O26" s="10">
        <v>7118</v>
      </c>
      <c r="P26" s="11">
        <f>IF(O26=0,0,(O26-N26)/N26*100)</f>
        <v>-65.92464933697161</v>
      </c>
    </row>
    <row r="27" spans="1:16" ht="14.25" customHeight="1">
      <c r="A27" s="9">
        <v>5</v>
      </c>
      <c r="B27" s="10">
        <v>27194</v>
      </c>
      <c r="C27" s="10">
        <v>23139</v>
      </c>
      <c r="D27" s="11">
        <f aca="true" t="shared" si="5" ref="D27:D42">IF(C27=0,0,(C27-B27)/B27*100)</f>
        <v>-14.911377509744797</v>
      </c>
      <c r="E27" s="10">
        <v>37733</v>
      </c>
      <c r="F27" s="10">
        <v>25167</v>
      </c>
      <c r="G27" s="11">
        <f aca="true" t="shared" si="6" ref="G27:G42">IF(F27=0,0,(F27-E27)/E27*100)</f>
        <v>-33.30241433228209</v>
      </c>
      <c r="H27" s="10">
        <v>720</v>
      </c>
      <c r="I27" s="10">
        <v>1433</v>
      </c>
      <c r="J27" s="11">
        <f aca="true" t="shared" si="7" ref="J27:J42">IF(I27=0,0,(I27-H27)/H27*100)</f>
        <v>99.02777777777779</v>
      </c>
      <c r="K27" s="10">
        <v>25157</v>
      </c>
      <c r="L27" s="10">
        <v>13066</v>
      </c>
      <c r="M27" s="11">
        <f aca="true" t="shared" si="8" ref="M27:M42">IF(L27=0,0,(L27-K27)/K27*100)</f>
        <v>-48.062169575068566</v>
      </c>
      <c r="N27" s="10">
        <v>15459</v>
      </c>
      <c r="O27" s="10">
        <v>6130</v>
      </c>
      <c r="P27" s="11">
        <f aca="true" t="shared" si="9" ref="P27:P42">IF(O27=0,0,(O27-N27)/N27*100)</f>
        <v>-60.34672359143541</v>
      </c>
    </row>
    <row r="28" spans="1:16" ht="14.25" customHeight="1">
      <c r="A28" s="9">
        <v>6</v>
      </c>
      <c r="B28" s="10">
        <v>29605</v>
      </c>
      <c r="C28" s="10">
        <v>26494</v>
      </c>
      <c r="D28" s="11">
        <f t="shared" si="5"/>
        <v>-10.508360074311772</v>
      </c>
      <c r="E28" s="10">
        <v>45325</v>
      </c>
      <c r="F28" s="10">
        <v>27920</v>
      </c>
      <c r="G28" s="11">
        <f t="shared" si="6"/>
        <v>-38.40044125758412</v>
      </c>
      <c r="H28" s="10">
        <v>803</v>
      </c>
      <c r="I28" s="10">
        <v>1250</v>
      </c>
      <c r="J28" s="11">
        <f t="shared" si="7"/>
        <v>55.666251556662516</v>
      </c>
      <c r="K28" s="10">
        <v>25196</v>
      </c>
      <c r="L28" s="10">
        <v>12604</v>
      </c>
      <c r="M28" s="11">
        <f t="shared" si="8"/>
        <v>-49.976186696301</v>
      </c>
      <c r="N28" s="10">
        <v>14430</v>
      </c>
      <c r="O28" s="10">
        <v>4592</v>
      </c>
      <c r="P28" s="11">
        <f t="shared" si="9"/>
        <v>-68.17740817740817</v>
      </c>
    </row>
    <row r="29" spans="1:16" ht="14.25" customHeight="1">
      <c r="A29" s="9">
        <v>7</v>
      </c>
      <c r="B29" s="10">
        <v>29663</v>
      </c>
      <c r="C29" s="10">
        <v>26045</v>
      </c>
      <c r="D29" s="11">
        <f t="shared" si="5"/>
        <v>-12.197013113980379</v>
      </c>
      <c r="E29" s="10">
        <v>42655</v>
      </c>
      <c r="F29" s="10">
        <v>27278</v>
      </c>
      <c r="G29" s="11">
        <f t="shared" si="6"/>
        <v>-36.04970109014183</v>
      </c>
      <c r="H29" s="10">
        <v>953</v>
      </c>
      <c r="I29" s="10">
        <v>710</v>
      </c>
      <c r="J29" s="11">
        <f t="shared" si="7"/>
        <v>-25.498426023084996</v>
      </c>
      <c r="K29" s="10">
        <v>23941</v>
      </c>
      <c r="L29" s="10">
        <v>11941</v>
      </c>
      <c r="M29" s="11">
        <f t="shared" si="8"/>
        <v>-50.12321958147111</v>
      </c>
      <c r="N29" s="10">
        <v>14105</v>
      </c>
      <c r="O29" s="10">
        <v>3961</v>
      </c>
      <c r="P29" s="11">
        <f t="shared" si="9"/>
        <v>-71.91775965969515</v>
      </c>
    </row>
    <row r="30" spans="1:16" ht="14.25" customHeight="1">
      <c r="A30" s="9">
        <v>8</v>
      </c>
      <c r="B30" s="10">
        <v>31444</v>
      </c>
      <c r="C30" s="10">
        <v>25147</v>
      </c>
      <c r="D30" s="11">
        <f t="shared" si="5"/>
        <v>-20.026078107111054</v>
      </c>
      <c r="E30" s="10">
        <v>38304</v>
      </c>
      <c r="F30" s="10">
        <v>22141</v>
      </c>
      <c r="G30" s="11">
        <f t="shared" si="6"/>
        <v>-42.19663742690059</v>
      </c>
      <c r="H30" s="10">
        <v>745</v>
      </c>
      <c r="I30" s="10">
        <v>191</v>
      </c>
      <c r="J30" s="11">
        <f t="shared" si="7"/>
        <v>-74.36241610738254</v>
      </c>
      <c r="K30" s="10">
        <v>26412</v>
      </c>
      <c r="L30" s="10">
        <v>12270</v>
      </c>
      <c r="M30" s="11">
        <f t="shared" si="8"/>
        <v>-53.54384370740573</v>
      </c>
      <c r="N30" s="10">
        <v>16171</v>
      </c>
      <c r="O30" s="10">
        <v>4577</v>
      </c>
      <c r="P30" s="11">
        <f t="shared" si="9"/>
        <v>-71.69624636695319</v>
      </c>
    </row>
    <row r="31" spans="1:16" ht="14.25" customHeight="1">
      <c r="A31" s="9">
        <v>9</v>
      </c>
      <c r="B31" s="10">
        <v>30496</v>
      </c>
      <c r="C31" s="10">
        <v>24501</v>
      </c>
      <c r="D31" s="11">
        <f t="shared" si="5"/>
        <v>-19.658315844700944</v>
      </c>
      <c r="E31" s="10">
        <v>37972</v>
      </c>
      <c r="F31" s="10">
        <v>23179</v>
      </c>
      <c r="G31" s="11">
        <f t="shared" si="6"/>
        <v>-38.957653007479195</v>
      </c>
      <c r="H31" s="10">
        <v>2149</v>
      </c>
      <c r="I31" s="10">
        <v>874</v>
      </c>
      <c r="J31" s="11">
        <f t="shared" si="7"/>
        <v>-59.3299208934388</v>
      </c>
      <c r="K31" s="10">
        <v>26567</v>
      </c>
      <c r="L31" s="10">
        <v>12627</v>
      </c>
      <c r="M31" s="11">
        <f t="shared" si="8"/>
        <v>-52.471110776527276</v>
      </c>
      <c r="N31" s="10">
        <v>16920</v>
      </c>
      <c r="O31" s="10">
        <v>4681</v>
      </c>
      <c r="P31" s="11">
        <f t="shared" si="9"/>
        <v>-72.33451536643027</v>
      </c>
    </row>
    <row r="32" spans="1:16" ht="14.25" customHeight="1">
      <c r="A32" s="9">
        <v>10</v>
      </c>
      <c r="B32" s="10">
        <v>26533</v>
      </c>
      <c r="C32" s="10">
        <v>25227</v>
      </c>
      <c r="D32" s="11">
        <f t="shared" si="5"/>
        <v>-4.922172389100366</v>
      </c>
      <c r="E32" s="10">
        <v>42940</v>
      </c>
      <c r="F32" s="10">
        <v>27638</v>
      </c>
      <c r="G32" s="11">
        <f t="shared" si="6"/>
        <v>-35.635770843036795</v>
      </c>
      <c r="H32" s="10">
        <v>687</v>
      </c>
      <c r="I32" s="10">
        <v>1207</v>
      </c>
      <c r="J32" s="11">
        <f t="shared" si="7"/>
        <v>75.69141193595343</v>
      </c>
      <c r="K32" s="10">
        <v>21963</v>
      </c>
      <c r="L32" s="10">
        <v>13048</v>
      </c>
      <c r="M32" s="11">
        <f t="shared" si="8"/>
        <v>-40.59099394436097</v>
      </c>
      <c r="N32" s="10">
        <v>12889</v>
      </c>
      <c r="O32" s="10">
        <v>4712</v>
      </c>
      <c r="P32" s="11">
        <f t="shared" si="9"/>
        <v>-63.441694468151134</v>
      </c>
    </row>
    <row r="33" spans="1:16" ht="14.25" customHeight="1">
      <c r="A33" s="9">
        <v>11</v>
      </c>
      <c r="B33" s="10">
        <v>23499</v>
      </c>
      <c r="C33" s="10">
        <v>25441</v>
      </c>
      <c r="D33" s="11">
        <f t="shared" si="5"/>
        <v>8.26418145452998</v>
      </c>
      <c r="E33" s="10">
        <v>39521</v>
      </c>
      <c r="F33" s="10">
        <v>29508</v>
      </c>
      <c r="G33" s="11">
        <f t="shared" si="6"/>
        <v>-25.33589737101794</v>
      </c>
      <c r="H33" s="10">
        <v>739</v>
      </c>
      <c r="I33" s="10">
        <v>572</v>
      </c>
      <c r="J33" s="11">
        <f t="shared" si="7"/>
        <v>-22.59810554803789</v>
      </c>
      <c r="K33" s="10">
        <v>20518</v>
      </c>
      <c r="L33" s="10">
        <v>12677</v>
      </c>
      <c r="M33" s="11">
        <f t="shared" si="8"/>
        <v>-38.21522565552198</v>
      </c>
      <c r="N33" s="10">
        <v>11937</v>
      </c>
      <c r="O33" s="10">
        <v>4329</v>
      </c>
      <c r="P33" s="11">
        <f t="shared" si="9"/>
        <v>-63.734606685096765</v>
      </c>
    </row>
    <row r="34" spans="1:16" ht="14.25" customHeight="1">
      <c r="A34" s="9">
        <v>12</v>
      </c>
      <c r="B34" s="10">
        <v>23326</v>
      </c>
      <c r="C34" s="10">
        <v>24036</v>
      </c>
      <c r="D34" s="11">
        <f t="shared" si="5"/>
        <v>3.0438137700420134</v>
      </c>
      <c r="E34" s="10">
        <v>38305</v>
      </c>
      <c r="F34" s="10">
        <v>29604</v>
      </c>
      <c r="G34" s="11">
        <f t="shared" si="6"/>
        <v>-22.715050254535964</v>
      </c>
      <c r="H34" s="10">
        <v>591</v>
      </c>
      <c r="I34" s="10">
        <v>1148</v>
      </c>
      <c r="J34" s="11">
        <f t="shared" si="7"/>
        <v>94.24703891708968</v>
      </c>
      <c r="K34" s="10">
        <v>19975</v>
      </c>
      <c r="L34" s="10">
        <v>14510</v>
      </c>
      <c r="M34" s="11">
        <f t="shared" si="8"/>
        <v>-27.359198998748436</v>
      </c>
      <c r="N34" s="10">
        <v>11162</v>
      </c>
      <c r="O34" s="10">
        <v>5917</v>
      </c>
      <c r="P34" s="11">
        <f t="shared" si="9"/>
        <v>-46.98978677656334</v>
      </c>
    </row>
    <row r="35" spans="1:16" ht="14.25" customHeight="1">
      <c r="A35" s="9">
        <v>1</v>
      </c>
      <c r="B35" s="10">
        <v>20057</v>
      </c>
      <c r="C35" s="10">
        <v>21144</v>
      </c>
      <c r="D35" s="11">
        <f t="shared" si="5"/>
        <v>5.419554270329561</v>
      </c>
      <c r="E35" s="10">
        <v>31628</v>
      </c>
      <c r="F35" s="10">
        <v>27040</v>
      </c>
      <c r="G35" s="11">
        <f t="shared" si="6"/>
        <v>-14.506133805488808</v>
      </c>
      <c r="H35" s="10">
        <v>569</v>
      </c>
      <c r="I35" s="10">
        <v>491</v>
      </c>
      <c r="J35" s="11">
        <f t="shared" si="7"/>
        <v>-13.708260105448156</v>
      </c>
      <c r="K35" s="10">
        <v>18434</v>
      </c>
      <c r="L35" s="10">
        <v>16276</v>
      </c>
      <c r="M35" s="11">
        <f t="shared" si="8"/>
        <v>-11.706629055007053</v>
      </c>
      <c r="N35" s="10">
        <v>10741</v>
      </c>
      <c r="O35" s="10">
        <v>7959</v>
      </c>
      <c r="P35" s="11">
        <f t="shared" si="9"/>
        <v>-25.90075411972814</v>
      </c>
    </row>
    <row r="36" spans="1:16" ht="14.25" customHeight="1">
      <c r="A36" s="9">
        <v>2</v>
      </c>
      <c r="B36" s="10">
        <v>20278</v>
      </c>
      <c r="C36" s="10">
        <v>20867</v>
      </c>
      <c r="D36" s="11">
        <f t="shared" si="5"/>
        <v>2.904625702732025</v>
      </c>
      <c r="E36" s="49">
        <v>23652</v>
      </c>
      <c r="F36" s="49">
        <v>21671</v>
      </c>
      <c r="G36" s="11">
        <f t="shared" si="6"/>
        <v>-8.375613055978352</v>
      </c>
      <c r="H36" s="49">
        <v>815</v>
      </c>
      <c r="I36" s="49">
        <v>920</v>
      </c>
      <c r="J36" s="11">
        <f t="shared" si="7"/>
        <v>12.883435582822086</v>
      </c>
      <c r="K36" s="10">
        <v>17558</v>
      </c>
      <c r="L36" s="10">
        <v>13069</v>
      </c>
      <c r="M36" s="11">
        <f t="shared" si="8"/>
        <v>-25.56669324524433</v>
      </c>
      <c r="N36" s="10">
        <v>10736</v>
      </c>
      <c r="O36" s="10">
        <v>4619</v>
      </c>
      <c r="P36" s="11">
        <f t="shared" si="9"/>
        <v>-56.97652757078987</v>
      </c>
    </row>
    <row r="37" spans="1:16" ht="14.25" customHeight="1">
      <c r="A37" s="9">
        <v>3</v>
      </c>
      <c r="B37" s="10">
        <v>21295</v>
      </c>
      <c r="C37" s="10">
        <v>21981</v>
      </c>
      <c r="D37" s="11">
        <f t="shared" si="5"/>
        <v>3.2214134773420993</v>
      </c>
      <c r="E37" s="10">
        <v>27492</v>
      </c>
      <c r="F37" s="10">
        <v>24055</v>
      </c>
      <c r="G37" s="11">
        <f t="shared" si="6"/>
        <v>-12.501818710897716</v>
      </c>
      <c r="H37" s="10">
        <v>1930</v>
      </c>
      <c r="I37" s="10">
        <v>1661</v>
      </c>
      <c r="J37" s="11">
        <f t="shared" si="7"/>
        <v>-13.937823834196891</v>
      </c>
      <c r="K37" s="10">
        <v>15911</v>
      </c>
      <c r="L37" s="10">
        <v>17311</v>
      </c>
      <c r="M37" s="11">
        <f t="shared" si="8"/>
        <v>8.798944126704795</v>
      </c>
      <c r="N37" s="10">
        <v>9184</v>
      </c>
      <c r="O37" s="10">
        <v>8787</v>
      </c>
      <c r="P37" s="11">
        <f t="shared" si="9"/>
        <v>-4.322735191637631</v>
      </c>
    </row>
    <row r="38" spans="1:16" ht="18" customHeight="1">
      <c r="A38" s="12" t="s">
        <v>6</v>
      </c>
      <c r="B38" s="10">
        <f>IF(B37=0,0,SUM(B26:B37))</f>
        <v>310664</v>
      </c>
      <c r="C38" s="10">
        <f>IF(C37=0,0,SUM(C26:C37))</f>
        <v>286993</v>
      </c>
      <c r="D38" s="11">
        <f t="shared" si="5"/>
        <v>-7.619486004171709</v>
      </c>
      <c r="E38" s="10">
        <f>IF(E37=0,0,SUM(E26:E37))</f>
        <v>444747</v>
      </c>
      <c r="F38" s="10">
        <f>IF(F37=0,0,SUM(F26:F37))</f>
        <v>311463</v>
      </c>
      <c r="G38" s="11">
        <f t="shared" si="6"/>
        <v>-29.968498944343636</v>
      </c>
      <c r="H38" s="10">
        <f>IF(H37=0,0,SUM(H26:H37))</f>
        <v>11089</v>
      </c>
      <c r="I38" s="10">
        <f>IF(I37=0,0,SUM(I26:I37))</f>
        <v>13231</v>
      </c>
      <c r="J38" s="11">
        <f t="shared" si="7"/>
        <v>19.316439715032914</v>
      </c>
      <c r="K38" s="10">
        <f>IF(K37=0,0,SUM(K26:K37))</f>
        <v>272680</v>
      </c>
      <c r="L38" s="10">
        <f>IF(L37=0,0,SUM(L26:L37))</f>
        <v>163590</v>
      </c>
      <c r="M38" s="11">
        <f t="shared" si="8"/>
        <v>-40.00660114419833</v>
      </c>
      <c r="N38" s="10">
        <f>IF(N37=0,0,SUM(N26:N37))</f>
        <v>164623</v>
      </c>
      <c r="O38" s="10">
        <f>IF(O37=0,0,SUM(O26:O37))</f>
        <v>67382</v>
      </c>
      <c r="P38" s="11">
        <f t="shared" si="9"/>
        <v>-59.06890288720288</v>
      </c>
    </row>
    <row r="39" spans="1:16" ht="14.25" customHeight="1">
      <c r="A39" s="9" t="s">
        <v>7</v>
      </c>
      <c r="B39" s="10">
        <f>IF(B28=0,0,SUM(B26:B28))</f>
        <v>84073</v>
      </c>
      <c r="C39" s="10">
        <f>IF(C28=0,0,SUM(C26:C28))</f>
        <v>72604</v>
      </c>
      <c r="D39" s="11">
        <f t="shared" si="5"/>
        <v>-13.641716127650971</v>
      </c>
      <c r="E39" s="10">
        <f>IF(E28=0,0,SUM(E26:E28))</f>
        <v>122278</v>
      </c>
      <c r="F39" s="10">
        <f>IF(F28=0,0,SUM(F26:F28))</f>
        <v>79349</v>
      </c>
      <c r="G39" s="11">
        <f t="shared" si="6"/>
        <v>-35.10770539262991</v>
      </c>
      <c r="H39" s="10">
        <f>IF(H28=0,0,SUM(H26:H28))</f>
        <v>1911</v>
      </c>
      <c r="I39" s="10">
        <f>IF(I28=0,0,SUM(I26:I28))</f>
        <v>5457</v>
      </c>
      <c r="J39" s="11">
        <f t="shared" si="7"/>
        <v>185.55729984301414</v>
      </c>
      <c r="K39" s="10">
        <f>IF(K28=0,0,SUM(K26:K28))</f>
        <v>81401</v>
      </c>
      <c r="L39" s="10">
        <f>IF(L28=0,0,SUM(L26:L28))</f>
        <v>39861</v>
      </c>
      <c r="M39" s="11">
        <f t="shared" si="8"/>
        <v>-51.031314111620254</v>
      </c>
      <c r="N39" s="10">
        <f>IF(N28=0,0,SUM(N26:N28))</f>
        <v>50778</v>
      </c>
      <c r="O39" s="10">
        <f>IF(O28=0,0,SUM(O26:O28))</f>
        <v>17840</v>
      </c>
      <c r="P39" s="11">
        <f t="shared" si="9"/>
        <v>-64.8666745440939</v>
      </c>
    </row>
    <row r="40" spans="1:16" ht="14.25" customHeight="1">
      <c r="A40" s="9" t="s">
        <v>8</v>
      </c>
      <c r="B40" s="10">
        <f>IF(B31=0,0,SUM(B29:B31))</f>
        <v>91603</v>
      </c>
      <c r="C40" s="10">
        <f>IF(C31=0,0,SUM(C29:C31))</f>
        <v>75693</v>
      </c>
      <c r="D40" s="11">
        <f t="shared" si="5"/>
        <v>-17.368426798248965</v>
      </c>
      <c r="E40" s="10">
        <f>IF(E31=0,0,SUM(E29:E31))</f>
        <v>118931</v>
      </c>
      <c r="F40" s="10">
        <f>IF(F31=0,0,SUM(F29:F31))</f>
        <v>72598</v>
      </c>
      <c r="G40" s="11">
        <f t="shared" si="6"/>
        <v>-38.957883142326224</v>
      </c>
      <c r="H40" s="10">
        <f>IF(H31=0,0,SUM(H29:H31))</f>
        <v>3847</v>
      </c>
      <c r="I40" s="10">
        <f>IF(I31=0,0,SUM(I29:I31))</f>
        <v>1775</v>
      </c>
      <c r="J40" s="11">
        <f t="shared" si="7"/>
        <v>-53.860150766831296</v>
      </c>
      <c r="K40" s="10">
        <f>IF(K31=0,0,SUM(K29:K31))</f>
        <v>76920</v>
      </c>
      <c r="L40" s="10">
        <f>IF(L31=0,0,SUM(L29:L31))</f>
        <v>36838</v>
      </c>
      <c r="M40" s="11">
        <f t="shared" si="8"/>
        <v>-52.10868434737389</v>
      </c>
      <c r="N40" s="10">
        <f>IF(N31=0,0,SUM(N29:N31))</f>
        <v>47196</v>
      </c>
      <c r="O40" s="10">
        <f>IF(O31=0,0,SUM(O29:O31))</f>
        <v>13219</v>
      </c>
      <c r="P40" s="11">
        <f t="shared" si="9"/>
        <v>-71.99127044664803</v>
      </c>
    </row>
    <row r="41" spans="1:16" ht="14.25" customHeight="1">
      <c r="A41" s="9" t="s">
        <v>9</v>
      </c>
      <c r="B41" s="10">
        <f>IF(B34=0,0,SUM(B32:B34))</f>
        <v>73358</v>
      </c>
      <c r="C41" s="10">
        <f>IF(C34=0,0,SUM(C32:C34))</f>
        <v>74704</v>
      </c>
      <c r="D41" s="11">
        <f t="shared" si="5"/>
        <v>1.8348373728836662</v>
      </c>
      <c r="E41" s="10">
        <f>IF(E34=0,0,SUM(E32:E34))</f>
        <v>120766</v>
      </c>
      <c r="F41" s="10">
        <f>IF(F34=0,0,SUM(F32:F34))</f>
        <v>86750</v>
      </c>
      <c r="G41" s="11">
        <f t="shared" si="6"/>
        <v>-28.166868158256463</v>
      </c>
      <c r="H41" s="10">
        <f>IF(H34=0,0,SUM(H32:H34))</f>
        <v>2017</v>
      </c>
      <c r="I41" s="10">
        <f>IF(I34=0,0,SUM(I32:I34))</f>
        <v>2927</v>
      </c>
      <c r="J41" s="11">
        <f t="shared" si="7"/>
        <v>45.1165096678235</v>
      </c>
      <c r="K41" s="10">
        <f>IF(K34=0,0,SUM(K32:K34))</f>
        <v>62456</v>
      </c>
      <c r="L41" s="10">
        <f>IF(L34=0,0,SUM(L32:L34))</f>
        <v>40235</v>
      </c>
      <c r="M41" s="11">
        <f t="shared" si="8"/>
        <v>-35.578647367746896</v>
      </c>
      <c r="N41" s="10">
        <f>IF(N34=0,0,SUM(N32:N34))</f>
        <v>35988</v>
      </c>
      <c r="O41" s="10">
        <f>IF(O34=0,0,SUM(O32:O34))</f>
        <v>14958</v>
      </c>
      <c r="P41" s="11">
        <f t="shared" si="9"/>
        <v>-58.436145381793935</v>
      </c>
    </row>
    <row r="42" spans="1:16" ht="14.25" customHeight="1">
      <c r="A42" s="9" t="s">
        <v>10</v>
      </c>
      <c r="B42" s="10">
        <f>IF(B37=0,0,SUM(B35:B37))</f>
        <v>61630</v>
      </c>
      <c r="C42" s="10">
        <f>IF(C37=0,0,SUM(C35:C37))</f>
        <v>63992</v>
      </c>
      <c r="D42" s="11">
        <f t="shared" si="5"/>
        <v>3.8325490832386824</v>
      </c>
      <c r="E42" s="10">
        <f>IF(E37=0,0,SUM(E35:E37))</f>
        <v>82772</v>
      </c>
      <c r="F42" s="10">
        <f>IF(F37=0,0,SUM(F35:F37))</f>
        <v>72766</v>
      </c>
      <c r="G42" s="11">
        <f t="shared" si="6"/>
        <v>-12.088629004977529</v>
      </c>
      <c r="H42" s="10">
        <f>IF(H37=0,0,SUM(H35:H37))</f>
        <v>3314</v>
      </c>
      <c r="I42" s="10">
        <f>IF(I37=0,0,SUM(I35:I37))</f>
        <v>3072</v>
      </c>
      <c r="J42" s="11">
        <f t="shared" si="7"/>
        <v>-7.3023536511768254</v>
      </c>
      <c r="K42" s="10">
        <f>IF(K37=0,0,SUM(K35:K37))</f>
        <v>51903</v>
      </c>
      <c r="L42" s="10">
        <f>IF(L37=0,0,SUM(L35:L37))</f>
        <v>46656</v>
      </c>
      <c r="M42" s="11">
        <f t="shared" si="8"/>
        <v>-10.109242240332929</v>
      </c>
      <c r="N42" s="10">
        <f>IF(N37=0,0,SUM(N35:N37))</f>
        <v>30661</v>
      </c>
      <c r="O42" s="10">
        <f>IF(O37=0,0,SUM(O35:O37))</f>
        <v>21365</v>
      </c>
      <c r="P42" s="11">
        <f t="shared" si="9"/>
        <v>-30.318645836730703</v>
      </c>
    </row>
    <row r="43" spans="1:16" ht="15" customHeight="1" thickBot="1">
      <c r="A43" s="14" t="s">
        <v>11</v>
      </c>
      <c r="B43" s="43">
        <f>SUM(B26:B37)</f>
        <v>310664</v>
      </c>
      <c r="C43" s="15">
        <f>SUM(C26:C37)</f>
        <v>286993</v>
      </c>
      <c r="D43" s="16">
        <f>IF(C43=0,0,(C43-B43)/B43*100)</f>
        <v>-7.619486004171709</v>
      </c>
      <c r="E43" s="43">
        <f>SUM(E26:E37)</f>
        <v>444747</v>
      </c>
      <c r="F43" s="15">
        <f>SUM(F26:F37)</f>
        <v>311463</v>
      </c>
      <c r="G43" s="16">
        <f>IF(F43=0,0,(F43-E43)/E43*100)</f>
        <v>-29.968498944343636</v>
      </c>
      <c r="H43" s="43">
        <f>SUM(H26:H37)</f>
        <v>11089</v>
      </c>
      <c r="I43" s="15">
        <f>SUM(I26:I37)</f>
        <v>13231</v>
      </c>
      <c r="J43" s="16">
        <f>IF(I43=0,0,(I43-H43)/H43*100)</f>
        <v>19.316439715032914</v>
      </c>
      <c r="K43" s="43">
        <f>SUM(K26:K37)</f>
        <v>272680</v>
      </c>
      <c r="L43" s="15">
        <f>SUM(L26:L37)</f>
        <v>163590</v>
      </c>
      <c r="M43" s="16">
        <f>IF(L43=0,0,(L43-K43)/K43*100)</f>
        <v>-40.00660114419833</v>
      </c>
      <c r="N43" s="43">
        <f>SUM(N26:N37)</f>
        <v>164623</v>
      </c>
      <c r="O43" s="15">
        <f>SUM(O26:O37)</f>
        <v>67382</v>
      </c>
      <c r="P43" s="16">
        <f>IF(O43=0,0,(O43-N43)/N43*100)</f>
        <v>-59.06890288720288</v>
      </c>
    </row>
    <row r="44" spans="1:12" ht="14.25">
      <c r="A44" s="1"/>
      <c r="B44" s="1"/>
      <c r="C44" s="1"/>
      <c r="D44" s="1"/>
      <c r="E44" s="1"/>
      <c r="F44" s="1"/>
      <c r="G44" s="1"/>
      <c r="H44" s="1"/>
      <c r="I44" s="1"/>
      <c r="L44" s="2" t="s">
        <v>33</v>
      </c>
    </row>
    <row r="45" spans="1:12" ht="14.25">
      <c r="A45" s="1"/>
      <c r="B45" s="1"/>
      <c r="C45" s="1"/>
      <c r="D45" s="1"/>
      <c r="E45" s="1"/>
      <c r="F45" s="1"/>
      <c r="G45" s="1"/>
      <c r="H45" s="1"/>
      <c r="I45" s="1"/>
      <c r="L45" s="2" t="s">
        <v>34</v>
      </c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4.25">
      <c r="A53" s="1"/>
      <c r="B53" s="1"/>
      <c r="C53" s="1"/>
      <c r="D53" s="1"/>
      <c r="E53" s="1"/>
      <c r="F53" s="1"/>
      <c r="G53" s="1"/>
      <c r="H53" s="1"/>
      <c r="I53" s="1"/>
    </row>
    <row r="54" spans="1:9" ht="14.25">
      <c r="A54" s="1"/>
      <c r="B54" s="1"/>
      <c r="C54" s="1"/>
      <c r="D54" s="1"/>
      <c r="E54" s="1"/>
      <c r="F54" s="1"/>
      <c r="G54" s="1"/>
      <c r="H54" s="1"/>
      <c r="I54" s="1"/>
    </row>
    <row r="55" spans="1:9" ht="14.25">
      <c r="A55" s="1"/>
      <c r="B55" s="1"/>
      <c r="C55" s="1"/>
      <c r="D55" s="1"/>
      <c r="E55" s="1"/>
      <c r="F55" s="1"/>
      <c r="G55" s="1"/>
      <c r="H55" s="1"/>
      <c r="I55" s="1"/>
    </row>
    <row r="56" spans="1:9" ht="14.25">
      <c r="A56" s="1"/>
      <c r="B56" s="1"/>
      <c r="C56" s="1"/>
      <c r="D56" s="1"/>
      <c r="E56" s="1"/>
      <c r="F56" s="1"/>
      <c r="G56" s="1"/>
      <c r="H56" s="1"/>
      <c r="I56" s="1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  <row r="58" spans="1:9" ht="14.25">
      <c r="A58" s="1"/>
      <c r="B58" s="1"/>
      <c r="C58" s="1"/>
      <c r="D58" s="1"/>
      <c r="E58" s="1"/>
      <c r="F58" s="1"/>
      <c r="G58" s="1"/>
      <c r="H58" s="1"/>
      <c r="I58" s="1"/>
    </row>
    <row r="59" spans="1:9" ht="14.25">
      <c r="A59" s="1"/>
      <c r="B59" s="1"/>
      <c r="C59" s="1"/>
      <c r="D59" s="1"/>
      <c r="E59" s="1"/>
      <c r="F59" s="1"/>
      <c r="G59" s="1"/>
      <c r="H59" s="1"/>
      <c r="I59" s="1"/>
    </row>
    <row r="60" spans="1:9" ht="14.25">
      <c r="A60" s="1"/>
      <c r="B60" s="1"/>
      <c r="C60" s="1"/>
      <c r="D60" s="1"/>
      <c r="E60" s="1"/>
      <c r="F60" s="1"/>
      <c r="G60" s="1"/>
      <c r="H60" s="1"/>
      <c r="I60" s="1"/>
    </row>
    <row r="61" spans="1:9" ht="14.25">
      <c r="A61" s="1"/>
      <c r="B61" s="1"/>
      <c r="C61" s="1"/>
      <c r="D61" s="1"/>
      <c r="E61" s="1"/>
      <c r="F61" s="1"/>
      <c r="G61" s="1"/>
      <c r="H61" s="1"/>
      <c r="I61" s="1"/>
    </row>
    <row r="62" spans="1:9" ht="14.25">
      <c r="A62" s="1"/>
      <c r="B62" s="1"/>
      <c r="C62" s="1"/>
      <c r="D62" s="1"/>
      <c r="E62" s="1"/>
      <c r="F62" s="1"/>
      <c r="G62" s="1"/>
      <c r="H62" s="1"/>
      <c r="I62" s="1"/>
    </row>
    <row r="63" spans="1:9" ht="14.25">
      <c r="A63" s="1"/>
      <c r="B63" s="1"/>
      <c r="C63" s="1"/>
      <c r="D63" s="1"/>
      <c r="E63" s="1"/>
      <c r="F63" s="1"/>
      <c r="G63" s="1"/>
      <c r="H63" s="1"/>
      <c r="I63" s="1"/>
    </row>
    <row r="64" spans="1:9" ht="14.25">
      <c r="A64" s="1"/>
      <c r="B64" s="1"/>
      <c r="C64" s="1"/>
      <c r="D64" s="1"/>
      <c r="E64" s="1"/>
      <c r="F64" s="1"/>
      <c r="G64" s="1"/>
      <c r="H64" s="1"/>
      <c r="I64" s="1"/>
    </row>
    <row r="65" spans="1:9" ht="14.25">
      <c r="A65" s="1"/>
      <c r="B65" s="1"/>
      <c r="C65" s="1"/>
      <c r="D65" s="1"/>
      <c r="E65" s="1"/>
      <c r="F65" s="1"/>
      <c r="G65" s="1"/>
      <c r="H65" s="1"/>
      <c r="I65" s="1"/>
    </row>
    <row r="66" spans="1:9" ht="14.25">
      <c r="A66" s="1"/>
      <c r="B66" s="1"/>
      <c r="C66" s="1"/>
      <c r="D66" s="1"/>
      <c r="E66" s="1"/>
      <c r="F66" s="1"/>
      <c r="G66" s="1"/>
      <c r="H66" s="1"/>
      <c r="I66" s="1"/>
    </row>
    <row r="67" spans="1:9" ht="14.25">
      <c r="A67" s="1"/>
      <c r="B67" s="1"/>
      <c r="C67" s="1"/>
      <c r="D67" s="1"/>
      <c r="E67" s="1"/>
      <c r="F67" s="1"/>
      <c r="G67" s="1"/>
      <c r="H67" s="1"/>
      <c r="I67" s="1"/>
    </row>
    <row r="68" spans="1:9" ht="14.25">
      <c r="A68" s="1"/>
      <c r="B68" s="1"/>
      <c r="C68" s="1"/>
      <c r="D68" s="1"/>
      <c r="E68" s="1"/>
      <c r="F68" s="1"/>
      <c r="G68" s="1"/>
      <c r="H68" s="1"/>
      <c r="I68" s="1"/>
    </row>
    <row r="69" spans="1:9" ht="14.25">
      <c r="A69" s="1"/>
      <c r="B69" s="1"/>
      <c r="C69" s="1"/>
      <c r="D69" s="1"/>
      <c r="E69" s="1"/>
      <c r="F69" s="1"/>
      <c r="G69" s="1"/>
      <c r="H69" s="1"/>
      <c r="I69" s="1"/>
    </row>
    <row r="70" spans="1:9" ht="14.25">
      <c r="A70" s="1"/>
      <c r="B70" s="1"/>
      <c r="C70" s="1"/>
      <c r="D70" s="1"/>
      <c r="E70" s="1"/>
      <c r="F70" s="1"/>
      <c r="G70" s="1"/>
      <c r="H70" s="1"/>
      <c r="I70" s="1"/>
    </row>
    <row r="71" spans="1:9" ht="14.25">
      <c r="A71" s="1"/>
      <c r="B71" s="1"/>
      <c r="C71" s="1"/>
      <c r="D71" s="1"/>
      <c r="E71" s="1"/>
      <c r="F71" s="1"/>
      <c r="G71" s="1"/>
      <c r="H71" s="1"/>
      <c r="I71" s="1"/>
    </row>
    <row r="72" spans="1:9" ht="14.25">
      <c r="A72" s="1"/>
      <c r="B72" s="1"/>
      <c r="C72" s="1"/>
      <c r="D72" s="1"/>
      <c r="E72" s="1"/>
      <c r="F72" s="1"/>
      <c r="G72" s="1"/>
      <c r="H72" s="1"/>
      <c r="I72" s="1"/>
    </row>
    <row r="73" spans="1:9" ht="14.25">
      <c r="A73" s="1"/>
      <c r="B73" s="1"/>
      <c r="C73" s="1"/>
      <c r="D73" s="1"/>
      <c r="E73" s="1"/>
      <c r="F73" s="1"/>
      <c r="G73" s="1"/>
      <c r="H73" s="1"/>
      <c r="I73" s="1"/>
    </row>
    <row r="74" spans="1:9" ht="14.25">
      <c r="A74" s="1"/>
      <c r="B74" s="1"/>
      <c r="C74" s="1"/>
      <c r="D74" s="1"/>
      <c r="E74" s="1"/>
      <c r="F74" s="1"/>
      <c r="G74" s="1"/>
      <c r="H74" s="1"/>
      <c r="I74" s="1"/>
    </row>
    <row r="75" spans="1:9" ht="14.25">
      <c r="A75" s="1"/>
      <c r="B75" s="1"/>
      <c r="C75" s="1"/>
      <c r="D75" s="1"/>
      <c r="E75" s="1"/>
      <c r="F75" s="1"/>
      <c r="G75" s="1"/>
      <c r="H75" s="1"/>
      <c r="I75" s="1"/>
    </row>
    <row r="76" spans="1:9" ht="14.25">
      <c r="A76" s="1"/>
      <c r="B76" s="1"/>
      <c r="C76" s="1"/>
      <c r="D76" s="1"/>
      <c r="E76" s="1"/>
      <c r="F76" s="1"/>
      <c r="G76" s="1"/>
      <c r="H76" s="1"/>
      <c r="I76" s="1"/>
    </row>
    <row r="77" spans="1:9" ht="14.25">
      <c r="A77" s="1"/>
      <c r="B77" s="1"/>
      <c r="C77" s="1"/>
      <c r="D77" s="1"/>
      <c r="E77" s="1"/>
      <c r="F77" s="1"/>
      <c r="G77" s="1"/>
      <c r="H77" s="1"/>
      <c r="I77" s="1"/>
    </row>
  </sheetData>
  <mergeCells count="2">
    <mergeCell ref="A2:A3"/>
    <mergeCell ref="A24:A25"/>
  </mergeCells>
  <printOptions horizontalCentered="1"/>
  <pageMargins left="0.71" right="0.75" top="0.97" bottom="0.2" header="0.55" footer="0.2"/>
  <pageSetup firstPageNumber="6" useFirstPageNumber="1" orientation="landscape" paperSize="9" scale="84" r:id="rId1"/>
  <headerFooter alignWithMargins="0">
    <oddHeader>&amp;C&amp;"ＭＳ Ｐゴシック,標準"６　全国&amp;6
&amp;12年度集計　資金別・利用関係別　（単位：戸/％）</oddHeader>
    <oddFooter>&amp;C&amp;"ＭＳ Ｐゴシック,標準"-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sdouser</cp:lastModifiedBy>
  <cp:lastPrinted>2010-05-11T08:12:50Z</cp:lastPrinted>
  <dcterms:created xsi:type="dcterms:W3CDTF">1999-06-01T09:06:43Z</dcterms:created>
  <dcterms:modified xsi:type="dcterms:W3CDTF">2010-05-19T00:26:55Z</dcterms:modified>
  <cp:category/>
  <cp:version/>
  <cp:contentType/>
  <cp:contentStatus/>
</cp:coreProperties>
</file>