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5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</sheets>
  <definedNames/>
  <calcPr fullCalcOnLoad="1"/>
</workbook>
</file>

<file path=xl/comments2.xml><?xml version="1.0" encoding="utf-8"?>
<comments xmlns="http://schemas.openxmlformats.org/spreadsheetml/2006/main">
  <authors>
    <author>Yamaoka</author>
  </authors>
  <commentList>
    <comment ref="O26" authorId="0">
      <text>
        <r>
          <rPr>
            <b/>
            <sz val="9"/>
            <rFont val="ＭＳ Ｐゴシック"/>
            <family val="3"/>
          </rPr>
          <t>合計０</t>
        </r>
      </text>
    </comment>
  </commentList>
</comments>
</file>

<file path=xl/sharedStrings.xml><?xml version="1.0" encoding="utf-8"?>
<sst xmlns="http://schemas.openxmlformats.org/spreadsheetml/2006/main" count="470" uniqueCount="44">
  <si>
    <t>（１）全国</t>
  </si>
  <si>
    <t>（２）静岡県</t>
  </si>
  <si>
    <t>月</t>
  </si>
  <si>
    <t>対前年</t>
  </si>
  <si>
    <t>戸　数</t>
  </si>
  <si>
    <t>同月比％</t>
  </si>
  <si>
    <t>　計　</t>
  </si>
  <si>
    <t>4～6</t>
  </si>
  <si>
    <t>7～9</t>
  </si>
  <si>
    <t>10～12</t>
  </si>
  <si>
    <t>1～3</t>
  </si>
  <si>
    <t>4～当月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</si>
  <si>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</si>
  <si>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</si>
  <si>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</si>
  <si>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</si>
  <si>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</si>
  <si>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</si>
  <si>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</si>
  <si>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</si>
  <si>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</si>
  <si>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</si>
  <si>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</si>
  <si>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分譲住宅うちマンション</t>
  </si>
  <si>
    <t>分譲住宅うちマンション</t>
  </si>
  <si>
    <t>4～当月</t>
  </si>
  <si>
    <t>分譲住宅うちマンション</t>
  </si>
  <si>
    <t>18年度</t>
  </si>
  <si>
    <t>18年度</t>
  </si>
  <si>
    <t>19年度</t>
  </si>
  <si>
    <t>19年度</t>
  </si>
  <si>
    <t>19年度</t>
  </si>
  <si>
    <t>18年度</t>
  </si>
  <si>
    <t>19年度</t>
  </si>
  <si>
    <t>18年度</t>
  </si>
  <si>
    <t>19年度</t>
  </si>
  <si>
    <t>18年度</t>
  </si>
  <si>
    <t>19年度</t>
  </si>
  <si>
    <t>公的資金のうち機構資金</t>
  </si>
  <si>
    <t>公的資金のうち機構資金</t>
  </si>
  <si>
    <t>18年度</t>
  </si>
  <si>
    <t>対前年</t>
  </si>
  <si>
    <t>　　―</t>
  </si>
  <si>
    <t>　―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</si>
</sst>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b/>
      <sz val="9"/>
      <name val="ＭＳ Ｐゴシック"/>
      <family val="3"/>
    </font>
    <font>
      <b/>
      <sz val="8"/>
      <name val="Osak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</cellStyleXfs>
  <cellXfs count="63">
    <xf numFmtId="0" fontId="0" fillId="0" borderId="0" xfId="0" applyAlignment="1">
      <alignment/>
    </xf>
    <xf numFmtId="0" fontId="7" fillId="0" borderId="0" xfId="20" applyFont="1" applyAlignment="1">
      <alignment/>
      <protection/>
    </xf>
    <xf numFmtId="0" fontId="7" fillId="0" borderId="0" xfId="0" applyFont="1" applyAlignment="1">
      <alignment/>
    </xf>
    <xf numFmtId="0" fontId="7" fillId="0" borderId="0" xfId="20" applyFont="1" applyAlignment="1">
      <alignment horizontal="center"/>
      <protection/>
    </xf>
    <xf numFmtId="3" fontId="7" fillId="0" borderId="0" xfId="20" applyNumberFormat="1" applyFont="1" applyAlignment="1">
      <alignment/>
      <protection/>
    </xf>
    <xf numFmtId="176" fontId="7" fillId="0" borderId="0" xfId="20" applyNumberFormat="1" applyFont="1" applyAlignment="1">
      <alignment/>
      <protection/>
    </xf>
    <xf numFmtId="0" fontId="8" fillId="0" borderId="0" xfId="20" applyFont="1" applyAlignment="1">
      <alignment/>
      <protection/>
    </xf>
    <xf numFmtId="0" fontId="8" fillId="0" borderId="0" xfId="2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" xfId="20" applyFont="1" applyBorder="1" applyAlignment="1">
      <alignment horizontal="center"/>
      <protection/>
    </xf>
    <xf numFmtId="3" fontId="7" fillId="0" borderId="2" xfId="20" applyNumberFormat="1" applyFont="1" applyBorder="1" applyAlignment="1">
      <alignment/>
      <protection/>
    </xf>
    <xf numFmtId="176" fontId="7" fillId="0" borderId="3" xfId="20" applyNumberFormat="1" applyFont="1" applyBorder="1" applyAlignment="1">
      <alignment/>
      <protection/>
    </xf>
    <xf numFmtId="0" fontId="9" fillId="0" borderId="1" xfId="20" applyFont="1" applyBorder="1" applyAlignment="1">
      <alignment horizontal="center" vertical="center"/>
      <protection/>
    </xf>
    <xf numFmtId="3" fontId="7" fillId="0" borderId="4" xfId="20" applyNumberFormat="1" applyFont="1" applyBorder="1" applyAlignment="1">
      <alignment/>
      <protection/>
    </xf>
    <xf numFmtId="0" fontId="10" fillId="0" borderId="5" xfId="20" applyFont="1" applyBorder="1" applyAlignment="1">
      <alignment horizontal="center"/>
      <protection/>
    </xf>
    <xf numFmtId="3" fontId="7" fillId="0" borderId="6" xfId="20" applyNumberFormat="1" applyFont="1" applyBorder="1" applyAlignment="1">
      <alignment/>
      <protection/>
    </xf>
    <xf numFmtId="176" fontId="7" fillId="0" borderId="7" xfId="20" applyNumberFormat="1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11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6" applyNumberFormat="1" applyFont="1" applyAlignment="1">
      <alignment/>
    </xf>
    <xf numFmtId="0" fontId="8" fillId="0" borderId="0" xfId="0" applyFont="1" applyAlignment="1">
      <alignment/>
    </xf>
    <xf numFmtId="3" fontId="11" fillId="0" borderId="0" xfId="20" applyNumberFormat="1" applyFont="1" applyBorder="1" applyAlignment="1">
      <alignment/>
      <protection/>
    </xf>
    <xf numFmtId="3" fontId="7" fillId="0" borderId="2" xfId="20" applyNumberFormat="1" applyFont="1" applyBorder="1" applyAlignment="1">
      <alignment horizontal="right"/>
      <protection/>
    </xf>
    <xf numFmtId="3" fontId="7" fillId="2" borderId="8" xfId="20" applyNumberFormat="1" applyFont="1" applyFill="1" applyBorder="1" applyAlignment="1">
      <alignment horizontal="center"/>
      <protection/>
    </xf>
    <xf numFmtId="3" fontId="7" fillId="2" borderId="9" xfId="20" applyNumberFormat="1" applyFont="1" applyFill="1" applyBorder="1" applyAlignment="1">
      <alignment horizontal="center"/>
      <protection/>
    </xf>
    <xf numFmtId="176" fontId="7" fillId="2" borderId="10" xfId="20" applyNumberFormat="1" applyFont="1" applyFill="1" applyBorder="1" applyAlignment="1">
      <alignment horizontal="center"/>
      <protection/>
    </xf>
    <xf numFmtId="3" fontId="7" fillId="3" borderId="8" xfId="20" applyNumberFormat="1" applyFont="1" applyFill="1" applyBorder="1" applyAlignment="1">
      <alignment horizontal="center"/>
      <protection/>
    </xf>
    <xf numFmtId="3" fontId="7" fillId="3" borderId="9" xfId="20" applyNumberFormat="1" applyFont="1" applyFill="1" applyBorder="1" applyAlignment="1">
      <alignment horizontal="center"/>
      <protection/>
    </xf>
    <xf numFmtId="176" fontId="7" fillId="3" borderId="10" xfId="2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3" fontId="7" fillId="3" borderId="11" xfId="20" applyNumberFormat="1" applyFont="1" applyFill="1" applyBorder="1" applyAlignment="1">
      <alignment horizontal="center"/>
      <protection/>
    </xf>
    <xf numFmtId="0" fontId="7" fillId="0" borderId="2" xfId="0" applyFont="1" applyBorder="1" applyAlignment="1">
      <alignment/>
    </xf>
    <xf numFmtId="0" fontId="7" fillId="0" borderId="2" xfId="0" applyNumberFormat="1" applyFont="1" applyBorder="1" applyAlignment="1">
      <alignment/>
    </xf>
    <xf numFmtId="3" fontId="7" fillId="2" borderId="12" xfId="20" applyNumberFormat="1" applyFont="1" applyFill="1" applyBorder="1" applyAlignment="1">
      <alignment horizontal="center" vertical="top"/>
      <protection/>
    </xf>
    <xf numFmtId="176" fontId="7" fillId="2" borderId="13" xfId="20" applyNumberFormat="1" applyFont="1" applyFill="1" applyBorder="1" applyAlignment="1">
      <alignment horizontal="center" vertical="top"/>
      <protection/>
    </xf>
    <xf numFmtId="3" fontId="7" fillId="3" borderId="12" xfId="20" applyNumberFormat="1" applyFont="1" applyFill="1" applyBorder="1" applyAlignment="1">
      <alignment horizontal="center" vertical="top"/>
      <protection/>
    </xf>
    <xf numFmtId="176" fontId="7" fillId="3" borderId="13" xfId="20" applyNumberFormat="1" applyFont="1" applyFill="1" applyBorder="1" applyAlignment="1">
      <alignment horizontal="center" vertical="top"/>
      <protection/>
    </xf>
    <xf numFmtId="193" fontId="7" fillId="0" borderId="3" xfId="20" applyNumberFormat="1" applyFont="1" applyBorder="1" applyAlignment="1">
      <alignment/>
      <protection/>
    </xf>
    <xf numFmtId="3" fontId="7" fillId="0" borderId="6" xfId="20" applyNumberFormat="1" applyFont="1" applyBorder="1" applyAlignment="1" applyProtection="1">
      <alignment/>
      <protection/>
    </xf>
    <xf numFmtId="0" fontId="7" fillId="0" borderId="1" xfId="20" applyFont="1" applyBorder="1" applyAlignment="1">
      <alignment horizontal="center" shrinkToFit="1"/>
      <protection/>
    </xf>
    <xf numFmtId="3" fontId="7" fillId="0" borderId="2" xfId="20" applyNumberFormat="1" applyFont="1" applyBorder="1" applyAlignment="1">
      <alignment horizontal="right" shrinkToFit="1"/>
      <protection/>
    </xf>
    <xf numFmtId="176" fontId="7" fillId="0" borderId="3" xfId="20" applyNumberFormat="1" applyFont="1" applyBorder="1" applyAlignment="1">
      <alignment shrinkToFit="1"/>
      <protection/>
    </xf>
    <xf numFmtId="3" fontId="7" fillId="0" borderId="2" xfId="20" applyNumberFormat="1" applyFont="1" applyBorder="1" applyAlignment="1">
      <alignment shrinkToFit="1"/>
      <protection/>
    </xf>
    <xf numFmtId="0" fontId="9" fillId="0" borderId="1" xfId="20" applyFont="1" applyBorder="1" applyAlignment="1">
      <alignment horizontal="center" vertical="center" shrinkToFit="1"/>
      <protection/>
    </xf>
    <xf numFmtId="0" fontId="10" fillId="0" borderId="5" xfId="20" applyFont="1" applyBorder="1" applyAlignment="1">
      <alignment horizontal="center" shrinkToFit="1"/>
      <protection/>
    </xf>
    <xf numFmtId="3" fontId="7" fillId="0" borderId="6" xfId="20" applyNumberFormat="1" applyFont="1" applyBorder="1" applyAlignment="1">
      <alignment shrinkToFit="1"/>
      <protection/>
    </xf>
    <xf numFmtId="176" fontId="7" fillId="0" borderId="7" xfId="20" applyNumberFormat="1" applyFont="1" applyBorder="1" applyAlignment="1">
      <alignment shrinkToFit="1"/>
      <protection/>
    </xf>
    <xf numFmtId="176" fontId="7" fillId="0" borderId="3" xfId="16" applyNumberFormat="1" applyFont="1" applyBorder="1" applyAlignment="1">
      <alignment/>
    </xf>
    <xf numFmtId="3" fontId="11" fillId="0" borderId="14" xfId="20" applyNumberFormat="1" applyFont="1" applyBorder="1" applyAlignment="1" applyProtection="1">
      <alignment/>
      <protection locked="0"/>
    </xf>
    <xf numFmtId="193" fontId="7" fillId="0" borderId="7" xfId="20" applyNumberFormat="1" applyFont="1" applyBorder="1" applyAlignment="1">
      <alignment/>
      <protection/>
    </xf>
    <xf numFmtId="193" fontId="7" fillId="0" borderId="3" xfId="20" applyNumberFormat="1" applyFont="1" applyBorder="1" applyAlignment="1">
      <alignment horizontal="center"/>
      <protection/>
    </xf>
    <xf numFmtId="3" fontId="7" fillId="2" borderId="15" xfId="20" applyNumberFormat="1" applyFont="1" applyFill="1" applyBorder="1" applyAlignment="1">
      <alignment horizontal="center" vertical="top"/>
      <protection/>
    </xf>
    <xf numFmtId="3" fontId="7" fillId="0" borderId="4" xfId="20" applyNumberFormat="1" applyFont="1" applyBorder="1" applyAlignment="1">
      <alignment horizontal="right"/>
      <protection/>
    </xf>
    <xf numFmtId="3" fontId="7" fillId="4" borderId="2" xfId="20" applyNumberFormat="1" applyFont="1" applyFill="1" applyBorder="1" applyAlignment="1">
      <alignment/>
      <protection/>
    </xf>
    <xf numFmtId="3" fontId="7" fillId="0" borderId="2" xfId="20" applyNumberFormat="1" applyFont="1" applyFill="1" applyBorder="1" applyAlignment="1">
      <alignment/>
      <protection/>
    </xf>
    <xf numFmtId="3" fontId="11" fillId="0" borderId="14" xfId="20" applyNumberFormat="1" applyFont="1" applyBorder="1" applyAlignment="1" applyProtection="1">
      <alignment shrinkToFit="1"/>
      <protection locked="0"/>
    </xf>
    <xf numFmtId="3" fontId="7" fillId="0" borderId="2" xfId="20" applyNumberFormat="1" applyFont="1" applyBorder="1" applyAlignment="1" quotePrefix="1">
      <alignment horizontal="right"/>
      <protection/>
    </xf>
    <xf numFmtId="0" fontId="7" fillId="2" borderId="16" xfId="20" applyFont="1" applyFill="1" applyBorder="1" applyAlignment="1">
      <alignment horizontal="center" vertical="center"/>
      <protection/>
    </xf>
    <xf numFmtId="0" fontId="7" fillId="2" borderId="17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7" fillId="3" borderId="16" xfId="20" applyFont="1" applyFill="1" applyBorder="1" applyAlignment="1">
      <alignment horizontal="center" vertical="center"/>
      <protection/>
    </xf>
    <xf numFmtId="0" fontId="7" fillId="3" borderId="1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0</xdr:row>
      <xdr:rowOff>142875</xdr:rowOff>
    </xdr:from>
    <xdr:ext cx="133350" cy="238125"/>
    <xdr:sp>
      <xdr:nvSpPr>
        <xdr:cNvPr id="1" name="TextBox 2"/>
        <xdr:cNvSpPr txBox="1">
          <a:spLocks noChangeArrowheads="1"/>
        </xdr:cNvSpPr>
      </xdr:nvSpPr>
      <xdr:spPr>
        <a:xfrm>
          <a:off x="619125" y="14287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Zeros="0" view="pageBreakPreview" zoomScale="75" zoomScaleNormal="75" zoomScaleSheetLayoutView="75" workbookViewId="0" topLeftCell="A30">
      <selection activeCell="H44" sqref="H44"/>
    </sheetView>
  </sheetViews>
  <sheetFormatPr defaultColWidth="8.796875" defaultRowHeight="15"/>
  <cols>
    <col min="1" max="1" width="9.59765625" style="8" customWidth="1"/>
    <col min="2" max="3" width="12.59765625" style="19" customWidth="1"/>
    <col min="4" max="4" width="12.59765625" style="20" customWidth="1"/>
    <col min="5" max="7" width="12.59765625" style="2" customWidth="1"/>
    <col min="8" max="10" width="12.59765625" style="21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58" t="s">
        <v>2</v>
      </c>
      <c r="B2" s="34" t="s">
        <v>27</v>
      </c>
      <c r="C2" s="34" t="s">
        <v>31</v>
      </c>
      <c r="D2" s="35" t="s">
        <v>3</v>
      </c>
      <c r="E2" s="34" t="s">
        <v>27</v>
      </c>
      <c r="F2" s="34" t="s">
        <v>31</v>
      </c>
      <c r="G2" s="35" t="s">
        <v>3</v>
      </c>
      <c r="H2" s="7"/>
      <c r="I2" s="7"/>
      <c r="J2" s="7"/>
    </row>
    <row r="3" spans="1:10" s="8" customFormat="1" ht="14.25">
      <c r="A3" s="59"/>
      <c r="B3" s="25" t="s">
        <v>4</v>
      </c>
      <c r="C3" s="25" t="s">
        <v>4</v>
      </c>
      <c r="D3" s="26" t="s">
        <v>5</v>
      </c>
      <c r="E3" s="24" t="s">
        <v>4</v>
      </c>
      <c r="F3" s="25" t="s">
        <v>4</v>
      </c>
      <c r="G3" s="26" t="s">
        <v>5</v>
      </c>
      <c r="H3" s="7"/>
      <c r="I3" s="7"/>
      <c r="J3" s="7"/>
    </row>
    <row r="4" spans="1:10" ht="14.25" customHeight="1">
      <c r="A4" s="9">
        <v>4</v>
      </c>
      <c r="B4" s="10">
        <f>'6全国'!B4+'6全国'!E4</f>
        <v>111260</v>
      </c>
      <c r="C4" s="10">
        <f>'6全国'!C4+'6全国'!F4</f>
        <v>107255</v>
      </c>
      <c r="D4" s="11">
        <f>IF(C4=0,0,(C4-B4)/B4*100)</f>
        <v>-3.5996764335790044</v>
      </c>
      <c r="E4" s="10">
        <f>'2 県全体 '!B4+'2 県全体 '!E4</f>
        <v>3419</v>
      </c>
      <c r="F4" s="10">
        <f>'2 県全体 '!C4+'2 県全体 '!F4</f>
        <v>4778</v>
      </c>
      <c r="G4" s="11">
        <f>IF(F4=0,0,(F4-E4)/E4*100)</f>
        <v>39.74846446329336</v>
      </c>
      <c r="H4" s="6"/>
      <c r="I4" s="6"/>
      <c r="J4" s="6"/>
    </row>
    <row r="5" spans="1:10" ht="14.25" customHeight="1">
      <c r="A5" s="9">
        <v>5</v>
      </c>
      <c r="B5" s="10">
        <f>'6全国'!B5+'6全国'!E5</f>
        <v>108652</v>
      </c>
      <c r="C5" s="10">
        <f>'6全国'!C5+'6全国'!F5</f>
        <v>97076</v>
      </c>
      <c r="D5" s="11">
        <f>IF(C5=0,0,(C5-B5)/B5*100)</f>
        <v>-10.654198726208445</v>
      </c>
      <c r="E5" s="10">
        <f>'2 県全体 '!B5+'2 県全体 '!E5</f>
        <v>2832</v>
      </c>
      <c r="F5" s="10">
        <f>'2 県全体 '!C5+'2 県全体 '!F5</f>
        <v>3111</v>
      </c>
      <c r="G5" s="11">
        <f aca="true" t="shared" si="0" ref="G5:G20">IF(F5=0,0,(F5-E5)/E5*100)</f>
        <v>9.851694915254237</v>
      </c>
      <c r="H5" s="6"/>
      <c r="I5" s="6"/>
      <c r="J5" s="6"/>
    </row>
    <row r="6" spans="1:10" ht="14.25" customHeight="1">
      <c r="A6" s="9">
        <v>6</v>
      </c>
      <c r="B6" s="10">
        <f>'6全国'!B6+'6全国'!E6</f>
        <v>114331</v>
      </c>
      <c r="C6" s="10">
        <f>'6全国'!C6+'6全国'!F6</f>
        <v>121149</v>
      </c>
      <c r="D6" s="11">
        <f>IF(C6=0,0,(C6-B6)/B6*100)</f>
        <v>5.96338700789812</v>
      </c>
      <c r="E6" s="10">
        <f>'2 県全体 '!B6+'2 県全体 '!E6</f>
        <v>3819</v>
      </c>
      <c r="F6" s="10">
        <f>'2 県全体 '!C6+'2 県全体 '!F6</f>
        <v>3573</v>
      </c>
      <c r="G6" s="11">
        <f t="shared" si="0"/>
        <v>-6.441476826394343</v>
      </c>
      <c r="H6" s="6"/>
      <c r="I6" s="6"/>
      <c r="J6" s="6"/>
    </row>
    <row r="7" spans="1:11" ht="14.25" customHeight="1">
      <c r="A7" s="9">
        <v>7</v>
      </c>
      <c r="B7" s="10">
        <f>'6全国'!B7+'6全国'!E7</f>
        <v>106649</v>
      </c>
      <c r="C7" s="10">
        <f>'6全国'!C7+'6全国'!F7</f>
        <v>81714</v>
      </c>
      <c r="D7" s="11">
        <f>IF(C7=0,0,(C7-B7)/B7*100)</f>
        <v>-23.38043488452775</v>
      </c>
      <c r="E7" s="10">
        <f>'2 県全体 '!B7+'2 県全体 '!E7</f>
        <v>3172</v>
      </c>
      <c r="F7" s="10">
        <f>'2 県全体 '!C7+'2 県全体 '!F7</f>
        <v>3696</v>
      </c>
      <c r="G7" s="11">
        <f t="shared" si="0"/>
        <v>16.51954602774275</v>
      </c>
      <c r="H7" s="6"/>
      <c r="I7" s="6"/>
      <c r="J7" s="6"/>
      <c r="K7" s="30"/>
    </row>
    <row r="8" spans="1:10" ht="14.25" customHeight="1">
      <c r="A8" s="9">
        <v>8</v>
      </c>
      <c r="B8" s="10">
        <f>'6全国'!B8+'6全国'!E8</f>
        <v>111187</v>
      </c>
      <c r="C8" s="10">
        <f>'6全国'!C8+'6全国'!F8</f>
        <v>63076</v>
      </c>
      <c r="D8" s="11">
        <f aca="true" t="shared" si="1" ref="D8:D21">IF(C8=0,0,(C8-B8)/B8*100)</f>
        <v>-43.270346353440594</v>
      </c>
      <c r="E8" s="10">
        <f>'2 県全体 '!B8+'2 県全体 '!E8</f>
        <v>3605</v>
      </c>
      <c r="F8" s="10">
        <f>'2 県全体 '!C8+'2 県全体 '!F8</f>
        <v>2742</v>
      </c>
      <c r="G8" s="11">
        <f t="shared" si="0"/>
        <v>-23.93897364771151</v>
      </c>
      <c r="H8" s="6"/>
      <c r="I8" s="6"/>
      <c r="J8" s="6"/>
    </row>
    <row r="9" spans="1:10" ht="14.25" customHeight="1">
      <c r="A9" s="9">
        <v>9</v>
      </c>
      <c r="B9" s="10">
        <f>'6全国'!B9+'6全国'!E9</f>
        <v>112442</v>
      </c>
      <c r="C9" s="10">
        <f>'6全国'!C9+'6全国'!F9</f>
        <v>63018</v>
      </c>
      <c r="D9" s="11">
        <f t="shared" si="1"/>
        <v>-43.95510574340549</v>
      </c>
      <c r="E9" s="10">
        <f>'2 県全体 '!B9+'2 県全体 '!E9</f>
        <v>2993</v>
      </c>
      <c r="F9" s="10">
        <f>'2 県全体 '!C9+'2 県全体 '!F9</f>
        <v>2223</v>
      </c>
      <c r="G9" s="11">
        <f t="shared" si="0"/>
        <v>-25.726695623120616</v>
      </c>
      <c r="H9" s="6"/>
      <c r="I9" s="6"/>
      <c r="J9" s="6"/>
    </row>
    <row r="10" spans="1:10" ht="14.25" customHeight="1">
      <c r="A10" s="9">
        <v>10</v>
      </c>
      <c r="B10" s="10">
        <f>'6全国'!B10+'6全国'!E10</f>
        <v>118360</v>
      </c>
      <c r="C10" s="10">
        <f>'6全国'!C10+'6全国'!F10</f>
        <v>76920</v>
      </c>
      <c r="D10" s="11">
        <f t="shared" si="1"/>
        <v>-35.011828320378505</v>
      </c>
      <c r="E10" s="10">
        <f>'2 県全体 '!B10+'2 県全体 '!E10</f>
        <v>3575</v>
      </c>
      <c r="F10" s="10">
        <f>'2 県全体 '!C10+'2 県全体 '!F10</f>
        <v>2738</v>
      </c>
      <c r="G10" s="11">
        <f t="shared" si="0"/>
        <v>-23.412587412587413</v>
      </c>
      <c r="H10" s="6"/>
      <c r="I10" s="6"/>
      <c r="J10" s="6"/>
    </row>
    <row r="11" spans="1:10" ht="14.25" customHeight="1">
      <c r="A11" s="9">
        <v>11</v>
      </c>
      <c r="B11" s="10">
        <f>'6全国'!B11+'6全国'!E11</f>
        <v>115392</v>
      </c>
      <c r="C11" s="10">
        <f>'6全国'!C11+'6全国'!F11</f>
        <v>84252</v>
      </c>
      <c r="D11" s="11">
        <f t="shared" si="1"/>
        <v>-26.98627287853577</v>
      </c>
      <c r="E11" s="10">
        <f>'2 県全体 '!B11+'2 県全体 '!E11</f>
        <v>3460</v>
      </c>
      <c r="F11" s="10">
        <f>'2 県全体 '!C11+'2 県全体 '!F11</f>
        <v>2942</v>
      </c>
      <c r="G11" s="11">
        <f t="shared" si="0"/>
        <v>-14.971098265895954</v>
      </c>
      <c r="H11" s="6"/>
      <c r="I11" s="6"/>
      <c r="J11" s="6"/>
    </row>
    <row r="12" spans="1:10" ht="14.25" customHeight="1">
      <c r="A12" s="9">
        <v>12</v>
      </c>
      <c r="B12" s="10">
        <f>'6全国'!B12+'6全国'!E12</f>
        <v>107906</v>
      </c>
      <c r="C12" s="10">
        <f>'6全国'!C12+'6全国'!F12</f>
        <v>87214</v>
      </c>
      <c r="D12" s="11">
        <f t="shared" si="1"/>
        <v>-19.175949437473356</v>
      </c>
      <c r="E12" s="10">
        <f>'2 県全体 '!B12+'2 県全体 '!E12</f>
        <v>3257</v>
      </c>
      <c r="F12" s="10">
        <f>'2 県全体 '!C12+'2 県全体 '!F12</f>
        <v>2591</v>
      </c>
      <c r="G12" s="11">
        <f t="shared" si="0"/>
        <v>-20.448265274792753</v>
      </c>
      <c r="H12" s="6"/>
      <c r="I12" s="6"/>
      <c r="J12" s="6"/>
    </row>
    <row r="13" spans="1:10" ht="14.25" customHeight="1">
      <c r="A13" s="9">
        <v>1</v>
      </c>
      <c r="B13" s="10">
        <f>'6全国'!B13+'6全国'!E13</f>
        <v>92219</v>
      </c>
      <c r="C13" s="10">
        <f>'6全国'!C13+'6全国'!F13</f>
        <v>86971</v>
      </c>
      <c r="D13" s="11">
        <f t="shared" si="1"/>
        <v>-5.690801244862772</v>
      </c>
      <c r="E13" s="10">
        <f>'2 県全体 '!B13+'2 県全体 '!E13</f>
        <v>3358</v>
      </c>
      <c r="F13" s="10">
        <f>'2 県全体 '!C13+'2 県全体 '!F13</f>
        <v>2682</v>
      </c>
      <c r="G13" s="11">
        <f t="shared" si="0"/>
        <v>-20.131030375223347</v>
      </c>
      <c r="H13" s="6"/>
      <c r="I13" s="6"/>
      <c r="J13" s="6"/>
    </row>
    <row r="14" spans="1:10" ht="14.25" customHeight="1">
      <c r="A14" s="9">
        <v>2</v>
      </c>
      <c r="B14" s="10">
        <f>'6全国'!B14+'6全国'!E14</f>
        <v>87360</v>
      </c>
      <c r="C14" s="10">
        <v>82962</v>
      </c>
      <c r="D14" s="11">
        <f t="shared" si="1"/>
        <v>-5.03434065934066</v>
      </c>
      <c r="E14" s="10">
        <f>'2 県全体 '!B14+'2 県全体 '!E14</f>
        <v>2561</v>
      </c>
      <c r="F14" s="10">
        <v>3010</v>
      </c>
      <c r="G14" s="11">
        <f t="shared" si="0"/>
        <v>17.532213978914488</v>
      </c>
      <c r="H14" s="6"/>
      <c r="I14" s="6"/>
      <c r="J14" s="6"/>
    </row>
    <row r="15" spans="1:10" ht="14.25" customHeight="1">
      <c r="A15" s="9">
        <v>3</v>
      </c>
      <c r="B15" s="10">
        <f>'6全国'!B15+'6全国'!E15</f>
        <v>99488</v>
      </c>
      <c r="C15" s="10">
        <v>83991</v>
      </c>
      <c r="D15" s="11">
        <f t="shared" si="1"/>
        <v>-15.576752975233193</v>
      </c>
      <c r="E15" s="10">
        <f>'2 県全体 '!B15+'2 県全体 '!E15</f>
        <v>2920</v>
      </c>
      <c r="F15" s="10">
        <v>2746</v>
      </c>
      <c r="G15" s="11">
        <f t="shared" si="0"/>
        <v>-5.9589041095890405</v>
      </c>
      <c r="H15" s="6"/>
      <c r="I15" s="6"/>
      <c r="J15" s="6"/>
    </row>
    <row r="16" spans="1:10" ht="18" customHeight="1">
      <c r="A16" s="12" t="s">
        <v>6</v>
      </c>
      <c r="B16" s="13">
        <f>SUM(B4:B15)</f>
        <v>1285246</v>
      </c>
      <c r="C16" s="10">
        <f>IF(C15=0,0,SUM(C4:C15))</f>
        <v>1035598</v>
      </c>
      <c r="D16" s="11">
        <f t="shared" si="1"/>
        <v>-19.424141370601426</v>
      </c>
      <c r="E16" s="13">
        <f>SUM(E4:E15)</f>
        <v>38971</v>
      </c>
      <c r="F16" s="10">
        <f>IF(F15=0,0,SUM(F4:F15))</f>
        <v>36832</v>
      </c>
      <c r="G16" s="11">
        <f t="shared" si="0"/>
        <v>-5.488696723204434</v>
      </c>
      <c r="H16" s="6"/>
      <c r="I16" s="6"/>
      <c r="J16" s="6"/>
    </row>
    <row r="17" spans="1:10" ht="14.25" customHeight="1">
      <c r="A17" s="9" t="s">
        <v>7</v>
      </c>
      <c r="B17" s="13">
        <f>SUM(B4:B6)</f>
        <v>334243</v>
      </c>
      <c r="C17" s="10">
        <f>IF(C6=0,0,SUM(C4:C6))</f>
        <v>325480</v>
      </c>
      <c r="D17" s="11">
        <f t="shared" si="1"/>
        <v>-2.62174525719312</v>
      </c>
      <c r="E17" s="13">
        <f>SUM(E4:E6)</f>
        <v>10070</v>
      </c>
      <c r="F17" s="10">
        <f>IF(F6=0,0,SUM(F4:F6))</f>
        <v>11462</v>
      </c>
      <c r="G17" s="11">
        <f t="shared" si="0"/>
        <v>13.823237338629593</v>
      </c>
      <c r="H17" s="6"/>
      <c r="I17" s="6"/>
      <c r="J17" s="6"/>
    </row>
    <row r="18" spans="1:10" ht="14.25" customHeight="1">
      <c r="A18" s="9" t="s">
        <v>8</v>
      </c>
      <c r="B18" s="13">
        <f>SUM(B7:B9)</f>
        <v>330278</v>
      </c>
      <c r="C18" s="10">
        <f>IF(C9=0,0,SUM(C7:C9))</f>
        <v>207808</v>
      </c>
      <c r="D18" s="11">
        <f t="shared" si="1"/>
        <v>-37.08088337703389</v>
      </c>
      <c r="E18" s="13">
        <f>SUM(E7:E9)</f>
        <v>9770</v>
      </c>
      <c r="F18" s="10">
        <f>IF(F9=0,0,SUM(F7:F9))</f>
        <v>8661</v>
      </c>
      <c r="G18" s="11">
        <f t="shared" si="0"/>
        <v>-11.3510747185261</v>
      </c>
      <c r="H18" s="6"/>
      <c r="I18" s="6"/>
      <c r="J18" s="6"/>
    </row>
    <row r="19" spans="1:10" ht="14.25" customHeight="1">
      <c r="A19" s="9" t="s">
        <v>9</v>
      </c>
      <c r="B19" s="13">
        <f>SUM(B10:B12)</f>
        <v>341658</v>
      </c>
      <c r="C19" s="10">
        <f>IF(C12=0,0,SUM(C10:C12))</f>
        <v>248386</v>
      </c>
      <c r="D19" s="11">
        <f t="shared" si="1"/>
        <v>-27.29981443431736</v>
      </c>
      <c r="E19" s="13">
        <f>SUM(E10:E12)</f>
        <v>10292</v>
      </c>
      <c r="F19" s="10">
        <f>IF(F12=0,0,SUM(F10:F12))</f>
        <v>8271</v>
      </c>
      <c r="G19" s="11">
        <f t="shared" si="0"/>
        <v>-19.63661095996891</v>
      </c>
      <c r="H19" s="6"/>
      <c r="I19" s="6"/>
      <c r="J19" s="6"/>
    </row>
    <row r="20" spans="1:10" ht="14.25" customHeight="1">
      <c r="A20" s="9" t="s">
        <v>10</v>
      </c>
      <c r="B20" s="13">
        <f>SUM(B13:B15)</f>
        <v>279067</v>
      </c>
      <c r="C20" s="10">
        <f>IF(C15=0,0,SUM(C13:C15))</f>
        <v>253924</v>
      </c>
      <c r="D20" s="11">
        <f t="shared" si="1"/>
        <v>-9.009664345838097</v>
      </c>
      <c r="E20" s="13">
        <f>SUM(E13:E15)</f>
        <v>8839</v>
      </c>
      <c r="F20" s="10">
        <f>IF(F15=0,0,SUM(F13:F15))</f>
        <v>8438</v>
      </c>
      <c r="G20" s="11">
        <f t="shared" si="0"/>
        <v>-4.536712297771241</v>
      </c>
      <c r="H20" s="6"/>
      <c r="I20" s="6"/>
      <c r="J20" s="6"/>
    </row>
    <row r="21" spans="1:10" s="18" customFormat="1" ht="15" customHeight="1" thickBot="1">
      <c r="A21" s="14" t="s">
        <v>25</v>
      </c>
      <c r="B21" s="49">
        <f>SUM(B4:B15)</f>
        <v>1285246</v>
      </c>
      <c r="C21" s="39">
        <f>SUM(C4:C15)</f>
        <v>1035598</v>
      </c>
      <c r="D21" s="16">
        <f t="shared" si="1"/>
        <v>-19.424141370601426</v>
      </c>
      <c r="E21" s="49">
        <f>SUM(E4:E15)</f>
        <v>38971</v>
      </c>
      <c r="F21" s="15">
        <f>SUM(F4:F15)</f>
        <v>36832</v>
      </c>
      <c r="G21" s="16">
        <f>IF(F21=0,0,(F21-E21)/E21*100)</f>
        <v>-5.488696723204434</v>
      </c>
      <c r="H21" s="17"/>
      <c r="I21" s="17"/>
      <c r="J21" s="17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12</v>
      </c>
      <c r="C23" s="4"/>
      <c r="D23" s="5"/>
      <c r="E23" s="1" t="s">
        <v>13</v>
      </c>
      <c r="F23" s="1"/>
      <c r="G23" s="1"/>
      <c r="H23" s="1" t="s">
        <v>14</v>
      </c>
      <c r="I23" s="1"/>
      <c r="J23" s="1"/>
    </row>
    <row r="24" spans="1:10" ht="14.25" customHeight="1">
      <c r="A24" s="58" t="s">
        <v>2</v>
      </c>
      <c r="B24" s="34" t="s">
        <v>27</v>
      </c>
      <c r="C24" s="34" t="s">
        <v>31</v>
      </c>
      <c r="D24" s="35" t="s">
        <v>3</v>
      </c>
      <c r="E24" s="34" t="s">
        <v>27</v>
      </c>
      <c r="F24" s="34" t="s">
        <v>31</v>
      </c>
      <c r="G24" s="35" t="s">
        <v>3</v>
      </c>
      <c r="H24" s="34" t="s">
        <v>27</v>
      </c>
      <c r="I24" s="34" t="s">
        <v>31</v>
      </c>
      <c r="J24" s="35" t="s">
        <v>3</v>
      </c>
    </row>
    <row r="25" spans="1:10" ht="14.25" customHeight="1">
      <c r="A25" s="59"/>
      <c r="B25" s="24" t="s">
        <v>4</v>
      </c>
      <c r="C25" s="25" t="s">
        <v>4</v>
      </c>
      <c r="D25" s="26" t="s">
        <v>5</v>
      </c>
      <c r="E25" s="24" t="s">
        <v>4</v>
      </c>
      <c r="F25" s="25" t="s">
        <v>4</v>
      </c>
      <c r="G25" s="26" t="s">
        <v>5</v>
      </c>
      <c r="H25" s="24" t="s">
        <v>4</v>
      </c>
      <c r="I25" s="25" t="s">
        <v>4</v>
      </c>
      <c r="J25" s="26" t="s">
        <v>5</v>
      </c>
    </row>
    <row r="26" spans="1:10" ht="14.25" customHeight="1">
      <c r="A26" s="9">
        <v>4</v>
      </c>
      <c r="B26" s="10">
        <f>'3東部地区 '!B4+'3東部地区 '!E4</f>
        <v>1191</v>
      </c>
      <c r="C26" s="10">
        <f>'3東部地区 '!C4+'3東部地区 '!F4</f>
        <v>1436</v>
      </c>
      <c r="D26" s="11">
        <f>IF(C26=0,0,(C26-B26)/B26*100)</f>
        <v>20.570948782535684</v>
      </c>
      <c r="E26" s="10">
        <f>'４中部地区 '!B4+'４中部地区 '!E4</f>
        <v>1045</v>
      </c>
      <c r="F26" s="10">
        <f>'４中部地区 '!C4+'４中部地区 '!F4</f>
        <v>1183</v>
      </c>
      <c r="G26" s="11">
        <f>IF(F26=0,0,(F26-E26)/E26*100)</f>
        <v>13.205741626794259</v>
      </c>
      <c r="H26" s="10">
        <f>'５西部地区'!B4+'５西部地区'!E4</f>
        <v>1183</v>
      </c>
      <c r="I26" s="10">
        <f>'５西部地区'!C4+'５西部地区'!F4</f>
        <v>2159</v>
      </c>
      <c r="J26" s="11">
        <f>IF(I26=0,0,(I26-H26)/H26*100)</f>
        <v>82.50211327134403</v>
      </c>
    </row>
    <row r="27" spans="1:10" ht="14.25" customHeight="1">
      <c r="A27" s="9">
        <v>5</v>
      </c>
      <c r="B27" s="10">
        <f>'3東部地区 '!B5+'3東部地区 '!E5</f>
        <v>701</v>
      </c>
      <c r="C27" s="10">
        <f>'3東部地区 '!C5+'3東部地区 '!F5</f>
        <v>872</v>
      </c>
      <c r="D27" s="11">
        <f aca="true" t="shared" si="2" ref="D27:D42">IF(C27=0,0,(C27-B27)/B27*100)</f>
        <v>24.393723252496432</v>
      </c>
      <c r="E27" s="10">
        <f>'４中部地区 '!B5+'４中部地区 '!E5</f>
        <v>847</v>
      </c>
      <c r="F27" s="10">
        <f>'４中部地区 '!C5+'４中部地区 '!F5</f>
        <v>995</v>
      </c>
      <c r="G27" s="11">
        <f aca="true" t="shared" si="3" ref="G27:G42">IF(F27=0,0,(F27-E27)/E27*100)</f>
        <v>17.473435655253837</v>
      </c>
      <c r="H27" s="10">
        <f>'５西部地区'!B5+'５西部地区'!E5</f>
        <v>1284</v>
      </c>
      <c r="I27" s="10">
        <f>'５西部地区'!C5+'５西部地区'!F5</f>
        <v>1244</v>
      </c>
      <c r="J27" s="11">
        <f aca="true" t="shared" si="4" ref="J27:J42">IF(I27=0,0,(I27-H27)/H27*100)</f>
        <v>-3.115264797507788</v>
      </c>
    </row>
    <row r="28" spans="1:10" ht="14.25" customHeight="1">
      <c r="A28" s="9">
        <v>6</v>
      </c>
      <c r="B28" s="10">
        <f>'3東部地区 '!B6+'3東部地区 '!E6</f>
        <v>1084</v>
      </c>
      <c r="C28" s="10">
        <f>'3東部地区 '!C6+'3東部地区 '!F6</f>
        <v>1466</v>
      </c>
      <c r="D28" s="11">
        <f t="shared" si="2"/>
        <v>35.239852398523986</v>
      </c>
      <c r="E28" s="10">
        <f>'４中部地区 '!B6+'４中部地区 '!E6</f>
        <v>1101</v>
      </c>
      <c r="F28" s="10">
        <f>'４中部地区 '!C6+'４中部地区 '!F6</f>
        <v>964</v>
      </c>
      <c r="G28" s="11">
        <f t="shared" si="3"/>
        <v>-12.443233424159855</v>
      </c>
      <c r="H28" s="10">
        <f>'５西部地区'!B6+'５西部地区'!E6</f>
        <v>1634</v>
      </c>
      <c r="I28" s="10">
        <f>'５西部地区'!C6+'５西部地区'!F6</f>
        <v>1143</v>
      </c>
      <c r="J28" s="11">
        <f t="shared" si="4"/>
        <v>-30.048959608323134</v>
      </c>
    </row>
    <row r="29" spans="1:10" ht="14.25" customHeight="1">
      <c r="A29" s="9">
        <v>7</v>
      </c>
      <c r="B29" s="10">
        <f>'3東部地区 '!B7+'3東部地区 '!E7</f>
        <v>880</v>
      </c>
      <c r="C29" s="10">
        <f>'3東部地区 '!C7+'3東部地区 '!F7</f>
        <v>1288</v>
      </c>
      <c r="D29" s="11">
        <f t="shared" si="2"/>
        <v>46.36363636363636</v>
      </c>
      <c r="E29" s="10">
        <f>'４中部地区 '!B7+'４中部地区 '!E7</f>
        <v>882</v>
      </c>
      <c r="F29" s="10">
        <f>'４中部地区 '!C7+'４中部地区 '!F7</f>
        <v>1111</v>
      </c>
      <c r="G29" s="11">
        <f t="shared" si="3"/>
        <v>25.963718820861676</v>
      </c>
      <c r="H29" s="10">
        <f>'５西部地区'!B7+'５西部地区'!E7</f>
        <v>1410</v>
      </c>
      <c r="I29" s="10">
        <f>'５西部地区'!C7+'５西部地区'!F7</f>
        <v>1297</v>
      </c>
      <c r="J29" s="11">
        <f t="shared" si="4"/>
        <v>-8.01418439716312</v>
      </c>
    </row>
    <row r="30" spans="1:10" ht="14.25" customHeight="1">
      <c r="A30" s="9">
        <v>8</v>
      </c>
      <c r="B30" s="10">
        <f>'3東部地区 '!B8+'3東部地区 '!E8</f>
        <v>910</v>
      </c>
      <c r="C30" s="10">
        <f>'3東部地区 '!C8+'3東部地区 '!F8</f>
        <v>936</v>
      </c>
      <c r="D30" s="11">
        <f t="shared" si="2"/>
        <v>2.857142857142857</v>
      </c>
      <c r="E30" s="10">
        <f>'４中部地区 '!B8+'４中部地区 '!E8</f>
        <v>1181</v>
      </c>
      <c r="F30" s="10">
        <f>'４中部地区 '!C8+'４中部地区 '!F8</f>
        <v>764</v>
      </c>
      <c r="G30" s="11">
        <f t="shared" si="3"/>
        <v>-35.309060118543606</v>
      </c>
      <c r="H30" s="10">
        <f>'５西部地区'!B8+'５西部地区'!E8</f>
        <v>1514</v>
      </c>
      <c r="I30" s="10">
        <f>'５西部地区'!C8+'５西部地区'!F8</f>
        <v>1042</v>
      </c>
      <c r="J30" s="11">
        <f t="shared" si="4"/>
        <v>-31.175693527080583</v>
      </c>
    </row>
    <row r="31" spans="1:10" ht="14.25" customHeight="1">
      <c r="A31" s="9">
        <v>9</v>
      </c>
      <c r="B31" s="10">
        <f>'3東部地区 '!B9+'3東部地区 '!E9</f>
        <v>972</v>
      </c>
      <c r="C31" s="10">
        <f>'3東部地区 '!C9+'3東部地区 '!F9</f>
        <v>708</v>
      </c>
      <c r="D31" s="11">
        <f t="shared" si="2"/>
        <v>-27.160493827160494</v>
      </c>
      <c r="E31" s="10">
        <f>'４中部地区 '!B9+'４中部地区 '!E9</f>
        <v>963</v>
      </c>
      <c r="F31" s="10">
        <f>'４中部地区 '!C9+'４中部地区 '!F9</f>
        <v>775</v>
      </c>
      <c r="G31" s="11">
        <f t="shared" si="3"/>
        <v>-19.52232606438214</v>
      </c>
      <c r="H31" s="10">
        <f>'５西部地区'!B9+'５西部地区'!E9</f>
        <v>1058</v>
      </c>
      <c r="I31" s="10">
        <f>'５西部地区'!C9+'５西部地区'!F9</f>
        <v>740</v>
      </c>
      <c r="J31" s="11">
        <f t="shared" si="4"/>
        <v>-30.056710775047257</v>
      </c>
    </row>
    <row r="32" spans="1:10" ht="14.25" customHeight="1">
      <c r="A32" s="9">
        <v>10</v>
      </c>
      <c r="B32" s="10">
        <f>'3東部地区 '!B10+'3東部地区 '!E10</f>
        <v>990</v>
      </c>
      <c r="C32" s="10">
        <f>'3東部地区 '!C10+'3東部地区 '!F10</f>
        <v>717</v>
      </c>
      <c r="D32" s="11">
        <f t="shared" si="2"/>
        <v>-27.575757575757574</v>
      </c>
      <c r="E32" s="10">
        <f>'４中部地区 '!B10+'４中部地区 '!E10</f>
        <v>1192</v>
      </c>
      <c r="F32" s="10">
        <f>'４中部地区 '!C10+'４中部地区 '!F10</f>
        <v>811</v>
      </c>
      <c r="G32" s="11">
        <f t="shared" si="3"/>
        <v>-31.963087248322147</v>
      </c>
      <c r="H32" s="10">
        <f>'５西部地区'!B10+'５西部地区'!E10</f>
        <v>1393</v>
      </c>
      <c r="I32" s="10">
        <f>'５西部地区'!C10+'５西部地区'!F10</f>
        <v>1210</v>
      </c>
      <c r="J32" s="11">
        <f t="shared" si="4"/>
        <v>-13.137114142139266</v>
      </c>
    </row>
    <row r="33" spans="1:10" ht="14.25" customHeight="1">
      <c r="A33" s="9">
        <v>11</v>
      </c>
      <c r="B33" s="10">
        <f>'3東部地区 '!B11+'3東部地区 '!E11</f>
        <v>794</v>
      </c>
      <c r="C33" s="10">
        <f>'3東部地区 '!C11+'3東部地区 '!F11</f>
        <v>754</v>
      </c>
      <c r="D33" s="11">
        <f t="shared" si="2"/>
        <v>-5.037783375314862</v>
      </c>
      <c r="E33" s="10">
        <f>'４中部地区 '!B11+'４中部地区 '!E11</f>
        <v>1121</v>
      </c>
      <c r="F33" s="10">
        <f>'４中部地区 '!C11+'４中部地区 '!F11</f>
        <v>1084</v>
      </c>
      <c r="G33" s="11">
        <f t="shared" si="3"/>
        <v>-3.300624442462088</v>
      </c>
      <c r="H33" s="10">
        <f>'５西部地区'!B11+'５西部地区'!E11</f>
        <v>1545</v>
      </c>
      <c r="I33" s="10">
        <f>'５西部地区'!C11+'５西部地区'!F11</f>
        <v>1104</v>
      </c>
      <c r="J33" s="11">
        <f t="shared" si="4"/>
        <v>-28.54368932038835</v>
      </c>
    </row>
    <row r="34" spans="1:10" ht="14.25" customHeight="1">
      <c r="A34" s="9">
        <v>12</v>
      </c>
      <c r="B34" s="10">
        <f>'3東部地区 '!B12+'3東部地区 '!E12</f>
        <v>1204</v>
      </c>
      <c r="C34" s="10">
        <f>'3東部地区 '!C12+'3東部地区 '!F12</f>
        <v>704</v>
      </c>
      <c r="D34" s="11">
        <f t="shared" si="2"/>
        <v>-41.52823920265781</v>
      </c>
      <c r="E34" s="10">
        <f>'４中部地区 '!B12+'４中部地区 '!E12</f>
        <v>1031</v>
      </c>
      <c r="F34" s="10">
        <f>'４中部地区 '!C12+'４中部地区 '!F12</f>
        <v>881</v>
      </c>
      <c r="G34" s="11">
        <f t="shared" si="3"/>
        <v>-14.54898157129001</v>
      </c>
      <c r="H34" s="10">
        <f>'５西部地区'!B12+'５西部地区'!E12</f>
        <v>1022</v>
      </c>
      <c r="I34" s="10">
        <f>'５西部地区'!C12+'５西部地区'!F12</f>
        <v>1006</v>
      </c>
      <c r="J34" s="11">
        <f t="shared" si="4"/>
        <v>-1.5655577299412915</v>
      </c>
    </row>
    <row r="35" spans="1:10" ht="14.25" customHeight="1">
      <c r="A35" s="9">
        <v>1</v>
      </c>
      <c r="B35" s="10">
        <f>'3東部地区 '!B13+'3東部地区 '!E13</f>
        <v>847</v>
      </c>
      <c r="C35" s="10">
        <f>'3東部地区 '!C13+'3東部地区 '!F13</f>
        <v>641</v>
      </c>
      <c r="D35" s="11">
        <f t="shared" si="2"/>
        <v>-24.321133412042503</v>
      </c>
      <c r="E35" s="10">
        <f>'４中部地区 '!B13+'４中部地区 '!E13</f>
        <v>1125</v>
      </c>
      <c r="F35" s="10">
        <f>'４中部地区 '!C13+'４中部地区 '!F13</f>
        <v>852</v>
      </c>
      <c r="G35" s="11">
        <f t="shared" si="3"/>
        <v>-24.266666666666666</v>
      </c>
      <c r="H35" s="10">
        <f>'５西部地区'!B13+'５西部地区'!E13</f>
        <v>1386</v>
      </c>
      <c r="I35" s="10">
        <f>'５西部地区'!C13+'５西部地区'!F13</f>
        <v>1189</v>
      </c>
      <c r="J35" s="11">
        <f t="shared" si="4"/>
        <v>-14.213564213564215</v>
      </c>
    </row>
    <row r="36" spans="1:10" ht="14.25" customHeight="1">
      <c r="A36" s="9">
        <v>2</v>
      </c>
      <c r="B36" s="10">
        <f>'3東部地区 '!B14+'3東部地区 '!E14</f>
        <v>856</v>
      </c>
      <c r="C36" s="10">
        <v>738</v>
      </c>
      <c r="D36" s="11">
        <f t="shared" si="2"/>
        <v>-13.785046728971961</v>
      </c>
      <c r="E36" s="10">
        <f>'４中部地区 '!B14+'４中部地区 '!E14</f>
        <v>791</v>
      </c>
      <c r="F36" s="10">
        <v>1159</v>
      </c>
      <c r="G36" s="11">
        <f t="shared" si="3"/>
        <v>46.523388116308475</v>
      </c>
      <c r="H36" s="10">
        <f>'５西部地区'!B14+'５西部地区'!E14</f>
        <v>914</v>
      </c>
      <c r="I36" s="10">
        <v>1113</v>
      </c>
      <c r="J36" s="11">
        <f t="shared" si="4"/>
        <v>21.772428884026258</v>
      </c>
    </row>
    <row r="37" spans="1:10" ht="14.25" customHeight="1">
      <c r="A37" s="9">
        <v>3</v>
      </c>
      <c r="B37" s="10">
        <f>'3東部地区 '!B15+'3東部地区 '!E15</f>
        <v>1038</v>
      </c>
      <c r="C37" s="10">
        <v>582</v>
      </c>
      <c r="D37" s="11">
        <f t="shared" si="2"/>
        <v>-43.93063583815029</v>
      </c>
      <c r="E37" s="10">
        <f>'４中部地区 '!B15+'４中部地区 '!E15</f>
        <v>871</v>
      </c>
      <c r="F37" s="10">
        <v>940</v>
      </c>
      <c r="G37" s="11">
        <f t="shared" si="3"/>
        <v>7.921928817451206</v>
      </c>
      <c r="H37" s="10">
        <f>'５西部地区'!B15+'５西部地区'!E15</f>
        <v>1011</v>
      </c>
      <c r="I37" s="10">
        <v>1224</v>
      </c>
      <c r="J37" s="11">
        <f t="shared" si="4"/>
        <v>21.068249258160236</v>
      </c>
    </row>
    <row r="38" spans="1:10" ht="18" customHeight="1">
      <c r="A38" s="12" t="s">
        <v>6</v>
      </c>
      <c r="B38" s="13">
        <f>SUM(B26:B37)</f>
        <v>11467</v>
      </c>
      <c r="C38" s="10">
        <f>IF(C37=0,0,SUM(C26:C37))</f>
        <v>10842</v>
      </c>
      <c r="D38" s="11">
        <f t="shared" si="2"/>
        <v>-5.450422952821139</v>
      </c>
      <c r="E38" s="13">
        <f>SUM(E26:E37)</f>
        <v>12150</v>
      </c>
      <c r="F38" s="10">
        <f>IF(F37=0,0,SUM(F26:F37))</f>
        <v>11519</v>
      </c>
      <c r="G38" s="11">
        <f t="shared" si="3"/>
        <v>-5.193415637860083</v>
      </c>
      <c r="H38" s="13">
        <f>SUM(H26:H37)</f>
        <v>15354</v>
      </c>
      <c r="I38" s="10">
        <f>IF(I37=0,0,SUM(I26:I37))</f>
        <v>14471</v>
      </c>
      <c r="J38" s="11">
        <f t="shared" si="4"/>
        <v>-5.750944379314837</v>
      </c>
    </row>
    <row r="39" spans="1:10" ht="14.25" customHeight="1">
      <c r="A39" s="9" t="s">
        <v>7</v>
      </c>
      <c r="B39" s="13">
        <f>SUM(B26:B28)</f>
        <v>2976</v>
      </c>
      <c r="C39" s="10">
        <f>IF(C28=0,0,SUM(C26:C28))</f>
        <v>3774</v>
      </c>
      <c r="D39" s="11">
        <f t="shared" si="2"/>
        <v>26.814516129032256</v>
      </c>
      <c r="E39" s="13">
        <f>SUM(E26:E28)</f>
        <v>2993</v>
      </c>
      <c r="F39" s="10">
        <f>IF(F28=0,0,SUM(F26:F28))</f>
        <v>3142</v>
      </c>
      <c r="G39" s="11">
        <f t="shared" si="3"/>
        <v>4.978282659538924</v>
      </c>
      <c r="H39" s="13">
        <f>SUM(H26:H28)</f>
        <v>4101</v>
      </c>
      <c r="I39" s="10">
        <f>IF(I28=0,0,SUM(I26:I28))</f>
        <v>4546</v>
      </c>
      <c r="J39" s="11">
        <f t="shared" si="4"/>
        <v>10.851011948305292</v>
      </c>
    </row>
    <row r="40" spans="1:10" ht="14.25" customHeight="1">
      <c r="A40" s="9" t="s">
        <v>8</v>
      </c>
      <c r="B40" s="13">
        <f>SUM(B29:B31)</f>
        <v>2762</v>
      </c>
      <c r="C40" s="10">
        <f>IF(C31=0,0,SUM(C29:C31))</f>
        <v>2932</v>
      </c>
      <c r="D40" s="11">
        <f t="shared" si="2"/>
        <v>6.154960173787111</v>
      </c>
      <c r="E40" s="13">
        <f>SUM(E29:E31)</f>
        <v>3026</v>
      </c>
      <c r="F40" s="10">
        <f>IF(F31=0,0,SUM(F29:F31))</f>
        <v>2650</v>
      </c>
      <c r="G40" s="11">
        <f t="shared" si="3"/>
        <v>-12.425644415069398</v>
      </c>
      <c r="H40" s="13">
        <f>SUM(H29:H31)</f>
        <v>3982</v>
      </c>
      <c r="I40" s="10">
        <f>IF(I31=0,0,SUM(I29:I31))</f>
        <v>3079</v>
      </c>
      <c r="J40" s="11">
        <f t="shared" si="4"/>
        <v>-22.67704671019588</v>
      </c>
    </row>
    <row r="41" spans="1:10" ht="14.25" customHeight="1">
      <c r="A41" s="9" t="s">
        <v>9</v>
      </c>
      <c r="B41" s="13">
        <f>SUM(B32:B34)</f>
        <v>2988</v>
      </c>
      <c r="C41" s="10">
        <f>IF(C34=0,0,SUM(C32:C34))</f>
        <v>2175</v>
      </c>
      <c r="D41" s="11">
        <f t="shared" si="2"/>
        <v>-27.20883534136546</v>
      </c>
      <c r="E41" s="13">
        <f>SUM(E32:E34)</f>
        <v>3344</v>
      </c>
      <c r="F41" s="10">
        <f>IF(F34=0,0,SUM(F32:F34))</f>
        <v>2776</v>
      </c>
      <c r="G41" s="11">
        <f t="shared" si="3"/>
        <v>-16.985645933014354</v>
      </c>
      <c r="H41" s="13">
        <f>SUM(H32:H34)</f>
        <v>3960</v>
      </c>
      <c r="I41" s="10">
        <f>IF(I34=0,0,SUM(I32:I34))</f>
        <v>3320</v>
      </c>
      <c r="J41" s="11">
        <f t="shared" si="4"/>
        <v>-16.161616161616163</v>
      </c>
    </row>
    <row r="42" spans="1:10" ht="14.25" customHeight="1">
      <c r="A42" s="9" t="s">
        <v>10</v>
      </c>
      <c r="B42" s="13">
        <f>SUM(B35:B37)</f>
        <v>2741</v>
      </c>
      <c r="C42" s="10">
        <f>IF(C37=0,0,SUM(C35:C37))</f>
        <v>1961</v>
      </c>
      <c r="D42" s="11">
        <f t="shared" si="2"/>
        <v>-28.456767603064577</v>
      </c>
      <c r="E42" s="13">
        <f>SUM(E35:E37)</f>
        <v>2787</v>
      </c>
      <c r="F42" s="10">
        <f>IF(F37=0,0,SUM(F35:F37))</f>
        <v>2951</v>
      </c>
      <c r="G42" s="11">
        <f t="shared" si="3"/>
        <v>5.884463580911374</v>
      </c>
      <c r="H42" s="13">
        <f>SUM(H35:H37)</f>
        <v>3311</v>
      </c>
      <c r="I42" s="10">
        <f>IF(I37=0,0,SUM(I35:I37))</f>
        <v>3526</v>
      </c>
      <c r="J42" s="11">
        <f t="shared" si="4"/>
        <v>6.493506493506493</v>
      </c>
    </row>
    <row r="43" spans="1:10" ht="15" customHeight="1" thickBot="1">
      <c r="A43" s="14" t="s">
        <v>11</v>
      </c>
      <c r="B43" s="49">
        <f>SUM(B26:B37)</f>
        <v>11467</v>
      </c>
      <c r="C43" s="15">
        <f>SUM(C26:C37)</f>
        <v>10842</v>
      </c>
      <c r="D43" s="16">
        <f>IF(C43=0,0,(C43-B43)/B43*100)</f>
        <v>-5.450422952821139</v>
      </c>
      <c r="E43" s="49">
        <f>SUM(E26:E37)</f>
        <v>12150</v>
      </c>
      <c r="F43" s="39">
        <f>SUM(F26:F37)</f>
        <v>11519</v>
      </c>
      <c r="G43" s="16">
        <f>IF(F43=0,0,(F43-E43)/E43*100)</f>
        <v>-5.193415637860083</v>
      </c>
      <c r="H43" s="49">
        <f>SUM(H26:H37)</f>
        <v>15354</v>
      </c>
      <c r="I43" s="15">
        <f>SUM(I26:I37)</f>
        <v>14471</v>
      </c>
      <c r="J43" s="16">
        <f>IF(I43=0,0,(I43-H43)/H43*100)</f>
        <v>-5.750944379314837</v>
      </c>
    </row>
  </sheetData>
  <sheetProtection/>
  <mergeCells count="2">
    <mergeCell ref="A2:A3"/>
    <mergeCell ref="A24:A25"/>
  </mergeCells>
  <printOptions horizontalCentered="1"/>
  <pageMargins left="0.7874015748031497" right="0.7874015748031497" top="0.91" bottom="0.2" header="0.43" footer="0.21"/>
  <pageSetup orientation="landscape" paperSize="9" scale="85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Zeros="0" zoomScale="75" zoomScaleNormal="75" zoomScaleSheetLayoutView="75" workbookViewId="0" topLeftCell="A20">
      <selection activeCell="N44" sqref="N44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39</v>
      </c>
      <c r="I1" s="6"/>
      <c r="J1" s="6"/>
      <c r="K1" s="2" t="s">
        <v>17</v>
      </c>
      <c r="N1" s="2" t="s">
        <v>18</v>
      </c>
    </row>
    <row r="2" spans="1:16" ht="13.5" customHeight="1">
      <c r="A2" s="58" t="s">
        <v>2</v>
      </c>
      <c r="B2" s="34" t="s">
        <v>40</v>
      </c>
      <c r="C2" s="34" t="s">
        <v>33</v>
      </c>
      <c r="D2" s="35" t="s">
        <v>3</v>
      </c>
      <c r="E2" s="34" t="s">
        <v>32</v>
      </c>
      <c r="F2" s="34" t="s">
        <v>33</v>
      </c>
      <c r="G2" s="35" t="s">
        <v>3</v>
      </c>
      <c r="H2" s="34" t="s">
        <v>32</v>
      </c>
      <c r="I2" s="34" t="s">
        <v>33</v>
      </c>
      <c r="J2" s="35" t="s">
        <v>3</v>
      </c>
      <c r="K2" s="34" t="s">
        <v>32</v>
      </c>
      <c r="L2" s="34" t="s">
        <v>33</v>
      </c>
      <c r="M2" s="35" t="s">
        <v>3</v>
      </c>
      <c r="N2" s="34" t="s">
        <v>32</v>
      </c>
      <c r="O2" s="34" t="s">
        <v>33</v>
      </c>
      <c r="P2" s="35" t="s">
        <v>3</v>
      </c>
    </row>
    <row r="3" spans="1:16" ht="13.5" customHeight="1">
      <c r="A3" s="60"/>
      <c r="B3" s="24" t="s">
        <v>4</v>
      </c>
      <c r="C3" s="25" t="s">
        <v>4</v>
      </c>
      <c r="D3" s="26" t="s">
        <v>5</v>
      </c>
      <c r="E3" s="24" t="s">
        <v>4</v>
      </c>
      <c r="F3" s="25" t="s">
        <v>4</v>
      </c>
      <c r="G3" s="26" t="s">
        <v>5</v>
      </c>
      <c r="H3" s="24" t="s">
        <v>4</v>
      </c>
      <c r="I3" s="25" t="s">
        <v>4</v>
      </c>
      <c r="J3" s="26" t="s">
        <v>5</v>
      </c>
      <c r="K3" s="24" t="s">
        <v>4</v>
      </c>
      <c r="L3" s="25" t="s">
        <v>4</v>
      </c>
      <c r="M3" s="26" t="s">
        <v>5</v>
      </c>
      <c r="N3" s="24" t="s">
        <v>4</v>
      </c>
      <c r="O3" s="25" t="s">
        <v>4</v>
      </c>
      <c r="P3" s="26" t="s">
        <v>5</v>
      </c>
    </row>
    <row r="4" spans="1:16" ht="14.25" customHeight="1">
      <c r="A4" s="9">
        <v>4</v>
      </c>
      <c r="B4" s="10">
        <f>'５西部地区'!B4+'3東部地区 '!B4+'４中部地区 '!B4</f>
        <v>3347</v>
      </c>
      <c r="C4" s="10">
        <f>'５西部地区'!C4+'3東部地区 '!C4+'４中部地区 '!C4</f>
        <v>4171</v>
      </c>
      <c r="D4" s="11">
        <f aca="true" t="shared" si="0" ref="D4:D21">IF(C4=0,0,(C4-B4)/B4*100)</f>
        <v>24.619061846429638</v>
      </c>
      <c r="E4" s="10">
        <f>'５西部地区'!E4+'3東部地区 '!E4+'４中部地区 '!E4</f>
        <v>72</v>
      </c>
      <c r="F4" s="10">
        <f>'５西部地区'!F4+'3東部地区 '!F4+'４中部地区 '!F4</f>
        <v>607</v>
      </c>
      <c r="G4" s="11">
        <f aca="true" t="shared" si="1" ref="G4:G21">IF(F4=0,0,(F4-E4)/E4*100)</f>
        <v>743.0555555555555</v>
      </c>
      <c r="H4" s="10">
        <f>'５西部地区'!H4+'3東部地区 '!H4+'４中部地区 '!H4</f>
        <v>39</v>
      </c>
      <c r="I4" s="10">
        <f>'５西部地区'!I4+'3東部地区 '!I4+'４中部地区 '!I4</f>
        <v>27</v>
      </c>
      <c r="J4" s="11">
        <f aca="true" t="shared" si="2" ref="J4:J21">IF(I4=0,0,(I4-H4)/H4*100)</f>
        <v>-30.76923076923077</v>
      </c>
      <c r="K4" s="10">
        <f>'５西部地区'!K4+'3東部地区 '!K4+'４中部地区 '!K4</f>
        <v>1850</v>
      </c>
      <c r="L4" s="10">
        <f>'５西部地区'!L4+'3東部地区 '!L4+'４中部地区 '!L4</f>
        <v>1940</v>
      </c>
      <c r="M4" s="11">
        <f aca="true" t="shared" si="3" ref="M4:M21">IF(L4=0,0,(L4-K4)/K4*100)</f>
        <v>4.864864864864865</v>
      </c>
      <c r="N4" s="13">
        <f>'５西部地区'!N4+'3東部地区 '!N4+'４中部地区 '!N4</f>
        <v>1569</v>
      </c>
      <c r="O4" s="10">
        <f>'５西部地区'!O4+'3東部地区 '!O4+'４中部地区 '!O4</f>
        <v>2838</v>
      </c>
      <c r="P4" s="11">
        <f aca="true" t="shared" si="4" ref="P4:P21">IF(O4=0,0,(O4-N4)/N4*100)</f>
        <v>80.87954110898661</v>
      </c>
    </row>
    <row r="5" spans="1:16" ht="14.25" customHeight="1">
      <c r="A5" s="9">
        <v>5</v>
      </c>
      <c r="B5" s="10">
        <f>'５西部地区'!B5+'3東部地区 '!B5+'４中部地区 '!B5</f>
        <v>2508</v>
      </c>
      <c r="C5" s="10">
        <f>'５西部地区'!C5+'3東部地区 '!C5+'４中部地区 '!C5</f>
        <v>2685</v>
      </c>
      <c r="D5" s="11">
        <f t="shared" si="0"/>
        <v>7.057416267942583</v>
      </c>
      <c r="E5" s="10">
        <f>'５西部地区'!E5+'3東部地区 '!E5+'４中部地区 '!E5</f>
        <v>324</v>
      </c>
      <c r="F5" s="10">
        <f>'５西部地区'!F5+'3東部地区 '!F5+'４中部地区 '!F5</f>
        <v>426</v>
      </c>
      <c r="G5" s="11">
        <f t="shared" si="1"/>
        <v>31.48148148148148</v>
      </c>
      <c r="H5" s="10">
        <f>'５西部地区'!H5+'3東部地区 '!H5+'４中部地区 '!H5</f>
        <v>89</v>
      </c>
      <c r="I5" s="10">
        <f>'５西部地区'!I5+'3東部地区 '!I5+'４中部地区 '!I5</f>
        <v>143</v>
      </c>
      <c r="J5" s="11">
        <f t="shared" si="2"/>
        <v>60.67415730337079</v>
      </c>
      <c r="K5" s="10">
        <f>'５西部地区'!K5+'3東部地区 '!K5+'４中部地区 '!K5</f>
        <v>1583</v>
      </c>
      <c r="L5" s="10">
        <f>'５西部地区'!L5+'3東部地区 '!L5+'４中部地区 '!L5</f>
        <v>1522</v>
      </c>
      <c r="M5" s="11">
        <f t="shared" si="3"/>
        <v>-3.853442830069488</v>
      </c>
      <c r="N5" s="13">
        <f>'５西部地区'!N5+'3東部地区 '!N5+'４中部地区 '!N5</f>
        <v>1249</v>
      </c>
      <c r="O5" s="10">
        <f>'５西部地区'!O5+'3東部地区 '!O5+'４中部地区 '!O5</f>
        <v>1589</v>
      </c>
      <c r="P5" s="11">
        <f t="shared" si="4"/>
        <v>27.22177742193755</v>
      </c>
    </row>
    <row r="6" spans="1:16" ht="14.25" customHeight="1">
      <c r="A6" s="9">
        <v>6</v>
      </c>
      <c r="B6" s="10">
        <f>'５西部地区'!B6+'3東部地区 '!B6+'４中部地区 '!B6</f>
        <v>3326</v>
      </c>
      <c r="C6" s="10">
        <f>'５西部地区'!C6+'3東部地区 '!C6+'４中部地区 '!C6</f>
        <v>3335</v>
      </c>
      <c r="D6" s="11">
        <f t="shared" si="0"/>
        <v>0.27059530968129886</v>
      </c>
      <c r="E6" s="10">
        <f>'５西部地区'!E6+'3東部地区 '!E6+'４中部地区 '!E6</f>
        <v>493</v>
      </c>
      <c r="F6" s="10">
        <f>'５西部地区'!F6+'3東部地区 '!F6+'４中部地区 '!F6</f>
        <v>238</v>
      </c>
      <c r="G6" s="11">
        <f t="shared" si="1"/>
        <v>-51.724137931034484</v>
      </c>
      <c r="H6" s="10">
        <f>'５西部地区'!H6+'3東部地区 '!H6+'４中部地区 '!H6</f>
        <v>145</v>
      </c>
      <c r="I6" s="10">
        <f>'５西部地区'!I6+'3東部地区 '!I6+'４中部地区 '!I6</f>
        <v>27</v>
      </c>
      <c r="J6" s="11">
        <f t="shared" si="2"/>
        <v>-81.37931034482759</v>
      </c>
      <c r="K6" s="10">
        <f>'５西部地区'!K6+'3東部地区 '!K6+'４中部地区 '!K6</f>
        <v>1857</v>
      </c>
      <c r="L6" s="10">
        <f>'５西部地区'!L6+'3東部地区 '!L6+'４中部地区 '!L6</f>
        <v>1592</v>
      </c>
      <c r="M6" s="11">
        <f t="shared" si="3"/>
        <v>-14.270328486806678</v>
      </c>
      <c r="N6" s="13">
        <f>'５西部地区'!N6+'3東部地区 '!N6+'４中部地区 '!N6</f>
        <v>1962</v>
      </c>
      <c r="O6" s="10">
        <f>'５西部地区'!O6+'3東部地区 '!O6+'４中部地区 '!O6</f>
        <v>1981</v>
      </c>
      <c r="P6" s="11">
        <f t="shared" si="4"/>
        <v>0.9683995922528033</v>
      </c>
    </row>
    <row r="7" spans="1:16" ht="14.25" customHeight="1">
      <c r="A7" s="9">
        <v>7</v>
      </c>
      <c r="B7" s="10">
        <f>'５西部地区'!B7+'3東部地区 '!B7+'４中部地区 '!B7</f>
        <v>2790</v>
      </c>
      <c r="C7" s="10">
        <f>'５西部地区'!C7+'3東部地区 '!C7+'４中部地区 '!C7</f>
        <v>3370</v>
      </c>
      <c r="D7" s="11">
        <f t="shared" si="0"/>
        <v>20.78853046594982</v>
      </c>
      <c r="E7" s="10">
        <f>'５西部地区'!E7+'3東部地区 '!E7+'４中部地区 '!E7</f>
        <v>382</v>
      </c>
      <c r="F7" s="10">
        <f>'５西部地区'!F7+'3東部地区 '!F7+'４中部地区 '!F7</f>
        <v>326</v>
      </c>
      <c r="G7" s="11">
        <f t="shared" si="1"/>
        <v>-14.659685863874344</v>
      </c>
      <c r="H7" s="10">
        <f>'５西部地区'!H7+'3東部地区 '!H7+'４中部地区 '!H7</f>
        <v>57</v>
      </c>
      <c r="I7" s="10">
        <f>'５西部地区'!I7+'3東部地区 '!I7+'４中部地区 '!I7</f>
        <v>51</v>
      </c>
      <c r="J7" s="11">
        <f t="shared" si="2"/>
        <v>-10.526315789473683</v>
      </c>
      <c r="K7" s="10">
        <f>'５西部地区'!K7+'3東部地区 '!K7+'４中部地区 '!K7</f>
        <v>1524</v>
      </c>
      <c r="L7" s="10">
        <f>'５西部地区'!L7+'3東部地区 '!L7+'４中部地区 '!L7</f>
        <v>1590</v>
      </c>
      <c r="M7" s="11">
        <f t="shared" si="3"/>
        <v>4.330708661417323</v>
      </c>
      <c r="N7" s="13">
        <f>'５西部地区'!N7+'3東部地区 '!N7+'４中部地区 '!N7</f>
        <v>1648</v>
      </c>
      <c r="O7" s="10">
        <f>'５西部地区'!O7+'3東部地区 '!O7+'４中部地区 '!O7</f>
        <v>2106</v>
      </c>
      <c r="P7" s="11">
        <f t="shared" si="4"/>
        <v>27.791262135922327</v>
      </c>
    </row>
    <row r="8" spans="1:16" ht="14.25" customHeight="1">
      <c r="A8" s="9">
        <v>8</v>
      </c>
      <c r="B8" s="10">
        <f>'５西部地区'!B8+'3東部地区 '!B8+'４中部地区 '!B8</f>
        <v>3254</v>
      </c>
      <c r="C8" s="10">
        <f>'５西部地区'!C8+'3東部地区 '!C8+'４中部地区 '!C8</f>
        <v>2450</v>
      </c>
      <c r="D8" s="11">
        <f t="shared" si="0"/>
        <v>-24.708051628764597</v>
      </c>
      <c r="E8" s="10">
        <f>'５西部地区'!E8+'3東部地区 '!E8+'４中部地区 '!E8</f>
        <v>351</v>
      </c>
      <c r="F8" s="10">
        <f>'５西部地区'!F8+'3東部地区 '!F8+'４中部地区 '!F8</f>
        <v>292</v>
      </c>
      <c r="G8" s="11">
        <f t="shared" si="1"/>
        <v>-16.80911680911681</v>
      </c>
      <c r="H8" s="10">
        <f>'５西部地区'!H8+'3東部地区 '!H8+'４中部地区 '!H8</f>
        <v>80</v>
      </c>
      <c r="I8" s="10">
        <f>'５西部地区'!I8+'3東部地区 '!I8+'４中部地区 '!I8</f>
        <v>34</v>
      </c>
      <c r="J8" s="11">
        <f t="shared" si="2"/>
        <v>-57.49999999999999</v>
      </c>
      <c r="K8" s="10">
        <f>'５西部地区'!K8+'3東部地区 '!K8+'４中部地区 '!K8</f>
        <v>1804</v>
      </c>
      <c r="L8" s="10">
        <f>'５西部地区'!L8+'3東部地区 '!L8+'４中部地区 '!L8</f>
        <v>1476</v>
      </c>
      <c r="M8" s="11">
        <f t="shared" si="3"/>
        <v>-18.181818181818183</v>
      </c>
      <c r="N8" s="13">
        <f>'５西部地区'!N8+'3東部地区 '!N8+'４中部地区 '!N8</f>
        <v>1801</v>
      </c>
      <c r="O8" s="10">
        <f>'５西部地区'!O8+'3東部地区 '!O8+'４中部地区 '!O8</f>
        <v>1266</v>
      </c>
      <c r="P8" s="11">
        <f t="shared" si="4"/>
        <v>-29.705719044975016</v>
      </c>
    </row>
    <row r="9" spans="1:16" ht="14.25" customHeight="1">
      <c r="A9" s="9">
        <v>9</v>
      </c>
      <c r="B9" s="10">
        <f>'５西部地区'!B9+'3東部地区 '!B9+'４中部地区 '!B9</f>
        <v>2649</v>
      </c>
      <c r="C9" s="10">
        <f>'５西部地区'!C9+'3東部地区 '!C9+'４中部地区 '!C9</f>
        <v>1897</v>
      </c>
      <c r="D9" s="11">
        <f t="shared" si="0"/>
        <v>-28.388070970177427</v>
      </c>
      <c r="E9" s="10">
        <f>'５西部地区'!E9+'3東部地区 '!E9+'４中部地区 '!E9</f>
        <v>344</v>
      </c>
      <c r="F9" s="10">
        <f>'５西部地区'!F9+'3東部地区 '!F9+'４中部地区 '!F9</f>
        <v>326</v>
      </c>
      <c r="G9" s="11">
        <f t="shared" si="1"/>
        <v>-5.232558139534884</v>
      </c>
      <c r="H9" s="10">
        <f>'５西部地区'!H9+'3東部地区 '!H9+'４中部地区 '!H9</f>
        <v>79</v>
      </c>
      <c r="I9" s="10">
        <f>'５西部地区'!I9+'3東部地区 '!I9+'４中部地区 '!I9</f>
        <v>33</v>
      </c>
      <c r="J9" s="11">
        <f t="shared" si="2"/>
        <v>-58.22784810126582</v>
      </c>
      <c r="K9" s="10">
        <f>'５西部地区'!K9+'3東部地区 '!K9+'４中部地区 '!K9</f>
        <v>1662</v>
      </c>
      <c r="L9" s="10">
        <f>'５西部地区'!L9+'3東部地区 '!L9+'４中部地区 '!L9</f>
        <v>1165</v>
      </c>
      <c r="M9" s="11">
        <f t="shared" si="3"/>
        <v>-29.90373044524669</v>
      </c>
      <c r="N9" s="13">
        <f>'５西部地区'!N9+'3東部地区 '!N9+'４中部地区 '!N9</f>
        <v>1331</v>
      </c>
      <c r="O9" s="10">
        <f>'５西部地区'!O9+'3東部地区 '!O9+'４中部地区 '!O9</f>
        <v>1058</v>
      </c>
      <c r="P9" s="11">
        <f t="shared" si="4"/>
        <v>-20.510894064613073</v>
      </c>
    </row>
    <row r="10" spans="1:16" ht="14.25" customHeight="1">
      <c r="A10" s="9">
        <v>10</v>
      </c>
      <c r="B10" s="10">
        <f>'５西部地区'!B10+'3東部地区 '!B10+'４中部地区 '!B10</f>
        <v>3069</v>
      </c>
      <c r="C10" s="10">
        <f>'５西部地区'!C10+'3東部地区 '!C10+'４中部地区 '!C10</f>
        <v>2288</v>
      </c>
      <c r="D10" s="11">
        <f t="shared" si="0"/>
        <v>-25.448028673835125</v>
      </c>
      <c r="E10" s="10">
        <f>'５西部地区'!E10+'3東部地区 '!E10+'４中部地区 '!E10</f>
        <v>506</v>
      </c>
      <c r="F10" s="10">
        <f>'５西部地区'!F10+'3東部地区 '!F10+'４中部地区 '!F10</f>
        <v>450</v>
      </c>
      <c r="G10" s="11">
        <f t="shared" si="1"/>
        <v>-11.067193675889328</v>
      </c>
      <c r="H10" s="10">
        <f>'５西部地区'!H10+'3東部地区 '!H10+'４中部地区 '!H10</f>
        <v>37</v>
      </c>
      <c r="I10" s="10">
        <f>'５西部地区'!I10+'3東部地区 '!I10+'４中部地区 '!I10</f>
        <v>55</v>
      </c>
      <c r="J10" s="11">
        <f t="shared" si="2"/>
        <v>48.64864864864865</v>
      </c>
      <c r="K10" s="10">
        <f>'５西部地区'!K10+'3東部地区 '!K10+'４中部地区 '!K10</f>
        <v>1768</v>
      </c>
      <c r="L10" s="10">
        <f>'５西部地区'!L10+'3東部地区 '!L10+'４中部地区 '!L10</f>
        <v>1471</v>
      </c>
      <c r="M10" s="11">
        <f t="shared" si="3"/>
        <v>-16.798642533936654</v>
      </c>
      <c r="N10" s="13">
        <f>'５西部地区'!N10+'3東部地区 '!N10+'４中部地区 '!N10</f>
        <v>1807</v>
      </c>
      <c r="O10" s="10">
        <f>'５西部地区'!O10+'3東部地区 '!O10+'４中部地区 '!O10</f>
        <v>1267</v>
      </c>
      <c r="P10" s="11">
        <f t="shared" si="4"/>
        <v>-29.883785279468732</v>
      </c>
    </row>
    <row r="11" spans="1:16" ht="14.25" customHeight="1">
      <c r="A11" s="9">
        <v>11</v>
      </c>
      <c r="B11" s="10">
        <f>'５西部地区'!B11+'3東部地区 '!B11+'４中部地区 '!B11</f>
        <v>3152</v>
      </c>
      <c r="C11" s="10">
        <f>'５西部地区'!C11+'3東部地区 '!C11+'４中部地区 '!C11</f>
        <v>2618</v>
      </c>
      <c r="D11" s="11">
        <f t="shared" si="0"/>
        <v>-16.941624365482234</v>
      </c>
      <c r="E11" s="10">
        <f>'５西部地区'!E11+'3東部地区 '!E11+'４中部地区 '!E11</f>
        <v>308</v>
      </c>
      <c r="F11" s="10">
        <f>'５西部地区'!F11+'3東部地区 '!F11+'４中部地区 '!F11</f>
        <v>324</v>
      </c>
      <c r="G11" s="11">
        <f t="shared" si="1"/>
        <v>5.194805194805195</v>
      </c>
      <c r="H11" s="10">
        <f>'５西部地区'!H11+'3東部地区 '!H11+'４中部地区 '!H11</f>
        <v>38</v>
      </c>
      <c r="I11" s="10">
        <f>'５西部地区'!I11+'3東部地区 '!I11+'４中部地区 '!I11</f>
        <v>69</v>
      </c>
      <c r="J11" s="11">
        <f t="shared" si="2"/>
        <v>81.57894736842105</v>
      </c>
      <c r="K11" s="10">
        <f>'５西部地区'!K11+'3東部地区 '!K11+'４中部地区 '!K11</f>
        <v>1762</v>
      </c>
      <c r="L11" s="10">
        <f>'５西部地区'!L11+'3東部地区 '!L11+'４中部地区 '!L11</f>
        <v>1549</v>
      </c>
      <c r="M11" s="11">
        <f t="shared" si="3"/>
        <v>-12.088535754824063</v>
      </c>
      <c r="N11" s="13">
        <f>'５西部地区'!N11+'3東部地区 '!N11+'４中部地区 '!N11</f>
        <v>1698</v>
      </c>
      <c r="O11" s="10">
        <f>'５西部地区'!O11+'3東部地区 '!O11+'４中部地区 '!O11</f>
        <v>1393</v>
      </c>
      <c r="P11" s="11">
        <f t="shared" si="4"/>
        <v>-17.962308598351</v>
      </c>
    </row>
    <row r="12" spans="1:16" ht="14.25" customHeight="1">
      <c r="A12" s="9">
        <v>12</v>
      </c>
      <c r="B12" s="10">
        <f>'５西部地区'!B12+'3東部地区 '!B12+'４中部地区 '!B12</f>
        <v>2905</v>
      </c>
      <c r="C12" s="10">
        <f>'５西部地区'!C12+'3東部地区 '!C12+'４中部地区 '!C12</f>
        <v>2285</v>
      </c>
      <c r="D12" s="11">
        <f t="shared" si="0"/>
        <v>-21.34251290877797</v>
      </c>
      <c r="E12" s="10">
        <f>'５西部地区'!E12+'3東部地区 '!E12+'４中部地区 '!E12</f>
        <v>352</v>
      </c>
      <c r="F12" s="10">
        <f>'５西部地区'!F12+'3東部地区 '!F12+'４中部地区 '!F12</f>
        <v>306</v>
      </c>
      <c r="G12" s="11">
        <f t="shared" si="1"/>
        <v>-13.068181818181818</v>
      </c>
      <c r="H12" s="10">
        <f>'５西部地区'!H12+'3東部地区 '!H12+'４中部地区 '!H12</f>
        <v>57</v>
      </c>
      <c r="I12" s="10">
        <f>'５西部地区'!I12+'3東部地区 '!I12+'４中部地区 '!I12</f>
        <v>24</v>
      </c>
      <c r="J12" s="11">
        <f t="shared" si="2"/>
        <v>-57.89473684210527</v>
      </c>
      <c r="K12" s="10">
        <f>'５西部地区'!K12+'3東部地区 '!K12+'４中部地区 '!K12</f>
        <v>1479</v>
      </c>
      <c r="L12" s="10">
        <f>'５西部地区'!L12+'3東部地区 '!L12+'４中部地区 '!L12</f>
        <v>1582</v>
      </c>
      <c r="M12" s="11">
        <f t="shared" si="3"/>
        <v>6.964164976335361</v>
      </c>
      <c r="N12" s="13">
        <f>'５西部地区'!N12+'3東部地区 '!N12+'４中部地区 '!N12</f>
        <v>1778</v>
      </c>
      <c r="O12" s="10">
        <f>'５西部地区'!O12+'3東部地区 '!O12+'４中部地区 '!O12</f>
        <v>1009</v>
      </c>
      <c r="P12" s="11">
        <f t="shared" si="4"/>
        <v>-43.25084364454443</v>
      </c>
    </row>
    <row r="13" spans="1:16" ht="14.25" customHeight="1">
      <c r="A13" s="9">
        <v>1</v>
      </c>
      <c r="B13" s="10">
        <f>'５西部地区'!B13+'3東部地区 '!B13+'４中部地区 '!B13</f>
        <v>3073</v>
      </c>
      <c r="C13" s="10">
        <f>'５西部地区'!C13+'3東部地区 '!C13+'４中部地区 '!C13</f>
        <v>2366</v>
      </c>
      <c r="D13" s="11">
        <f t="shared" si="0"/>
        <v>-23.006833712984054</v>
      </c>
      <c r="E13" s="10">
        <f>'５西部地区'!E13+'3東部地区 '!E13+'４中部地区 '!E13</f>
        <v>285</v>
      </c>
      <c r="F13" s="10">
        <f>'５西部地区'!F13+'3東部地区 '!F13+'４中部地区 '!F13</f>
        <v>316</v>
      </c>
      <c r="G13" s="11">
        <f t="shared" si="1"/>
        <v>10.87719298245614</v>
      </c>
      <c r="H13" s="10">
        <f>'５西部地区'!H13+'3東部地区 '!H13+'４中部地区 '!H13</f>
        <v>29</v>
      </c>
      <c r="I13" s="10">
        <f>'５西部地区'!I13+'3東部地区 '!I13+'４中部地区 '!I13</f>
        <v>60</v>
      </c>
      <c r="J13" s="11">
        <f t="shared" si="2"/>
        <v>106.89655172413792</v>
      </c>
      <c r="K13" s="10">
        <f>'５西部地区'!K13+'3東部地区 '!K13+'４中部地区 '!K13</f>
        <v>1750</v>
      </c>
      <c r="L13" s="10">
        <f>'５西部地区'!L13+'3東部地区 '!L13+'４中部地区 '!L13</f>
        <v>1523</v>
      </c>
      <c r="M13" s="11">
        <f t="shared" si="3"/>
        <v>-12.971428571428573</v>
      </c>
      <c r="N13" s="13">
        <f>'５西部地区'!N13+'3東部地区 '!N13+'４中部地区 '!N13</f>
        <v>1608</v>
      </c>
      <c r="O13" s="10">
        <f>'５西部地区'!O13+'3東部地区 '!O13+'４中部地区 '!O13</f>
        <v>1159</v>
      </c>
      <c r="P13" s="11">
        <f t="shared" si="4"/>
        <v>-27.922885572139304</v>
      </c>
    </row>
    <row r="14" spans="1:16" ht="14.25" customHeight="1">
      <c r="A14" s="9">
        <v>2</v>
      </c>
      <c r="B14" s="10">
        <f>'５西部地区'!B14+'3東部地区 '!B14+'４中部地区 '!B14</f>
        <v>2346</v>
      </c>
      <c r="C14" s="10">
        <v>2701</v>
      </c>
      <c r="D14" s="11">
        <f t="shared" si="0"/>
        <v>15.132139812446718</v>
      </c>
      <c r="E14" s="10">
        <f>'５西部地区'!E14+'3東部地区 '!E14+'４中部地区 '!E14</f>
        <v>215</v>
      </c>
      <c r="F14" s="10">
        <v>309</v>
      </c>
      <c r="G14" s="11">
        <f t="shared" si="1"/>
        <v>43.72093023255814</v>
      </c>
      <c r="H14" s="10">
        <f>'５西部地区'!H14+'3東部地区 '!H14+'４中部地区 '!H14</f>
        <v>25</v>
      </c>
      <c r="I14" s="10">
        <v>59</v>
      </c>
      <c r="J14" s="11">
        <f t="shared" si="2"/>
        <v>136</v>
      </c>
      <c r="K14" s="10">
        <f>'５西部地区'!K14+'3東部地区 '!K14+'４中部地区 '!K14</f>
        <v>1223</v>
      </c>
      <c r="L14" s="10">
        <v>1578</v>
      </c>
      <c r="M14" s="11">
        <f t="shared" si="3"/>
        <v>29.02698282910875</v>
      </c>
      <c r="N14" s="13">
        <f>'５西部地区'!N14+'3東部地区 '!N14+'４中部地区 '!N14</f>
        <v>1338</v>
      </c>
      <c r="O14" s="10">
        <v>1432</v>
      </c>
      <c r="P14" s="11">
        <f t="shared" si="4"/>
        <v>7.025411061285501</v>
      </c>
    </row>
    <row r="15" spans="1:16" ht="14.25" customHeight="1">
      <c r="A15" s="9">
        <v>3</v>
      </c>
      <c r="B15" s="10">
        <f>'５西部地区'!B15+'3東部地区 '!B15+'４中部地区 '!B15</f>
        <v>2619</v>
      </c>
      <c r="C15" s="10">
        <v>2383</v>
      </c>
      <c r="D15" s="11">
        <f t="shared" si="0"/>
        <v>-9.0110729285987</v>
      </c>
      <c r="E15" s="10">
        <f>'５西部地区'!E15+'3東部地区 '!E15+'４中部地区 '!E15</f>
        <v>301</v>
      </c>
      <c r="F15" s="10">
        <v>363</v>
      </c>
      <c r="G15" s="11">
        <f t="shared" si="1"/>
        <v>20.59800664451827</v>
      </c>
      <c r="H15" s="10">
        <f>'５西部地区'!H15+'3東部地区 '!H15+'４中部地区 '!H15</f>
        <v>78</v>
      </c>
      <c r="I15" s="10">
        <v>56</v>
      </c>
      <c r="J15" s="11">
        <f t="shared" si="2"/>
        <v>-28.205128205128204</v>
      </c>
      <c r="K15" s="10">
        <f>'５西部地区'!K15+'3東部地区 '!K15+'４中部地区 '!K15</f>
        <v>1387</v>
      </c>
      <c r="L15" s="10">
        <v>1548</v>
      </c>
      <c r="M15" s="11">
        <f t="shared" si="3"/>
        <v>11.607786589762076</v>
      </c>
      <c r="N15" s="13">
        <f>'５西部地区'!N15+'3東部地区 '!N15+'４中部地区 '!N15</f>
        <v>1533</v>
      </c>
      <c r="O15" s="10">
        <v>1198</v>
      </c>
      <c r="P15" s="11">
        <f t="shared" si="4"/>
        <v>-21.852576647097194</v>
      </c>
    </row>
    <row r="16" spans="1:16" ht="18" customHeight="1">
      <c r="A16" s="12" t="s">
        <v>6</v>
      </c>
      <c r="B16" s="13">
        <f>SUM(B4:B15)</f>
        <v>35038</v>
      </c>
      <c r="C16" s="10">
        <f>IF(C15=0,0,SUM(C4:C15))</f>
        <v>32549</v>
      </c>
      <c r="D16" s="11">
        <f t="shared" si="0"/>
        <v>-7.103715965523147</v>
      </c>
      <c r="E16" s="13">
        <f>SUM(E4:E15)</f>
        <v>3933</v>
      </c>
      <c r="F16" s="10">
        <f>IF(F15=0,0,SUM(F4:F15))</f>
        <v>4283</v>
      </c>
      <c r="G16" s="11">
        <f t="shared" si="1"/>
        <v>8.89905924230867</v>
      </c>
      <c r="H16" s="10">
        <f>SUM(H4:H15)</f>
        <v>753</v>
      </c>
      <c r="I16" s="10">
        <f>IF(I15=0,0,SUM(I4:I15))</f>
        <v>638</v>
      </c>
      <c r="J16" s="11">
        <f t="shared" si="2"/>
        <v>-15.272244355909695</v>
      </c>
      <c r="K16" s="13">
        <f>SUM(K4:K15)</f>
        <v>19649</v>
      </c>
      <c r="L16" s="10">
        <f>IF(L15=0,0,SUM(L4:L15))</f>
        <v>18536</v>
      </c>
      <c r="M16" s="11">
        <f t="shared" si="3"/>
        <v>-5.664410402565016</v>
      </c>
      <c r="N16" s="13">
        <f>SUM(N4:N15)</f>
        <v>19322</v>
      </c>
      <c r="O16" s="10">
        <f>IF(O15=0,0,SUM(O4:O15))</f>
        <v>18296</v>
      </c>
      <c r="P16" s="11">
        <f t="shared" si="4"/>
        <v>-5.310009315805817</v>
      </c>
    </row>
    <row r="17" spans="1:16" ht="14.25" customHeight="1">
      <c r="A17" s="9" t="s">
        <v>7</v>
      </c>
      <c r="B17" s="13">
        <f>SUM(B4:B6)</f>
        <v>9181</v>
      </c>
      <c r="C17" s="10">
        <f>IF(C6=0,0,SUM(C4:C6))</f>
        <v>10191</v>
      </c>
      <c r="D17" s="11">
        <f t="shared" si="0"/>
        <v>11.000980285371964</v>
      </c>
      <c r="E17" s="13">
        <f>SUM(E4:E6)</f>
        <v>889</v>
      </c>
      <c r="F17" s="10">
        <f>IF(F6=0,0,SUM(F4:F6))</f>
        <v>1271</v>
      </c>
      <c r="G17" s="11">
        <f t="shared" si="1"/>
        <v>42.96962879640045</v>
      </c>
      <c r="H17" s="10">
        <f>SUM(H4:H6)</f>
        <v>273</v>
      </c>
      <c r="I17" s="10">
        <f>IF(I6=0,0,SUM(I4:I6))</f>
        <v>197</v>
      </c>
      <c r="J17" s="11">
        <f t="shared" si="2"/>
        <v>-27.83882783882784</v>
      </c>
      <c r="K17" s="13">
        <f>SUM(K4:K6)</f>
        <v>5290</v>
      </c>
      <c r="L17" s="10">
        <f>IF(L6=0,0,SUM(L4:L6))</f>
        <v>5054</v>
      </c>
      <c r="M17" s="11">
        <f t="shared" si="3"/>
        <v>-4.46124763705104</v>
      </c>
      <c r="N17" s="13">
        <f>SUM(N4:N6)</f>
        <v>4780</v>
      </c>
      <c r="O17" s="10">
        <f>IF(O6=0,0,SUM(O4:O6))</f>
        <v>6408</v>
      </c>
      <c r="P17" s="11">
        <f t="shared" si="4"/>
        <v>34.05857740585774</v>
      </c>
    </row>
    <row r="18" spans="1:16" ht="14.25" customHeight="1">
      <c r="A18" s="9" t="s">
        <v>8</v>
      </c>
      <c r="B18" s="13">
        <f>SUM(B7:B9)</f>
        <v>8693</v>
      </c>
      <c r="C18" s="10">
        <f>IF(C9=0,0,SUM(C7:C9))</f>
        <v>7717</v>
      </c>
      <c r="D18" s="11">
        <f t="shared" si="0"/>
        <v>-11.227424364431151</v>
      </c>
      <c r="E18" s="13">
        <f>SUM(E7:E9)</f>
        <v>1077</v>
      </c>
      <c r="F18" s="10">
        <f>IF(F9=0,0,SUM(F7:F9))</f>
        <v>944</v>
      </c>
      <c r="G18" s="11">
        <f t="shared" si="1"/>
        <v>-12.349117920148561</v>
      </c>
      <c r="H18" s="10">
        <f>SUM(H7:H9)</f>
        <v>216</v>
      </c>
      <c r="I18" s="10">
        <f>IF(I9=0,0,SUM(I7:I9))</f>
        <v>118</v>
      </c>
      <c r="J18" s="11">
        <f t="shared" si="2"/>
        <v>-45.370370370370374</v>
      </c>
      <c r="K18" s="13">
        <f>SUM(K7:K9)</f>
        <v>4990</v>
      </c>
      <c r="L18" s="10">
        <f>IF(L9=0,0,SUM(L7:L9))</f>
        <v>4231</v>
      </c>
      <c r="M18" s="11">
        <f t="shared" si="3"/>
        <v>-15.210420841683367</v>
      </c>
      <c r="N18" s="13">
        <f>SUM(N7:N9)</f>
        <v>4780</v>
      </c>
      <c r="O18" s="10">
        <f>IF(O9=0,0,SUM(O7:O9))</f>
        <v>4430</v>
      </c>
      <c r="P18" s="11">
        <f t="shared" si="4"/>
        <v>-7.322175732217573</v>
      </c>
    </row>
    <row r="19" spans="1:16" ht="14.25" customHeight="1">
      <c r="A19" s="9" t="s">
        <v>9</v>
      </c>
      <c r="B19" s="13">
        <f>SUM(B10:B12)</f>
        <v>9126</v>
      </c>
      <c r="C19" s="10">
        <f>IF(C12=0,0,SUM(C10:C12))</f>
        <v>7191</v>
      </c>
      <c r="D19" s="11">
        <f t="shared" si="0"/>
        <v>-21.203155818540434</v>
      </c>
      <c r="E19" s="13">
        <f>SUM(E10:E12)</f>
        <v>1166</v>
      </c>
      <c r="F19" s="10">
        <f>IF(F12=0,0,SUM(F10:F12))</f>
        <v>1080</v>
      </c>
      <c r="G19" s="11">
        <f t="shared" si="1"/>
        <v>-7.375643224699828</v>
      </c>
      <c r="H19" s="10">
        <f>SUM(H10:H12)</f>
        <v>132</v>
      </c>
      <c r="I19" s="10">
        <f>IF(I12=0,0,SUM(I10:I12))</f>
        <v>148</v>
      </c>
      <c r="J19" s="11">
        <f t="shared" si="2"/>
        <v>12.121212121212121</v>
      </c>
      <c r="K19" s="13">
        <f>SUM(K10:K12)</f>
        <v>5009</v>
      </c>
      <c r="L19" s="10">
        <f>IF(L12=0,0,SUM(L10:L12))</f>
        <v>4602</v>
      </c>
      <c r="M19" s="11">
        <f t="shared" si="3"/>
        <v>-8.125374326212818</v>
      </c>
      <c r="N19" s="13">
        <f>SUM(N10:N12)</f>
        <v>5283</v>
      </c>
      <c r="O19" s="10">
        <f>IF(O12=0,0,SUM(O10:O12))</f>
        <v>3669</v>
      </c>
      <c r="P19" s="11">
        <f t="shared" si="4"/>
        <v>-30.550823395797842</v>
      </c>
    </row>
    <row r="20" spans="1:16" ht="14.25" customHeight="1">
      <c r="A20" s="9" t="s">
        <v>10</v>
      </c>
      <c r="B20" s="13">
        <f>SUM(B13:B15)</f>
        <v>8038</v>
      </c>
      <c r="C20" s="10">
        <f>IF(C15=0,0,SUM(C13:C15))</f>
        <v>7450</v>
      </c>
      <c r="D20" s="11">
        <f t="shared" si="0"/>
        <v>-7.315252550385668</v>
      </c>
      <c r="E20" s="13">
        <f>SUM(E13:E15)</f>
        <v>801</v>
      </c>
      <c r="F20" s="10">
        <f>IF(F15=0,0,SUM(F13:F15))</f>
        <v>988</v>
      </c>
      <c r="G20" s="11">
        <f t="shared" si="1"/>
        <v>23.3458177278402</v>
      </c>
      <c r="H20" s="10">
        <f>SUM(H13:H15)</f>
        <v>132</v>
      </c>
      <c r="I20" s="10">
        <f>IF(I15=0,0,SUM(I13:I15))</f>
        <v>175</v>
      </c>
      <c r="J20" s="11">
        <f t="shared" si="2"/>
        <v>32.57575757575758</v>
      </c>
      <c r="K20" s="13">
        <f>SUM(K13:K15)</f>
        <v>4360</v>
      </c>
      <c r="L20" s="10">
        <f>IF(L15=0,0,SUM(L13:L15))</f>
        <v>4649</v>
      </c>
      <c r="M20" s="11">
        <f t="shared" si="3"/>
        <v>6.628440366972477</v>
      </c>
      <c r="N20" s="13">
        <f>SUM(N13:N15)</f>
        <v>4479</v>
      </c>
      <c r="O20" s="10">
        <f>IF(O15=0,0,SUM(O13:O15))</f>
        <v>3789</v>
      </c>
      <c r="P20" s="11">
        <f t="shared" si="4"/>
        <v>-15.405224380442062</v>
      </c>
    </row>
    <row r="21" spans="1:16" ht="15" customHeight="1" thickBot="1">
      <c r="A21" s="14" t="s">
        <v>25</v>
      </c>
      <c r="B21" s="49">
        <f>SUM(B4:B15)</f>
        <v>35038</v>
      </c>
      <c r="C21" s="15">
        <f>SUM(C4:C15)</f>
        <v>32549</v>
      </c>
      <c r="D21" s="16">
        <f t="shared" si="0"/>
        <v>-7.103715965523147</v>
      </c>
      <c r="E21" s="49">
        <f>SUM(E4:E15)</f>
        <v>3933</v>
      </c>
      <c r="F21" s="15">
        <f>SUM(F4:F15)</f>
        <v>4283</v>
      </c>
      <c r="G21" s="16">
        <f t="shared" si="1"/>
        <v>8.89905924230867</v>
      </c>
      <c r="H21" s="49">
        <f>SUM(H4:H15)</f>
        <v>753</v>
      </c>
      <c r="I21" s="15">
        <f>SUM(I4:I15)</f>
        <v>638</v>
      </c>
      <c r="J21" s="16">
        <f t="shared" si="2"/>
        <v>-15.272244355909695</v>
      </c>
      <c r="K21" s="49">
        <f>SUM(K4:K15)</f>
        <v>19649</v>
      </c>
      <c r="L21" s="15">
        <f>SUM(L4:L15)</f>
        <v>18536</v>
      </c>
      <c r="M21" s="16">
        <f t="shared" si="3"/>
        <v>-5.664410402565016</v>
      </c>
      <c r="N21" s="49">
        <f>SUM(N4:N15)</f>
        <v>19322</v>
      </c>
      <c r="O21" s="15">
        <f>SUM(O4:O15)</f>
        <v>18296</v>
      </c>
      <c r="P21" s="16">
        <f t="shared" si="4"/>
        <v>-5.310009315805817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24</v>
      </c>
    </row>
    <row r="24" spans="1:16" ht="14.25" customHeight="1">
      <c r="A24" s="58" t="s">
        <v>2</v>
      </c>
      <c r="B24" s="34" t="s">
        <v>32</v>
      </c>
      <c r="C24" s="34" t="s">
        <v>33</v>
      </c>
      <c r="D24" s="35" t="s">
        <v>3</v>
      </c>
      <c r="E24" s="34" t="s">
        <v>32</v>
      </c>
      <c r="F24" s="34" t="s">
        <v>33</v>
      </c>
      <c r="G24" s="35" t="s">
        <v>41</v>
      </c>
      <c r="H24" s="34" t="s">
        <v>32</v>
      </c>
      <c r="I24" s="34" t="s">
        <v>33</v>
      </c>
      <c r="J24" s="35" t="s">
        <v>3</v>
      </c>
      <c r="K24" s="34" t="s">
        <v>32</v>
      </c>
      <c r="L24" s="34" t="s">
        <v>33</v>
      </c>
      <c r="M24" s="35" t="s">
        <v>3</v>
      </c>
      <c r="N24" s="52" t="s">
        <v>32</v>
      </c>
      <c r="O24" s="34" t="s">
        <v>33</v>
      </c>
      <c r="P24" s="35" t="s">
        <v>3</v>
      </c>
    </row>
    <row r="25" spans="1:16" ht="14.25" customHeight="1">
      <c r="A25" s="59"/>
      <c r="B25" s="24" t="s">
        <v>4</v>
      </c>
      <c r="C25" s="25" t="s">
        <v>4</v>
      </c>
      <c r="D25" s="26" t="s">
        <v>5</v>
      </c>
      <c r="E25" s="24" t="s">
        <v>4</v>
      </c>
      <c r="F25" s="25" t="s">
        <v>4</v>
      </c>
      <c r="G25" s="26" t="s">
        <v>5</v>
      </c>
      <c r="H25" s="24" t="s">
        <v>4</v>
      </c>
      <c r="I25" s="25" t="s">
        <v>4</v>
      </c>
      <c r="J25" s="26" t="s">
        <v>5</v>
      </c>
      <c r="K25" s="24" t="s">
        <v>4</v>
      </c>
      <c r="L25" s="25" t="s">
        <v>4</v>
      </c>
      <c r="M25" s="26" t="s">
        <v>5</v>
      </c>
      <c r="N25" s="24" t="s">
        <v>4</v>
      </c>
      <c r="O25" s="25" t="s">
        <v>4</v>
      </c>
      <c r="P25" s="26" t="s">
        <v>5</v>
      </c>
    </row>
    <row r="26" spans="1:16" ht="14.25" customHeight="1">
      <c r="A26" s="9">
        <v>4</v>
      </c>
      <c r="B26" s="13">
        <f>'５西部地区'!B26+'3東部地区 '!B26+'４中部地区 '!B26</f>
        <v>1624</v>
      </c>
      <c r="C26" s="10">
        <f>'５西部地区'!C26+'3東部地区 '!C26+'４中部地区 '!C26</f>
        <v>1693</v>
      </c>
      <c r="D26" s="11">
        <f aca="true" t="shared" si="5" ref="D26:D43">IF(C26=0,0,(C26-B26)/B26*100)</f>
        <v>4.248768472906404</v>
      </c>
      <c r="E26" s="10">
        <f>'５西部地区'!E26+'3東部地区 '!E26+'４中部地区 '!E26</f>
        <v>1434</v>
      </c>
      <c r="F26" s="10">
        <f>'５西部地区'!F26+'3東部地区 '!F26+'４中部地区 '!F26</f>
        <v>1721</v>
      </c>
      <c r="G26" s="11">
        <f aca="true" t="shared" si="6" ref="G26:G43">IF(F26=0,0,(F26-E26)/E26*100)</f>
        <v>20.0139470013947</v>
      </c>
      <c r="H26" s="10">
        <f>'５西部地区'!H26+'3東部地区 '!H26+'４中部地区 '!H26</f>
        <v>222</v>
      </c>
      <c r="I26" s="10">
        <f>'５西部地区'!I26+'3東部地区 '!I26+'４中部地区 '!I26</f>
        <v>9</v>
      </c>
      <c r="J26" s="11">
        <f aca="true" t="shared" si="7" ref="J26:J43">IF(I26=0,0,(I26-H26)/H26*100)</f>
        <v>-95.94594594594594</v>
      </c>
      <c r="K26" s="10">
        <f>'５西部地区'!K26+'3東部地区 '!K26+'４中部地区 '!K26</f>
        <v>139</v>
      </c>
      <c r="L26" s="10">
        <f>'５西部地区'!L26+'3東部地区 '!L26+'４中部地区 '!L26</f>
        <v>1355</v>
      </c>
      <c r="M26" s="11">
        <f aca="true" t="shared" si="8" ref="M26:M43">IF(L26=0,0,(L26-K26)/K26*100)</f>
        <v>874.8201438848921</v>
      </c>
      <c r="N26" s="53" t="str">
        <f>"0"</f>
        <v>0</v>
      </c>
      <c r="O26" s="10">
        <f>'５西部地区'!O26+'3東部地区 '!O26+'４中部地区 '!O26</f>
        <v>1135</v>
      </c>
      <c r="P26" s="11" t="s">
        <v>42</v>
      </c>
    </row>
    <row r="27" spans="1:16" ht="14.25" customHeight="1">
      <c r="A27" s="9">
        <v>5</v>
      </c>
      <c r="B27" s="13">
        <f>'５西部地区'!B27+'3東部地区 '!B27+'４中部地区 '!B27</f>
        <v>1442</v>
      </c>
      <c r="C27" s="10">
        <f>'５西部地区'!C27+'3東部地区 '!C27+'４中部地区 '!C27</f>
        <v>1264</v>
      </c>
      <c r="D27" s="11">
        <f t="shared" si="5"/>
        <v>-12.343966712898752</v>
      </c>
      <c r="E27" s="10">
        <f>'５西部地区'!E27+'3東部地区 '!E27+'４中部地区 '!E27</f>
        <v>1099</v>
      </c>
      <c r="F27" s="10">
        <f>'５西部地区'!F27+'3東部地区 '!F27+'４中部地区 '!F27</f>
        <v>1540</v>
      </c>
      <c r="G27" s="11">
        <f t="shared" si="6"/>
        <v>40.12738853503185</v>
      </c>
      <c r="H27" s="10">
        <f>'５西部地区'!H27+'3東部地区 '!H27+'４中部地区 '!H27</f>
        <v>27</v>
      </c>
      <c r="I27" s="10">
        <f>'５西部地区'!I27+'3東部地区 '!I27+'４中部地区 '!I27</f>
        <v>11</v>
      </c>
      <c r="J27" s="11">
        <f t="shared" si="7"/>
        <v>-59.25925925925925</v>
      </c>
      <c r="K27" s="10">
        <f>'５西部地区'!K27+'3東部地区 '!K27+'４中部地区 '!K27</f>
        <v>264</v>
      </c>
      <c r="L27" s="10">
        <f>'５西部地区'!L27+'3東部地区 '!L27+'４中部地区 '!L27</f>
        <v>296</v>
      </c>
      <c r="M27" s="11">
        <f t="shared" si="8"/>
        <v>12.121212121212121</v>
      </c>
      <c r="N27" s="13">
        <f>'５西部地区'!N27+'3東部地区 '!N27+'４中部地区 '!N27</f>
        <v>123</v>
      </c>
      <c r="O27" s="10">
        <f>'５西部地区'!O27+'3東部地区 '!O27+'４中部地区 '!O27</f>
        <v>185</v>
      </c>
      <c r="P27" s="11">
        <f aca="true" t="shared" si="9" ref="P27:P36">IF(O27=0,0,(O27-N27)/N27*100)</f>
        <v>50.40650406504065</v>
      </c>
    </row>
    <row r="28" spans="1:16" ht="14.25" customHeight="1">
      <c r="A28" s="9">
        <v>6</v>
      </c>
      <c r="B28" s="13">
        <f>'５西部地区'!B28+'3東部地区 '!B28+'４中部地区 '!B28</f>
        <v>1616</v>
      </c>
      <c r="C28" s="10">
        <f>'５西部地区'!C28+'3東部地区 '!C28+'４中部地区 '!C28</f>
        <v>1395</v>
      </c>
      <c r="D28" s="11">
        <f t="shared" si="5"/>
        <v>-13.675742574257427</v>
      </c>
      <c r="E28" s="10">
        <f>'５西部地区'!E28+'3東部地区 '!E28+'４中部地区 '!E28</f>
        <v>1800</v>
      </c>
      <c r="F28" s="10">
        <f>'５西部地区'!F28+'3東部地区 '!F28+'４中部地区 '!F28</f>
        <v>1253</v>
      </c>
      <c r="G28" s="11">
        <f t="shared" si="6"/>
        <v>-30.388888888888886</v>
      </c>
      <c r="H28" s="10">
        <f>'５西部地区'!H28+'3東部地区 '!H28+'４中部地区 '!H28</f>
        <v>15</v>
      </c>
      <c r="I28" s="10">
        <f>'５西部地区'!I28+'3東部地区 '!I28+'４中部地区 '!I28</f>
        <v>23</v>
      </c>
      <c r="J28" s="11">
        <f t="shared" si="7"/>
        <v>53.333333333333336</v>
      </c>
      <c r="K28" s="10">
        <f>'５西部地区'!K28+'3東部地区 '!K28+'４中部地区 '!K28</f>
        <v>388</v>
      </c>
      <c r="L28" s="10">
        <f>'５西部地区'!L28+'3東部地区 '!L28+'４中部地区 '!L28</f>
        <v>902</v>
      </c>
      <c r="M28" s="11">
        <f t="shared" si="8"/>
        <v>132.4742268041237</v>
      </c>
      <c r="N28" s="13">
        <f>'５西部地区'!N28+'3東部地区 '!N28+'４中部地区 '!N28</f>
        <v>219</v>
      </c>
      <c r="O28" s="10">
        <f>'５西部地区'!O28+'3東部地区 '!O28+'４中部地区 '!O28</f>
        <v>765</v>
      </c>
      <c r="P28" s="11">
        <f t="shared" si="9"/>
        <v>249.3150684931507</v>
      </c>
    </row>
    <row r="29" spans="1:16" ht="14.25" customHeight="1">
      <c r="A29" s="9">
        <v>7</v>
      </c>
      <c r="B29" s="13">
        <f>'５西部地区'!B29+'3東部地区 '!B29+'４中部地区 '!B29</f>
        <v>1282</v>
      </c>
      <c r="C29" s="10">
        <f>'５西部地区'!C29+'3東部地区 '!C29+'４中部地区 '!C29</f>
        <v>1366</v>
      </c>
      <c r="D29" s="11">
        <f t="shared" si="5"/>
        <v>6.5522620904836195</v>
      </c>
      <c r="E29" s="10">
        <f>'５西部地区'!E29+'3東部地区 '!E29+'４中部地区 '!E29</f>
        <v>1660</v>
      </c>
      <c r="F29" s="10">
        <f>'５西部地区'!F29+'3東部地区 '!F29+'４中部地区 '!F29</f>
        <v>1642</v>
      </c>
      <c r="G29" s="11">
        <f t="shared" si="6"/>
        <v>-1.0843373493975903</v>
      </c>
      <c r="H29" s="10">
        <f>'５西部地区'!H29+'3東部地区 '!H29+'４中部地区 '!H29</f>
        <v>35</v>
      </c>
      <c r="I29" s="10">
        <f>'５西部地区'!I29+'3東部地区 '!I29+'４中部地区 '!I29</f>
        <v>53</v>
      </c>
      <c r="J29" s="11">
        <f t="shared" si="7"/>
        <v>51.42857142857142</v>
      </c>
      <c r="K29" s="10">
        <f>'５西部地区'!K29+'3東部地区 '!K29+'４中部地区 '!K29</f>
        <v>195</v>
      </c>
      <c r="L29" s="10">
        <f>'５西部地区'!L29+'3東部地区 '!L29+'４中部地区 '!L29</f>
        <v>635</v>
      </c>
      <c r="M29" s="11">
        <f t="shared" si="8"/>
        <v>225.64102564102564</v>
      </c>
      <c r="N29" s="13">
        <f>'５西部地区'!N29+'3東部地区 '!N29+'４中部地区 '!N29</f>
        <v>29</v>
      </c>
      <c r="O29" s="10">
        <f>'５西部地区'!O29+'3東部地区 '!O29+'４中部地区 '!O29</f>
        <v>489</v>
      </c>
      <c r="P29" s="11">
        <f t="shared" si="9"/>
        <v>1586.2068965517242</v>
      </c>
    </row>
    <row r="30" spans="1:16" ht="14.25" customHeight="1">
      <c r="A30" s="9">
        <v>8</v>
      </c>
      <c r="B30" s="13">
        <f>'５西部地区'!B30+'3東部地区 '!B30+'４中部地区 '!B30</f>
        <v>1635</v>
      </c>
      <c r="C30" s="10">
        <f>'５西部地区'!C30+'3東部地区 '!C30+'４中部地区 '!C30</f>
        <v>1248</v>
      </c>
      <c r="D30" s="11">
        <f t="shared" si="5"/>
        <v>-23.669724770642205</v>
      </c>
      <c r="E30" s="10">
        <f>'５西部地区'!E30+'3東部地区 '!E30+'４中部地区 '!E30</f>
        <v>1487</v>
      </c>
      <c r="F30" s="10">
        <f>'５西部地区'!F30+'3東部地区 '!F30+'４中部地区 '!F30</f>
        <v>1158</v>
      </c>
      <c r="G30" s="11">
        <f t="shared" si="6"/>
        <v>-22.125084061869536</v>
      </c>
      <c r="H30" s="10">
        <f>'５西部地区'!H30+'3東部地区 '!H30+'４中部地区 '!H30</f>
        <v>4</v>
      </c>
      <c r="I30" s="10">
        <f>'５西部地区'!I30+'3東部地区 '!I30+'４中部地区 '!I30</f>
        <v>22</v>
      </c>
      <c r="J30" s="11">
        <f t="shared" si="7"/>
        <v>450</v>
      </c>
      <c r="K30" s="10">
        <f>'５西部地区'!K30+'3東部地区 '!K30+'４中部地区 '!K30</f>
        <v>479</v>
      </c>
      <c r="L30" s="10">
        <f>'５西部地区'!L30+'3東部地区 '!L30+'４中部地区 '!L30</f>
        <v>314</v>
      </c>
      <c r="M30" s="11">
        <f t="shared" si="8"/>
        <v>-34.44676409185804</v>
      </c>
      <c r="N30" s="13">
        <f>'５西部地区'!N30+'3東部地区 '!N30+'４中部地区 '!N30</f>
        <v>325</v>
      </c>
      <c r="O30" s="10">
        <f>'５西部地区'!O30+'3東部地区 '!O30+'４中部地区 '!O30</f>
        <v>186</v>
      </c>
      <c r="P30" s="11">
        <f t="shared" si="9"/>
        <v>-42.769230769230774</v>
      </c>
    </row>
    <row r="31" spans="1:16" ht="14.25" customHeight="1">
      <c r="A31" s="9">
        <v>9</v>
      </c>
      <c r="B31" s="13">
        <f>'５西部地区'!B31+'3東部地区 '!B31+'４中部地区 '!B31</f>
        <v>1482</v>
      </c>
      <c r="C31" s="10">
        <f>'５西部地区'!C31+'3東部地区 '!C31+'４中部地区 '!C31</f>
        <v>1112</v>
      </c>
      <c r="D31" s="11">
        <f t="shared" si="5"/>
        <v>-24.966261808367072</v>
      </c>
      <c r="E31" s="10">
        <f>'５西部地区'!E31+'3東部地区 '!E31+'４中部地区 '!E31</f>
        <v>1277</v>
      </c>
      <c r="F31" s="10">
        <f>'５西部地区'!F31+'3東部地区 '!F31+'４中部地区 '!F31</f>
        <v>785</v>
      </c>
      <c r="G31" s="11">
        <f t="shared" si="6"/>
        <v>-38.52779953014879</v>
      </c>
      <c r="H31" s="10">
        <f>'５西部地区'!H31+'3東部地区 '!H31+'４中部地区 '!H31</f>
        <v>16</v>
      </c>
      <c r="I31" s="10">
        <f>'５西部地区'!I31+'3東部地区 '!I31+'４中部地区 '!I31</f>
        <v>8</v>
      </c>
      <c r="J31" s="11">
        <f t="shared" si="7"/>
        <v>-50</v>
      </c>
      <c r="K31" s="10">
        <f>'５西部地区'!K31+'3東部地区 '!K31+'４中部地区 '!K31</f>
        <v>218</v>
      </c>
      <c r="L31" s="10">
        <f>'５西部地区'!L31+'3東部地区 '!L31+'４中部地区 '!L31</f>
        <v>318</v>
      </c>
      <c r="M31" s="11">
        <f t="shared" si="8"/>
        <v>45.87155963302752</v>
      </c>
      <c r="N31" s="13">
        <f>'５西部地区'!N31+'3東部地区 '!N31+'４中部地区 '!N31</f>
        <v>85</v>
      </c>
      <c r="O31" s="10">
        <f>'５西部地区'!O31+'3東部地区 '!O31+'４中部地区 '!O31</f>
        <v>211</v>
      </c>
      <c r="P31" s="11">
        <f t="shared" si="9"/>
        <v>148.23529411764707</v>
      </c>
    </row>
    <row r="32" spans="1:16" ht="14.25" customHeight="1">
      <c r="A32" s="9">
        <v>10</v>
      </c>
      <c r="B32" s="13">
        <f>'５西部地区'!B32+'3東部地区 '!B32+'４中部地区 '!B32</f>
        <v>1522</v>
      </c>
      <c r="C32" s="10">
        <f>'５西部地区'!C32+'3東部地区 '!C32+'４中部地区 '!C32</f>
        <v>1270</v>
      </c>
      <c r="D32" s="11">
        <f t="shared" si="5"/>
        <v>-16.557161629434955</v>
      </c>
      <c r="E32" s="10">
        <f>'５西部地区'!E32+'3東部地区 '!E32+'４中部地区 '!E32</f>
        <v>1672</v>
      </c>
      <c r="F32" s="10">
        <f>'５西部地区'!F32+'3東部地区 '!F32+'４中部地区 '!F32</f>
        <v>1005</v>
      </c>
      <c r="G32" s="11">
        <f t="shared" si="6"/>
        <v>-39.89234449760766</v>
      </c>
      <c r="H32" s="10">
        <f>'５西部地区'!H32+'3東部地区 '!H32+'４中部地区 '!H32</f>
        <v>38</v>
      </c>
      <c r="I32" s="10">
        <f>'５西部地区'!I32+'3東部地区 '!I32+'４中部地区 '!I32</f>
        <v>5</v>
      </c>
      <c r="J32" s="11">
        <f t="shared" si="7"/>
        <v>-86.8421052631579</v>
      </c>
      <c r="K32" s="10">
        <f>'５西部地区'!K32+'3東部地区 '!K32+'４中部地区 '!K32</f>
        <v>343</v>
      </c>
      <c r="L32" s="10">
        <f>'５西部地区'!L32+'3東部地区 '!L32+'４中部地区 '!L32</f>
        <v>458</v>
      </c>
      <c r="M32" s="11">
        <f t="shared" si="8"/>
        <v>33.52769679300292</v>
      </c>
      <c r="N32" s="13">
        <f>'５西部地区'!N32+'3東部地区 '!N32+'４中部地区 '!N32</f>
        <v>168</v>
      </c>
      <c r="O32" s="10">
        <f>'５西部地区'!O32+'3東部地区 '!O32+'４中部地区 '!O32</f>
        <v>322</v>
      </c>
      <c r="P32" s="11">
        <f t="shared" si="9"/>
        <v>91.66666666666666</v>
      </c>
    </row>
    <row r="33" spans="1:16" ht="14.25" customHeight="1">
      <c r="A33" s="9">
        <v>11</v>
      </c>
      <c r="B33" s="13">
        <f>'５西部地区'!B33+'3東部地区 '!B33+'４中部地区 '!B33</f>
        <v>1415</v>
      </c>
      <c r="C33" s="10">
        <f>'５西部地区'!C33+'3東部地区 '!C33+'４中部地区 '!C33</f>
        <v>1261</v>
      </c>
      <c r="D33" s="11">
        <f t="shared" si="5"/>
        <v>-10.883392226148409</v>
      </c>
      <c r="E33" s="10">
        <f>'５西部地区'!E33+'3東部地区 '!E33+'４中部地区 '!E33</f>
        <v>1511</v>
      </c>
      <c r="F33" s="10">
        <f>'５西部地区'!F33+'3東部地区 '!F33+'４中部地区 '!F33</f>
        <v>1361</v>
      </c>
      <c r="G33" s="11">
        <f t="shared" si="6"/>
        <v>-9.927200529450694</v>
      </c>
      <c r="H33" s="10">
        <f>'５西部地区'!H33+'3東部地区 '!H33+'４中部地区 '!H33</f>
        <v>19</v>
      </c>
      <c r="I33" s="10">
        <f>'５西部地区'!I33+'3東部地区 '!I33+'４中部地区 '!I33</f>
        <v>7</v>
      </c>
      <c r="J33" s="11">
        <f t="shared" si="7"/>
        <v>-63.1578947368421</v>
      </c>
      <c r="K33" s="10">
        <f>'５西部地区'!K33+'3東部地区 '!K33+'４中部地区 '!K33</f>
        <v>515</v>
      </c>
      <c r="L33" s="10">
        <f>'５西部地区'!L33+'3東部地区 '!L33+'４中部地区 '!L33</f>
        <v>313</v>
      </c>
      <c r="M33" s="11">
        <f t="shared" si="8"/>
        <v>-39.22330097087379</v>
      </c>
      <c r="N33" s="13">
        <f>'５西部地区'!N33+'3東部地区 '!N33+'４中部地区 '!N33</f>
        <v>354</v>
      </c>
      <c r="O33" s="10">
        <f>'５西部地区'!O33+'3東部地区 '!O33+'４中部地区 '!O33</f>
        <v>177</v>
      </c>
      <c r="P33" s="38">
        <f>IF(O33=0,0,IF(N33="0","　　―",(O33-N33)/N33*100))</f>
        <v>-50</v>
      </c>
    </row>
    <row r="34" spans="1:16" ht="14.25" customHeight="1">
      <c r="A34" s="9">
        <v>12</v>
      </c>
      <c r="B34" s="13">
        <f>'５西部地区'!B34+'3東部地区 '!B34+'４中部地区 '!B34</f>
        <v>1274</v>
      </c>
      <c r="C34" s="10">
        <f>'５西部地区'!C34+'3東部地区 '!C34+'４中部地区 '!C34</f>
        <v>1136</v>
      </c>
      <c r="D34" s="11">
        <f t="shared" si="5"/>
        <v>-10.832025117739404</v>
      </c>
      <c r="E34" s="10">
        <f>'５西部地区'!E34+'3東部地区 '!E34+'４中部地区 '!E34</f>
        <v>1526</v>
      </c>
      <c r="F34" s="10">
        <f>'５西部地区'!F34+'3東部地区 '!F34+'４中部地区 '!F34</f>
        <v>1260</v>
      </c>
      <c r="G34" s="11">
        <f t="shared" si="6"/>
        <v>-17.431192660550458</v>
      </c>
      <c r="H34" s="10">
        <f>'５西部地区'!H34+'3東部地区 '!H34+'４中部地区 '!H34</f>
        <v>52</v>
      </c>
      <c r="I34" s="10">
        <f>'５西部地区'!I34+'3東部地区 '!I34+'４中部地区 '!I34</f>
        <v>25</v>
      </c>
      <c r="J34" s="11">
        <f t="shared" si="7"/>
        <v>-51.92307692307693</v>
      </c>
      <c r="K34" s="10">
        <f>'５西部地区'!K34+'3東部地区 '!K34+'４中部地区 '!K34</f>
        <v>405</v>
      </c>
      <c r="L34" s="10">
        <f>'５西部地区'!L34+'3東部地区 '!L34+'４中部地区 '!L34</f>
        <v>170</v>
      </c>
      <c r="M34" s="11">
        <f t="shared" si="8"/>
        <v>-58.0246913580247</v>
      </c>
      <c r="N34" s="13">
        <f>'５西部地区'!N34+'3東部地区 '!N34+'４中部地区 '!N34</f>
        <v>260</v>
      </c>
      <c r="O34" s="23" t="str">
        <f>"0"</f>
        <v>0</v>
      </c>
      <c r="P34" s="11">
        <f t="shared" si="9"/>
        <v>-100</v>
      </c>
    </row>
    <row r="35" spans="1:16" ht="14.25" customHeight="1">
      <c r="A35" s="9">
        <v>1</v>
      </c>
      <c r="B35" s="13">
        <f>'５西部地区'!B35+'3東部地区 '!B35+'４中部地区 '!B35</f>
        <v>1394</v>
      </c>
      <c r="C35" s="10">
        <f>'５西部地区'!C35+'3東部地区 '!C35+'４中部地区 '!C35</f>
        <v>1238</v>
      </c>
      <c r="D35" s="11">
        <f t="shared" si="5"/>
        <v>-11.190817790530847</v>
      </c>
      <c r="E35" s="10">
        <f>'５西部地区'!E35+'3東部地区 '!E35+'４中部地区 '!E35</f>
        <v>1554</v>
      </c>
      <c r="F35" s="10">
        <f>'５西部地区'!F35+'3東部地区 '!F35+'４中部地区 '!F35</f>
        <v>1273</v>
      </c>
      <c r="G35" s="11">
        <f t="shared" si="6"/>
        <v>-18.082368082368085</v>
      </c>
      <c r="H35" s="10">
        <f>'５西部地区'!H35+'3東部地区 '!H35+'４中部地区 '!H35</f>
        <v>7</v>
      </c>
      <c r="I35" s="10">
        <f>'５西部地区'!I35+'3東部地区 '!I35+'４中部地区 '!I35</f>
        <v>11</v>
      </c>
      <c r="J35" s="11">
        <f t="shared" si="7"/>
        <v>57.14285714285714</v>
      </c>
      <c r="K35" s="10">
        <f>'５西部地区'!K35+'3東部地区 '!K35+'４中部地区 '!K35</f>
        <v>403</v>
      </c>
      <c r="L35" s="10">
        <f>'５西部地区'!L35+'3東部地区 '!L35+'４中部地区 '!L35</f>
        <v>160</v>
      </c>
      <c r="M35" s="11">
        <f t="shared" si="8"/>
        <v>-60.297766749379655</v>
      </c>
      <c r="N35" s="13">
        <f>'５西部地区'!N35+'3東部地区 '!N35+'４中部地区 '!N35</f>
        <v>196</v>
      </c>
      <c r="O35" s="10">
        <f>'５西部地区'!O35+'3東部地区 '!O35+'４中部地区 '!O35</f>
        <v>20</v>
      </c>
      <c r="P35" s="11">
        <f t="shared" si="9"/>
        <v>-89.79591836734694</v>
      </c>
    </row>
    <row r="36" spans="1:16" ht="14.25" customHeight="1">
      <c r="A36" s="9">
        <v>2</v>
      </c>
      <c r="B36" s="13">
        <f>'５西部地区'!B36+'3東部地区 '!B36+'４中部地区 '!B36</f>
        <v>1129</v>
      </c>
      <c r="C36" s="10">
        <v>1239</v>
      </c>
      <c r="D36" s="11">
        <f t="shared" si="5"/>
        <v>9.743135518157661</v>
      </c>
      <c r="E36" s="10">
        <f>'５西部地区'!E36+'3東部地区 '!E36+'４中部地区 '!E36</f>
        <v>1167</v>
      </c>
      <c r="F36" s="10">
        <v>1315</v>
      </c>
      <c r="G36" s="11">
        <f t="shared" si="6"/>
        <v>12.68209083119109</v>
      </c>
      <c r="H36" s="10">
        <f>'５西部地区'!H36+'3東部地区 '!H36+'４中部地区 '!H36</f>
        <v>5</v>
      </c>
      <c r="I36" s="10">
        <v>61</v>
      </c>
      <c r="J36" s="11">
        <f t="shared" si="7"/>
        <v>1120</v>
      </c>
      <c r="K36" s="10">
        <f>'５西部地区'!K36+'3東部地区 '!K36+'４中部地区 '!K36</f>
        <v>260</v>
      </c>
      <c r="L36" s="10">
        <v>395</v>
      </c>
      <c r="M36" s="11">
        <f t="shared" si="8"/>
        <v>51.92307692307693</v>
      </c>
      <c r="N36" s="13">
        <f>'５西部地区'!N36+'3東部地区 '!N36+'４中部地区 '!N36</f>
        <v>119</v>
      </c>
      <c r="O36" s="10">
        <v>202</v>
      </c>
      <c r="P36" s="11">
        <f t="shared" si="9"/>
        <v>69.74789915966386</v>
      </c>
    </row>
    <row r="37" spans="1:16" ht="14.25" customHeight="1">
      <c r="A37" s="9">
        <v>3</v>
      </c>
      <c r="B37" s="13">
        <f>'５西部地区'!B37+'3東部地区 '!B37+'４中部地区 '!B37</f>
        <v>1191</v>
      </c>
      <c r="C37" s="10">
        <v>1245</v>
      </c>
      <c r="D37" s="11">
        <f>IF(C37=0,0,(C37-B37)/B37*100)</f>
        <v>4.534005037783375</v>
      </c>
      <c r="E37" s="10">
        <f>'５西部地区'!E37+'3東部地区 '!E37+'４中部地区 '!E37</f>
        <v>1325</v>
      </c>
      <c r="F37" s="10">
        <v>1305</v>
      </c>
      <c r="G37" s="11">
        <f>IF(F37=0,0,(F37-E37)/E37*100)</f>
        <v>-1.509433962264151</v>
      </c>
      <c r="H37" s="10">
        <f>'５西部地区'!H37+'3東部地区 '!H37+'４中部地区 '!H37</f>
        <v>64</v>
      </c>
      <c r="I37" s="10">
        <v>46</v>
      </c>
      <c r="J37" s="11">
        <f>IF(I37=0,0,(I37-H37)/H37*100)</f>
        <v>-28.125</v>
      </c>
      <c r="K37" s="10">
        <f>'５西部地区'!K37+'3東部地区 '!K37+'４中部地区 '!K37</f>
        <v>340</v>
      </c>
      <c r="L37" s="10">
        <v>150</v>
      </c>
      <c r="M37" s="11">
        <f>IF(L37=0,0,(L37-K37)/K37*100)</f>
        <v>-55.88235294117647</v>
      </c>
      <c r="N37" s="13">
        <f>'５西部地区'!N37+'3東部地区 '!N37+'４中部地区 '!N37</f>
        <v>189</v>
      </c>
      <c r="O37" s="57" t="str">
        <f>"0"</f>
        <v>0</v>
      </c>
      <c r="P37" s="11">
        <f aca="true" t="shared" si="10" ref="P37:P43">IF(O37=0,0,(O37-N37)/N37*100)</f>
        <v>-100</v>
      </c>
    </row>
    <row r="38" spans="1:16" ht="18" customHeight="1">
      <c r="A38" s="12" t="s">
        <v>6</v>
      </c>
      <c r="B38" s="13">
        <f>SUM(B26:B37)</f>
        <v>17006</v>
      </c>
      <c r="C38" s="10">
        <f>IF(C37=0,0,SUM(C26:C37))</f>
        <v>15467</v>
      </c>
      <c r="D38" s="11">
        <f t="shared" si="5"/>
        <v>-9.04974714806539</v>
      </c>
      <c r="E38" s="13">
        <f>SUM(E26:E37)</f>
        <v>17512</v>
      </c>
      <c r="F38" s="10">
        <f>IF(F37=0,0,SUM(F26:F37))</f>
        <v>15618</v>
      </c>
      <c r="G38" s="11">
        <f t="shared" si="6"/>
        <v>-10.815440840566469</v>
      </c>
      <c r="H38" s="13">
        <f>SUM(H26:H37)</f>
        <v>504</v>
      </c>
      <c r="I38" s="10">
        <f>IF(I37=0,0,SUM(I26:I37))</f>
        <v>281</v>
      </c>
      <c r="J38" s="11">
        <f t="shared" si="7"/>
        <v>-44.24603174603175</v>
      </c>
      <c r="K38" s="13">
        <f>SUM(K26:K37)</f>
        <v>3949</v>
      </c>
      <c r="L38" s="10">
        <f>IF(L37=0,0,SUM(L26:L37))</f>
        <v>5466</v>
      </c>
      <c r="M38" s="11">
        <f t="shared" si="8"/>
        <v>38.41478855406432</v>
      </c>
      <c r="N38" s="13">
        <f>SUM(N26:N37)</f>
        <v>2067</v>
      </c>
      <c r="O38" s="10">
        <f>IF(O37=0,0,SUM(O26:O37))</f>
        <v>3692</v>
      </c>
      <c r="P38" s="11">
        <f t="shared" si="10"/>
        <v>78.61635220125787</v>
      </c>
    </row>
    <row r="39" spans="1:16" ht="14.25" customHeight="1">
      <c r="A39" s="9" t="s">
        <v>7</v>
      </c>
      <c r="B39" s="13">
        <f>SUM(B26:B28)</f>
        <v>4682</v>
      </c>
      <c r="C39" s="10">
        <f>IF(C28=0,0,SUM(C26:C28))</f>
        <v>4352</v>
      </c>
      <c r="D39" s="11">
        <f t="shared" si="5"/>
        <v>-7.048269970098249</v>
      </c>
      <c r="E39" s="13">
        <f>SUM(E26:E28)</f>
        <v>4333</v>
      </c>
      <c r="F39" s="10">
        <f>IF(F28=0,0,SUM(F26:F28))</f>
        <v>4514</v>
      </c>
      <c r="G39" s="11">
        <f t="shared" si="6"/>
        <v>4.1772444034156475</v>
      </c>
      <c r="H39" s="13">
        <f>SUM(H26:H28)</f>
        <v>264</v>
      </c>
      <c r="I39" s="10">
        <f>IF(I28=0,0,SUM(I26:I28))</f>
        <v>43</v>
      </c>
      <c r="J39" s="11">
        <f t="shared" si="7"/>
        <v>-83.71212121212122</v>
      </c>
      <c r="K39" s="13">
        <f>SUM(K26:K28)</f>
        <v>791</v>
      </c>
      <c r="L39" s="10">
        <f>IF(L28=0,0,SUM(L26:L28))</f>
        <v>2553</v>
      </c>
      <c r="M39" s="11">
        <f t="shared" si="8"/>
        <v>222.75600505689002</v>
      </c>
      <c r="N39" s="13">
        <f>SUM(N26:N28)</f>
        <v>342</v>
      </c>
      <c r="O39" s="10">
        <f>IF(O28=0,0,SUM(O26:O28))</f>
        <v>2085</v>
      </c>
      <c r="P39" s="11">
        <f t="shared" si="10"/>
        <v>509.64912280701753</v>
      </c>
    </row>
    <row r="40" spans="1:16" ht="14.25" customHeight="1">
      <c r="A40" s="9" t="s">
        <v>8</v>
      </c>
      <c r="B40" s="13">
        <f>SUM(B29:B31)</f>
        <v>4399</v>
      </c>
      <c r="C40" s="10">
        <f>IF(C31=0,0,SUM(C29:C31))</f>
        <v>3726</v>
      </c>
      <c r="D40" s="11">
        <f t="shared" si="5"/>
        <v>-15.298931575358035</v>
      </c>
      <c r="E40" s="13">
        <f>SUM(E29:E31)</f>
        <v>4424</v>
      </c>
      <c r="F40" s="10">
        <f>IF(F31=0,0,SUM(F29:F31))</f>
        <v>3585</v>
      </c>
      <c r="G40" s="11">
        <f t="shared" si="6"/>
        <v>-18.964737793851718</v>
      </c>
      <c r="H40" s="13">
        <f>SUM(H29:H31)</f>
        <v>55</v>
      </c>
      <c r="I40" s="10">
        <f>IF(I31=0,0,SUM(I29:I31))</f>
        <v>83</v>
      </c>
      <c r="J40" s="11">
        <f t="shared" si="7"/>
        <v>50.90909090909091</v>
      </c>
      <c r="K40" s="13">
        <f>SUM(K29:K31)</f>
        <v>892</v>
      </c>
      <c r="L40" s="10">
        <f>IF(L31=0,0,SUM(L29:L31))</f>
        <v>1267</v>
      </c>
      <c r="M40" s="11">
        <f t="shared" si="8"/>
        <v>42.04035874439462</v>
      </c>
      <c r="N40" s="13">
        <f>SUM(N29:N31)</f>
        <v>439</v>
      </c>
      <c r="O40" s="10">
        <f>IF(O31=0,0,SUM(O29:O31))</f>
        <v>886</v>
      </c>
      <c r="P40" s="11">
        <f t="shared" si="10"/>
        <v>101.82232346241457</v>
      </c>
    </row>
    <row r="41" spans="1:16" ht="14.25" customHeight="1">
      <c r="A41" s="9" t="s">
        <v>9</v>
      </c>
      <c r="B41" s="13">
        <f>SUM(B32:B34)</f>
        <v>4211</v>
      </c>
      <c r="C41" s="10">
        <f>IF(C34=0,0,SUM(C32:C34))</f>
        <v>3667</v>
      </c>
      <c r="D41" s="11">
        <f t="shared" si="5"/>
        <v>-12.918546663500354</v>
      </c>
      <c r="E41" s="13">
        <f>SUM(E32:E34)</f>
        <v>4709</v>
      </c>
      <c r="F41" s="10">
        <f>IF(F34=0,0,SUM(F32:F34))</f>
        <v>3626</v>
      </c>
      <c r="G41" s="11">
        <f t="shared" si="6"/>
        <v>-22.99851348481631</v>
      </c>
      <c r="H41" s="13">
        <f>SUM(H32:H34)</f>
        <v>109</v>
      </c>
      <c r="I41" s="10">
        <f>IF(I34=0,0,SUM(I32:I34))</f>
        <v>37</v>
      </c>
      <c r="J41" s="11">
        <f t="shared" si="7"/>
        <v>-66.05504587155964</v>
      </c>
      <c r="K41" s="13">
        <f>SUM(K32:K34)</f>
        <v>1263</v>
      </c>
      <c r="L41" s="10">
        <f>IF(L34=0,0,SUM(L32:L34))</f>
        <v>941</v>
      </c>
      <c r="M41" s="11">
        <f t="shared" si="8"/>
        <v>-25.494853523357087</v>
      </c>
      <c r="N41" s="13">
        <f>SUM(N32:N34)</f>
        <v>782</v>
      </c>
      <c r="O41" s="10">
        <f>IF(O34=0,0,SUM(O32:O34))</f>
        <v>499</v>
      </c>
      <c r="P41" s="11">
        <f t="shared" si="10"/>
        <v>-36.18925831202046</v>
      </c>
    </row>
    <row r="42" spans="1:16" ht="14.25" customHeight="1">
      <c r="A42" s="9" t="s">
        <v>10</v>
      </c>
      <c r="B42" s="13">
        <f>SUM(B35:B37)</f>
        <v>3714</v>
      </c>
      <c r="C42" s="10">
        <f>IF(C37=0,0,SUM(C35:C37))</f>
        <v>3722</v>
      </c>
      <c r="D42" s="11">
        <f t="shared" si="5"/>
        <v>0.2154011847065159</v>
      </c>
      <c r="E42" s="13">
        <f>SUM(E35:E37)</f>
        <v>4046</v>
      </c>
      <c r="F42" s="10">
        <f>IF(F37=0,0,SUM(F35:F37))</f>
        <v>3893</v>
      </c>
      <c r="G42" s="11">
        <f t="shared" si="6"/>
        <v>-3.7815126050420167</v>
      </c>
      <c r="H42" s="13">
        <f>SUM(H35:H37)</f>
        <v>76</v>
      </c>
      <c r="I42" s="10">
        <f>IF(I37=0,0,SUM(I35:I37))</f>
        <v>118</v>
      </c>
      <c r="J42" s="11">
        <f t="shared" si="7"/>
        <v>55.26315789473685</v>
      </c>
      <c r="K42" s="13">
        <f>SUM(K35:K37)</f>
        <v>1003</v>
      </c>
      <c r="L42" s="10">
        <f>IF(L37=0,0,SUM(L35:L37))</f>
        <v>705</v>
      </c>
      <c r="M42" s="11">
        <f t="shared" si="8"/>
        <v>-29.710867397806577</v>
      </c>
      <c r="N42" s="13">
        <f>SUM(N35:N37)</f>
        <v>504</v>
      </c>
      <c r="O42" s="10">
        <f>IF(O37=0,0,SUM(O35:O37))</f>
        <v>222</v>
      </c>
      <c r="P42" s="11">
        <f t="shared" si="10"/>
        <v>-55.952380952380956</v>
      </c>
    </row>
    <row r="43" spans="1:16" ht="15" customHeight="1" thickBot="1">
      <c r="A43" s="14" t="s">
        <v>25</v>
      </c>
      <c r="B43" s="49">
        <f>SUM(B26:B37)</f>
        <v>17006</v>
      </c>
      <c r="C43" s="15">
        <f>SUM(C26:C37)</f>
        <v>15467</v>
      </c>
      <c r="D43" s="16">
        <f t="shared" si="5"/>
        <v>-9.04974714806539</v>
      </c>
      <c r="E43" s="49">
        <f>SUM(E26:E37)</f>
        <v>17512</v>
      </c>
      <c r="F43" s="15">
        <f>SUM(F26:F37)</f>
        <v>15618</v>
      </c>
      <c r="G43" s="16">
        <f t="shared" si="6"/>
        <v>-10.815440840566469</v>
      </c>
      <c r="H43" s="49">
        <f>SUM(H26:H37)</f>
        <v>504</v>
      </c>
      <c r="I43" s="15">
        <f>SUM(I26:I37)</f>
        <v>281</v>
      </c>
      <c r="J43" s="16">
        <f t="shared" si="7"/>
        <v>-44.24603174603175</v>
      </c>
      <c r="K43" s="49">
        <f>SUM(K26:K37)</f>
        <v>3949</v>
      </c>
      <c r="L43" s="15">
        <f>SUM(L26:L37)</f>
        <v>5466</v>
      </c>
      <c r="M43" s="16">
        <f t="shared" si="8"/>
        <v>38.41478855406432</v>
      </c>
      <c r="N43" s="49">
        <f>SUM(N26:N37)</f>
        <v>2067</v>
      </c>
      <c r="O43" s="15">
        <f>SUM(O26:O37)</f>
        <v>3692</v>
      </c>
      <c r="P43" s="16">
        <f t="shared" si="10"/>
        <v>78.61635220125787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sheetProtection/>
  <mergeCells count="2">
    <mergeCell ref="A2:A3"/>
    <mergeCell ref="A24:A25"/>
  </mergeCells>
  <printOptions horizontalCentered="1"/>
  <pageMargins left="0.62" right="0.71" top="0.97" bottom="0.2" header="0.51" footer="0.21"/>
  <pageSetup firstPageNumber="2" useFirstPageNumber="1" orientation="landscape" paperSize="9" scale="85" r:id="rId3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showZeros="0" zoomScale="75" zoomScaleNormal="75" zoomScaleSheetLayoutView="75" workbookViewId="0" topLeftCell="A13">
      <selection activeCell="N44" sqref="N44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38</v>
      </c>
      <c r="I1" s="6"/>
      <c r="J1" s="6"/>
      <c r="K1" s="2" t="s">
        <v>17</v>
      </c>
      <c r="N1" s="2" t="s">
        <v>18</v>
      </c>
    </row>
    <row r="2" spans="1:16" ht="14.25" customHeight="1">
      <c r="A2" s="58" t="s">
        <v>2</v>
      </c>
      <c r="B2" s="34" t="s">
        <v>28</v>
      </c>
      <c r="C2" s="34" t="s">
        <v>29</v>
      </c>
      <c r="D2" s="35" t="s">
        <v>3</v>
      </c>
      <c r="E2" s="34" t="s">
        <v>28</v>
      </c>
      <c r="F2" s="34" t="s">
        <v>29</v>
      </c>
      <c r="G2" s="35" t="s">
        <v>3</v>
      </c>
      <c r="H2" s="34" t="s">
        <v>28</v>
      </c>
      <c r="I2" s="34" t="s">
        <v>29</v>
      </c>
      <c r="J2" s="35" t="s">
        <v>3</v>
      </c>
      <c r="K2" s="34" t="s">
        <v>28</v>
      </c>
      <c r="L2" s="34" t="s">
        <v>29</v>
      </c>
      <c r="M2" s="35" t="s">
        <v>3</v>
      </c>
      <c r="N2" s="34" t="s">
        <v>28</v>
      </c>
      <c r="O2" s="34" t="s">
        <v>29</v>
      </c>
      <c r="P2" s="35" t="s">
        <v>3</v>
      </c>
    </row>
    <row r="3" spans="1:16" ht="14.25" customHeight="1">
      <c r="A3" s="59"/>
      <c r="B3" s="24" t="s">
        <v>4</v>
      </c>
      <c r="C3" s="25" t="s">
        <v>4</v>
      </c>
      <c r="D3" s="26" t="s">
        <v>5</v>
      </c>
      <c r="E3" s="24" t="s">
        <v>4</v>
      </c>
      <c r="F3" s="25" t="s">
        <v>4</v>
      </c>
      <c r="G3" s="26" t="s">
        <v>5</v>
      </c>
      <c r="H3" s="24" t="s">
        <v>4</v>
      </c>
      <c r="I3" s="25" t="s">
        <v>4</v>
      </c>
      <c r="J3" s="26" t="s">
        <v>5</v>
      </c>
      <c r="K3" s="24" t="s">
        <v>4</v>
      </c>
      <c r="L3" s="25" t="s">
        <v>4</v>
      </c>
      <c r="M3" s="26" t="s">
        <v>5</v>
      </c>
      <c r="N3" s="24" t="s">
        <v>4</v>
      </c>
      <c r="O3" s="25" t="s">
        <v>4</v>
      </c>
      <c r="P3" s="26" t="s">
        <v>5</v>
      </c>
    </row>
    <row r="4" spans="1:16" ht="14.25" customHeight="1">
      <c r="A4" s="9">
        <v>4</v>
      </c>
      <c r="B4" s="10">
        <v>1159</v>
      </c>
      <c r="C4" s="10">
        <v>1341</v>
      </c>
      <c r="D4" s="11">
        <f aca="true" t="shared" si="0" ref="D4:D21">IF(C4=0,0,(C4-B4)/B4*100)</f>
        <v>15.703192407247627</v>
      </c>
      <c r="E4" s="10">
        <v>32</v>
      </c>
      <c r="F4" s="10">
        <v>95</v>
      </c>
      <c r="G4" s="11">
        <f aca="true" t="shared" si="1" ref="G4:G19">IF(F4=0,0,(F4-E4)/E4*100)</f>
        <v>196.875</v>
      </c>
      <c r="H4" s="10">
        <v>23</v>
      </c>
      <c r="I4" s="10">
        <v>6</v>
      </c>
      <c r="J4" s="11">
        <f aca="true" t="shared" si="2" ref="J4:J21">IF(I4=0,0,(I4-H4)/H4*100)</f>
        <v>-73.91304347826086</v>
      </c>
      <c r="K4" s="10">
        <v>587</v>
      </c>
      <c r="L4" s="10">
        <v>395</v>
      </c>
      <c r="M4" s="11">
        <f aca="true" t="shared" si="3" ref="M4:M15">IF(L4=0,0,(L4-K4)/K4*100)</f>
        <v>-32.70868824531516</v>
      </c>
      <c r="N4" s="10">
        <v>604</v>
      </c>
      <c r="O4" s="10">
        <v>1041</v>
      </c>
      <c r="P4" s="11">
        <f aca="true" t="shared" si="4" ref="P4:P15">IF(O4=0,0,(O4-N4)/N4*100)</f>
        <v>72.35099337748345</v>
      </c>
    </row>
    <row r="5" spans="1:16" ht="14.25" customHeight="1">
      <c r="A5" s="9">
        <v>5</v>
      </c>
      <c r="B5" s="10">
        <v>668</v>
      </c>
      <c r="C5" s="10">
        <v>819</v>
      </c>
      <c r="D5" s="11">
        <f t="shared" si="0"/>
        <v>22.604790419161677</v>
      </c>
      <c r="E5" s="10">
        <v>33</v>
      </c>
      <c r="F5" s="10">
        <v>53</v>
      </c>
      <c r="G5" s="11">
        <f t="shared" si="1"/>
        <v>60.60606060606061</v>
      </c>
      <c r="H5" s="10">
        <v>6</v>
      </c>
      <c r="I5" s="10">
        <v>15</v>
      </c>
      <c r="J5" s="11">
        <f t="shared" si="2"/>
        <v>150</v>
      </c>
      <c r="K5" s="10">
        <v>410</v>
      </c>
      <c r="L5" s="10">
        <v>408</v>
      </c>
      <c r="M5" s="11">
        <f t="shared" si="3"/>
        <v>-0.4878048780487805</v>
      </c>
      <c r="N5" s="10">
        <v>291</v>
      </c>
      <c r="O5" s="10">
        <v>464</v>
      </c>
      <c r="P5" s="11">
        <f t="shared" si="4"/>
        <v>59.450171821305844</v>
      </c>
    </row>
    <row r="6" spans="1:16" ht="14.25" customHeight="1">
      <c r="A6" s="9">
        <v>6</v>
      </c>
      <c r="B6" s="10">
        <v>1016</v>
      </c>
      <c r="C6" s="10">
        <v>1438</v>
      </c>
      <c r="D6" s="11">
        <f t="shared" si="0"/>
        <v>41.53543307086614</v>
      </c>
      <c r="E6" s="10">
        <v>68</v>
      </c>
      <c r="F6" s="10">
        <v>28</v>
      </c>
      <c r="G6" s="11">
        <f t="shared" si="1"/>
        <v>-58.82352941176471</v>
      </c>
      <c r="H6" s="10">
        <v>11</v>
      </c>
      <c r="I6" s="10">
        <v>3</v>
      </c>
      <c r="J6" s="11">
        <f t="shared" si="2"/>
        <v>-72.72727272727273</v>
      </c>
      <c r="K6" s="10">
        <v>525</v>
      </c>
      <c r="L6" s="10">
        <v>447</v>
      </c>
      <c r="M6" s="11">
        <f t="shared" si="3"/>
        <v>-14.857142857142858</v>
      </c>
      <c r="N6" s="10">
        <v>559</v>
      </c>
      <c r="O6" s="10">
        <v>1019</v>
      </c>
      <c r="P6" s="11">
        <f t="shared" si="4"/>
        <v>82.28980322003578</v>
      </c>
    </row>
    <row r="7" spans="1:16" ht="14.25" customHeight="1">
      <c r="A7" s="9">
        <v>7</v>
      </c>
      <c r="B7" s="10">
        <v>785</v>
      </c>
      <c r="C7" s="10">
        <v>1212</v>
      </c>
      <c r="D7" s="11">
        <f t="shared" si="0"/>
        <v>54.394904458598724</v>
      </c>
      <c r="E7" s="10">
        <v>95</v>
      </c>
      <c r="F7" s="10">
        <v>76</v>
      </c>
      <c r="G7" s="11">
        <f t="shared" si="1"/>
        <v>-20</v>
      </c>
      <c r="H7" s="10">
        <v>7</v>
      </c>
      <c r="I7" s="10">
        <v>8</v>
      </c>
      <c r="J7" s="11">
        <f t="shared" si="2"/>
        <v>14.285714285714285</v>
      </c>
      <c r="K7" s="10">
        <v>414</v>
      </c>
      <c r="L7" s="10">
        <v>408</v>
      </c>
      <c r="M7" s="11">
        <f t="shared" si="3"/>
        <v>-1.4492753623188406</v>
      </c>
      <c r="N7" s="10">
        <v>466</v>
      </c>
      <c r="O7" s="10">
        <v>880</v>
      </c>
      <c r="P7" s="11">
        <f t="shared" si="4"/>
        <v>88.8412017167382</v>
      </c>
    </row>
    <row r="8" spans="1:16" ht="14.25" customHeight="1">
      <c r="A8" s="9">
        <v>8</v>
      </c>
      <c r="B8" s="10">
        <v>848</v>
      </c>
      <c r="C8" s="10">
        <v>880</v>
      </c>
      <c r="D8" s="11">
        <f t="shared" si="0"/>
        <v>3.7735849056603774</v>
      </c>
      <c r="E8" s="10">
        <v>62</v>
      </c>
      <c r="F8" s="10">
        <v>56</v>
      </c>
      <c r="G8" s="11">
        <f t="shared" si="1"/>
        <v>-9.67741935483871</v>
      </c>
      <c r="H8" s="10">
        <v>22</v>
      </c>
      <c r="I8" s="10">
        <v>10</v>
      </c>
      <c r="J8" s="11">
        <f t="shared" si="2"/>
        <v>-54.54545454545454</v>
      </c>
      <c r="K8" s="10">
        <v>508</v>
      </c>
      <c r="L8" s="10">
        <v>445</v>
      </c>
      <c r="M8" s="11">
        <f t="shared" si="3"/>
        <v>-12.401574803149607</v>
      </c>
      <c r="N8" s="10">
        <v>402</v>
      </c>
      <c r="O8" s="10">
        <v>491</v>
      </c>
      <c r="P8" s="11">
        <f t="shared" si="4"/>
        <v>22.139303482587064</v>
      </c>
    </row>
    <row r="9" spans="1:16" ht="14.25" customHeight="1">
      <c r="A9" s="9">
        <v>9</v>
      </c>
      <c r="B9" s="10">
        <v>872</v>
      </c>
      <c r="C9" s="10">
        <v>619</v>
      </c>
      <c r="D9" s="11">
        <f t="shared" si="0"/>
        <v>-29.01376146788991</v>
      </c>
      <c r="E9" s="10">
        <v>100</v>
      </c>
      <c r="F9" s="10">
        <v>89</v>
      </c>
      <c r="G9" s="11">
        <f t="shared" si="1"/>
        <v>-11</v>
      </c>
      <c r="H9" s="10">
        <v>52</v>
      </c>
      <c r="I9" s="10">
        <v>6</v>
      </c>
      <c r="J9" s="11">
        <f t="shared" si="2"/>
        <v>-88.46153846153845</v>
      </c>
      <c r="K9" s="10">
        <v>490</v>
      </c>
      <c r="L9" s="10">
        <v>332</v>
      </c>
      <c r="M9" s="11">
        <f t="shared" si="3"/>
        <v>-32.244897959183675</v>
      </c>
      <c r="N9" s="10">
        <v>482</v>
      </c>
      <c r="O9" s="10">
        <v>376</v>
      </c>
      <c r="P9" s="11">
        <f t="shared" si="4"/>
        <v>-21.991701244813278</v>
      </c>
    </row>
    <row r="10" spans="1:16" ht="14.25" customHeight="1">
      <c r="A10" s="9">
        <v>10</v>
      </c>
      <c r="B10" s="10">
        <v>918</v>
      </c>
      <c r="C10" s="10">
        <v>563</v>
      </c>
      <c r="D10" s="11">
        <f t="shared" si="0"/>
        <v>-38.67102396514161</v>
      </c>
      <c r="E10" s="10">
        <v>72</v>
      </c>
      <c r="F10" s="10">
        <v>154</v>
      </c>
      <c r="G10" s="11">
        <f t="shared" si="1"/>
        <v>113.88888888888889</v>
      </c>
      <c r="H10" s="10">
        <v>4</v>
      </c>
      <c r="I10" s="10">
        <v>14</v>
      </c>
      <c r="J10" s="11">
        <f t="shared" si="2"/>
        <v>250</v>
      </c>
      <c r="K10" s="10">
        <v>511</v>
      </c>
      <c r="L10" s="10">
        <v>382</v>
      </c>
      <c r="M10" s="11">
        <f t="shared" si="3"/>
        <v>-25.244618395303327</v>
      </c>
      <c r="N10" s="10">
        <v>479</v>
      </c>
      <c r="O10" s="10">
        <v>335</v>
      </c>
      <c r="P10" s="11">
        <f t="shared" si="4"/>
        <v>-30.062630480167012</v>
      </c>
    </row>
    <row r="11" spans="1:16" ht="14.25" customHeight="1">
      <c r="A11" s="9">
        <v>11</v>
      </c>
      <c r="B11" s="10">
        <v>717</v>
      </c>
      <c r="C11" s="10">
        <v>697</v>
      </c>
      <c r="D11" s="11">
        <f t="shared" si="0"/>
        <v>-2.789400278940028</v>
      </c>
      <c r="E11" s="10">
        <v>77</v>
      </c>
      <c r="F11" s="10">
        <v>57</v>
      </c>
      <c r="G11" s="11">
        <f t="shared" si="1"/>
        <v>-25.97402597402597</v>
      </c>
      <c r="H11" s="10">
        <v>3</v>
      </c>
      <c r="I11" s="10">
        <v>3</v>
      </c>
      <c r="J11" s="11">
        <f t="shared" si="2"/>
        <v>0</v>
      </c>
      <c r="K11" s="10">
        <v>437</v>
      </c>
      <c r="L11" s="10">
        <v>430</v>
      </c>
      <c r="M11" s="11">
        <f t="shared" si="3"/>
        <v>-1.6018306636155606</v>
      </c>
      <c r="N11" s="10">
        <v>357</v>
      </c>
      <c r="O11" s="10">
        <v>324</v>
      </c>
      <c r="P11" s="11">
        <f t="shared" si="4"/>
        <v>-9.243697478991598</v>
      </c>
    </row>
    <row r="12" spans="1:16" ht="14.25" customHeight="1">
      <c r="A12" s="9">
        <v>12</v>
      </c>
      <c r="B12" s="10">
        <v>1085</v>
      </c>
      <c r="C12" s="10">
        <v>651</v>
      </c>
      <c r="D12" s="11">
        <f t="shared" si="0"/>
        <v>-40</v>
      </c>
      <c r="E12" s="10">
        <v>119</v>
      </c>
      <c r="F12" s="10">
        <v>53</v>
      </c>
      <c r="G12" s="11">
        <f t="shared" si="1"/>
        <v>-55.46218487394958</v>
      </c>
      <c r="H12" s="10">
        <v>46</v>
      </c>
      <c r="I12" s="10">
        <v>4</v>
      </c>
      <c r="J12" s="11">
        <f t="shared" si="2"/>
        <v>-91.30434782608695</v>
      </c>
      <c r="K12" s="10">
        <v>487</v>
      </c>
      <c r="L12" s="10">
        <v>420</v>
      </c>
      <c r="M12" s="11">
        <f t="shared" si="3"/>
        <v>-13.75770020533881</v>
      </c>
      <c r="N12" s="10">
        <v>717</v>
      </c>
      <c r="O12" s="10">
        <v>284</v>
      </c>
      <c r="P12" s="11">
        <f t="shared" si="4"/>
        <v>-60.3905160390516</v>
      </c>
    </row>
    <row r="13" spans="1:16" ht="14.25" customHeight="1">
      <c r="A13" s="9">
        <v>1</v>
      </c>
      <c r="B13" s="10">
        <v>796</v>
      </c>
      <c r="C13" s="10">
        <v>602</v>
      </c>
      <c r="D13" s="11">
        <f t="shared" si="0"/>
        <v>-24.371859296482413</v>
      </c>
      <c r="E13" s="10">
        <v>51</v>
      </c>
      <c r="F13" s="10">
        <v>39</v>
      </c>
      <c r="G13" s="11">
        <f t="shared" si="1"/>
        <v>-23.52941176470588</v>
      </c>
      <c r="H13" s="10">
        <v>8</v>
      </c>
      <c r="I13" s="10">
        <v>8</v>
      </c>
      <c r="J13" s="11">
        <f t="shared" si="2"/>
        <v>0</v>
      </c>
      <c r="K13" s="10">
        <v>473</v>
      </c>
      <c r="L13" s="10">
        <v>410</v>
      </c>
      <c r="M13" s="11">
        <f t="shared" si="3"/>
        <v>-13.31923890063425</v>
      </c>
      <c r="N13" s="10">
        <v>374</v>
      </c>
      <c r="O13" s="10">
        <v>231</v>
      </c>
      <c r="P13" s="11">
        <f t="shared" si="4"/>
        <v>-38.23529411764706</v>
      </c>
    </row>
    <row r="14" spans="1:16" ht="14.25" customHeight="1">
      <c r="A14" s="9">
        <v>2</v>
      </c>
      <c r="B14" s="10">
        <v>809</v>
      </c>
      <c r="C14" s="10">
        <v>682</v>
      </c>
      <c r="D14" s="11">
        <f t="shared" si="0"/>
        <v>-15.698393077873918</v>
      </c>
      <c r="E14" s="10">
        <v>47</v>
      </c>
      <c r="F14" s="10">
        <v>56</v>
      </c>
      <c r="G14" s="11">
        <f t="shared" si="1"/>
        <v>19.148936170212767</v>
      </c>
      <c r="H14" s="10">
        <v>6</v>
      </c>
      <c r="I14" s="10">
        <v>9</v>
      </c>
      <c r="J14" s="11">
        <f t="shared" si="2"/>
        <v>50</v>
      </c>
      <c r="K14" s="10">
        <v>305</v>
      </c>
      <c r="L14" s="10">
        <v>422</v>
      </c>
      <c r="M14" s="11">
        <f t="shared" si="3"/>
        <v>38.36065573770492</v>
      </c>
      <c r="N14" s="10">
        <v>551</v>
      </c>
      <c r="O14" s="10">
        <v>316</v>
      </c>
      <c r="P14" s="11">
        <f t="shared" si="4"/>
        <v>-42.6497277676951</v>
      </c>
    </row>
    <row r="15" spans="1:16" ht="14.25" customHeight="1">
      <c r="A15" s="9">
        <v>3</v>
      </c>
      <c r="B15" s="10">
        <v>947</v>
      </c>
      <c r="C15" s="10">
        <v>555</v>
      </c>
      <c r="D15" s="11">
        <f t="shared" si="0"/>
        <v>-41.39387539598733</v>
      </c>
      <c r="E15" s="10">
        <v>91</v>
      </c>
      <c r="F15" s="10">
        <v>27</v>
      </c>
      <c r="G15" s="11">
        <f t="shared" si="1"/>
        <v>-70.32967032967034</v>
      </c>
      <c r="H15" s="10">
        <v>60</v>
      </c>
      <c r="I15" s="10">
        <v>3</v>
      </c>
      <c r="J15" s="11">
        <f t="shared" si="2"/>
        <v>-95</v>
      </c>
      <c r="K15" s="10">
        <v>443</v>
      </c>
      <c r="L15" s="10">
        <v>377</v>
      </c>
      <c r="M15" s="11">
        <f t="shared" si="3"/>
        <v>-14.89841986455982</v>
      </c>
      <c r="N15" s="10">
        <v>595</v>
      </c>
      <c r="O15" s="10">
        <v>205</v>
      </c>
      <c r="P15" s="11">
        <f t="shared" si="4"/>
        <v>-65.54621848739495</v>
      </c>
    </row>
    <row r="16" spans="1:16" ht="18" customHeight="1">
      <c r="A16" s="12" t="s">
        <v>6</v>
      </c>
      <c r="B16" s="10">
        <f>IF(B15=0,0,SUM(B4:B15))</f>
        <v>10620</v>
      </c>
      <c r="C16" s="10">
        <f>IF(C15=0,0,SUM(C4:C15))</f>
        <v>10059</v>
      </c>
      <c r="D16" s="11">
        <f t="shared" si="0"/>
        <v>-5.2824858757062145</v>
      </c>
      <c r="E16" s="10">
        <f>IF(E15=0,0,SUM(E4:E15))</f>
        <v>847</v>
      </c>
      <c r="F16" s="10">
        <f>IF(F15=0,0,SUM(F4:F15))</f>
        <v>783</v>
      </c>
      <c r="G16" s="11">
        <f t="shared" si="1"/>
        <v>-7.55608028335301</v>
      </c>
      <c r="H16" s="10">
        <f>IF(H15=0,0,SUM(H4:H15))</f>
        <v>248</v>
      </c>
      <c r="I16" s="10">
        <f>IF(I15=0,0,SUM(I4:I15))</f>
        <v>89</v>
      </c>
      <c r="J16" s="11">
        <f t="shared" si="2"/>
        <v>-64.11290322580645</v>
      </c>
      <c r="K16" s="10">
        <f>IF(K15=0,0,SUM(K4:K15))</f>
        <v>5590</v>
      </c>
      <c r="L16" s="10">
        <f>IF(L15=0,0,SUM(L4:L15))</f>
        <v>4876</v>
      </c>
      <c r="M16" s="11">
        <f aca="true" t="shared" si="5" ref="M16:M21">IF(L16=0,0,(L16-K16)/K16*100)</f>
        <v>-12.772808586762075</v>
      </c>
      <c r="N16" s="10">
        <f>IF(N15=0,0,SUM(N4:N15))</f>
        <v>5877</v>
      </c>
      <c r="O16" s="10">
        <f>IF(O15=0,0,SUM(O4:O15))</f>
        <v>5966</v>
      </c>
      <c r="P16" s="11">
        <f aca="true" t="shared" si="6" ref="P16:P21">IF(O16=0,0,(O16-N16)/N16*100)</f>
        <v>1.5143780840564913</v>
      </c>
    </row>
    <row r="17" spans="1:16" ht="14.25" customHeight="1">
      <c r="A17" s="9" t="s">
        <v>7</v>
      </c>
      <c r="B17" s="10">
        <f>IF(B6=0,0,SUM(B4:B6))</f>
        <v>2843</v>
      </c>
      <c r="C17" s="10">
        <f>IF(C6=0,0,SUM(C4:C6))</f>
        <v>3598</v>
      </c>
      <c r="D17" s="11">
        <f t="shared" si="0"/>
        <v>26.55645444952515</v>
      </c>
      <c r="E17" s="10">
        <f>IF(E6=0,0,SUM(E4:E6))</f>
        <v>133</v>
      </c>
      <c r="F17" s="10">
        <f>IF(F6=0,0,SUM(F4:F6))</f>
        <v>176</v>
      </c>
      <c r="G17" s="11">
        <f t="shared" si="1"/>
        <v>32.33082706766917</v>
      </c>
      <c r="H17" s="10">
        <f>IF(H6=0,0,SUM(H4:H6))</f>
        <v>40</v>
      </c>
      <c r="I17" s="10">
        <f>IF(I6=0,0,SUM(I4:I6))</f>
        <v>24</v>
      </c>
      <c r="J17" s="11">
        <f t="shared" si="2"/>
        <v>-40</v>
      </c>
      <c r="K17" s="10">
        <f>IF(K6=0,0,SUM(K4:K6))</f>
        <v>1522</v>
      </c>
      <c r="L17" s="10">
        <f>IF(L6=0,0,SUM(L4:L6))</f>
        <v>1250</v>
      </c>
      <c r="M17" s="11">
        <f t="shared" si="5"/>
        <v>-17.871222076215506</v>
      </c>
      <c r="N17" s="10">
        <f>IF(N6=0,0,SUM(N4:N6))</f>
        <v>1454</v>
      </c>
      <c r="O17" s="10">
        <f>IF(O6=0,0,SUM(O4:O6))</f>
        <v>2524</v>
      </c>
      <c r="P17" s="11">
        <f t="shared" si="6"/>
        <v>73.59009628610728</v>
      </c>
    </row>
    <row r="18" spans="1:16" ht="14.25" customHeight="1">
      <c r="A18" s="9" t="s">
        <v>8</v>
      </c>
      <c r="B18" s="10">
        <f>IF(B9=0,0,SUM(B7:B9))</f>
        <v>2505</v>
      </c>
      <c r="C18" s="10">
        <f>IF(C9=0,0,SUM(C7:C9))</f>
        <v>2711</v>
      </c>
      <c r="D18" s="11">
        <f t="shared" si="0"/>
        <v>8.223552894211576</v>
      </c>
      <c r="E18" s="10">
        <f>IF(E9=0,0,SUM(E7:E9))</f>
        <v>257</v>
      </c>
      <c r="F18" s="10">
        <f>IF(F9=0,0,SUM(F7:F9))</f>
        <v>221</v>
      </c>
      <c r="G18" s="11">
        <f t="shared" si="1"/>
        <v>-14.007782101167315</v>
      </c>
      <c r="H18" s="10">
        <f>IF(H9=0,0,SUM(H7:H9))</f>
        <v>81</v>
      </c>
      <c r="I18" s="10">
        <f>IF(I9=0,0,SUM(I7:I9))</f>
        <v>24</v>
      </c>
      <c r="J18" s="11">
        <f t="shared" si="2"/>
        <v>-70.37037037037037</v>
      </c>
      <c r="K18" s="10">
        <f>IF(K9=0,0,SUM(K7:K9))</f>
        <v>1412</v>
      </c>
      <c r="L18" s="10">
        <f>IF(L9=0,0,SUM(L7:L9))</f>
        <v>1185</v>
      </c>
      <c r="M18" s="11">
        <f t="shared" si="5"/>
        <v>-16.076487252124647</v>
      </c>
      <c r="N18" s="10">
        <f>IF(N9=0,0,SUM(N7:N9))</f>
        <v>1350</v>
      </c>
      <c r="O18" s="10">
        <f>IF(O9=0,0,SUM(O7:O9))</f>
        <v>1747</v>
      </c>
      <c r="P18" s="11">
        <f t="shared" si="6"/>
        <v>29.40740740740741</v>
      </c>
    </row>
    <row r="19" spans="1:16" ht="14.25" customHeight="1">
      <c r="A19" s="9" t="s">
        <v>9</v>
      </c>
      <c r="B19" s="10">
        <f>IF(B12=0,0,SUM(B10:B12))</f>
        <v>2720</v>
      </c>
      <c r="C19" s="10">
        <f>IF(C12=0,0,SUM(C10:C12))</f>
        <v>1911</v>
      </c>
      <c r="D19" s="11">
        <f t="shared" si="0"/>
        <v>-29.74264705882353</v>
      </c>
      <c r="E19" s="10">
        <f>IF(E12=0,0,SUM(E10:E12))</f>
        <v>268</v>
      </c>
      <c r="F19" s="10">
        <f>IF(F12=0,0,SUM(F10:F12))</f>
        <v>264</v>
      </c>
      <c r="G19" s="11">
        <f t="shared" si="1"/>
        <v>-1.4925373134328357</v>
      </c>
      <c r="H19" s="10">
        <f>IF(H12=0,0,SUM(H10:H12))</f>
        <v>53</v>
      </c>
      <c r="I19" s="10">
        <f>IF(I12=0,0,SUM(I10:I12))</f>
        <v>21</v>
      </c>
      <c r="J19" s="11">
        <f t="shared" si="2"/>
        <v>-60.37735849056604</v>
      </c>
      <c r="K19" s="10">
        <f>IF(K12=0,0,SUM(K10:K12))</f>
        <v>1435</v>
      </c>
      <c r="L19" s="10">
        <f>IF(L12=0,0,SUM(L10:L12))</f>
        <v>1232</v>
      </c>
      <c r="M19" s="11">
        <f t="shared" si="5"/>
        <v>-14.146341463414632</v>
      </c>
      <c r="N19" s="10">
        <f>IF(N12=0,0,SUM(N10:N12))</f>
        <v>1553</v>
      </c>
      <c r="O19" s="10">
        <f>IF(O12=0,0,SUM(O10:O12))</f>
        <v>943</v>
      </c>
      <c r="P19" s="11">
        <f t="shared" si="6"/>
        <v>-39.27881519639407</v>
      </c>
    </row>
    <row r="20" spans="1:16" ht="14.25" customHeight="1">
      <c r="A20" s="9" t="s">
        <v>10</v>
      </c>
      <c r="B20" s="10">
        <f>IF(B15=0,0,SUM(B13:B15))</f>
        <v>2552</v>
      </c>
      <c r="C20" s="10">
        <f>IF(C15=0,0,SUM(C13:C15))</f>
        <v>1839</v>
      </c>
      <c r="D20" s="11">
        <f t="shared" si="0"/>
        <v>-27.938871473354233</v>
      </c>
      <c r="E20" s="10">
        <f>IF(E15=0,0,SUM(E13:E15))</f>
        <v>189</v>
      </c>
      <c r="F20" s="10">
        <f>IF(F15=0,0,SUM(F13:F15))</f>
        <v>122</v>
      </c>
      <c r="G20" s="11">
        <f>IF(F20=0,0,(F20-E20)/E20*100)</f>
        <v>-35.44973544973545</v>
      </c>
      <c r="H20" s="10">
        <f>IF(H15=0,0,SUM(H13:H15))</f>
        <v>74</v>
      </c>
      <c r="I20" s="10">
        <f>IF(I15=0,0,SUM(I13:I15))</f>
        <v>20</v>
      </c>
      <c r="J20" s="11">
        <f t="shared" si="2"/>
        <v>-72.97297297297297</v>
      </c>
      <c r="K20" s="10">
        <f>IF(K15=0,0,SUM(K13:K15))</f>
        <v>1221</v>
      </c>
      <c r="L20" s="10">
        <f>IF(L15=0,0,SUM(L13:L15))</f>
        <v>1209</v>
      </c>
      <c r="M20" s="11">
        <f t="shared" si="5"/>
        <v>-0.9828009828009828</v>
      </c>
      <c r="N20" s="10">
        <f>IF(N15=0,0,SUM(N13:N15))</f>
        <v>1520</v>
      </c>
      <c r="O20" s="10">
        <f>IF(O15=0,0,SUM(O13:O15))</f>
        <v>752</v>
      </c>
      <c r="P20" s="11">
        <f t="shared" si="6"/>
        <v>-50.526315789473685</v>
      </c>
    </row>
    <row r="21" spans="1:16" ht="15" customHeight="1" thickBot="1">
      <c r="A21" s="14" t="s">
        <v>25</v>
      </c>
      <c r="B21" s="49">
        <f>SUM(B4:B15)</f>
        <v>10620</v>
      </c>
      <c r="C21" s="15">
        <f>SUM(C4:C15)</f>
        <v>10059</v>
      </c>
      <c r="D21" s="16">
        <f t="shared" si="0"/>
        <v>-5.2824858757062145</v>
      </c>
      <c r="E21" s="49">
        <f>SUM(E4:E15)</f>
        <v>847</v>
      </c>
      <c r="F21" s="15">
        <f>SUM(F4:F15)</f>
        <v>783</v>
      </c>
      <c r="G21" s="16">
        <f>IF(F21=0,0,(F21-E21)/E21*100)</f>
        <v>-7.55608028335301</v>
      </c>
      <c r="H21" s="49">
        <f>SUM(H4:H15)</f>
        <v>248</v>
      </c>
      <c r="I21" s="15">
        <f>SUM(I4:I15)</f>
        <v>89</v>
      </c>
      <c r="J21" s="16">
        <f t="shared" si="2"/>
        <v>-64.11290322580645</v>
      </c>
      <c r="K21" s="49">
        <f>SUM(K4:K15)</f>
        <v>5590</v>
      </c>
      <c r="L21" s="15">
        <f>SUM(L4:L15)</f>
        <v>4876</v>
      </c>
      <c r="M21" s="16">
        <f t="shared" si="5"/>
        <v>-12.772808586762075</v>
      </c>
      <c r="N21" s="49">
        <f>SUM(N4:N15)</f>
        <v>5877</v>
      </c>
      <c r="O21" s="15">
        <f>SUM(O4:O15)</f>
        <v>5966</v>
      </c>
      <c r="P21" s="16">
        <f t="shared" si="6"/>
        <v>1.5143780840564913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26</v>
      </c>
    </row>
    <row r="24" spans="1:16" ht="14.25" customHeight="1">
      <c r="A24" s="58" t="s">
        <v>2</v>
      </c>
      <c r="B24" s="34" t="s">
        <v>28</v>
      </c>
      <c r="C24" s="34" t="s">
        <v>29</v>
      </c>
      <c r="D24" s="35" t="s">
        <v>3</v>
      </c>
      <c r="E24" s="34" t="s">
        <v>28</v>
      </c>
      <c r="F24" s="34" t="s">
        <v>30</v>
      </c>
      <c r="G24" s="35" t="s">
        <v>3</v>
      </c>
      <c r="H24" s="34" t="s">
        <v>28</v>
      </c>
      <c r="I24" s="34" t="s">
        <v>29</v>
      </c>
      <c r="J24" s="35" t="s">
        <v>3</v>
      </c>
      <c r="K24" s="34" t="s">
        <v>28</v>
      </c>
      <c r="L24" s="34" t="s">
        <v>29</v>
      </c>
      <c r="M24" s="35" t="s">
        <v>3</v>
      </c>
      <c r="N24" s="34" t="s">
        <v>28</v>
      </c>
      <c r="O24" s="34" t="s">
        <v>29</v>
      </c>
      <c r="P24" s="35" t="s">
        <v>3</v>
      </c>
    </row>
    <row r="25" spans="1:16" ht="14.25" customHeight="1">
      <c r="A25" s="59"/>
      <c r="B25" s="24" t="s">
        <v>4</v>
      </c>
      <c r="C25" s="25" t="s">
        <v>4</v>
      </c>
      <c r="D25" s="26" t="s">
        <v>5</v>
      </c>
      <c r="E25" s="24" t="s">
        <v>4</v>
      </c>
      <c r="F25" s="25" t="s">
        <v>4</v>
      </c>
      <c r="G25" s="26" t="s">
        <v>5</v>
      </c>
      <c r="H25" s="24" t="s">
        <v>4</v>
      </c>
      <c r="I25" s="25" t="s">
        <v>4</v>
      </c>
      <c r="J25" s="26" t="s">
        <v>5</v>
      </c>
      <c r="K25" s="24" t="s">
        <v>4</v>
      </c>
      <c r="L25" s="25" t="s">
        <v>4</v>
      </c>
      <c r="M25" s="26" t="s">
        <v>5</v>
      </c>
      <c r="N25" s="24" t="s">
        <v>4</v>
      </c>
      <c r="O25" s="25" t="s">
        <v>4</v>
      </c>
      <c r="P25" s="26" t="s">
        <v>5</v>
      </c>
    </row>
    <row r="26" spans="1:16" ht="14.25" customHeight="1">
      <c r="A26" s="9">
        <v>4</v>
      </c>
      <c r="B26" s="10">
        <v>554</v>
      </c>
      <c r="C26" s="10">
        <v>463</v>
      </c>
      <c r="D26" s="11">
        <f aca="true" t="shared" si="7" ref="D26:D43">IF(C26=0,0,(C26-B26)/B26*100)</f>
        <v>-16.425992779783392</v>
      </c>
      <c r="E26" s="10">
        <v>437</v>
      </c>
      <c r="F26" s="10">
        <v>255</v>
      </c>
      <c r="G26" s="11">
        <f aca="true" t="shared" si="8" ref="G26:G43">IF(F26=0,0,(F26-E26)/E26*100)</f>
        <v>-41.64759725400457</v>
      </c>
      <c r="H26" s="10">
        <v>177</v>
      </c>
      <c r="I26" s="10">
        <v>2</v>
      </c>
      <c r="J26" s="48">
        <f aca="true" t="shared" si="9" ref="J26:J42">IF(I26=0,0,IF(H26="0","　　―",(I26-H26)/H26*100))</f>
        <v>-98.87005649717514</v>
      </c>
      <c r="K26" s="10">
        <v>23</v>
      </c>
      <c r="L26" s="10">
        <v>716</v>
      </c>
      <c r="M26" s="11">
        <f aca="true" t="shared" si="10" ref="M26:M43">IF(L26=0,0,(L26-K26)/K26*100)</f>
        <v>3013.0434782608695</v>
      </c>
      <c r="N26" s="23" t="str">
        <f>"0"</f>
        <v>0</v>
      </c>
      <c r="O26" s="23">
        <v>683</v>
      </c>
      <c r="P26" s="38" t="str">
        <f aca="true" t="shared" si="11" ref="P26:P43">IF(O26=0,0,IF(N26="0","　　―",(O26-N26)/N26*100))</f>
        <v>　　―</v>
      </c>
    </row>
    <row r="27" spans="1:16" ht="14.25" customHeight="1">
      <c r="A27" s="9">
        <v>5</v>
      </c>
      <c r="B27" s="10">
        <v>349</v>
      </c>
      <c r="C27" s="10">
        <v>406</v>
      </c>
      <c r="D27" s="11">
        <f t="shared" si="7"/>
        <v>16.332378223495702</v>
      </c>
      <c r="E27" s="10">
        <v>330</v>
      </c>
      <c r="F27" s="10">
        <v>331</v>
      </c>
      <c r="G27" s="11">
        <f t="shared" si="8"/>
        <v>0.30303030303030304</v>
      </c>
      <c r="H27" s="10">
        <v>4</v>
      </c>
      <c r="I27" s="10">
        <v>8</v>
      </c>
      <c r="J27" s="38">
        <f t="shared" si="9"/>
        <v>100</v>
      </c>
      <c r="K27" s="10">
        <v>18</v>
      </c>
      <c r="L27" s="10">
        <v>127</v>
      </c>
      <c r="M27" s="11">
        <f t="shared" si="10"/>
        <v>605.5555555555555</v>
      </c>
      <c r="N27" s="23" t="str">
        <f>"0"</f>
        <v>0</v>
      </c>
      <c r="O27" s="23">
        <v>103</v>
      </c>
      <c r="P27" s="38" t="str">
        <f t="shared" si="11"/>
        <v>　　―</v>
      </c>
    </row>
    <row r="28" spans="1:16" ht="14.25" customHeight="1">
      <c r="A28" s="9">
        <v>6</v>
      </c>
      <c r="B28" s="10">
        <v>521</v>
      </c>
      <c r="C28" s="10">
        <v>438</v>
      </c>
      <c r="D28" s="11">
        <f t="shared" si="7"/>
        <v>-15.930902111324377</v>
      </c>
      <c r="E28" s="10">
        <v>447</v>
      </c>
      <c r="F28" s="10">
        <v>329</v>
      </c>
      <c r="G28" s="11">
        <f t="shared" si="8"/>
        <v>-26.39821029082774</v>
      </c>
      <c r="H28" s="10">
        <v>5</v>
      </c>
      <c r="I28" s="10">
        <v>17</v>
      </c>
      <c r="J28" s="38">
        <f t="shared" si="9"/>
        <v>240</v>
      </c>
      <c r="K28" s="10">
        <v>111</v>
      </c>
      <c r="L28" s="10">
        <v>682</v>
      </c>
      <c r="M28" s="11">
        <f t="shared" si="10"/>
        <v>514.4144144144144</v>
      </c>
      <c r="N28" s="23">
        <v>79</v>
      </c>
      <c r="O28" s="23">
        <v>644</v>
      </c>
      <c r="P28" s="38">
        <f>IF(O28=0,0,IF(N28="0","　　―",(O28-N28)/N28*100))</f>
        <v>715.1898734177215</v>
      </c>
    </row>
    <row r="29" spans="1:16" ht="14.25" customHeight="1">
      <c r="A29" s="9">
        <v>7</v>
      </c>
      <c r="B29" s="10">
        <v>390</v>
      </c>
      <c r="C29" s="10">
        <v>439</v>
      </c>
      <c r="D29" s="11">
        <f t="shared" si="7"/>
        <v>12.564102564102564</v>
      </c>
      <c r="E29" s="10">
        <v>462</v>
      </c>
      <c r="F29" s="10">
        <v>331</v>
      </c>
      <c r="G29" s="11">
        <f t="shared" si="8"/>
        <v>-28.354978354978357</v>
      </c>
      <c r="H29" s="10">
        <v>5</v>
      </c>
      <c r="I29" s="10">
        <v>22</v>
      </c>
      <c r="J29" s="38">
        <f t="shared" si="9"/>
        <v>340</v>
      </c>
      <c r="K29" s="10">
        <v>23</v>
      </c>
      <c r="L29" s="10">
        <v>496</v>
      </c>
      <c r="M29" s="11">
        <f t="shared" si="10"/>
        <v>2056.521739130435</v>
      </c>
      <c r="N29" s="23" t="str">
        <f>"0"</f>
        <v>0</v>
      </c>
      <c r="O29" s="23">
        <v>458</v>
      </c>
      <c r="P29" s="38" t="str">
        <f t="shared" si="11"/>
        <v>　　―</v>
      </c>
    </row>
    <row r="30" spans="1:16" ht="14.25" customHeight="1">
      <c r="A30" s="9">
        <v>8</v>
      </c>
      <c r="B30" s="10">
        <v>502</v>
      </c>
      <c r="C30" s="10">
        <v>415</v>
      </c>
      <c r="D30" s="11">
        <f t="shared" si="7"/>
        <v>-17.330677290836654</v>
      </c>
      <c r="E30" s="10">
        <v>379</v>
      </c>
      <c r="F30" s="10">
        <v>282</v>
      </c>
      <c r="G30" s="11">
        <f t="shared" si="8"/>
        <v>-25.593667546174142</v>
      </c>
      <c r="H30" s="10">
        <v>2</v>
      </c>
      <c r="I30" s="10">
        <v>4</v>
      </c>
      <c r="J30" s="38">
        <f t="shared" si="9"/>
        <v>100</v>
      </c>
      <c r="K30" s="10">
        <v>27</v>
      </c>
      <c r="L30" s="10">
        <v>235</v>
      </c>
      <c r="M30" s="11">
        <f t="shared" si="10"/>
        <v>770.3703703703703</v>
      </c>
      <c r="N30" s="23" t="str">
        <f>"0"</f>
        <v>0</v>
      </c>
      <c r="O30" s="23">
        <v>186</v>
      </c>
      <c r="P30" s="38" t="str">
        <f t="shared" si="11"/>
        <v>　　―</v>
      </c>
    </row>
    <row r="31" spans="1:16" ht="14.25" customHeight="1">
      <c r="A31" s="9">
        <v>9</v>
      </c>
      <c r="B31" s="10">
        <v>478</v>
      </c>
      <c r="C31" s="10">
        <v>351</v>
      </c>
      <c r="D31" s="11">
        <f t="shared" si="7"/>
        <v>-26.569037656903767</v>
      </c>
      <c r="E31" s="10">
        <v>363</v>
      </c>
      <c r="F31" s="10">
        <v>158</v>
      </c>
      <c r="G31" s="11">
        <f t="shared" si="8"/>
        <v>-56.473829201101935</v>
      </c>
      <c r="H31" s="23">
        <v>14</v>
      </c>
      <c r="I31" s="23">
        <v>3</v>
      </c>
      <c r="J31" s="38">
        <f t="shared" si="9"/>
        <v>-78.57142857142857</v>
      </c>
      <c r="K31" s="10">
        <v>117</v>
      </c>
      <c r="L31" s="10">
        <v>196</v>
      </c>
      <c r="M31" s="11">
        <f t="shared" si="10"/>
        <v>67.52136752136752</v>
      </c>
      <c r="N31" s="10">
        <v>85</v>
      </c>
      <c r="O31" s="10">
        <v>178</v>
      </c>
      <c r="P31" s="38">
        <f t="shared" si="11"/>
        <v>109.41176470588236</v>
      </c>
    </row>
    <row r="32" spans="1:16" ht="14.25" customHeight="1">
      <c r="A32" s="9">
        <v>10</v>
      </c>
      <c r="B32" s="10">
        <v>469</v>
      </c>
      <c r="C32" s="10">
        <v>350</v>
      </c>
      <c r="D32" s="11">
        <f t="shared" si="7"/>
        <v>-25.37313432835821</v>
      </c>
      <c r="E32" s="10">
        <v>372</v>
      </c>
      <c r="F32" s="10">
        <v>228</v>
      </c>
      <c r="G32" s="11">
        <f t="shared" si="8"/>
        <v>-38.70967741935484</v>
      </c>
      <c r="H32" s="10">
        <v>10</v>
      </c>
      <c r="I32" s="10">
        <v>1</v>
      </c>
      <c r="J32" s="38">
        <f t="shared" si="9"/>
        <v>-90</v>
      </c>
      <c r="K32" s="10">
        <v>139</v>
      </c>
      <c r="L32" s="10">
        <v>138</v>
      </c>
      <c r="M32" s="11">
        <f t="shared" si="10"/>
        <v>-0.7194244604316548</v>
      </c>
      <c r="N32" s="10">
        <v>99</v>
      </c>
      <c r="O32" s="10">
        <v>112</v>
      </c>
      <c r="P32" s="38">
        <f t="shared" si="11"/>
        <v>13.131313131313133</v>
      </c>
    </row>
    <row r="33" spans="1:16" ht="14.25" customHeight="1">
      <c r="A33" s="9">
        <v>11</v>
      </c>
      <c r="B33" s="10">
        <v>376</v>
      </c>
      <c r="C33" s="10">
        <v>411</v>
      </c>
      <c r="D33" s="11">
        <f t="shared" si="7"/>
        <v>9.308510638297872</v>
      </c>
      <c r="E33" s="10">
        <v>268</v>
      </c>
      <c r="F33" s="10">
        <v>326</v>
      </c>
      <c r="G33" s="11">
        <f t="shared" si="8"/>
        <v>21.641791044776117</v>
      </c>
      <c r="H33" s="10">
        <v>11</v>
      </c>
      <c r="I33" s="10">
        <v>1</v>
      </c>
      <c r="J33" s="38">
        <f t="shared" si="9"/>
        <v>-90.9090909090909</v>
      </c>
      <c r="K33" s="10">
        <v>139</v>
      </c>
      <c r="L33" s="10">
        <v>16</v>
      </c>
      <c r="M33" s="11">
        <f t="shared" si="10"/>
        <v>-88.48920863309353</v>
      </c>
      <c r="N33" s="23">
        <v>107</v>
      </c>
      <c r="O33" s="23" t="str">
        <f>"0"</f>
        <v>0</v>
      </c>
      <c r="P33" s="38">
        <f t="shared" si="11"/>
        <v>-100</v>
      </c>
    </row>
    <row r="34" spans="1:16" ht="14.25" customHeight="1">
      <c r="A34" s="9">
        <v>12</v>
      </c>
      <c r="B34" s="10">
        <v>463</v>
      </c>
      <c r="C34" s="10">
        <v>345</v>
      </c>
      <c r="D34" s="11">
        <f t="shared" si="7"/>
        <v>-25.48596112311015</v>
      </c>
      <c r="E34" s="10">
        <v>601</v>
      </c>
      <c r="F34" s="10">
        <v>290</v>
      </c>
      <c r="G34" s="11">
        <f t="shared" si="8"/>
        <v>-51.74708818635607</v>
      </c>
      <c r="H34" s="10">
        <v>23</v>
      </c>
      <c r="I34" s="10">
        <v>13</v>
      </c>
      <c r="J34" s="38">
        <f t="shared" si="9"/>
        <v>-43.47826086956522</v>
      </c>
      <c r="K34" s="10">
        <v>117</v>
      </c>
      <c r="L34" s="10">
        <v>56</v>
      </c>
      <c r="M34" s="11">
        <f t="shared" si="10"/>
        <v>-52.13675213675214</v>
      </c>
      <c r="N34" s="23">
        <v>81</v>
      </c>
      <c r="O34" s="23" t="str">
        <f>"0"</f>
        <v>0</v>
      </c>
      <c r="P34" s="38">
        <f t="shared" si="11"/>
        <v>-100</v>
      </c>
    </row>
    <row r="35" spans="1:16" ht="14.25" customHeight="1">
      <c r="A35" s="9">
        <v>1</v>
      </c>
      <c r="B35" s="10">
        <v>431</v>
      </c>
      <c r="C35" s="10">
        <v>376</v>
      </c>
      <c r="D35" s="11">
        <f t="shared" si="7"/>
        <v>-12.761020881670534</v>
      </c>
      <c r="E35" s="10">
        <v>311</v>
      </c>
      <c r="F35" s="10">
        <v>219</v>
      </c>
      <c r="G35" s="11">
        <f t="shared" si="8"/>
        <v>-29.581993569131832</v>
      </c>
      <c r="H35" s="10">
        <v>2</v>
      </c>
      <c r="I35" s="10">
        <v>2</v>
      </c>
      <c r="J35" s="38">
        <f t="shared" si="9"/>
        <v>0</v>
      </c>
      <c r="K35" s="10">
        <v>103</v>
      </c>
      <c r="L35" s="10">
        <v>44</v>
      </c>
      <c r="M35" s="11">
        <f t="shared" si="10"/>
        <v>-57.28155339805825</v>
      </c>
      <c r="N35" s="10">
        <v>67</v>
      </c>
      <c r="O35" s="23" t="str">
        <f>"0"</f>
        <v>0</v>
      </c>
      <c r="P35" s="38">
        <f>IF(O35=0,0,IF(N35="0","　　―",(O35-N35)/N35*100))</f>
        <v>-100</v>
      </c>
    </row>
    <row r="36" spans="1:16" ht="14.25" customHeight="1">
      <c r="A36" s="9">
        <v>2</v>
      </c>
      <c r="B36" s="10">
        <v>348</v>
      </c>
      <c r="C36" s="10">
        <v>355</v>
      </c>
      <c r="D36" s="11">
        <f t="shared" si="7"/>
        <v>2.0114942528735633</v>
      </c>
      <c r="E36" s="10">
        <v>422</v>
      </c>
      <c r="F36" s="10">
        <v>324</v>
      </c>
      <c r="G36" s="11">
        <f t="shared" si="8"/>
        <v>-23.22274881516588</v>
      </c>
      <c r="H36" s="23">
        <v>2</v>
      </c>
      <c r="I36" s="23">
        <v>1</v>
      </c>
      <c r="J36" s="38">
        <f>IF(I36=0,0,IF(H36="0","　　―",(I36-H36)/H36*100))</f>
        <v>-50</v>
      </c>
      <c r="K36" s="10">
        <v>84</v>
      </c>
      <c r="L36" s="10">
        <v>58</v>
      </c>
      <c r="M36" s="11">
        <f t="shared" si="10"/>
        <v>-30.952380952380953</v>
      </c>
      <c r="N36" s="23">
        <v>48</v>
      </c>
      <c r="O36" s="23" t="str">
        <f>"0"</f>
        <v>0</v>
      </c>
      <c r="P36" s="38">
        <f>IF(O36=0,0,IF(N36="0","　　―",(O36-N36)/N36*100))</f>
        <v>-100</v>
      </c>
    </row>
    <row r="37" spans="1:16" ht="14.25" customHeight="1">
      <c r="A37" s="9">
        <v>3</v>
      </c>
      <c r="B37" s="10">
        <v>349</v>
      </c>
      <c r="C37" s="10">
        <v>339</v>
      </c>
      <c r="D37" s="11">
        <f t="shared" si="7"/>
        <v>-2.865329512893983</v>
      </c>
      <c r="E37" s="10">
        <v>483</v>
      </c>
      <c r="F37" s="10">
        <v>164</v>
      </c>
      <c r="G37" s="11">
        <f t="shared" si="8"/>
        <v>-66.0455486542443</v>
      </c>
      <c r="H37" s="10">
        <v>59</v>
      </c>
      <c r="I37" s="10">
        <v>38</v>
      </c>
      <c r="J37" s="38">
        <f t="shared" si="9"/>
        <v>-35.59322033898305</v>
      </c>
      <c r="K37" s="10">
        <v>147</v>
      </c>
      <c r="L37" s="10">
        <v>41</v>
      </c>
      <c r="M37" s="11">
        <f t="shared" si="10"/>
        <v>-72.10884353741497</v>
      </c>
      <c r="N37" s="23">
        <v>119</v>
      </c>
      <c r="O37" s="23" t="str">
        <f>"0"</f>
        <v>0</v>
      </c>
      <c r="P37" s="38">
        <f t="shared" si="11"/>
        <v>-100</v>
      </c>
    </row>
    <row r="38" spans="1:16" ht="18" customHeight="1">
      <c r="A38" s="12" t="s">
        <v>6</v>
      </c>
      <c r="B38" s="10">
        <f>IF(B37=0,0,SUM(B26:B37))</f>
        <v>5230</v>
      </c>
      <c r="C38" s="10">
        <f>IF(C37=0,0,SUM(C26:C37))</f>
        <v>4688</v>
      </c>
      <c r="D38" s="11">
        <f t="shared" si="7"/>
        <v>-10.363288718929255</v>
      </c>
      <c r="E38" s="13">
        <f>SUM(E26:E37)</f>
        <v>4875</v>
      </c>
      <c r="F38" s="10">
        <f>IF(F37=0,0,SUM(F26:F37))</f>
        <v>3237</v>
      </c>
      <c r="G38" s="11">
        <f t="shared" si="8"/>
        <v>-33.6</v>
      </c>
      <c r="H38" s="10">
        <f>IF(H37=0,0,SUM(H26:H37))</f>
        <v>314</v>
      </c>
      <c r="I38" s="10">
        <f>IF(I37=0,0,SUM(I26:I37))</f>
        <v>112</v>
      </c>
      <c r="J38" s="38">
        <f t="shared" si="9"/>
        <v>-64.3312101910828</v>
      </c>
      <c r="K38" s="10">
        <f>IF(K37=0,0,SUM(K26:K37))</f>
        <v>1048</v>
      </c>
      <c r="L38" s="10">
        <f>IF(L37=0,0,SUM(L26:L37))</f>
        <v>2805</v>
      </c>
      <c r="M38" s="11">
        <f t="shared" si="10"/>
        <v>167.65267175572518</v>
      </c>
      <c r="N38" s="10">
        <f>IF(N37=0,0,SUM(N26:N37))</f>
        <v>685</v>
      </c>
      <c r="O38" s="10">
        <f>IF(O37=0,0,SUM(O26:O37))</f>
        <v>2364</v>
      </c>
      <c r="P38" s="38">
        <f t="shared" si="11"/>
        <v>245.1094890510949</v>
      </c>
    </row>
    <row r="39" spans="1:16" ht="14.25" customHeight="1">
      <c r="A39" s="9" t="s">
        <v>7</v>
      </c>
      <c r="B39" s="10">
        <f>IF(B28=0,0,SUM(B26:B28))</f>
        <v>1424</v>
      </c>
      <c r="C39" s="10">
        <f>IF(C28=0,0,SUM(C26:C28))</f>
        <v>1307</v>
      </c>
      <c r="D39" s="11">
        <f t="shared" si="7"/>
        <v>-8.21629213483146</v>
      </c>
      <c r="E39" s="10">
        <f>IF(E28=0,0,SUM(E26:E28))</f>
        <v>1214</v>
      </c>
      <c r="F39" s="10">
        <f>IF(F28=0,0,SUM(F26:F28))</f>
        <v>915</v>
      </c>
      <c r="G39" s="11">
        <f t="shared" si="8"/>
        <v>-24.629324546952226</v>
      </c>
      <c r="H39" s="10">
        <f>IF(H28="",0,SUM(H26:H28))</f>
        <v>186</v>
      </c>
      <c r="I39" s="10">
        <f>IF(I28="",0,SUM(I26:I28))</f>
        <v>27</v>
      </c>
      <c r="J39" s="48">
        <f t="shared" si="9"/>
        <v>-85.48387096774194</v>
      </c>
      <c r="K39" s="10">
        <f>IF(K28=0,0,SUM(K26:K28))</f>
        <v>152</v>
      </c>
      <c r="L39" s="10">
        <f>IF(L28=0,0,SUM(L26:L28))</f>
        <v>1525</v>
      </c>
      <c r="M39" s="11">
        <f t="shared" si="10"/>
        <v>903.2894736842104</v>
      </c>
      <c r="N39" s="10">
        <f>IF(N28="",0,SUM(N26:N28))</f>
        <v>79</v>
      </c>
      <c r="O39" s="10">
        <f>IF(O28="",0,SUM(O26:O28))</f>
        <v>1430</v>
      </c>
      <c r="P39" s="38">
        <f t="shared" si="11"/>
        <v>1710.126582278481</v>
      </c>
    </row>
    <row r="40" spans="1:16" ht="14.25" customHeight="1">
      <c r="A40" s="9" t="s">
        <v>8</v>
      </c>
      <c r="B40" s="10">
        <f>IF(B31=0,0,SUM(B29:B31))</f>
        <v>1370</v>
      </c>
      <c r="C40" s="10">
        <f>IF(C31=0,0,SUM(C29:C31))</f>
        <v>1205</v>
      </c>
      <c r="D40" s="11">
        <f t="shared" si="7"/>
        <v>-12.043795620437956</v>
      </c>
      <c r="E40" s="10">
        <f>IF(E31=0,0,SUM(E29:E31))</f>
        <v>1204</v>
      </c>
      <c r="F40" s="10">
        <f>IF(F31=0,0,SUM(F29:F31))</f>
        <v>771</v>
      </c>
      <c r="G40" s="11">
        <f t="shared" si="8"/>
        <v>-35.96345514950166</v>
      </c>
      <c r="H40" s="10">
        <f>IF(H31=0,0,SUM(H29:H31))</f>
        <v>21</v>
      </c>
      <c r="I40" s="10">
        <f>IF(I31=0,0,SUM(I29:I31))</f>
        <v>29</v>
      </c>
      <c r="J40" s="38">
        <f t="shared" si="9"/>
        <v>38.095238095238095</v>
      </c>
      <c r="K40" s="10">
        <f>IF(K31=0,0,SUM(K29:K31))</f>
        <v>167</v>
      </c>
      <c r="L40" s="10">
        <f>IF(L31=0,0,SUM(L29:L31))</f>
        <v>927</v>
      </c>
      <c r="M40" s="11">
        <f t="shared" si="10"/>
        <v>455.0898203592815</v>
      </c>
      <c r="N40" s="10">
        <f>IF(N31=0,0,SUM(N29:N31))</f>
        <v>85</v>
      </c>
      <c r="O40" s="10">
        <f>IF(O31=0,0,SUM(O29:O31))</f>
        <v>822</v>
      </c>
      <c r="P40" s="38">
        <f t="shared" si="11"/>
        <v>867.0588235294117</v>
      </c>
    </row>
    <row r="41" spans="1:16" ht="14.25" customHeight="1">
      <c r="A41" s="9" t="s">
        <v>9</v>
      </c>
      <c r="B41" s="10">
        <f>IF(B34=0,0,SUM(B32:B34))</f>
        <v>1308</v>
      </c>
      <c r="C41" s="10">
        <f>IF(C34=0,0,SUM(C32:C34))</f>
        <v>1106</v>
      </c>
      <c r="D41" s="11">
        <f t="shared" si="7"/>
        <v>-15.443425076452598</v>
      </c>
      <c r="E41" s="10">
        <f>IF(E34=0,0,SUM(E32:E34))</f>
        <v>1241</v>
      </c>
      <c r="F41" s="10">
        <f>IF(F34=0,0,SUM(F32:F34))</f>
        <v>844</v>
      </c>
      <c r="G41" s="11">
        <f t="shared" si="8"/>
        <v>-31.990330378726835</v>
      </c>
      <c r="H41" s="10">
        <f>IF(H34=0,0,SUM(H32:H34))</f>
        <v>44</v>
      </c>
      <c r="I41" s="10">
        <f>IF(I34=0,0,SUM(I32:I34))</f>
        <v>15</v>
      </c>
      <c r="J41" s="38">
        <f t="shared" si="9"/>
        <v>-65.9090909090909</v>
      </c>
      <c r="K41" s="10">
        <f>IF(K34=0,0,SUM(K32:K34))</f>
        <v>395</v>
      </c>
      <c r="L41" s="10">
        <f>IF(L34=0,0,SUM(L32:L34))</f>
        <v>210</v>
      </c>
      <c r="M41" s="11">
        <f t="shared" si="10"/>
        <v>-46.835443037974684</v>
      </c>
      <c r="N41" s="10">
        <f>IF(N34=0,0,SUM(N32:N34))</f>
        <v>287</v>
      </c>
      <c r="O41" s="10">
        <f>IF(O34=0,0,SUM(O32:O34))</f>
        <v>112</v>
      </c>
      <c r="P41" s="38">
        <f t="shared" si="11"/>
        <v>-60.97560975609756</v>
      </c>
    </row>
    <row r="42" spans="1:16" ht="14.25" customHeight="1">
      <c r="A42" s="9" t="s">
        <v>10</v>
      </c>
      <c r="B42" s="10">
        <f>IF(B37=0,0,SUM(B35:B37))</f>
        <v>1128</v>
      </c>
      <c r="C42" s="10">
        <f>IF(C37=0,0,SUM(C35:C37))</f>
        <v>1070</v>
      </c>
      <c r="D42" s="11">
        <f t="shared" si="7"/>
        <v>-5.141843971631205</v>
      </c>
      <c r="E42" s="10">
        <f>IF(E37=0,0,SUM(E35:E37))</f>
        <v>1216</v>
      </c>
      <c r="F42" s="10">
        <f>IF(F37=0,0,SUM(F35:F37))</f>
        <v>707</v>
      </c>
      <c r="G42" s="11">
        <f t="shared" si="8"/>
        <v>-41.85855263157895</v>
      </c>
      <c r="H42" s="10">
        <f>IF(H37=0,0,SUM(H35:H37))</f>
        <v>63</v>
      </c>
      <c r="I42" s="10">
        <f>IF(I37=0,0,SUM(I35:I37))</f>
        <v>41</v>
      </c>
      <c r="J42" s="38">
        <f t="shared" si="9"/>
        <v>-34.92063492063492</v>
      </c>
      <c r="K42" s="10">
        <f>IF(K37=0,0,SUM(K35:K37))</f>
        <v>334</v>
      </c>
      <c r="L42" s="10">
        <f>IF(L37=0,0,SUM(L35:L37))</f>
        <v>143</v>
      </c>
      <c r="M42" s="11">
        <f t="shared" si="10"/>
        <v>-57.18562874251497</v>
      </c>
      <c r="N42" s="10">
        <f>IF(N37=0,0,SUM(N35:N37))</f>
        <v>234</v>
      </c>
      <c r="O42" s="10">
        <f>IF(O37=0,0,SUM(O35:O37))</f>
        <v>0</v>
      </c>
      <c r="P42" s="38">
        <f t="shared" si="11"/>
        <v>0</v>
      </c>
    </row>
    <row r="43" spans="1:16" ht="15" customHeight="1" thickBot="1">
      <c r="A43" s="14" t="s">
        <v>25</v>
      </c>
      <c r="B43" s="49">
        <f>SUM(B26:B37)</f>
        <v>5230</v>
      </c>
      <c r="C43" s="15">
        <f>SUM(C26:C37)</f>
        <v>4688</v>
      </c>
      <c r="D43" s="16">
        <f t="shared" si="7"/>
        <v>-10.363288718929255</v>
      </c>
      <c r="E43" s="49">
        <f>SUM(E26:E37)</f>
        <v>4875</v>
      </c>
      <c r="F43" s="15">
        <f>SUM(F26:F37)</f>
        <v>3237</v>
      </c>
      <c r="G43" s="16">
        <f t="shared" si="8"/>
        <v>-33.6</v>
      </c>
      <c r="H43" s="49">
        <f>SUM(H26:H37)</f>
        <v>314</v>
      </c>
      <c r="I43" s="15">
        <f>SUM(I26:I37)</f>
        <v>112</v>
      </c>
      <c r="J43" s="16">
        <f>IF(I43=0,0,(I43-H43)/H43*100)</f>
        <v>-64.3312101910828</v>
      </c>
      <c r="K43" s="49">
        <f>SUM(K26:K37)</f>
        <v>1048</v>
      </c>
      <c r="L43" s="15">
        <f>SUM(L26:L37)</f>
        <v>2805</v>
      </c>
      <c r="M43" s="16">
        <f t="shared" si="10"/>
        <v>167.65267175572518</v>
      </c>
      <c r="N43" s="49">
        <f>SUM(N26:N37)</f>
        <v>685</v>
      </c>
      <c r="O43" s="15">
        <f>SUM(O26:O37)</f>
        <v>2364</v>
      </c>
      <c r="P43" s="50">
        <f t="shared" si="11"/>
        <v>245.1094890510949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22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7" right="0.72" top="0.98" bottom="0.2" header="0.52" footer="0.2"/>
  <pageSetup firstPageNumber="3" useFirstPageNumber="1" orientation="landscape" paperSize="9" scale="85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showZeros="0" zoomScale="75" zoomScaleNormal="75" zoomScaleSheetLayoutView="75" workbookViewId="0" topLeftCell="A13">
      <selection activeCell="N44" sqref="N44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38</v>
      </c>
      <c r="I1" s="6"/>
      <c r="J1" s="6"/>
      <c r="K1" s="2" t="s">
        <v>17</v>
      </c>
      <c r="N1" s="2" t="s">
        <v>18</v>
      </c>
    </row>
    <row r="2" spans="1:16" ht="14.25" customHeight="1">
      <c r="A2" s="58" t="s">
        <v>2</v>
      </c>
      <c r="B2" s="34" t="s">
        <v>27</v>
      </c>
      <c r="C2" s="34" t="s">
        <v>31</v>
      </c>
      <c r="D2" s="35" t="s">
        <v>3</v>
      </c>
      <c r="E2" s="34" t="s">
        <v>27</v>
      </c>
      <c r="F2" s="34" t="s">
        <v>31</v>
      </c>
      <c r="G2" s="35" t="s">
        <v>3</v>
      </c>
      <c r="H2" s="34" t="s">
        <v>32</v>
      </c>
      <c r="I2" s="34" t="s">
        <v>33</v>
      </c>
      <c r="J2" s="35" t="s">
        <v>3</v>
      </c>
      <c r="K2" s="34" t="s">
        <v>34</v>
      </c>
      <c r="L2" s="34" t="s">
        <v>35</v>
      </c>
      <c r="M2" s="35" t="s">
        <v>3</v>
      </c>
      <c r="N2" s="34" t="s">
        <v>34</v>
      </c>
      <c r="O2" s="34" t="s">
        <v>35</v>
      </c>
      <c r="P2" s="35" t="s">
        <v>3</v>
      </c>
    </row>
    <row r="3" spans="1:16" ht="14.25" customHeight="1">
      <c r="A3" s="59"/>
      <c r="B3" s="24" t="s">
        <v>4</v>
      </c>
      <c r="C3" s="25" t="s">
        <v>4</v>
      </c>
      <c r="D3" s="26" t="s">
        <v>5</v>
      </c>
      <c r="E3" s="24" t="s">
        <v>4</v>
      </c>
      <c r="F3" s="25" t="s">
        <v>4</v>
      </c>
      <c r="G3" s="26" t="s">
        <v>5</v>
      </c>
      <c r="H3" s="24" t="s">
        <v>4</v>
      </c>
      <c r="I3" s="25" t="s">
        <v>4</v>
      </c>
      <c r="J3" s="26" t="s">
        <v>5</v>
      </c>
      <c r="K3" s="24" t="s">
        <v>4</v>
      </c>
      <c r="L3" s="25" t="s">
        <v>4</v>
      </c>
      <c r="M3" s="26" t="s">
        <v>5</v>
      </c>
      <c r="N3" s="24" t="s">
        <v>4</v>
      </c>
      <c r="O3" s="25" t="s">
        <v>4</v>
      </c>
      <c r="P3" s="26" t="s">
        <v>5</v>
      </c>
    </row>
    <row r="4" spans="1:16" ht="14.25" customHeight="1">
      <c r="A4" s="9">
        <v>4</v>
      </c>
      <c r="B4" s="10">
        <v>1027</v>
      </c>
      <c r="C4" s="10">
        <v>1087</v>
      </c>
      <c r="D4" s="11">
        <f aca="true" t="shared" si="0" ref="D4:D21">IF(C4=0,0,(C4-B4)/B4*100)</f>
        <v>5.8422590068159685</v>
      </c>
      <c r="E4" s="10">
        <v>18</v>
      </c>
      <c r="F4" s="10">
        <v>96</v>
      </c>
      <c r="G4" s="11">
        <f aca="true" t="shared" si="1" ref="G4:G21">IF(F4=0,0,(F4-E4)/E4*100)</f>
        <v>433.3333333333333</v>
      </c>
      <c r="H4" s="10">
        <v>6</v>
      </c>
      <c r="I4" s="10">
        <v>2</v>
      </c>
      <c r="J4" s="11">
        <f aca="true" t="shared" si="2" ref="J4:J21">IF(I4=0,0,(I4-H4)/H4*100)</f>
        <v>-66.66666666666666</v>
      </c>
      <c r="K4" s="10">
        <v>562</v>
      </c>
      <c r="L4" s="10">
        <v>634</v>
      </c>
      <c r="M4" s="11">
        <f aca="true" t="shared" si="3" ref="M4:M21">IF(L4=0,0,(L4-K4)/K4*100)</f>
        <v>12.811387900355871</v>
      </c>
      <c r="N4" s="10">
        <v>483</v>
      </c>
      <c r="O4" s="10">
        <v>549</v>
      </c>
      <c r="P4" s="11">
        <f aca="true" t="shared" si="4" ref="P4:P21">IF(O4=0,0,(O4-N4)/N4*100)</f>
        <v>13.664596273291925</v>
      </c>
    </row>
    <row r="5" spans="1:16" ht="14.25" customHeight="1">
      <c r="A5" s="9">
        <v>5</v>
      </c>
      <c r="B5" s="10">
        <v>763</v>
      </c>
      <c r="C5" s="10">
        <v>829</v>
      </c>
      <c r="D5" s="11">
        <f t="shared" si="0"/>
        <v>8.650065530799477</v>
      </c>
      <c r="E5" s="10">
        <v>84</v>
      </c>
      <c r="F5" s="10">
        <v>166</v>
      </c>
      <c r="G5" s="11">
        <f t="shared" si="1"/>
        <v>97.61904761904762</v>
      </c>
      <c r="H5" s="10">
        <v>2</v>
      </c>
      <c r="I5" s="10">
        <v>88</v>
      </c>
      <c r="J5" s="11">
        <f t="shared" si="2"/>
        <v>4300</v>
      </c>
      <c r="K5" s="10">
        <v>461</v>
      </c>
      <c r="L5" s="10">
        <v>480</v>
      </c>
      <c r="M5" s="11">
        <f t="shared" si="3"/>
        <v>4.121475054229935</v>
      </c>
      <c r="N5" s="10">
        <v>386</v>
      </c>
      <c r="O5" s="10">
        <v>515</v>
      </c>
      <c r="P5" s="11">
        <f t="shared" si="4"/>
        <v>33.41968911917099</v>
      </c>
    </row>
    <row r="6" spans="1:16" ht="14.25" customHeight="1">
      <c r="A6" s="9">
        <v>6</v>
      </c>
      <c r="B6" s="10">
        <v>1020</v>
      </c>
      <c r="C6" s="10">
        <v>874</v>
      </c>
      <c r="D6" s="11">
        <f t="shared" si="0"/>
        <v>-14.313725490196077</v>
      </c>
      <c r="E6" s="10">
        <v>81</v>
      </c>
      <c r="F6" s="10">
        <v>90</v>
      </c>
      <c r="G6" s="11">
        <f t="shared" si="1"/>
        <v>11.11111111111111</v>
      </c>
      <c r="H6" s="10">
        <v>4</v>
      </c>
      <c r="I6" s="10">
        <v>9</v>
      </c>
      <c r="J6" s="11">
        <f t="shared" si="2"/>
        <v>125</v>
      </c>
      <c r="K6" s="10">
        <v>610</v>
      </c>
      <c r="L6" s="10">
        <v>519</v>
      </c>
      <c r="M6" s="11">
        <f t="shared" si="3"/>
        <v>-14.918032786885247</v>
      </c>
      <c r="N6" s="10">
        <v>491</v>
      </c>
      <c r="O6" s="10">
        <v>445</v>
      </c>
      <c r="P6" s="11">
        <f t="shared" si="4"/>
        <v>-9.368635437881874</v>
      </c>
    </row>
    <row r="7" spans="1:16" ht="14.25" customHeight="1">
      <c r="A7" s="9">
        <v>7</v>
      </c>
      <c r="B7" s="10">
        <v>734</v>
      </c>
      <c r="C7" s="10">
        <v>1013</v>
      </c>
      <c r="D7" s="11">
        <f t="shared" si="0"/>
        <v>38.01089918256131</v>
      </c>
      <c r="E7" s="10">
        <v>148</v>
      </c>
      <c r="F7" s="10">
        <v>98</v>
      </c>
      <c r="G7" s="11">
        <f t="shared" si="1"/>
        <v>-33.78378378378378</v>
      </c>
      <c r="H7" s="10">
        <v>45</v>
      </c>
      <c r="I7" s="10">
        <v>6</v>
      </c>
      <c r="J7" s="11">
        <f t="shared" si="2"/>
        <v>-86.66666666666667</v>
      </c>
      <c r="K7" s="10">
        <v>423</v>
      </c>
      <c r="L7" s="10">
        <v>506</v>
      </c>
      <c r="M7" s="11">
        <f t="shared" si="3"/>
        <v>19.62174940898345</v>
      </c>
      <c r="N7" s="10">
        <v>459</v>
      </c>
      <c r="O7" s="10">
        <v>605</v>
      </c>
      <c r="P7" s="11">
        <f t="shared" si="4"/>
        <v>31.808278867102395</v>
      </c>
    </row>
    <row r="8" spans="1:16" ht="14.25" customHeight="1">
      <c r="A8" s="9">
        <v>8</v>
      </c>
      <c r="B8" s="10">
        <v>1051</v>
      </c>
      <c r="C8" s="10">
        <v>688</v>
      </c>
      <c r="D8" s="11">
        <f t="shared" si="0"/>
        <v>-34.53853472882968</v>
      </c>
      <c r="E8" s="10">
        <v>130</v>
      </c>
      <c r="F8" s="10">
        <v>76</v>
      </c>
      <c r="G8" s="11">
        <f t="shared" si="1"/>
        <v>-41.53846153846154</v>
      </c>
      <c r="H8" s="10">
        <v>43</v>
      </c>
      <c r="I8" s="10">
        <v>4</v>
      </c>
      <c r="J8" s="11">
        <f t="shared" si="2"/>
        <v>-90.69767441860465</v>
      </c>
      <c r="K8" s="10">
        <v>507</v>
      </c>
      <c r="L8" s="10">
        <v>428</v>
      </c>
      <c r="M8" s="11">
        <v>445</v>
      </c>
      <c r="N8" s="10">
        <v>674</v>
      </c>
      <c r="O8" s="10">
        <v>336</v>
      </c>
      <c r="P8" s="11">
        <f t="shared" si="4"/>
        <v>-50.14836795252226</v>
      </c>
    </row>
    <row r="9" spans="1:16" ht="14.25" customHeight="1">
      <c r="A9" s="9">
        <v>9</v>
      </c>
      <c r="B9" s="10">
        <v>859</v>
      </c>
      <c r="C9" s="10">
        <v>647</v>
      </c>
      <c r="D9" s="11">
        <f t="shared" si="0"/>
        <v>-24.679860302677533</v>
      </c>
      <c r="E9" s="10">
        <v>104</v>
      </c>
      <c r="F9" s="10">
        <v>128</v>
      </c>
      <c r="G9" s="11">
        <f t="shared" si="1"/>
        <v>23.076923076923077</v>
      </c>
      <c r="H9" s="10">
        <v>3</v>
      </c>
      <c r="I9" s="10">
        <v>4</v>
      </c>
      <c r="J9" s="11">
        <f t="shared" si="2"/>
        <v>33.33333333333333</v>
      </c>
      <c r="K9" s="10">
        <v>524</v>
      </c>
      <c r="L9" s="10">
        <v>369</v>
      </c>
      <c r="M9" s="11">
        <f t="shared" si="3"/>
        <v>-29.580152671755727</v>
      </c>
      <c r="N9" s="10">
        <v>439</v>
      </c>
      <c r="O9" s="10">
        <v>406</v>
      </c>
      <c r="P9" s="11">
        <f t="shared" si="4"/>
        <v>-7.517084282460136</v>
      </c>
    </row>
    <row r="10" spans="1:16" ht="14.25" customHeight="1">
      <c r="A10" s="9">
        <v>10</v>
      </c>
      <c r="B10" s="10">
        <v>897</v>
      </c>
      <c r="C10" s="10">
        <v>693</v>
      </c>
      <c r="D10" s="11">
        <f t="shared" si="0"/>
        <v>-22.74247491638796</v>
      </c>
      <c r="E10" s="10">
        <v>295</v>
      </c>
      <c r="F10" s="10">
        <v>118</v>
      </c>
      <c r="G10" s="11">
        <f t="shared" si="1"/>
        <v>-60</v>
      </c>
      <c r="H10" s="10">
        <v>20</v>
      </c>
      <c r="I10" s="10">
        <v>4</v>
      </c>
      <c r="J10" s="11">
        <f t="shared" si="2"/>
        <v>-80</v>
      </c>
      <c r="K10" s="10">
        <v>549</v>
      </c>
      <c r="L10" s="10">
        <v>454</v>
      </c>
      <c r="M10" s="11">
        <f t="shared" si="3"/>
        <v>-17.304189435336976</v>
      </c>
      <c r="N10" s="10">
        <v>643</v>
      </c>
      <c r="O10" s="10">
        <v>357</v>
      </c>
      <c r="P10" s="11">
        <f t="shared" si="4"/>
        <v>-44.47900466562986</v>
      </c>
    </row>
    <row r="11" spans="1:16" ht="14.25" customHeight="1">
      <c r="A11" s="9">
        <v>11</v>
      </c>
      <c r="B11" s="10">
        <v>1035</v>
      </c>
      <c r="C11" s="10">
        <v>974</v>
      </c>
      <c r="D11" s="11">
        <f t="shared" si="0"/>
        <v>-5.8937198067632846</v>
      </c>
      <c r="E11" s="10">
        <v>86</v>
      </c>
      <c r="F11" s="10">
        <v>110</v>
      </c>
      <c r="G11" s="11">
        <f t="shared" si="1"/>
        <v>27.906976744186046</v>
      </c>
      <c r="H11" s="10">
        <v>17</v>
      </c>
      <c r="I11" s="10">
        <v>10</v>
      </c>
      <c r="J11" s="11">
        <f t="shared" si="2"/>
        <v>-41.17647058823529</v>
      </c>
      <c r="K11" s="10">
        <v>516</v>
      </c>
      <c r="L11" s="10">
        <v>492</v>
      </c>
      <c r="M11" s="11">
        <f t="shared" si="3"/>
        <v>-4.651162790697675</v>
      </c>
      <c r="N11" s="10">
        <v>605</v>
      </c>
      <c r="O11" s="10">
        <v>592</v>
      </c>
      <c r="P11" s="11">
        <f t="shared" si="4"/>
        <v>-2.1487603305785123</v>
      </c>
    </row>
    <row r="12" spans="1:16" ht="14.25" customHeight="1">
      <c r="A12" s="9">
        <v>12</v>
      </c>
      <c r="B12" s="10">
        <v>939</v>
      </c>
      <c r="C12" s="10">
        <v>783</v>
      </c>
      <c r="D12" s="11">
        <f t="shared" si="0"/>
        <v>-16.61341853035144</v>
      </c>
      <c r="E12" s="10">
        <v>92</v>
      </c>
      <c r="F12" s="10">
        <v>98</v>
      </c>
      <c r="G12" s="11">
        <f t="shared" si="1"/>
        <v>6.521739130434782</v>
      </c>
      <c r="H12" s="23" t="str">
        <f>"0"</f>
        <v>0</v>
      </c>
      <c r="I12" s="23">
        <v>5</v>
      </c>
      <c r="J12" s="38" t="str">
        <f>IF(I12=0,0,IF(H12="0","　　―",(I12-H12)/H12*100))</f>
        <v>　　―</v>
      </c>
      <c r="K12" s="10">
        <v>489</v>
      </c>
      <c r="L12" s="10">
        <v>558</v>
      </c>
      <c r="M12" s="11">
        <f t="shared" si="3"/>
        <v>14.11042944785276</v>
      </c>
      <c r="N12" s="10">
        <v>542</v>
      </c>
      <c r="O12" s="10">
        <v>323</v>
      </c>
      <c r="P12" s="11">
        <f t="shared" si="4"/>
        <v>-40.405904059040594</v>
      </c>
    </row>
    <row r="13" spans="1:16" ht="14.25" customHeight="1">
      <c r="A13" s="9">
        <v>1</v>
      </c>
      <c r="B13" s="10">
        <v>1022</v>
      </c>
      <c r="C13" s="10">
        <v>742</v>
      </c>
      <c r="D13" s="11">
        <f t="shared" si="0"/>
        <v>-27.397260273972602</v>
      </c>
      <c r="E13" s="10">
        <v>103</v>
      </c>
      <c r="F13" s="10">
        <v>110</v>
      </c>
      <c r="G13" s="11">
        <f t="shared" si="1"/>
        <v>6.796116504854369</v>
      </c>
      <c r="H13" s="10">
        <v>6</v>
      </c>
      <c r="I13" s="10">
        <v>17</v>
      </c>
      <c r="J13" s="11">
        <f t="shared" si="2"/>
        <v>183.33333333333331</v>
      </c>
      <c r="K13" s="10">
        <v>528</v>
      </c>
      <c r="L13" s="10">
        <v>478</v>
      </c>
      <c r="M13" s="11">
        <f t="shared" si="3"/>
        <v>-9.469696969696969</v>
      </c>
      <c r="N13" s="10">
        <v>597</v>
      </c>
      <c r="O13" s="10">
        <v>374</v>
      </c>
      <c r="P13" s="11">
        <f t="shared" si="4"/>
        <v>-37.3534338358459</v>
      </c>
    </row>
    <row r="14" spans="1:16" ht="14.25" customHeight="1">
      <c r="A14" s="9">
        <v>2</v>
      </c>
      <c r="B14" s="10">
        <v>727</v>
      </c>
      <c r="C14" s="10">
        <v>1040</v>
      </c>
      <c r="D14" s="11">
        <f t="shared" si="0"/>
        <v>43.053645116918844</v>
      </c>
      <c r="E14" s="10">
        <v>64</v>
      </c>
      <c r="F14" s="10">
        <v>119</v>
      </c>
      <c r="G14" s="11">
        <f t="shared" si="1"/>
        <v>85.9375</v>
      </c>
      <c r="H14" s="10">
        <v>3</v>
      </c>
      <c r="I14" s="10">
        <v>8</v>
      </c>
      <c r="J14" s="11">
        <f t="shared" si="2"/>
        <v>166.66666666666669</v>
      </c>
      <c r="K14" s="10">
        <v>387</v>
      </c>
      <c r="L14" s="10">
        <v>490</v>
      </c>
      <c r="M14" s="11">
        <f t="shared" si="3"/>
        <v>26.614987080103358</v>
      </c>
      <c r="N14" s="10">
        <v>404</v>
      </c>
      <c r="O14" s="10">
        <v>669</v>
      </c>
      <c r="P14" s="11">
        <f t="shared" si="4"/>
        <v>65.5940594059406</v>
      </c>
    </row>
    <row r="15" spans="1:16" ht="14.25" customHeight="1">
      <c r="A15" s="9">
        <v>3</v>
      </c>
      <c r="B15" s="10">
        <v>799</v>
      </c>
      <c r="C15" s="10">
        <v>741</v>
      </c>
      <c r="D15" s="11">
        <f t="shared" si="0"/>
        <v>-7.259073842302878</v>
      </c>
      <c r="E15" s="10">
        <v>72</v>
      </c>
      <c r="F15" s="10">
        <v>199</v>
      </c>
      <c r="G15" s="11">
        <f t="shared" si="1"/>
        <v>176.38888888888889</v>
      </c>
      <c r="H15" s="10">
        <v>3</v>
      </c>
      <c r="I15" s="10">
        <v>9</v>
      </c>
      <c r="J15" s="11">
        <f t="shared" si="2"/>
        <v>200</v>
      </c>
      <c r="K15" s="10">
        <v>423</v>
      </c>
      <c r="L15" s="10">
        <v>512</v>
      </c>
      <c r="M15" s="11">
        <f t="shared" si="3"/>
        <v>21.04018912529551</v>
      </c>
      <c r="N15" s="10">
        <v>448</v>
      </c>
      <c r="O15" s="10">
        <v>428</v>
      </c>
      <c r="P15" s="11">
        <f t="shared" si="4"/>
        <v>-4.464285714285714</v>
      </c>
    </row>
    <row r="16" spans="1:16" ht="18" customHeight="1">
      <c r="A16" s="12" t="s">
        <v>6</v>
      </c>
      <c r="B16" s="10">
        <f>IF(B15=0,0,SUM(B4:B15))</f>
        <v>10873</v>
      </c>
      <c r="C16" s="10">
        <f>IF(C15=0,0,SUM(C4:C15))</f>
        <v>10111</v>
      </c>
      <c r="D16" s="11">
        <f t="shared" si="0"/>
        <v>-7.008185413409363</v>
      </c>
      <c r="E16" s="10">
        <f>IF(E15=0,0,SUM(E4:E15))</f>
        <v>1277</v>
      </c>
      <c r="F16" s="10">
        <f>IF(F15=0,0,SUM(F4:F15))</f>
        <v>1408</v>
      </c>
      <c r="G16" s="11">
        <f t="shared" si="1"/>
        <v>10.258418167580267</v>
      </c>
      <c r="H16" s="10">
        <f>IF(H15=0,0,SUM(H4:H15))</f>
        <v>152</v>
      </c>
      <c r="I16" s="10">
        <f>IF(I15=0,0,SUM(I4:I15))</f>
        <v>166</v>
      </c>
      <c r="J16" s="11">
        <f t="shared" si="2"/>
        <v>9.210526315789473</v>
      </c>
      <c r="K16" s="10">
        <f>IF(K15=0,0,SUM(K4:K15))</f>
        <v>5979</v>
      </c>
      <c r="L16" s="10">
        <f>IF(L15=0,0,SUM(L4:L15))</f>
        <v>5920</v>
      </c>
      <c r="M16" s="11">
        <f t="shared" si="3"/>
        <v>-0.9867870881418297</v>
      </c>
      <c r="N16" s="10">
        <f>IF(N15=0,0,SUM(N4:N15))</f>
        <v>6171</v>
      </c>
      <c r="O16" s="10">
        <f>IF(O15=0,0,SUM(O4:O15))</f>
        <v>5599</v>
      </c>
      <c r="P16" s="11">
        <f t="shared" si="4"/>
        <v>-9.269162210338681</v>
      </c>
    </row>
    <row r="17" spans="1:16" ht="14.25" customHeight="1">
      <c r="A17" s="9" t="s">
        <v>7</v>
      </c>
      <c r="B17" s="10">
        <f>IF(B6=0,0,SUM(B4:B6))</f>
        <v>2810</v>
      </c>
      <c r="C17" s="10">
        <f>IF(C6=0,0,SUM(C4:C6))</f>
        <v>2790</v>
      </c>
      <c r="D17" s="11">
        <f t="shared" si="0"/>
        <v>-0.7117437722419928</v>
      </c>
      <c r="E17" s="10">
        <f>IF(E6=0,0,SUM(E4:E6))</f>
        <v>183</v>
      </c>
      <c r="F17" s="10">
        <f>IF(F6=0,0,SUM(F4:F6))</f>
        <v>352</v>
      </c>
      <c r="G17" s="11">
        <f t="shared" si="1"/>
        <v>92.34972677595628</v>
      </c>
      <c r="H17" s="10">
        <f>IF(H6=0,0,SUM(H4:H6))</f>
        <v>12</v>
      </c>
      <c r="I17" s="10">
        <f>IF(I6=0,0,SUM(I4:I6))</f>
        <v>99</v>
      </c>
      <c r="J17" s="11">
        <f t="shared" si="2"/>
        <v>725</v>
      </c>
      <c r="K17" s="10">
        <f>IF(K6=0,0,SUM(K4:K6))</f>
        <v>1633</v>
      </c>
      <c r="L17" s="10">
        <f>IF(L6=0,0,SUM(L4:L6))</f>
        <v>1633</v>
      </c>
      <c r="M17" s="11">
        <f t="shared" si="3"/>
        <v>0</v>
      </c>
      <c r="N17" s="10">
        <f>IF(N6=0,0,SUM(N4:N6))</f>
        <v>1360</v>
      </c>
      <c r="O17" s="10">
        <f>IF(O6=0,0,SUM(O4:O6))</f>
        <v>1509</v>
      </c>
      <c r="P17" s="11">
        <f t="shared" si="4"/>
        <v>10.955882352941176</v>
      </c>
    </row>
    <row r="18" spans="1:16" ht="14.25" customHeight="1">
      <c r="A18" s="9" t="s">
        <v>8</v>
      </c>
      <c r="B18" s="10">
        <f>IF(B9=0,0,SUM(B7:B9))</f>
        <v>2644</v>
      </c>
      <c r="C18" s="10">
        <f>IF(C9=0,0,SUM(C7:C9))</f>
        <v>2348</v>
      </c>
      <c r="D18" s="11">
        <f t="shared" si="0"/>
        <v>-11.195158850226928</v>
      </c>
      <c r="E18" s="10">
        <f>IF(E9=0,0,SUM(E7:E9))</f>
        <v>382</v>
      </c>
      <c r="F18" s="10">
        <f>IF(F9=0,0,SUM(F7:F9))</f>
        <v>302</v>
      </c>
      <c r="G18" s="11">
        <f t="shared" si="1"/>
        <v>-20.94240837696335</v>
      </c>
      <c r="H18" s="10">
        <f>IF(H9=0,0,SUM(H7:H9))</f>
        <v>91</v>
      </c>
      <c r="I18" s="10">
        <f>IF(I9=0,0,SUM(I7:I9))</f>
        <v>14</v>
      </c>
      <c r="J18" s="11">
        <f t="shared" si="2"/>
        <v>-84.61538461538461</v>
      </c>
      <c r="K18" s="10">
        <f>IF(K9=0,0,SUM(K7:K9))</f>
        <v>1454</v>
      </c>
      <c r="L18" s="10">
        <f>IF(L9=0,0,SUM(L7:L9))</f>
        <v>1303</v>
      </c>
      <c r="M18" s="11">
        <f t="shared" si="3"/>
        <v>-10.385144429160935</v>
      </c>
      <c r="N18" s="10">
        <f>IF(N9=0,0,SUM(N7:N9))</f>
        <v>1572</v>
      </c>
      <c r="O18" s="10">
        <f>IF(O9=0,0,SUM(O7:O9))</f>
        <v>1347</v>
      </c>
      <c r="P18" s="11">
        <f t="shared" si="4"/>
        <v>-14.31297709923664</v>
      </c>
    </row>
    <row r="19" spans="1:16" ht="14.25" customHeight="1">
      <c r="A19" s="9" t="s">
        <v>9</v>
      </c>
      <c r="B19" s="10">
        <f>IF(B12=0,0,SUM(B10:B12))</f>
        <v>2871</v>
      </c>
      <c r="C19" s="10">
        <f>IF(C12=0,0,SUM(C10:C12))</f>
        <v>2450</v>
      </c>
      <c r="D19" s="11">
        <f t="shared" si="0"/>
        <v>-14.663880181121561</v>
      </c>
      <c r="E19" s="10">
        <f>IF(E12=0,0,SUM(E10:E12))</f>
        <v>473</v>
      </c>
      <c r="F19" s="10">
        <f>IF(F12=0,0,SUM(F10:F12))</f>
        <v>326</v>
      </c>
      <c r="G19" s="11">
        <f t="shared" si="1"/>
        <v>-31.07822410147992</v>
      </c>
      <c r="H19" s="10">
        <f>IF(H12=0,0,SUM(H10:H12))</f>
        <v>37</v>
      </c>
      <c r="I19" s="10">
        <f>IF(I12=0,0,SUM(I10:I12))</f>
        <v>19</v>
      </c>
      <c r="J19" s="11">
        <f t="shared" si="2"/>
        <v>-48.64864864864865</v>
      </c>
      <c r="K19" s="10">
        <f>IF(K12=0,0,SUM(K10:K12))</f>
        <v>1554</v>
      </c>
      <c r="L19" s="10">
        <f>IF(L12=0,0,SUM(L10:L12))</f>
        <v>1504</v>
      </c>
      <c r="M19" s="11">
        <f t="shared" si="3"/>
        <v>-3.2175032175032174</v>
      </c>
      <c r="N19" s="10">
        <f>IF(N12=0,0,SUM(N10:N12))</f>
        <v>1790</v>
      </c>
      <c r="O19" s="10">
        <f>IF(O12=0,0,SUM(O10:O12))</f>
        <v>1272</v>
      </c>
      <c r="P19" s="11">
        <f t="shared" si="4"/>
        <v>-28.938547486033517</v>
      </c>
    </row>
    <row r="20" spans="1:16" ht="14.25" customHeight="1">
      <c r="A20" s="9" t="s">
        <v>10</v>
      </c>
      <c r="B20" s="10">
        <f>IF(B15=0,0,SUM(B13:B15))</f>
        <v>2548</v>
      </c>
      <c r="C20" s="10">
        <f>IF(C15=0,0,SUM(C13:C15))</f>
        <v>2523</v>
      </c>
      <c r="D20" s="11">
        <f t="shared" si="0"/>
        <v>-0.9811616954474097</v>
      </c>
      <c r="E20" s="10">
        <f>IF(E15=0,0,SUM(E13:E15))</f>
        <v>239</v>
      </c>
      <c r="F20" s="10">
        <f>IF(F15=0,0,SUM(F13:F15))</f>
        <v>428</v>
      </c>
      <c r="G20" s="11">
        <f t="shared" si="1"/>
        <v>79.07949790794979</v>
      </c>
      <c r="H20" s="10">
        <f>IF(H15=0,0,SUM(H13:H15))</f>
        <v>12</v>
      </c>
      <c r="I20" s="10">
        <f>IF(I15=0,0,SUM(I13:I15))</f>
        <v>34</v>
      </c>
      <c r="J20" s="11">
        <f t="shared" si="2"/>
        <v>183.33333333333331</v>
      </c>
      <c r="K20" s="10">
        <f>IF(K15=0,0,SUM(K13:K15))</f>
        <v>1338</v>
      </c>
      <c r="L20" s="10">
        <f>IF(L15=0,0,SUM(L13:L15))</f>
        <v>1480</v>
      </c>
      <c r="M20" s="11">
        <f t="shared" si="3"/>
        <v>10.612855007473842</v>
      </c>
      <c r="N20" s="10">
        <f>IF(N15=0,0,SUM(N13:N15))</f>
        <v>1449</v>
      </c>
      <c r="O20" s="10">
        <f>IF(O15=0,0,SUM(O13:O15))</f>
        <v>1471</v>
      </c>
      <c r="P20" s="11">
        <f t="shared" si="4"/>
        <v>1.518288474810214</v>
      </c>
    </row>
    <row r="21" spans="1:16" ht="15" customHeight="1" thickBot="1">
      <c r="A21" s="14" t="s">
        <v>25</v>
      </c>
      <c r="B21" s="49">
        <f>SUM(B4:B15)</f>
        <v>10873</v>
      </c>
      <c r="C21" s="15">
        <f>SUM(C4:C15)</f>
        <v>10111</v>
      </c>
      <c r="D21" s="16">
        <f t="shared" si="0"/>
        <v>-7.008185413409363</v>
      </c>
      <c r="E21" s="49">
        <f>SUM(E4:E15)</f>
        <v>1277</v>
      </c>
      <c r="F21" s="15">
        <f>SUM(F4:F15)</f>
        <v>1408</v>
      </c>
      <c r="G21" s="16">
        <f t="shared" si="1"/>
        <v>10.258418167580267</v>
      </c>
      <c r="H21" s="49">
        <f>SUM(H4:H15)</f>
        <v>152</v>
      </c>
      <c r="I21" s="15">
        <f>SUM(I4:I15)</f>
        <v>166</v>
      </c>
      <c r="J21" s="16">
        <f t="shared" si="2"/>
        <v>9.210526315789473</v>
      </c>
      <c r="K21" s="49">
        <f>SUM(K4:K15)</f>
        <v>5979</v>
      </c>
      <c r="L21" s="15">
        <f>SUM(L4:L15)</f>
        <v>5920</v>
      </c>
      <c r="M21" s="16">
        <f t="shared" si="3"/>
        <v>-0.9867870881418297</v>
      </c>
      <c r="N21" s="49">
        <f>SUM(N4:N15)</f>
        <v>6171</v>
      </c>
      <c r="O21" s="15">
        <f>SUM(O4:O15)</f>
        <v>5599</v>
      </c>
      <c r="P21" s="16">
        <f t="shared" si="4"/>
        <v>-9.269162210338681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1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</row>
    <row r="24" spans="1:16" ht="14.25" customHeight="1">
      <c r="A24" s="58" t="s">
        <v>2</v>
      </c>
      <c r="B24" s="34" t="s">
        <v>34</v>
      </c>
      <c r="C24" s="34" t="s">
        <v>35</v>
      </c>
      <c r="D24" s="35" t="s">
        <v>3</v>
      </c>
      <c r="E24" s="34" t="s">
        <v>34</v>
      </c>
      <c r="F24" s="34" t="s">
        <v>35</v>
      </c>
      <c r="G24" s="35" t="s">
        <v>3</v>
      </c>
      <c r="H24" s="34" t="s">
        <v>34</v>
      </c>
      <c r="I24" s="34" t="s">
        <v>35</v>
      </c>
      <c r="J24" s="35" t="s">
        <v>3</v>
      </c>
      <c r="K24" s="34" t="s">
        <v>34</v>
      </c>
      <c r="L24" s="34" t="s">
        <v>35</v>
      </c>
      <c r="M24" s="35" t="s">
        <v>3</v>
      </c>
      <c r="N24" s="34" t="s">
        <v>34</v>
      </c>
      <c r="O24" s="34" t="s">
        <v>35</v>
      </c>
      <c r="P24" s="35" t="s">
        <v>3</v>
      </c>
    </row>
    <row r="25" spans="1:16" ht="14.25" customHeight="1">
      <c r="A25" s="59"/>
      <c r="B25" s="24" t="s">
        <v>4</v>
      </c>
      <c r="C25" s="25" t="s">
        <v>4</v>
      </c>
      <c r="D25" s="26" t="s">
        <v>5</v>
      </c>
      <c r="E25" s="24" t="s">
        <v>4</v>
      </c>
      <c r="F25" s="25" t="s">
        <v>4</v>
      </c>
      <c r="G25" s="26" t="s">
        <v>5</v>
      </c>
      <c r="H25" s="24" t="s">
        <v>4</v>
      </c>
      <c r="I25" s="25" t="s">
        <v>4</v>
      </c>
      <c r="J25" s="26" t="s">
        <v>5</v>
      </c>
      <c r="K25" s="24" t="s">
        <v>4</v>
      </c>
      <c r="L25" s="25" t="s">
        <v>4</v>
      </c>
      <c r="M25" s="26" t="s">
        <v>5</v>
      </c>
      <c r="N25" s="24" t="s">
        <v>4</v>
      </c>
      <c r="O25" s="25" t="s">
        <v>4</v>
      </c>
      <c r="P25" s="26" t="s">
        <v>5</v>
      </c>
    </row>
    <row r="26" spans="1:16" ht="14.25" customHeight="1">
      <c r="A26" s="9">
        <v>4</v>
      </c>
      <c r="B26" s="10">
        <v>532</v>
      </c>
      <c r="C26" s="10">
        <v>506</v>
      </c>
      <c r="D26" s="11">
        <f aca="true" t="shared" si="5" ref="D26:D43">IF(C26=0,0,(C26-B26)/B26*100)</f>
        <v>-4.887218045112782</v>
      </c>
      <c r="E26" s="10">
        <v>458</v>
      </c>
      <c r="F26" s="10">
        <v>557</v>
      </c>
      <c r="G26" s="11">
        <f aca="true" t="shared" si="6" ref="G26:G43">IF(F26=0,0,(F26-E26)/E26*100)</f>
        <v>21.61572052401747</v>
      </c>
      <c r="H26" s="23">
        <v>3</v>
      </c>
      <c r="I26" s="23">
        <v>3</v>
      </c>
      <c r="J26" s="38">
        <f aca="true" t="shared" si="7" ref="J26:J31">IF(I26=0,0,IF(H26="0","　　―",(I26-H26)/H26*100))</f>
        <v>0</v>
      </c>
      <c r="K26" s="10">
        <v>52</v>
      </c>
      <c r="L26" s="10">
        <v>117</v>
      </c>
      <c r="M26" s="11">
        <f aca="true" t="shared" si="8" ref="M26:M43">IF(L26=0,0,(L26-K26)/K26*100)</f>
        <v>125</v>
      </c>
      <c r="N26" s="23" t="str">
        <f>"0"</f>
        <v>0</v>
      </c>
      <c r="O26" s="23">
        <v>44</v>
      </c>
      <c r="P26" s="38" t="str">
        <f>IF(O26=0,0,IF(N26="0","　　―",(O26-N26)/N26*100))</f>
        <v>　　―</v>
      </c>
    </row>
    <row r="27" spans="1:16" ht="14.25" customHeight="1">
      <c r="A27" s="9">
        <v>5</v>
      </c>
      <c r="B27" s="10">
        <v>463</v>
      </c>
      <c r="C27" s="10">
        <v>423</v>
      </c>
      <c r="D27" s="11">
        <f t="shared" si="5"/>
        <v>-8.639308855291576</v>
      </c>
      <c r="E27" s="10">
        <v>319</v>
      </c>
      <c r="F27" s="10">
        <v>446</v>
      </c>
      <c r="G27" s="11">
        <f t="shared" si="6"/>
        <v>39.811912225705335</v>
      </c>
      <c r="H27" s="33">
        <v>16</v>
      </c>
      <c r="I27" s="33">
        <v>1</v>
      </c>
      <c r="J27" s="38">
        <f t="shared" si="7"/>
        <v>-93.75</v>
      </c>
      <c r="K27" s="10">
        <v>49</v>
      </c>
      <c r="L27" s="10">
        <v>125</v>
      </c>
      <c r="M27" s="11">
        <f t="shared" si="8"/>
        <v>155.10204081632654</v>
      </c>
      <c r="N27" s="23" t="str">
        <f>"0"</f>
        <v>0</v>
      </c>
      <c r="O27" s="23">
        <v>82</v>
      </c>
      <c r="P27" s="38" t="str">
        <f aca="true" t="shared" si="9" ref="P27:P43">IF(O27=0,0,IF(N27="0","　　―",(O27-N27)/N27*100))</f>
        <v>　　―</v>
      </c>
    </row>
    <row r="28" spans="1:16" ht="14.25" customHeight="1">
      <c r="A28" s="9">
        <v>6</v>
      </c>
      <c r="B28" s="10">
        <v>530</v>
      </c>
      <c r="C28" s="10">
        <v>424</v>
      </c>
      <c r="D28" s="11">
        <f t="shared" si="5"/>
        <v>-20</v>
      </c>
      <c r="E28" s="32">
        <v>454</v>
      </c>
      <c r="F28" s="32">
        <v>422</v>
      </c>
      <c r="G28" s="11">
        <f t="shared" si="6"/>
        <v>-7.048458149779736</v>
      </c>
      <c r="H28" s="32">
        <v>1</v>
      </c>
      <c r="I28" s="32">
        <v>4</v>
      </c>
      <c r="J28" s="38">
        <f t="shared" si="7"/>
        <v>300</v>
      </c>
      <c r="K28" s="10">
        <v>116</v>
      </c>
      <c r="L28" s="10">
        <v>114</v>
      </c>
      <c r="M28" s="11">
        <f t="shared" si="8"/>
        <v>-1.7241379310344827</v>
      </c>
      <c r="N28" s="10">
        <v>52</v>
      </c>
      <c r="O28" s="10">
        <v>73</v>
      </c>
      <c r="P28" s="38">
        <f t="shared" si="9"/>
        <v>40.38461538461539</v>
      </c>
    </row>
    <row r="29" spans="1:16" ht="14.25" customHeight="1">
      <c r="A29" s="9">
        <v>7</v>
      </c>
      <c r="B29" s="10">
        <v>393</v>
      </c>
      <c r="C29" s="10">
        <v>431</v>
      </c>
      <c r="D29" s="11">
        <f t="shared" si="5"/>
        <v>9.669211195928753</v>
      </c>
      <c r="E29" s="10">
        <v>422</v>
      </c>
      <c r="F29" s="10">
        <v>572</v>
      </c>
      <c r="G29" s="11">
        <f t="shared" si="6"/>
        <v>35.54502369668246</v>
      </c>
      <c r="H29" s="32">
        <v>1</v>
      </c>
      <c r="I29" s="32">
        <v>30</v>
      </c>
      <c r="J29" s="38">
        <f t="shared" si="7"/>
        <v>2900</v>
      </c>
      <c r="K29" s="10">
        <v>66</v>
      </c>
      <c r="L29" s="10">
        <v>78</v>
      </c>
      <c r="M29" s="11">
        <f t="shared" si="8"/>
        <v>18.181818181818183</v>
      </c>
      <c r="N29" s="23" t="str">
        <f>"0"</f>
        <v>0</v>
      </c>
      <c r="O29" s="23">
        <v>31</v>
      </c>
      <c r="P29" s="38" t="str">
        <f t="shared" si="9"/>
        <v>　　―</v>
      </c>
    </row>
    <row r="30" spans="1:16" ht="14.25" customHeight="1">
      <c r="A30" s="9">
        <v>8</v>
      </c>
      <c r="B30" s="10">
        <v>501</v>
      </c>
      <c r="C30" s="10">
        <v>376</v>
      </c>
      <c r="D30" s="11">
        <f t="shared" si="5"/>
        <v>-24.9500998003992</v>
      </c>
      <c r="E30" s="10">
        <v>451</v>
      </c>
      <c r="F30" s="10">
        <v>353</v>
      </c>
      <c r="G30" s="11">
        <f t="shared" si="6"/>
        <v>-21.729490022172946</v>
      </c>
      <c r="H30" s="23">
        <v>1</v>
      </c>
      <c r="I30" s="23" t="str">
        <f>"0"</f>
        <v>0</v>
      </c>
      <c r="J30" s="38">
        <f t="shared" si="7"/>
        <v>-100</v>
      </c>
      <c r="K30" s="10">
        <v>228</v>
      </c>
      <c r="L30" s="10">
        <v>35</v>
      </c>
      <c r="M30" s="11">
        <f t="shared" si="8"/>
        <v>-84.64912280701753</v>
      </c>
      <c r="N30" s="23">
        <v>178</v>
      </c>
      <c r="O30" s="23" t="str">
        <f>"0"</f>
        <v>0</v>
      </c>
      <c r="P30" s="38">
        <f t="shared" si="9"/>
        <v>-100</v>
      </c>
    </row>
    <row r="31" spans="1:16" ht="14.25" customHeight="1">
      <c r="A31" s="9">
        <v>9</v>
      </c>
      <c r="B31" s="10">
        <v>498</v>
      </c>
      <c r="C31" s="10">
        <v>342</v>
      </c>
      <c r="D31" s="11">
        <f t="shared" si="5"/>
        <v>-31.32530120481928</v>
      </c>
      <c r="E31" s="10">
        <v>411</v>
      </c>
      <c r="F31" s="10">
        <v>358</v>
      </c>
      <c r="G31" s="11">
        <f t="shared" si="6"/>
        <v>-12.895377128953772</v>
      </c>
      <c r="H31" s="10">
        <v>1</v>
      </c>
      <c r="I31" s="10">
        <v>2</v>
      </c>
      <c r="J31" s="38">
        <f t="shared" si="7"/>
        <v>100</v>
      </c>
      <c r="K31" s="10">
        <v>53</v>
      </c>
      <c r="L31" s="10">
        <v>73</v>
      </c>
      <c r="M31" s="11">
        <f t="shared" si="8"/>
        <v>37.735849056603776</v>
      </c>
      <c r="N31" s="23" t="str">
        <f>"0"</f>
        <v>0</v>
      </c>
      <c r="O31" s="23">
        <v>33</v>
      </c>
      <c r="P31" s="38" t="str">
        <f t="shared" si="9"/>
        <v>　　―</v>
      </c>
    </row>
    <row r="32" spans="1:16" ht="14.25" customHeight="1">
      <c r="A32" s="9">
        <v>10</v>
      </c>
      <c r="B32" s="10">
        <v>479</v>
      </c>
      <c r="C32" s="10">
        <v>416</v>
      </c>
      <c r="D32" s="11">
        <f t="shared" si="5"/>
        <v>-13.152400835073069</v>
      </c>
      <c r="E32" s="10">
        <v>635</v>
      </c>
      <c r="F32" s="10">
        <v>219</v>
      </c>
      <c r="G32" s="11">
        <f t="shared" si="6"/>
        <v>-65.51181102362204</v>
      </c>
      <c r="H32" s="23">
        <v>3</v>
      </c>
      <c r="I32" s="23">
        <v>2</v>
      </c>
      <c r="J32" s="38">
        <f aca="true" t="shared" si="10" ref="J32:J42">IF(I32=0,0,IF(H32="0","　　―",(I32-H32)/H32*100))</f>
        <v>-33.33333333333333</v>
      </c>
      <c r="K32" s="10">
        <v>75</v>
      </c>
      <c r="L32" s="10">
        <v>174</v>
      </c>
      <c r="M32" s="11">
        <f t="shared" si="8"/>
        <v>132</v>
      </c>
      <c r="N32" s="23" t="str">
        <f>"0"</f>
        <v>0</v>
      </c>
      <c r="O32" s="23">
        <v>133</v>
      </c>
      <c r="P32" s="38" t="str">
        <f t="shared" si="9"/>
        <v>　　―</v>
      </c>
    </row>
    <row r="33" spans="1:16" ht="14.25" customHeight="1">
      <c r="A33" s="9">
        <v>11</v>
      </c>
      <c r="B33" s="10">
        <v>460</v>
      </c>
      <c r="C33" s="10">
        <v>418</v>
      </c>
      <c r="D33" s="11">
        <f t="shared" si="5"/>
        <v>-9.130434782608695</v>
      </c>
      <c r="E33" s="10">
        <v>510</v>
      </c>
      <c r="F33" s="10">
        <v>507</v>
      </c>
      <c r="G33" s="11">
        <f t="shared" si="6"/>
        <v>-0.5882352941176471</v>
      </c>
      <c r="H33" s="10">
        <v>4</v>
      </c>
      <c r="I33" s="10">
        <v>4</v>
      </c>
      <c r="J33" s="38">
        <f t="shared" si="10"/>
        <v>0</v>
      </c>
      <c r="K33" s="10">
        <v>147</v>
      </c>
      <c r="L33" s="10">
        <v>155</v>
      </c>
      <c r="M33" s="11">
        <f t="shared" si="8"/>
        <v>5.442176870748299</v>
      </c>
      <c r="N33" s="23">
        <v>77</v>
      </c>
      <c r="O33" s="23">
        <v>93</v>
      </c>
      <c r="P33" s="38">
        <f t="shared" si="9"/>
        <v>20.77922077922078</v>
      </c>
    </row>
    <row r="34" spans="1:16" ht="14.25" customHeight="1">
      <c r="A34" s="9">
        <v>12</v>
      </c>
      <c r="B34" s="10">
        <v>405</v>
      </c>
      <c r="C34" s="10">
        <v>390</v>
      </c>
      <c r="D34" s="11">
        <f t="shared" si="5"/>
        <v>-3.7037037037037033</v>
      </c>
      <c r="E34" s="10">
        <v>454</v>
      </c>
      <c r="F34" s="10">
        <v>423</v>
      </c>
      <c r="G34" s="11">
        <f t="shared" si="6"/>
        <v>-6.828193832599119</v>
      </c>
      <c r="H34" s="23">
        <v>25</v>
      </c>
      <c r="I34" s="23">
        <v>9</v>
      </c>
      <c r="J34" s="38">
        <f t="shared" si="10"/>
        <v>-64</v>
      </c>
      <c r="K34" s="10">
        <v>147</v>
      </c>
      <c r="L34" s="10">
        <v>59</v>
      </c>
      <c r="M34" s="11">
        <f t="shared" si="8"/>
        <v>-59.863945578231295</v>
      </c>
      <c r="N34" s="23">
        <v>95</v>
      </c>
      <c r="O34" s="23" t="str">
        <f>"0"</f>
        <v>0</v>
      </c>
      <c r="P34" s="38">
        <f t="shared" si="9"/>
        <v>-100</v>
      </c>
    </row>
    <row r="35" spans="1:16" ht="14.25" customHeight="1">
      <c r="A35" s="9">
        <v>1</v>
      </c>
      <c r="B35" s="10">
        <v>432</v>
      </c>
      <c r="C35" s="10">
        <v>408</v>
      </c>
      <c r="D35" s="11">
        <f t="shared" si="5"/>
        <v>-5.555555555555555</v>
      </c>
      <c r="E35" s="10">
        <v>469</v>
      </c>
      <c r="F35" s="10">
        <v>364</v>
      </c>
      <c r="G35" s="11">
        <f t="shared" si="6"/>
        <v>-22.388059701492537</v>
      </c>
      <c r="H35" s="10">
        <v>4</v>
      </c>
      <c r="I35" s="10">
        <v>5</v>
      </c>
      <c r="J35" s="38">
        <f t="shared" si="10"/>
        <v>25</v>
      </c>
      <c r="K35" s="10">
        <v>220</v>
      </c>
      <c r="L35" s="10">
        <v>75</v>
      </c>
      <c r="M35" s="11">
        <f t="shared" si="8"/>
        <v>-65.9090909090909</v>
      </c>
      <c r="N35" s="10">
        <v>129</v>
      </c>
      <c r="O35" s="10">
        <v>20</v>
      </c>
      <c r="P35" s="38">
        <f t="shared" si="9"/>
        <v>-84.49612403100775</v>
      </c>
    </row>
    <row r="36" spans="1:16" ht="14.25" customHeight="1">
      <c r="A36" s="9">
        <v>2</v>
      </c>
      <c r="B36" s="10">
        <v>346</v>
      </c>
      <c r="C36" s="10">
        <v>410</v>
      </c>
      <c r="D36" s="11">
        <f t="shared" si="5"/>
        <v>18.497109826589593</v>
      </c>
      <c r="E36" s="10">
        <v>393</v>
      </c>
      <c r="F36" s="10">
        <v>440</v>
      </c>
      <c r="G36" s="11">
        <f t="shared" si="6"/>
        <v>11.959287531806616</v>
      </c>
      <c r="H36" s="23" t="str">
        <f>"0"</f>
        <v>0</v>
      </c>
      <c r="I36" s="23">
        <v>39</v>
      </c>
      <c r="J36" s="38" t="str">
        <f t="shared" si="10"/>
        <v>　　―</v>
      </c>
      <c r="K36" s="10">
        <v>52</v>
      </c>
      <c r="L36" s="10">
        <v>270</v>
      </c>
      <c r="M36" s="11">
        <f t="shared" si="8"/>
        <v>419.2307692307692</v>
      </c>
      <c r="N36" s="23" t="str">
        <f>"0"</f>
        <v>0</v>
      </c>
      <c r="O36" s="23">
        <v>202</v>
      </c>
      <c r="P36" s="38" t="str">
        <f t="shared" si="9"/>
        <v>　　―</v>
      </c>
    </row>
    <row r="37" spans="1:16" ht="14.25" customHeight="1">
      <c r="A37" s="9">
        <v>3</v>
      </c>
      <c r="B37" s="10">
        <v>399</v>
      </c>
      <c r="C37" s="10">
        <v>414</v>
      </c>
      <c r="D37" s="11">
        <f t="shared" si="5"/>
        <v>3.7593984962406015</v>
      </c>
      <c r="E37" s="10">
        <v>325</v>
      </c>
      <c r="F37" s="10">
        <v>468</v>
      </c>
      <c r="G37" s="11">
        <f t="shared" si="6"/>
        <v>44</v>
      </c>
      <c r="H37" s="10">
        <v>2</v>
      </c>
      <c r="I37" s="10">
        <v>1</v>
      </c>
      <c r="J37" s="38">
        <f t="shared" si="10"/>
        <v>-50</v>
      </c>
      <c r="K37" s="10">
        <v>145</v>
      </c>
      <c r="L37" s="10">
        <v>57</v>
      </c>
      <c r="M37" s="11">
        <f t="shared" si="8"/>
        <v>-60.689655172413794</v>
      </c>
      <c r="N37" s="23">
        <v>70</v>
      </c>
      <c r="O37" s="23" t="str">
        <f>"0"</f>
        <v>0</v>
      </c>
      <c r="P37" s="38">
        <f t="shared" si="9"/>
        <v>-100</v>
      </c>
    </row>
    <row r="38" spans="1:16" ht="18" customHeight="1">
      <c r="A38" s="12" t="s">
        <v>6</v>
      </c>
      <c r="B38" s="10">
        <f>IF(B37=0,0,SUM(B26:B37))</f>
        <v>5438</v>
      </c>
      <c r="C38" s="10">
        <f>IF(C37=0,0,SUM(C26:C37))</f>
        <v>4958</v>
      </c>
      <c r="D38" s="11">
        <f t="shared" si="5"/>
        <v>-8.826774549466716</v>
      </c>
      <c r="E38" s="10">
        <f>IF(E37=0,0,SUM(E26:E37))</f>
        <v>5301</v>
      </c>
      <c r="F38" s="10">
        <f>IF(F37=0,0,SUM(F26:F37))</f>
        <v>5129</v>
      </c>
      <c r="G38" s="11">
        <f t="shared" si="6"/>
        <v>-3.2446708168270137</v>
      </c>
      <c r="H38" s="10">
        <f>IF(H37=0,0,SUM(H26:H37))</f>
        <v>61</v>
      </c>
      <c r="I38" s="10">
        <f>IF(I37=0,0,SUM(I26:I37))</f>
        <v>100</v>
      </c>
      <c r="J38" s="38">
        <f t="shared" si="10"/>
        <v>63.934426229508205</v>
      </c>
      <c r="K38" s="10">
        <f>IF(K37=0,0,SUM(K26:K37))</f>
        <v>1350</v>
      </c>
      <c r="L38" s="10">
        <f>IF(L37=0,0,SUM(L26:L37))</f>
        <v>1332</v>
      </c>
      <c r="M38" s="11">
        <f t="shared" si="8"/>
        <v>-1.3333333333333335</v>
      </c>
      <c r="N38" s="10">
        <f>IF(N37=0,0,SUM(N26:N37))</f>
        <v>601</v>
      </c>
      <c r="O38" s="10">
        <f>IF(O37=0,0,SUM(O26:O37))</f>
        <v>711</v>
      </c>
      <c r="P38" s="38">
        <f t="shared" si="9"/>
        <v>18.302828618968388</v>
      </c>
    </row>
    <row r="39" spans="1:16" ht="14.25" customHeight="1">
      <c r="A39" s="9" t="s">
        <v>7</v>
      </c>
      <c r="B39" s="10">
        <f>IF(B28=0,0,SUM(B26:B28))</f>
        <v>1525</v>
      </c>
      <c r="C39" s="10">
        <f>IF(C28=0,0,SUM(C26:C28))</f>
        <v>1353</v>
      </c>
      <c r="D39" s="11">
        <f t="shared" si="5"/>
        <v>-11.278688524590164</v>
      </c>
      <c r="E39" s="10">
        <f>IF(E28=0,0,SUM(E26:E28))</f>
        <v>1231</v>
      </c>
      <c r="F39" s="10">
        <f>IF(F28=0,0,SUM(F26:F28))</f>
        <v>1425</v>
      </c>
      <c r="G39" s="11">
        <f t="shared" si="6"/>
        <v>15.759545085296505</v>
      </c>
      <c r="H39" s="10">
        <f>IF(H28=0,0,SUM(H26:H28))</f>
        <v>20</v>
      </c>
      <c r="I39" s="10">
        <f>IF(I28=0,0,SUM(I26:I28))</f>
        <v>8</v>
      </c>
      <c r="J39" s="38">
        <f t="shared" si="10"/>
        <v>-60</v>
      </c>
      <c r="K39" s="10">
        <f>IF(K28=0,0,SUM(K26:K28))</f>
        <v>217</v>
      </c>
      <c r="L39" s="10">
        <f>IF(L28=0,0,SUM(L26:L28))</f>
        <v>356</v>
      </c>
      <c r="M39" s="11">
        <f t="shared" si="8"/>
        <v>64.0552995391705</v>
      </c>
      <c r="N39" s="10">
        <f>IF(N28="",0,SUM(N26:N28))</f>
        <v>52</v>
      </c>
      <c r="O39" s="10">
        <f>IF(O28="",0,SUM(O26:O28))</f>
        <v>199</v>
      </c>
      <c r="P39" s="38">
        <f t="shared" si="9"/>
        <v>282.69230769230774</v>
      </c>
    </row>
    <row r="40" spans="1:16" ht="14.25" customHeight="1">
      <c r="A40" s="9" t="s">
        <v>8</v>
      </c>
      <c r="B40" s="10">
        <f>IF(B31=0,0,SUM(B29:B31))</f>
        <v>1392</v>
      </c>
      <c r="C40" s="10">
        <f>IF(C31=0,0,SUM(C29:C31))</f>
        <v>1149</v>
      </c>
      <c r="D40" s="11">
        <f t="shared" si="5"/>
        <v>-17.45689655172414</v>
      </c>
      <c r="E40" s="10">
        <f>IF(E31=0,0,SUM(E29:E31))</f>
        <v>1284</v>
      </c>
      <c r="F40" s="10">
        <f>IF(F31=0,0,SUM(F29:F31))</f>
        <v>1283</v>
      </c>
      <c r="G40" s="11">
        <f t="shared" si="6"/>
        <v>-0.0778816199376947</v>
      </c>
      <c r="H40" s="10">
        <f>IF(H31=0,0,SUM(H29:H31))</f>
        <v>3</v>
      </c>
      <c r="I40" s="10">
        <f>IF(I31=0,0,SUM(I29:I31))</f>
        <v>32</v>
      </c>
      <c r="J40" s="38">
        <f t="shared" si="10"/>
        <v>966.6666666666666</v>
      </c>
      <c r="K40" s="10">
        <f>IF(K31=0,0,SUM(K29:K31))</f>
        <v>347</v>
      </c>
      <c r="L40" s="10">
        <f>IF(L31=0,0,SUM(L29:L31))</f>
        <v>186</v>
      </c>
      <c r="M40" s="11">
        <f t="shared" si="8"/>
        <v>-46.39769452449568</v>
      </c>
      <c r="N40" s="10">
        <f>IF(N31=0,0,SUM(N29:N31))</f>
        <v>178</v>
      </c>
      <c r="O40" s="10">
        <f>IF(O31=0,0,SUM(O29:O31))</f>
        <v>64</v>
      </c>
      <c r="P40" s="38">
        <f t="shared" si="9"/>
        <v>-64.04494382022472</v>
      </c>
    </row>
    <row r="41" spans="1:16" ht="14.25" customHeight="1">
      <c r="A41" s="9" t="s">
        <v>9</v>
      </c>
      <c r="B41" s="10">
        <f>IF(B34=0,0,SUM(B32:B34))</f>
        <v>1344</v>
      </c>
      <c r="C41" s="10">
        <f>IF(C34=0,0,SUM(C32:C34))</f>
        <v>1224</v>
      </c>
      <c r="D41" s="11">
        <f t="shared" si="5"/>
        <v>-8.928571428571429</v>
      </c>
      <c r="E41" s="10">
        <f>IF(E34=0,0,SUM(E32:E34))</f>
        <v>1599</v>
      </c>
      <c r="F41" s="10">
        <f>IF(F34=0,0,SUM(F32:F34))</f>
        <v>1149</v>
      </c>
      <c r="G41" s="11">
        <f t="shared" si="6"/>
        <v>-28.142589118198874</v>
      </c>
      <c r="H41" s="10">
        <f>IF(H34=0,0,SUM(H32:H34))</f>
        <v>32</v>
      </c>
      <c r="I41" s="10">
        <f>IF(I34=0,0,SUM(I32:I34))</f>
        <v>15</v>
      </c>
      <c r="J41" s="38">
        <f t="shared" si="10"/>
        <v>-53.125</v>
      </c>
      <c r="K41" s="10">
        <f>IF(K34=0,0,SUM(K32:K34))</f>
        <v>369</v>
      </c>
      <c r="L41" s="10">
        <f>IF(L34=0,0,SUM(L32:L34))</f>
        <v>388</v>
      </c>
      <c r="M41" s="11">
        <f t="shared" si="8"/>
        <v>5.149051490514905</v>
      </c>
      <c r="N41" s="10">
        <f>IF(N34=0,0,SUM(N32:N34))</f>
        <v>172</v>
      </c>
      <c r="O41" s="10">
        <f>IF(O34=0,0,SUM(O32:O34))</f>
        <v>226</v>
      </c>
      <c r="P41" s="38">
        <f t="shared" si="9"/>
        <v>31.3953488372093</v>
      </c>
    </row>
    <row r="42" spans="1:16" ht="14.25" customHeight="1">
      <c r="A42" s="9" t="s">
        <v>10</v>
      </c>
      <c r="B42" s="10">
        <f>IF(B37=0,0,SUM(B35:B37))</f>
        <v>1177</v>
      </c>
      <c r="C42" s="10">
        <f>IF(C37=0,0,SUM(C35:C37))</f>
        <v>1232</v>
      </c>
      <c r="D42" s="11">
        <f t="shared" si="5"/>
        <v>4.672897196261682</v>
      </c>
      <c r="E42" s="10">
        <f>IF(E37=0,0,SUM(E35:E37))</f>
        <v>1187</v>
      </c>
      <c r="F42" s="10">
        <f>IF(F37=0,0,SUM(F35:F37))</f>
        <v>1272</v>
      </c>
      <c r="G42" s="11">
        <f t="shared" si="6"/>
        <v>7.160909856781802</v>
      </c>
      <c r="H42" s="10">
        <f>IF(H37=0,0,SUM(H35:H37))</f>
        <v>6</v>
      </c>
      <c r="I42" s="10">
        <f>IF(I37=0,0,SUM(I35:I37))</f>
        <v>45</v>
      </c>
      <c r="J42" s="38">
        <f t="shared" si="10"/>
        <v>650</v>
      </c>
      <c r="K42" s="10">
        <f>IF(K37=0,0,SUM(K35:K37))</f>
        <v>417</v>
      </c>
      <c r="L42" s="10">
        <f>IF(L37=0,0,SUM(L35:L37))</f>
        <v>402</v>
      </c>
      <c r="M42" s="11">
        <f t="shared" si="8"/>
        <v>-3.597122302158273</v>
      </c>
      <c r="N42" s="10">
        <f>IF(N37=0,0,SUM(N35:N37))</f>
        <v>199</v>
      </c>
      <c r="O42" s="10">
        <f>IF(O37=0,0,SUM(O35:O37))</f>
        <v>222</v>
      </c>
      <c r="P42" s="38">
        <f t="shared" si="9"/>
        <v>11.557788944723619</v>
      </c>
    </row>
    <row r="43" spans="1:16" ht="15" customHeight="1" thickBot="1">
      <c r="A43" s="14" t="s">
        <v>25</v>
      </c>
      <c r="B43" s="49">
        <f>SUM(B26:B37)</f>
        <v>5438</v>
      </c>
      <c r="C43" s="15">
        <f>SUM(C26:C37)</f>
        <v>4958</v>
      </c>
      <c r="D43" s="16">
        <f t="shared" si="5"/>
        <v>-8.826774549466716</v>
      </c>
      <c r="E43" s="49">
        <f>SUM(E26:E37)</f>
        <v>5301</v>
      </c>
      <c r="F43" s="15">
        <f>SUM(F26:F37)</f>
        <v>5129</v>
      </c>
      <c r="G43" s="16">
        <f t="shared" si="6"/>
        <v>-3.2446708168270137</v>
      </c>
      <c r="H43" s="49">
        <f>SUM(H26:H37)</f>
        <v>61</v>
      </c>
      <c r="I43" s="15">
        <f>SUM(I26:I37)</f>
        <v>100</v>
      </c>
      <c r="J43" s="16">
        <f>IF(I43=0,0,(I43-H43)/H43*100)</f>
        <v>63.934426229508205</v>
      </c>
      <c r="K43" s="49">
        <f>SUM(K26:K37)</f>
        <v>1350</v>
      </c>
      <c r="L43" s="15">
        <f>SUM(L26:L37)</f>
        <v>1332</v>
      </c>
      <c r="M43" s="16">
        <f t="shared" si="8"/>
        <v>-1.3333333333333335</v>
      </c>
      <c r="N43" s="49">
        <f>SUM(N26:N37)</f>
        <v>601</v>
      </c>
      <c r="O43" s="15">
        <f>SUM(O26:O37)</f>
        <v>711</v>
      </c>
      <c r="P43" s="50">
        <f t="shared" si="9"/>
        <v>18.302828618968388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64" right="0.76" top="0.98" bottom="0.2" header="0.53" footer="0.2"/>
  <pageSetup firstPageNumber="4" useFirstPageNumber="1" orientation="landscape" paperSize="9" scale="85" r:id="rId2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showZeros="0" zoomScale="75" zoomScaleNormal="75" zoomScaleSheetLayoutView="75" workbookViewId="0" topLeftCell="A16">
      <selection activeCell="N44" sqref="N44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38</v>
      </c>
      <c r="I1" s="6"/>
      <c r="J1" s="6"/>
      <c r="K1" s="2" t="s">
        <v>17</v>
      </c>
      <c r="N1" s="2" t="s">
        <v>18</v>
      </c>
    </row>
    <row r="2" spans="1:16" ht="14.25" customHeight="1">
      <c r="A2" s="58" t="s">
        <v>2</v>
      </c>
      <c r="B2" s="34" t="s">
        <v>34</v>
      </c>
      <c r="C2" s="34" t="s">
        <v>35</v>
      </c>
      <c r="D2" s="35" t="s">
        <v>3</v>
      </c>
      <c r="E2" s="34" t="s">
        <v>34</v>
      </c>
      <c r="F2" s="34" t="s">
        <v>35</v>
      </c>
      <c r="G2" s="35" t="s">
        <v>3</v>
      </c>
      <c r="H2" s="34" t="s">
        <v>34</v>
      </c>
      <c r="I2" s="34" t="s">
        <v>35</v>
      </c>
      <c r="J2" s="35" t="s">
        <v>3</v>
      </c>
      <c r="K2" s="34" t="s">
        <v>34</v>
      </c>
      <c r="L2" s="34" t="s">
        <v>35</v>
      </c>
      <c r="M2" s="35" t="s">
        <v>3</v>
      </c>
      <c r="N2" s="34" t="s">
        <v>34</v>
      </c>
      <c r="O2" s="34" t="s">
        <v>35</v>
      </c>
      <c r="P2" s="35" t="s">
        <v>3</v>
      </c>
    </row>
    <row r="3" spans="1:16" ht="14.25" customHeight="1">
      <c r="A3" s="59"/>
      <c r="B3" s="24" t="s">
        <v>4</v>
      </c>
      <c r="C3" s="25" t="s">
        <v>4</v>
      </c>
      <c r="D3" s="26" t="s">
        <v>5</v>
      </c>
      <c r="E3" s="24" t="s">
        <v>4</v>
      </c>
      <c r="F3" s="25" t="s">
        <v>4</v>
      </c>
      <c r="G3" s="26" t="s">
        <v>5</v>
      </c>
      <c r="H3" s="24" t="s">
        <v>4</v>
      </c>
      <c r="I3" s="25" t="s">
        <v>4</v>
      </c>
      <c r="J3" s="26" t="s">
        <v>5</v>
      </c>
      <c r="K3" s="24" t="s">
        <v>4</v>
      </c>
      <c r="L3" s="25" t="s">
        <v>4</v>
      </c>
      <c r="M3" s="26" t="s">
        <v>5</v>
      </c>
      <c r="N3" s="24" t="s">
        <v>4</v>
      </c>
      <c r="O3" s="25" t="s">
        <v>4</v>
      </c>
      <c r="P3" s="26" t="s">
        <v>5</v>
      </c>
    </row>
    <row r="4" spans="1:16" ht="14.25" customHeight="1">
      <c r="A4" s="9">
        <v>4</v>
      </c>
      <c r="B4" s="10">
        <v>1161</v>
      </c>
      <c r="C4" s="10">
        <v>1743</v>
      </c>
      <c r="D4" s="11">
        <f aca="true" t="shared" si="0" ref="D4:D21">IF(C4=0,0,(C4-B4)/B4*100)</f>
        <v>50.129198966408275</v>
      </c>
      <c r="E4" s="10">
        <v>22</v>
      </c>
      <c r="F4" s="10">
        <v>416</v>
      </c>
      <c r="G4" s="11">
        <f aca="true" t="shared" si="1" ref="G4:G21">IF(F4=0,0,(F4-E4)/E4*100)</f>
        <v>1790.909090909091</v>
      </c>
      <c r="H4" s="10">
        <v>10</v>
      </c>
      <c r="I4" s="10">
        <v>19</v>
      </c>
      <c r="J4" s="11">
        <f aca="true" t="shared" si="2" ref="J4:J21">IF(I4=0,0,(I4-H4)/H4*100)</f>
        <v>90</v>
      </c>
      <c r="K4" s="10">
        <v>701</v>
      </c>
      <c r="L4" s="10">
        <v>911</v>
      </c>
      <c r="M4" s="11">
        <f aca="true" t="shared" si="3" ref="M4:M21">IF(L4=0,0,(L4-K4)/K4*100)</f>
        <v>29.95720399429387</v>
      </c>
      <c r="N4" s="10">
        <v>482</v>
      </c>
      <c r="O4" s="10">
        <v>1248</v>
      </c>
      <c r="P4" s="11">
        <f aca="true" t="shared" si="4" ref="P4:P21">IF(O4=0,0,(O4-N4)/N4*100)</f>
        <v>158.92116182572613</v>
      </c>
    </row>
    <row r="5" spans="1:16" ht="14.25" customHeight="1">
      <c r="A5" s="9">
        <v>5</v>
      </c>
      <c r="B5" s="10">
        <v>1077</v>
      </c>
      <c r="C5" s="10">
        <v>1037</v>
      </c>
      <c r="D5" s="11">
        <f t="shared" si="0"/>
        <v>-3.7140204271123487</v>
      </c>
      <c r="E5" s="10">
        <v>207</v>
      </c>
      <c r="F5" s="10">
        <v>207</v>
      </c>
      <c r="G5" s="11">
        <f t="shared" si="1"/>
        <v>0</v>
      </c>
      <c r="H5" s="10">
        <v>81</v>
      </c>
      <c r="I5" s="10">
        <v>40</v>
      </c>
      <c r="J5" s="11">
        <f t="shared" si="2"/>
        <v>-50.617283950617285</v>
      </c>
      <c r="K5" s="10">
        <v>712</v>
      </c>
      <c r="L5" s="10">
        <v>634</v>
      </c>
      <c r="M5" s="11">
        <f t="shared" si="3"/>
        <v>-10.955056179775282</v>
      </c>
      <c r="N5" s="10">
        <v>572</v>
      </c>
      <c r="O5" s="10">
        <v>610</v>
      </c>
      <c r="P5" s="11">
        <f t="shared" si="4"/>
        <v>6.643356643356643</v>
      </c>
    </row>
    <row r="6" spans="1:16" ht="14.25" customHeight="1">
      <c r="A6" s="9">
        <v>6</v>
      </c>
      <c r="B6" s="10">
        <v>1290</v>
      </c>
      <c r="C6" s="10">
        <v>1023</v>
      </c>
      <c r="D6" s="11">
        <f t="shared" si="0"/>
        <v>-20.69767441860465</v>
      </c>
      <c r="E6" s="10">
        <v>344</v>
      </c>
      <c r="F6" s="10">
        <v>120</v>
      </c>
      <c r="G6" s="11">
        <f t="shared" si="1"/>
        <v>-65.11627906976744</v>
      </c>
      <c r="H6" s="10">
        <v>130</v>
      </c>
      <c r="I6" s="10">
        <v>15</v>
      </c>
      <c r="J6" s="11">
        <f t="shared" si="2"/>
        <v>-88.46153846153845</v>
      </c>
      <c r="K6" s="10">
        <v>722</v>
      </c>
      <c r="L6" s="10">
        <v>626</v>
      </c>
      <c r="M6" s="11">
        <f t="shared" si="3"/>
        <v>-13.29639889196676</v>
      </c>
      <c r="N6" s="10">
        <v>912</v>
      </c>
      <c r="O6" s="10">
        <v>517</v>
      </c>
      <c r="P6" s="11">
        <f t="shared" si="4"/>
        <v>-43.31140350877193</v>
      </c>
    </row>
    <row r="7" spans="1:16" ht="14.25" customHeight="1">
      <c r="A7" s="9">
        <v>7</v>
      </c>
      <c r="B7" s="10">
        <v>1271</v>
      </c>
      <c r="C7" s="10">
        <v>1145</v>
      </c>
      <c r="D7" s="11">
        <f t="shared" si="0"/>
        <v>-9.91345397324941</v>
      </c>
      <c r="E7" s="10">
        <v>139</v>
      </c>
      <c r="F7" s="10">
        <v>152</v>
      </c>
      <c r="G7" s="11">
        <f t="shared" si="1"/>
        <v>9.352517985611511</v>
      </c>
      <c r="H7" s="23">
        <v>5</v>
      </c>
      <c r="I7" s="23">
        <v>37</v>
      </c>
      <c r="J7" s="11">
        <f t="shared" si="2"/>
        <v>640</v>
      </c>
      <c r="K7" s="10">
        <v>687</v>
      </c>
      <c r="L7" s="10">
        <v>676</v>
      </c>
      <c r="M7" s="11">
        <f t="shared" si="3"/>
        <v>-1.6011644832605532</v>
      </c>
      <c r="N7" s="10">
        <v>723</v>
      </c>
      <c r="O7" s="10">
        <v>621</v>
      </c>
      <c r="P7" s="11">
        <f t="shared" si="4"/>
        <v>-14.107883817427386</v>
      </c>
    </row>
    <row r="8" spans="1:16" ht="14.25" customHeight="1">
      <c r="A8" s="9">
        <v>8</v>
      </c>
      <c r="B8" s="10">
        <v>1355</v>
      </c>
      <c r="C8" s="10">
        <v>882</v>
      </c>
      <c r="D8" s="11">
        <f t="shared" si="0"/>
        <v>-34.90774907749078</v>
      </c>
      <c r="E8" s="10">
        <v>159</v>
      </c>
      <c r="F8" s="10">
        <v>160</v>
      </c>
      <c r="G8" s="11">
        <f t="shared" si="1"/>
        <v>0.628930817610063</v>
      </c>
      <c r="H8" s="10">
        <v>15</v>
      </c>
      <c r="I8" s="10">
        <v>20</v>
      </c>
      <c r="J8" s="11">
        <f t="shared" si="2"/>
        <v>33.33333333333333</v>
      </c>
      <c r="K8" s="10">
        <v>789</v>
      </c>
      <c r="L8" s="10">
        <v>603</v>
      </c>
      <c r="M8" s="11">
        <f t="shared" si="3"/>
        <v>-23.574144486692013</v>
      </c>
      <c r="N8" s="10">
        <v>725</v>
      </c>
      <c r="O8" s="10">
        <v>439</v>
      </c>
      <c r="P8" s="11">
        <f t="shared" si="4"/>
        <v>-39.44827586206897</v>
      </c>
    </row>
    <row r="9" spans="1:16" ht="14.25" customHeight="1">
      <c r="A9" s="9">
        <v>9</v>
      </c>
      <c r="B9" s="10">
        <v>918</v>
      </c>
      <c r="C9" s="10">
        <v>631</v>
      </c>
      <c r="D9" s="11">
        <f t="shared" si="0"/>
        <v>-31.263616557734203</v>
      </c>
      <c r="E9" s="10">
        <v>140</v>
      </c>
      <c r="F9" s="10">
        <v>109</v>
      </c>
      <c r="G9" s="11">
        <f t="shared" si="1"/>
        <v>-22.142857142857142</v>
      </c>
      <c r="H9" s="10">
        <v>24</v>
      </c>
      <c r="I9" s="10">
        <v>23</v>
      </c>
      <c r="J9" s="11">
        <f t="shared" si="2"/>
        <v>-4.166666666666666</v>
      </c>
      <c r="K9" s="10">
        <v>648</v>
      </c>
      <c r="L9" s="10">
        <v>464</v>
      </c>
      <c r="M9" s="11">
        <f t="shared" si="3"/>
        <v>-28.39506172839506</v>
      </c>
      <c r="N9" s="10">
        <v>410</v>
      </c>
      <c r="O9" s="10">
        <v>276</v>
      </c>
      <c r="P9" s="11">
        <f t="shared" si="4"/>
        <v>-32.6829268292683</v>
      </c>
    </row>
    <row r="10" spans="1:16" ht="14.25" customHeight="1">
      <c r="A10" s="9">
        <v>10</v>
      </c>
      <c r="B10" s="10">
        <v>1254</v>
      </c>
      <c r="C10" s="10">
        <v>1032</v>
      </c>
      <c r="D10" s="11">
        <f t="shared" si="0"/>
        <v>-17.703349282296653</v>
      </c>
      <c r="E10" s="10">
        <v>139</v>
      </c>
      <c r="F10" s="10">
        <v>178</v>
      </c>
      <c r="G10" s="11">
        <f t="shared" si="1"/>
        <v>28.05755395683453</v>
      </c>
      <c r="H10" s="10">
        <v>13</v>
      </c>
      <c r="I10" s="10">
        <v>37</v>
      </c>
      <c r="J10" s="11">
        <f t="shared" si="2"/>
        <v>184.6153846153846</v>
      </c>
      <c r="K10" s="10">
        <v>708</v>
      </c>
      <c r="L10" s="10">
        <v>635</v>
      </c>
      <c r="M10" s="11">
        <f t="shared" si="3"/>
        <v>-10.310734463276836</v>
      </c>
      <c r="N10" s="10">
        <v>685</v>
      </c>
      <c r="O10" s="10">
        <v>575</v>
      </c>
      <c r="P10" s="11">
        <f t="shared" si="4"/>
        <v>-16.05839416058394</v>
      </c>
    </row>
    <row r="11" spans="1:16" ht="14.25" customHeight="1">
      <c r="A11" s="9">
        <v>11</v>
      </c>
      <c r="B11" s="10">
        <v>1400</v>
      </c>
      <c r="C11" s="10">
        <v>947</v>
      </c>
      <c r="D11" s="11">
        <f t="shared" si="0"/>
        <v>-32.357142857142854</v>
      </c>
      <c r="E11" s="10">
        <v>145</v>
      </c>
      <c r="F11" s="10">
        <v>157</v>
      </c>
      <c r="G11" s="11">
        <f t="shared" si="1"/>
        <v>8.275862068965518</v>
      </c>
      <c r="H11" s="10">
        <v>18</v>
      </c>
      <c r="I11" s="10">
        <v>56</v>
      </c>
      <c r="J11" s="11">
        <f t="shared" si="2"/>
        <v>211.11111111111111</v>
      </c>
      <c r="K11" s="10">
        <v>809</v>
      </c>
      <c r="L11" s="10">
        <v>627</v>
      </c>
      <c r="M11" s="11">
        <f t="shared" si="3"/>
        <v>-22.49690976514215</v>
      </c>
      <c r="N11" s="10">
        <v>736</v>
      </c>
      <c r="O11" s="10">
        <v>477</v>
      </c>
      <c r="P11" s="11">
        <f t="shared" si="4"/>
        <v>-35.190217391304344</v>
      </c>
    </row>
    <row r="12" spans="1:16" ht="14.25" customHeight="1">
      <c r="A12" s="9">
        <v>12</v>
      </c>
      <c r="B12" s="10">
        <v>881</v>
      </c>
      <c r="C12" s="10">
        <v>851</v>
      </c>
      <c r="D12" s="11">
        <f t="shared" si="0"/>
        <v>-3.40522133938706</v>
      </c>
      <c r="E12" s="10">
        <v>141</v>
      </c>
      <c r="F12" s="10">
        <v>155</v>
      </c>
      <c r="G12" s="11">
        <f t="shared" si="1"/>
        <v>9.929078014184398</v>
      </c>
      <c r="H12" s="10">
        <v>11</v>
      </c>
      <c r="I12" s="10">
        <v>15</v>
      </c>
      <c r="J12" s="11">
        <f t="shared" si="2"/>
        <v>36.36363636363637</v>
      </c>
      <c r="K12" s="10">
        <v>503</v>
      </c>
      <c r="L12" s="10">
        <v>604</v>
      </c>
      <c r="M12" s="11">
        <f t="shared" si="3"/>
        <v>20.07952286282306</v>
      </c>
      <c r="N12" s="10">
        <v>519</v>
      </c>
      <c r="O12" s="10">
        <v>402</v>
      </c>
      <c r="P12" s="11">
        <f t="shared" si="4"/>
        <v>-22.54335260115607</v>
      </c>
    </row>
    <row r="13" spans="1:16" ht="14.25" customHeight="1">
      <c r="A13" s="9">
        <v>1</v>
      </c>
      <c r="B13" s="10">
        <v>1255</v>
      </c>
      <c r="C13" s="10">
        <v>1022</v>
      </c>
      <c r="D13" s="11">
        <f t="shared" si="0"/>
        <v>-18.56573705179283</v>
      </c>
      <c r="E13" s="10">
        <v>131</v>
      </c>
      <c r="F13" s="10">
        <v>167</v>
      </c>
      <c r="G13" s="11">
        <f t="shared" si="1"/>
        <v>27.480916030534353</v>
      </c>
      <c r="H13" s="10">
        <v>15</v>
      </c>
      <c r="I13" s="10">
        <v>35</v>
      </c>
      <c r="J13" s="11">
        <f t="shared" si="2"/>
        <v>133.33333333333331</v>
      </c>
      <c r="K13" s="10">
        <v>749</v>
      </c>
      <c r="L13" s="10">
        <v>635</v>
      </c>
      <c r="M13" s="11">
        <f t="shared" si="3"/>
        <v>-15.220293724966622</v>
      </c>
      <c r="N13" s="10">
        <v>637</v>
      </c>
      <c r="O13" s="10">
        <v>554</v>
      </c>
      <c r="P13" s="11">
        <f t="shared" si="4"/>
        <v>-13.029827315541601</v>
      </c>
    </row>
    <row r="14" spans="1:16" ht="14.25" customHeight="1">
      <c r="A14" s="9">
        <v>2</v>
      </c>
      <c r="B14" s="10">
        <v>810</v>
      </c>
      <c r="C14" s="10">
        <v>979</v>
      </c>
      <c r="D14" s="11">
        <f t="shared" si="0"/>
        <v>20.8641975308642</v>
      </c>
      <c r="E14" s="10">
        <v>104</v>
      </c>
      <c r="F14" s="10">
        <v>134</v>
      </c>
      <c r="G14" s="11">
        <f t="shared" si="1"/>
        <v>28.846153846153843</v>
      </c>
      <c r="H14" s="10">
        <v>16</v>
      </c>
      <c r="I14" s="10">
        <v>42</v>
      </c>
      <c r="J14" s="11">
        <f t="shared" si="2"/>
        <v>162.5</v>
      </c>
      <c r="K14" s="10">
        <v>531</v>
      </c>
      <c r="L14" s="10">
        <v>666</v>
      </c>
      <c r="M14" s="11">
        <f t="shared" si="3"/>
        <v>25.423728813559322</v>
      </c>
      <c r="N14" s="10">
        <v>383</v>
      </c>
      <c r="O14" s="10">
        <v>447</v>
      </c>
      <c r="P14" s="11">
        <f t="shared" si="4"/>
        <v>16.710182767624023</v>
      </c>
    </row>
    <row r="15" spans="1:16" ht="14.25" customHeight="1">
      <c r="A15" s="9">
        <v>3</v>
      </c>
      <c r="B15" s="10">
        <v>873</v>
      </c>
      <c r="C15" s="10">
        <v>1087</v>
      </c>
      <c r="D15" s="11">
        <f t="shared" si="0"/>
        <v>24.513172966781212</v>
      </c>
      <c r="E15" s="10">
        <v>138</v>
      </c>
      <c r="F15" s="10">
        <v>137</v>
      </c>
      <c r="G15" s="11">
        <f t="shared" si="1"/>
        <v>-0.7246376811594203</v>
      </c>
      <c r="H15" s="10">
        <v>15</v>
      </c>
      <c r="I15" s="10">
        <v>44</v>
      </c>
      <c r="J15" s="11">
        <f t="shared" si="2"/>
        <v>193.33333333333334</v>
      </c>
      <c r="K15" s="10">
        <v>521</v>
      </c>
      <c r="L15" s="10">
        <v>659</v>
      </c>
      <c r="M15" s="11">
        <f t="shared" si="3"/>
        <v>26.48752399232246</v>
      </c>
      <c r="N15" s="10">
        <v>490</v>
      </c>
      <c r="O15" s="10">
        <v>565</v>
      </c>
      <c r="P15" s="11">
        <f t="shared" si="4"/>
        <v>15.306122448979592</v>
      </c>
    </row>
    <row r="16" spans="1:16" ht="18" customHeight="1">
      <c r="A16" s="12" t="s">
        <v>6</v>
      </c>
      <c r="B16" s="10">
        <f>IF(B15=0,0,SUM(B4:B15))</f>
        <v>13545</v>
      </c>
      <c r="C16" s="10">
        <f>IF(C15=0,0,SUM(C4:C15))</f>
        <v>12379</v>
      </c>
      <c r="D16" s="11">
        <f t="shared" si="0"/>
        <v>-8.608342561830934</v>
      </c>
      <c r="E16" s="10">
        <f>IF(E15=0,0,SUM(E4:E15))</f>
        <v>1809</v>
      </c>
      <c r="F16" s="10">
        <f>IF(F15=0,0,SUM(F4:F15))</f>
        <v>2092</v>
      </c>
      <c r="G16" s="11">
        <f t="shared" si="1"/>
        <v>15.644002211166391</v>
      </c>
      <c r="H16" s="10">
        <f>IF(H15=0,0,SUM(H4:H15))</f>
        <v>353</v>
      </c>
      <c r="I16" s="10">
        <f>IF(I15=0,0,SUM(I4:I15))</f>
        <v>383</v>
      </c>
      <c r="J16" s="11">
        <f t="shared" si="2"/>
        <v>8.498583569405099</v>
      </c>
      <c r="K16" s="10">
        <f>IF(K15=0,0,SUM(K4:K15))</f>
        <v>8080</v>
      </c>
      <c r="L16" s="10">
        <f>IF(L15=0,0,SUM(L4:L15))</f>
        <v>7740</v>
      </c>
      <c r="M16" s="11">
        <f t="shared" si="3"/>
        <v>-4.207920792079208</v>
      </c>
      <c r="N16" s="10">
        <f>IF(N15=0,0,SUM(N4:N15))</f>
        <v>7274</v>
      </c>
      <c r="O16" s="10">
        <f>IF(O15=0,0,SUM(O4:O15))</f>
        <v>6731</v>
      </c>
      <c r="P16" s="11">
        <f t="shared" si="4"/>
        <v>-7.464943634863899</v>
      </c>
    </row>
    <row r="17" spans="1:16" ht="14.25" customHeight="1">
      <c r="A17" s="9" t="s">
        <v>7</v>
      </c>
      <c r="B17" s="10">
        <f>IF(B6=0,0,SUM(B4:B6))</f>
        <v>3528</v>
      </c>
      <c r="C17" s="10">
        <f>IF(C6=0,0,SUM(C4:C6))</f>
        <v>3803</v>
      </c>
      <c r="D17" s="11">
        <f t="shared" si="0"/>
        <v>7.794784580498866</v>
      </c>
      <c r="E17" s="10">
        <f>IF(E6=0,0,SUM(E4:E6))</f>
        <v>573</v>
      </c>
      <c r="F17" s="10">
        <f>IF(F6=0,0,SUM(F4:F6))</f>
        <v>743</v>
      </c>
      <c r="G17" s="11">
        <f t="shared" si="1"/>
        <v>29.668411867364746</v>
      </c>
      <c r="H17" s="10">
        <f>IF(H6=0,0,SUM(H4:H6))</f>
        <v>221</v>
      </c>
      <c r="I17" s="10">
        <f>IF(I6=0,0,SUM(I4:I6))</f>
        <v>74</v>
      </c>
      <c r="J17" s="11">
        <f t="shared" si="2"/>
        <v>-66.51583710407239</v>
      </c>
      <c r="K17" s="10">
        <f>IF(K6=0,0,SUM(K4:K6))</f>
        <v>2135</v>
      </c>
      <c r="L17" s="10">
        <f>IF(L6=0,0,SUM(L4:L6))</f>
        <v>2171</v>
      </c>
      <c r="M17" s="11">
        <f t="shared" si="3"/>
        <v>1.6861826697892273</v>
      </c>
      <c r="N17" s="10">
        <f>IF(N6=0,0,SUM(N4:N6))</f>
        <v>1966</v>
      </c>
      <c r="O17" s="10">
        <f>IF(O6=0,0,SUM(O4:O6))</f>
        <v>2375</v>
      </c>
      <c r="P17" s="11">
        <f t="shared" si="4"/>
        <v>20.803662258392674</v>
      </c>
    </row>
    <row r="18" spans="1:16" ht="14.25" customHeight="1">
      <c r="A18" s="9" t="s">
        <v>8</v>
      </c>
      <c r="B18" s="10">
        <f>IF(B9=0,0,SUM(B7:B9))</f>
        <v>3544</v>
      </c>
      <c r="C18" s="10">
        <f>IF(C9=0,0,SUM(C7:C9))</f>
        <v>2658</v>
      </c>
      <c r="D18" s="11">
        <f t="shared" si="0"/>
        <v>-25</v>
      </c>
      <c r="E18" s="10">
        <f>IF(E9=0,0,SUM(E7:E9))</f>
        <v>438</v>
      </c>
      <c r="F18" s="10">
        <f>IF(F9=0,0,SUM(F7:F9))</f>
        <v>421</v>
      </c>
      <c r="G18" s="11">
        <f t="shared" si="1"/>
        <v>-3.881278538812785</v>
      </c>
      <c r="H18" s="10">
        <f>IF(H9=0,0,SUM(H7:H9))</f>
        <v>44</v>
      </c>
      <c r="I18" s="10">
        <f>IF(I9=0,0,SUM(I7:I9))</f>
        <v>80</v>
      </c>
      <c r="J18" s="11">
        <f t="shared" si="2"/>
        <v>81.81818181818183</v>
      </c>
      <c r="K18" s="10">
        <f>IF(K9=0,0,SUM(K7:K9))</f>
        <v>2124</v>
      </c>
      <c r="L18" s="10">
        <f>IF(L9=0,0,SUM(L7:L9))</f>
        <v>1743</v>
      </c>
      <c r="M18" s="11">
        <f t="shared" si="3"/>
        <v>-17.937853107344633</v>
      </c>
      <c r="N18" s="10">
        <f>IF(N9=0,0,SUM(N7:N9))</f>
        <v>1858</v>
      </c>
      <c r="O18" s="10">
        <f>IF(O9=0,0,SUM(O7:O9))</f>
        <v>1336</v>
      </c>
      <c r="P18" s="11">
        <f t="shared" si="4"/>
        <v>-28.094725511302478</v>
      </c>
    </row>
    <row r="19" spans="1:16" ht="14.25" customHeight="1">
      <c r="A19" s="9" t="s">
        <v>9</v>
      </c>
      <c r="B19" s="10">
        <f>IF(B12=0,0,SUM(B10:B12))</f>
        <v>3535</v>
      </c>
      <c r="C19" s="10">
        <f>IF(C12=0,0,SUM(C10:C12))</f>
        <v>2830</v>
      </c>
      <c r="D19" s="11">
        <f t="shared" si="0"/>
        <v>-19.943422913719942</v>
      </c>
      <c r="E19" s="10">
        <f>IF(E12=0,0,SUM(E10:E12))</f>
        <v>425</v>
      </c>
      <c r="F19" s="10">
        <f>IF(F12=0,0,SUM(F10:F12))</f>
        <v>490</v>
      </c>
      <c r="G19" s="11">
        <f t="shared" si="1"/>
        <v>15.294117647058824</v>
      </c>
      <c r="H19" s="10">
        <f>IF(H12=0,0,SUM(H10:H12))</f>
        <v>42</v>
      </c>
      <c r="I19" s="10">
        <f>IF(I12=0,0,SUM(I10:I12))</f>
        <v>108</v>
      </c>
      <c r="J19" s="11">
        <f t="shared" si="2"/>
        <v>157.14285714285714</v>
      </c>
      <c r="K19" s="10">
        <f>IF(K12=0,0,SUM(K10:K12))</f>
        <v>2020</v>
      </c>
      <c r="L19" s="10">
        <f>IF(L12=0,0,SUM(L10:L12))</f>
        <v>1866</v>
      </c>
      <c r="M19" s="11">
        <f t="shared" si="3"/>
        <v>-7.623762376237623</v>
      </c>
      <c r="N19" s="10">
        <f>IF(N12=0,0,SUM(N10:N12))</f>
        <v>1940</v>
      </c>
      <c r="O19" s="10">
        <f>IF(O12=0,0,SUM(O10:O12))</f>
        <v>1454</v>
      </c>
      <c r="P19" s="11">
        <f t="shared" si="4"/>
        <v>-25.051546391752577</v>
      </c>
    </row>
    <row r="20" spans="1:16" ht="14.25" customHeight="1">
      <c r="A20" s="9" t="s">
        <v>10</v>
      </c>
      <c r="B20" s="10">
        <f>IF(B15=0,0,SUM(B13:B15))</f>
        <v>2938</v>
      </c>
      <c r="C20" s="10">
        <f>IF(C15=0,0,SUM(C13:C15))</f>
        <v>3088</v>
      </c>
      <c r="D20" s="11">
        <f t="shared" si="0"/>
        <v>5.105513955071477</v>
      </c>
      <c r="E20" s="10">
        <f>IF(E15=0,0,SUM(E13:E15))</f>
        <v>373</v>
      </c>
      <c r="F20" s="10">
        <f>IF(F15=0,0,SUM(F13:F15))</f>
        <v>438</v>
      </c>
      <c r="G20" s="11">
        <f t="shared" si="1"/>
        <v>17.426273458445042</v>
      </c>
      <c r="H20" s="10">
        <f>IF(H15=0,0,SUM(H13:H15))</f>
        <v>46</v>
      </c>
      <c r="I20" s="10">
        <f>IF(I15=0,0,SUM(I13:I15))</f>
        <v>121</v>
      </c>
      <c r="J20" s="11">
        <f t="shared" si="2"/>
        <v>163.04347826086956</v>
      </c>
      <c r="K20" s="10">
        <f>IF(K15=0,0,SUM(K13:K15))</f>
        <v>1801</v>
      </c>
      <c r="L20" s="10">
        <f>IF(L15=0,0,SUM(L13:L15))</f>
        <v>1960</v>
      </c>
      <c r="M20" s="11">
        <f t="shared" si="3"/>
        <v>8.828428650749585</v>
      </c>
      <c r="N20" s="10">
        <f>IF(N15=0,0,SUM(N13:N15))</f>
        <v>1510</v>
      </c>
      <c r="O20" s="10">
        <f>IF(O15=0,0,SUM(O13:O15))</f>
        <v>1566</v>
      </c>
      <c r="P20" s="11">
        <f t="shared" si="4"/>
        <v>3.708609271523179</v>
      </c>
    </row>
    <row r="21" spans="1:16" ht="15" customHeight="1" thickBot="1">
      <c r="A21" s="14" t="s">
        <v>25</v>
      </c>
      <c r="B21" s="49">
        <f>SUM(B4:B15)</f>
        <v>13545</v>
      </c>
      <c r="C21" s="15">
        <f>SUM(C4:C15)</f>
        <v>12379</v>
      </c>
      <c r="D21" s="16">
        <f t="shared" si="0"/>
        <v>-8.608342561830934</v>
      </c>
      <c r="E21" s="49">
        <f>SUM(E4:E15)</f>
        <v>1809</v>
      </c>
      <c r="F21" s="15">
        <f>SUM(F4:F15)</f>
        <v>2092</v>
      </c>
      <c r="G21" s="16">
        <f t="shared" si="1"/>
        <v>15.644002211166391</v>
      </c>
      <c r="H21" s="49">
        <f>SUM(H4:H15)</f>
        <v>353</v>
      </c>
      <c r="I21" s="15">
        <f>SUM(I4:I15)</f>
        <v>383</v>
      </c>
      <c r="J21" s="16">
        <f t="shared" si="2"/>
        <v>8.498583569405099</v>
      </c>
      <c r="K21" s="49">
        <f>SUM(K4:K15)</f>
        <v>8080</v>
      </c>
      <c r="L21" s="15">
        <f>SUM(L4:L15)</f>
        <v>7740</v>
      </c>
      <c r="M21" s="16">
        <f t="shared" si="3"/>
        <v>-4.207920792079208</v>
      </c>
      <c r="N21" s="49">
        <f>SUM(N4:N15)</f>
        <v>7274</v>
      </c>
      <c r="O21" s="15">
        <f>SUM(O4:O15)</f>
        <v>6731</v>
      </c>
      <c r="P21" s="16">
        <f t="shared" si="4"/>
        <v>-7.464943634863899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26</v>
      </c>
    </row>
    <row r="24" spans="1:16" ht="14.25" customHeight="1">
      <c r="A24" s="58" t="s">
        <v>2</v>
      </c>
      <c r="B24" s="34" t="s">
        <v>34</v>
      </c>
      <c r="C24" s="34" t="s">
        <v>35</v>
      </c>
      <c r="D24" s="35" t="s">
        <v>3</v>
      </c>
      <c r="E24" s="34" t="s">
        <v>34</v>
      </c>
      <c r="F24" s="34" t="s">
        <v>35</v>
      </c>
      <c r="G24" s="35" t="s">
        <v>3</v>
      </c>
      <c r="H24" s="34" t="s">
        <v>34</v>
      </c>
      <c r="I24" s="34" t="s">
        <v>35</v>
      </c>
      <c r="J24" s="35" t="s">
        <v>3</v>
      </c>
      <c r="K24" s="34" t="s">
        <v>34</v>
      </c>
      <c r="L24" s="34" t="s">
        <v>35</v>
      </c>
      <c r="M24" s="35" t="s">
        <v>3</v>
      </c>
      <c r="N24" s="34" t="s">
        <v>34</v>
      </c>
      <c r="O24" s="34" t="s">
        <v>35</v>
      </c>
      <c r="P24" s="35" t="s">
        <v>3</v>
      </c>
    </row>
    <row r="25" spans="1:16" ht="14.25" customHeight="1">
      <c r="A25" s="59"/>
      <c r="B25" s="24" t="s">
        <v>4</v>
      </c>
      <c r="C25" s="25" t="s">
        <v>4</v>
      </c>
      <c r="D25" s="26" t="s">
        <v>5</v>
      </c>
      <c r="E25" s="24" t="s">
        <v>4</v>
      </c>
      <c r="F25" s="25" t="s">
        <v>4</v>
      </c>
      <c r="G25" s="26" t="s">
        <v>5</v>
      </c>
      <c r="H25" s="24" t="s">
        <v>4</v>
      </c>
      <c r="I25" s="25" t="s">
        <v>4</v>
      </c>
      <c r="J25" s="26" t="s">
        <v>5</v>
      </c>
      <c r="K25" s="24" t="s">
        <v>4</v>
      </c>
      <c r="L25" s="25" t="s">
        <v>4</v>
      </c>
      <c r="M25" s="26" t="s">
        <v>5</v>
      </c>
      <c r="N25" s="24" t="s">
        <v>4</v>
      </c>
      <c r="O25" s="25" t="s">
        <v>4</v>
      </c>
      <c r="P25" s="26" t="s">
        <v>5</v>
      </c>
    </row>
    <row r="26" spans="1:16" ht="14.25" customHeight="1">
      <c r="A26" s="9">
        <v>4</v>
      </c>
      <c r="B26" s="10">
        <v>538</v>
      </c>
      <c r="C26" s="10">
        <v>724</v>
      </c>
      <c r="D26" s="11">
        <f aca="true" t="shared" si="5" ref="D26:D43">IF(C26=0,0,(C26-B26)/B26*100)</f>
        <v>34.572490706319705</v>
      </c>
      <c r="E26" s="10">
        <v>539</v>
      </c>
      <c r="F26" s="10">
        <v>909</v>
      </c>
      <c r="G26" s="11">
        <f aca="true" t="shared" si="6" ref="G26:G43">IF(F26=0,0,(F26-E26)/E26*100)</f>
        <v>68.6456400742115</v>
      </c>
      <c r="H26" s="23">
        <v>42</v>
      </c>
      <c r="I26" s="23">
        <v>4</v>
      </c>
      <c r="J26" s="38">
        <f aca="true" t="shared" si="7" ref="J26:J31">IF(I26=0,0,IF(H26="0","　　―",(I26-H26)/H26*100))</f>
        <v>-90.47619047619048</v>
      </c>
      <c r="K26" s="10">
        <v>64</v>
      </c>
      <c r="L26" s="10">
        <v>522</v>
      </c>
      <c r="M26" s="11">
        <f aca="true" t="shared" si="8" ref="M26:M43">IF(L26=0,0,(L26-K26)/K26*100)</f>
        <v>715.625</v>
      </c>
      <c r="N26" s="23" t="str">
        <f>"0"</f>
        <v>0</v>
      </c>
      <c r="O26" s="23">
        <v>408</v>
      </c>
      <c r="P26" s="38" t="str">
        <f aca="true" t="shared" si="9" ref="P26:P43">IF(O26=0,0,IF(N26="0","　　―",(O26-N26)/N26*100))</f>
        <v>　　―</v>
      </c>
    </row>
    <row r="27" spans="1:16" ht="14.25" customHeight="1">
      <c r="A27" s="9">
        <v>5</v>
      </c>
      <c r="B27" s="10">
        <v>630</v>
      </c>
      <c r="C27" s="10">
        <v>435</v>
      </c>
      <c r="D27" s="11">
        <f t="shared" si="5"/>
        <v>-30.952380952380953</v>
      </c>
      <c r="E27" s="10">
        <v>450</v>
      </c>
      <c r="F27" s="10">
        <v>763</v>
      </c>
      <c r="G27" s="11">
        <f t="shared" si="6"/>
        <v>69.55555555555556</v>
      </c>
      <c r="H27" s="23">
        <v>7</v>
      </c>
      <c r="I27" s="23">
        <v>2</v>
      </c>
      <c r="J27" s="38">
        <f t="shared" si="7"/>
        <v>-71.42857142857143</v>
      </c>
      <c r="K27" s="10">
        <v>197</v>
      </c>
      <c r="L27" s="10">
        <v>44</v>
      </c>
      <c r="M27" s="11">
        <f t="shared" si="8"/>
        <v>-77.66497461928934</v>
      </c>
      <c r="N27" s="23">
        <v>123</v>
      </c>
      <c r="O27" s="23" t="str">
        <f>"0"</f>
        <v>0</v>
      </c>
      <c r="P27" s="51" t="s">
        <v>43</v>
      </c>
    </row>
    <row r="28" spans="1:16" ht="14.25" customHeight="1">
      <c r="A28" s="9">
        <v>6</v>
      </c>
      <c r="B28" s="10">
        <v>565</v>
      </c>
      <c r="C28" s="10">
        <v>533</v>
      </c>
      <c r="D28" s="11">
        <f t="shared" si="5"/>
        <v>-5.663716814159292</v>
      </c>
      <c r="E28" s="10">
        <v>899</v>
      </c>
      <c r="F28" s="10">
        <v>502</v>
      </c>
      <c r="G28" s="11">
        <f t="shared" si="6"/>
        <v>-44.16017797552836</v>
      </c>
      <c r="H28" s="10">
        <v>9</v>
      </c>
      <c r="I28" s="10">
        <v>2</v>
      </c>
      <c r="J28" s="38">
        <f t="shared" si="7"/>
        <v>-77.77777777777779</v>
      </c>
      <c r="K28" s="10">
        <v>161</v>
      </c>
      <c r="L28" s="10">
        <v>106</v>
      </c>
      <c r="M28" s="11">
        <f t="shared" si="8"/>
        <v>-34.161490683229815</v>
      </c>
      <c r="N28" s="23">
        <v>88</v>
      </c>
      <c r="O28" s="23">
        <v>48</v>
      </c>
      <c r="P28" s="38">
        <f t="shared" si="9"/>
        <v>-45.45454545454545</v>
      </c>
    </row>
    <row r="29" spans="1:16" ht="14.25" customHeight="1">
      <c r="A29" s="9">
        <v>7</v>
      </c>
      <c r="B29" s="10">
        <v>499</v>
      </c>
      <c r="C29" s="10">
        <v>496</v>
      </c>
      <c r="D29" s="11">
        <f t="shared" si="5"/>
        <v>-0.6012024048096193</v>
      </c>
      <c r="E29" s="10">
        <v>776</v>
      </c>
      <c r="F29" s="10">
        <v>739</v>
      </c>
      <c r="G29" s="11">
        <f t="shared" si="6"/>
        <v>-4.768041237113402</v>
      </c>
      <c r="H29" s="10">
        <v>29</v>
      </c>
      <c r="I29" s="10">
        <v>1</v>
      </c>
      <c r="J29" s="38">
        <f t="shared" si="7"/>
        <v>-96.55172413793103</v>
      </c>
      <c r="K29" s="10">
        <v>106</v>
      </c>
      <c r="L29" s="10">
        <v>61</v>
      </c>
      <c r="M29" s="11">
        <f t="shared" si="8"/>
        <v>-42.45283018867924</v>
      </c>
      <c r="N29" s="23">
        <v>29</v>
      </c>
      <c r="O29" s="23" t="str">
        <f>"0"</f>
        <v>0</v>
      </c>
      <c r="P29" s="38">
        <f t="shared" si="9"/>
        <v>-100</v>
      </c>
    </row>
    <row r="30" spans="1:16" ht="14.25" customHeight="1">
      <c r="A30" s="9">
        <v>8</v>
      </c>
      <c r="B30" s="10">
        <v>632</v>
      </c>
      <c r="C30" s="10">
        <v>457</v>
      </c>
      <c r="D30" s="11">
        <f t="shared" si="5"/>
        <v>-27.689873417721518</v>
      </c>
      <c r="E30" s="10">
        <v>657</v>
      </c>
      <c r="F30" s="10">
        <v>523</v>
      </c>
      <c r="G30" s="11">
        <f t="shared" si="6"/>
        <v>-20.395738203957382</v>
      </c>
      <c r="H30" s="10">
        <v>1</v>
      </c>
      <c r="I30" s="10">
        <v>18</v>
      </c>
      <c r="J30" s="38">
        <f t="shared" si="7"/>
        <v>1700</v>
      </c>
      <c r="K30" s="10">
        <v>224</v>
      </c>
      <c r="L30" s="10">
        <v>44</v>
      </c>
      <c r="M30" s="11">
        <f t="shared" si="8"/>
        <v>-80.35714285714286</v>
      </c>
      <c r="N30" s="23">
        <v>147</v>
      </c>
      <c r="O30" s="23" t="str">
        <f>"0"</f>
        <v>0</v>
      </c>
      <c r="P30" s="38">
        <f t="shared" si="9"/>
        <v>-100</v>
      </c>
    </row>
    <row r="31" spans="1:16" ht="14.25" customHeight="1">
      <c r="A31" s="9">
        <v>9</v>
      </c>
      <c r="B31" s="10">
        <v>506</v>
      </c>
      <c r="C31" s="10">
        <v>419</v>
      </c>
      <c r="D31" s="11">
        <f t="shared" si="5"/>
        <v>-17.193675889328063</v>
      </c>
      <c r="E31" s="10">
        <v>503</v>
      </c>
      <c r="F31" s="10">
        <v>269</v>
      </c>
      <c r="G31" s="11">
        <f t="shared" si="6"/>
        <v>-46.52087475149106</v>
      </c>
      <c r="H31" s="23">
        <v>1</v>
      </c>
      <c r="I31" s="23">
        <v>3</v>
      </c>
      <c r="J31" s="38">
        <f t="shared" si="7"/>
        <v>200</v>
      </c>
      <c r="K31" s="10">
        <v>48</v>
      </c>
      <c r="L31" s="10">
        <v>49</v>
      </c>
      <c r="M31" s="11">
        <f t="shared" si="8"/>
        <v>2.083333333333333</v>
      </c>
      <c r="N31" s="23" t="str">
        <f>"0"</f>
        <v>0</v>
      </c>
      <c r="O31" s="23" t="str">
        <f>"0"</f>
        <v>0</v>
      </c>
      <c r="P31" s="38" t="str">
        <f t="shared" si="9"/>
        <v>　　―</v>
      </c>
    </row>
    <row r="32" spans="1:16" ht="14.25" customHeight="1">
      <c r="A32" s="9">
        <v>10</v>
      </c>
      <c r="B32" s="10">
        <v>574</v>
      </c>
      <c r="C32" s="10">
        <v>504</v>
      </c>
      <c r="D32" s="11">
        <f t="shared" si="5"/>
        <v>-12.195121951219512</v>
      </c>
      <c r="E32" s="10">
        <v>665</v>
      </c>
      <c r="F32" s="10">
        <v>558</v>
      </c>
      <c r="G32" s="11">
        <f t="shared" si="6"/>
        <v>-16.090225563909772</v>
      </c>
      <c r="H32" s="10">
        <v>25</v>
      </c>
      <c r="I32" s="10">
        <v>2</v>
      </c>
      <c r="J32" s="38">
        <f aca="true" t="shared" si="10" ref="J32:J42">IF(I32=0,0,IF(H32="0","　　―",(I32-H32)/H32*100))</f>
        <v>-92</v>
      </c>
      <c r="K32" s="10">
        <v>129</v>
      </c>
      <c r="L32" s="10">
        <v>146</v>
      </c>
      <c r="M32" s="11">
        <f t="shared" si="8"/>
        <v>13.178294573643413</v>
      </c>
      <c r="N32" s="10">
        <v>69</v>
      </c>
      <c r="O32" s="10">
        <v>77</v>
      </c>
      <c r="P32" s="38">
        <f t="shared" si="9"/>
        <v>11.594202898550725</v>
      </c>
    </row>
    <row r="33" spans="1:16" ht="14.25" customHeight="1">
      <c r="A33" s="9">
        <v>11</v>
      </c>
      <c r="B33" s="10">
        <v>579</v>
      </c>
      <c r="C33" s="10">
        <v>432</v>
      </c>
      <c r="D33" s="11">
        <f t="shared" si="5"/>
        <v>-25.38860103626943</v>
      </c>
      <c r="E33" s="10">
        <v>733</v>
      </c>
      <c r="F33" s="10">
        <v>528</v>
      </c>
      <c r="G33" s="11">
        <f t="shared" si="6"/>
        <v>-27.967257844474762</v>
      </c>
      <c r="H33" s="23">
        <v>4</v>
      </c>
      <c r="I33" s="23">
        <v>2</v>
      </c>
      <c r="J33" s="38">
        <f t="shared" si="10"/>
        <v>-50</v>
      </c>
      <c r="K33" s="10">
        <v>229</v>
      </c>
      <c r="L33" s="10">
        <v>142</v>
      </c>
      <c r="M33" s="11">
        <f t="shared" si="8"/>
        <v>-37.99126637554585</v>
      </c>
      <c r="N33" s="23">
        <v>170</v>
      </c>
      <c r="O33" s="23">
        <v>84</v>
      </c>
      <c r="P33" s="38">
        <f t="shared" si="9"/>
        <v>-50.588235294117645</v>
      </c>
    </row>
    <row r="34" spans="1:16" ht="14.25" customHeight="1">
      <c r="A34" s="9">
        <v>12</v>
      </c>
      <c r="B34" s="10">
        <v>406</v>
      </c>
      <c r="C34" s="10">
        <v>401</v>
      </c>
      <c r="D34" s="11">
        <f t="shared" si="5"/>
        <v>-1.2315270935960592</v>
      </c>
      <c r="E34" s="10">
        <v>471</v>
      </c>
      <c r="F34" s="10">
        <v>547</v>
      </c>
      <c r="G34" s="11">
        <f t="shared" si="6"/>
        <v>16.13588110403397</v>
      </c>
      <c r="H34" s="23">
        <v>4</v>
      </c>
      <c r="I34" s="23">
        <v>3</v>
      </c>
      <c r="J34" s="38">
        <f t="shared" si="10"/>
        <v>-25</v>
      </c>
      <c r="K34" s="10">
        <v>141</v>
      </c>
      <c r="L34" s="10">
        <v>55</v>
      </c>
      <c r="M34" s="11">
        <f t="shared" si="8"/>
        <v>-60.99290780141844</v>
      </c>
      <c r="N34" s="23">
        <v>84</v>
      </c>
      <c r="O34" s="23" t="str">
        <f>"0"</f>
        <v>0</v>
      </c>
      <c r="P34" s="38">
        <f t="shared" si="9"/>
        <v>-100</v>
      </c>
    </row>
    <row r="35" spans="1:16" ht="14.25" customHeight="1">
      <c r="A35" s="9">
        <v>1</v>
      </c>
      <c r="B35" s="10">
        <v>531</v>
      </c>
      <c r="C35" s="10">
        <v>454</v>
      </c>
      <c r="D35" s="11">
        <f t="shared" si="5"/>
        <v>-14.500941619585687</v>
      </c>
      <c r="E35" s="10">
        <v>774</v>
      </c>
      <c r="F35" s="10">
        <v>690</v>
      </c>
      <c r="G35" s="11">
        <f t="shared" si="6"/>
        <v>-10.852713178294573</v>
      </c>
      <c r="H35" s="10">
        <v>1</v>
      </c>
      <c r="I35" s="10">
        <v>4</v>
      </c>
      <c r="J35" s="38">
        <f t="shared" si="10"/>
        <v>300</v>
      </c>
      <c r="K35" s="10">
        <v>80</v>
      </c>
      <c r="L35" s="10">
        <v>41</v>
      </c>
      <c r="M35" s="11">
        <f t="shared" si="8"/>
        <v>-48.75</v>
      </c>
      <c r="N35" s="23" t="str">
        <f>"0"</f>
        <v>0</v>
      </c>
      <c r="O35" s="23" t="str">
        <f>"0"</f>
        <v>0</v>
      </c>
      <c r="P35" s="38" t="str">
        <f>IF(O35=0,0,IF(N35="0","　　―",(O35-N35)/N35*100))</f>
        <v>　　―</v>
      </c>
    </row>
    <row r="36" spans="1:16" ht="14.25" customHeight="1">
      <c r="A36" s="9">
        <v>2</v>
      </c>
      <c r="B36" s="10">
        <v>435</v>
      </c>
      <c r="C36" s="10">
        <v>474</v>
      </c>
      <c r="D36" s="11">
        <f t="shared" si="5"/>
        <v>8.96551724137931</v>
      </c>
      <c r="E36" s="10">
        <v>352</v>
      </c>
      <c r="F36" s="10">
        <v>551</v>
      </c>
      <c r="G36" s="11">
        <f t="shared" si="6"/>
        <v>56.53409090909091</v>
      </c>
      <c r="H36" s="10">
        <v>3</v>
      </c>
      <c r="I36" s="10">
        <v>21</v>
      </c>
      <c r="J36" s="38">
        <f t="shared" si="10"/>
        <v>600</v>
      </c>
      <c r="K36" s="10">
        <v>124</v>
      </c>
      <c r="L36" s="10">
        <v>67</v>
      </c>
      <c r="M36" s="11">
        <f t="shared" si="8"/>
        <v>-45.96774193548387</v>
      </c>
      <c r="N36" s="23">
        <v>71</v>
      </c>
      <c r="O36" s="23" t="str">
        <f>"0"</f>
        <v>0</v>
      </c>
      <c r="P36" s="38">
        <f>IF(O36=0,0,IF(N36="0","　　―",(O36-N36)/N36*100))</f>
        <v>-100</v>
      </c>
    </row>
    <row r="37" spans="1:16" ht="14.25" customHeight="1">
      <c r="A37" s="9">
        <v>3</v>
      </c>
      <c r="B37" s="10">
        <v>443</v>
      </c>
      <c r="C37" s="10">
        <v>492</v>
      </c>
      <c r="D37" s="11">
        <f t="shared" si="5"/>
        <v>11.060948081264108</v>
      </c>
      <c r="E37" s="10">
        <v>517</v>
      </c>
      <c r="F37" s="10">
        <v>673</v>
      </c>
      <c r="G37" s="11">
        <f t="shared" si="6"/>
        <v>30.174081237911025</v>
      </c>
      <c r="H37" s="10">
        <v>3</v>
      </c>
      <c r="I37" s="10">
        <v>7</v>
      </c>
      <c r="J37" s="38">
        <f t="shared" si="10"/>
        <v>133.33333333333331</v>
      </c>
      <c r="K37" s="10">
        <v>48</v>
      </c>
      <c r="L37" s="10">
        <v>52</v>
      </c>
      <c r="M37" s="11">
        <f t="shared" si="8"/>
        <v>8.333333333333332</v>
      </c>
      <c r="N37" s="23" t="str">
        <f>"0"</f>
        <v>0</v>
      </c>
      <c r="O37" s="23" t="str">
        <f>"0"</f>
        <v>0</v>
      </c>
      <c r="P37" s="38" t="str">
        <f t="shared" si="9"/>
        <v>　　―</v>
      </c>
    </row>
    <row r="38" spans="1:16" ht="18" customHeight="1">
      <c r="A38" s="12" t="s">
        <v>6</v>
      </c>
      <c r="B38" s="10">
        <f>IF(B37=0,0,SUM(B26:B37))</f>
        <v>6338</v>
      </c>
      <c r="C38" s="10">
        <f>IF(C37=0,0,SUM(C26:C37))</f>
        <v>5821</v>
      </c>
      <c r="D38" s="11">
        <f t="shared" si="5"/>
        <v>-8.1571473650994</v>
      </c>
      <c r="E38" s="10">
        <f>IF(E37=0,0,SUM(E26:E37))</f>
        <v>7336</v>
      </c>
      <c r="F38" s="10">
        <f>IF(F37=0,0,SUM(F26:F37))</f>
        <v>7252</v>
      </c>
      <c r="G38" s="11">
        <f t="shared" si="6"/>
        <v>-1.1450381679389312</v>
      </c>
      <c r="H38" s="10">
        <f>IF(H37=0,0,SUM(H26:H37))</f>
        <v>129</v>
      </c>
      <c r="I38" s="10">
        <f>IF(I37=0,0,SUM(I26:I37))</f>
        <v>69</v>
      </c>
      <c r="J38" s="38">
        <f t="shared" si="10"/>
        <v>-46.51162790697674</v>
      </c>
      <c r="K38" s="10">
        <f>IF(K37=0,0,SUM(K26:K37))</f>
        <v>1551</v>
      </c>
      <c r="L38" s="10">
        <f>IF(L37=0,0,SUM(L26:L37))</f>
        <v>1329</v>
      </c>
      <c r="M38" s="11">
        <f t="shared" si="8"/>
        <v>-14.313346228239846</v>
      </c>
      <c r="N38" s="10">
        <f>IF(N26=0,0,SUM(N26:N37))</f>
        <v>781</v>
      </c>
      <c r="O38" s="10">
        <f>IF(O37=0,0,SUM(O26:O37))</f>
        <v>617</v>
      </c>
      <c r="P38" s="38">
        <f t="shared" si="9"/>
        <v>-20.998719590268884</v>
      </c>
    </row>
    <row r="39" spans="1:16" ht="14.25" customHeight="1">
      <c r="A39" s="9" t="s">
        <v>7</v>
      </c>
      <c r="B39" s="10">
        <f>IF(B28=0,0,SUM(B26:B28))</f>
        <v>1733</v>
      </c>
      <c r="C39" s="10">
        <f>IF(C28=0,0,SUM(C26:C28))</f>
        <v>1692</v>
      </c>
      <c r="D39" s="11">
        <f t="shared" si="5"/>
        <v>-2.3658395845354874</v>
      </c>
      <c r="E39" s="10">
        <f>IF(E28=0,0,SUM(E26:E28))</f>
        <v>1888</v>
      </c>
      <c r="F39" s="10">
        <f>IF(F28=0,0,SUM(F26:F28))</f>
        <v>2174</v>
      </c>
      <c r="G39" s="11">
        <f t="shared" si="6"/>
        <v>15.148305084745765</v>
      </c>
      <c r="H39" s="10">
        <f>IF(H28=0,0,SUM(H26:H28))</f>
        <v>58</v>
      </c>
      <c r="I39" s="10">
        <f>IF(I28=0,0,SUM(I26:I28))</f>
        <v>8</v>
      </c>
      <c r="J39" s="38">
        <f t="shared" si="10"/>
        <v>-86.20689655172413</v>
      </c>
      <c r="K39" s="10">
        <f>IF(K28=0,0,SUM(K26:K28))</f>
        <v>422</v>
      </c>
      <c r="L39" s="10">
        <f>IF(L28=0,0,SUM(L26:L28))</f>
        <v>672</v>
      </c>
      <c r="M39" s="11">
        <f t="shared" si="8"/>
        <v>59.241706161137444</v>
      </c>
      <c r="N39" s="10">
        <f>IF(N28="",0,SUM(N26:N28))</f>
        <v>211</v>
      </c>
      <c r="O39" s="10">
        <f>IF(O28="",0,SUM(O26:O28))</f>
        <v>456</v>
      </c>
      <c r="P39" s="38">
        <f t="shared" si="9"/>
        <v>116.1137440758294</v>
      </c>
    </row>
    <row r="40" spans="1:16" ht="14.25" customHeight="1">
      <c r="A40" s="9" t="s">
        <v>8</v>
      </c>
      <c r="B40" s="10">
        <f>IF(B31=0,0,SUM(B29:B31))</f>
        <v>1637</v>
      </c>
      <c r="C40" s="10">
        <f>IF(C31=0,0,SUM(C29:C31))</f>
        <v>1372</v>
      </c>
      <c r="D40" s="11">
        <f t="shared" si="5"/>
        <v>-16.188149053146</v>
      </c>
      <c r="E40" s="10">
        <f>IF(E31=0,0,SUM(E29:E31))</f>
        <v>1936</v>
      </c>
      <c r="F40" s="10">
        <f>IF(F31=0,0,SUM(F29:F31))</f>
        <v>1531</v>
      </c>
      <c r="G40" s="11">
        <f t="shared" si="6"/>
        <v>-20.91942148760331</v>
      </c>
      <c r="H40" s="10">
        <f>IF(H31=0,0,SUM(H29:H31))</f>
        <v>31</v>
      </c>
      <c r="I40" s="10">
        <f>IF(I31=0,0,SUM(I29:I31))</f>
        <v>22</v>
      </c>
      <c r="J40" s="38">
        <f t="shared" si="10"/>
        <v>-29.03225806451613</v>
      </c>
      <c r="K40" s="10">
        <f>IF(K31=0,0,SUM(K29:K31))</f>
        <v>378</v>
      </c>
      <c r="L40" s="10">
        <f>IF(L31=0,0,SUM(L29:L31))</f>
        <v>154</v>
      </c>
      <c r="M40" s="11">
        <f t="shared" si="8"/>
        <v>-59.25925925925925</v>
      </c>
      <c r="N40" s="10">
        <f>IF(N31=0,0,SUM(N29:N31))</f>
        <v>176</v>
      </c>
      <c r="O40" s="10">
        <f>IF(O31=0,0,SUM(O29:O31))</f>
        <v>0</v>
      </c>
      <c r="P40" s="38">
        <f t="shared" si="9"/>
        <v>0</v>
      </c>
    </row>
    <row r="41" spans="1:16" ht="14.25" customHeight="1">
      <c r="A41" s="9" t="s">
        <v>9</v>
      </c>
      <c r="B41" s="10">
        <f>IF(B34=0,0,SUM(B32:B34))</f>
        <v>1559</v>
      </c>
      <c r="C41" s="10">
        <f>IF(C34=0,0,SUM(C32:C34))</f>
        <v>1337</v>
      </c>
      <c r="D41" s="11">
        <f t="shared" si="5"/>
        <v>-14.239897370109045</v>
      </c>
      <c r="E41" s="10">
        <f>IF(E34=0,0,SUM(E32:E34))</f>
        <v>1869</v>
      </c>
      <c r="F41" s="10">
        <f>IF(F34=0,0,SUM(F32:F34))</f>
        <v>1633</v>
      </c>
      <c r="G41" s="11">
        <f t="shared" si="6"/>
        <v>-12.627073301230604</v>
      </c>
      <c r="H41" s="10">
        <f>IF(H34=0,0,SUM(H32:H34))</f>
        <v>33</v>
      </c>
      <c r="I41" s="10">
        <f>IF(I34=0,0,SUM(I32:I34))</f>
        <v>7</v>
      </c>
      <c r="J41" s="38">
        <f t="shared" si="10"/>
        <v>-78.78787878787878</v>
      </c>
      <c r="K41" s="10">
        <f>IF(K34=0,0,SUM(K32:K34))</f>
        <v>499</v>
      </c>
      <c r="L41" s="10">
        <f>IF(L34=0,0,SUM(L32:L34))</f>
        <v>343</v>
      </c>
      <c r="M41" s="11">
        <f t="shared" si="8"/>
        <v>-31.262525050100198</v>
      </c>
      <c r="N41" s="10">
        <f>IF(N34=0,0,SUM(N32:N34))</f>
        <v>323</v>
      </c>
      <c r="O41" s="10">
        <f>IF(O34=0,0,SUM(O32:O34))</f>
        <v>161</v>
      </c>
      <c r="P41" s="38">
        <f t="shared" si="9"/>
        <v>-50.15479876160991</v>
      </c>
    </row>
    <row r="42" spans="1:16" ht="14.25" customHeight="1">
      <c r="A42" s="9" t="s">
        <v>10</v>
      </c>
      <c r="B42" s="10">
        <f>IF(B37=0,0,SUM(B35:B37))</f>
        <v>1409</v>
      </c>
      <c r="C42" s="10">
        <f>IF(C37=0,0,SUM(C35:C37))</f>
        <v>1420</v>
      </c>
      <c r="D42" s="11">
        <f t="shared" si="5"/>
        <v>0.7806955287437899</v>
      </c>
      <c r="E42" s="10">
        <f>IF(E37=0,0,SUM(E35:E37))</f>
        <v>1643</v>
      </c>
      <c r="F42" s="10">
        <f>IF(F37=0,0,SUM(F35:F37))</f>
        <v>1914</v>
      </c>
      <c r="G42" s="11">
        <f t="shared" si="6"/>
        <v>16.494217894096167</v>
      </c>
      <c r="H42" s="10">
        <f>IF(H37=0,0,SUM(H35:H37))</f>
        <v>7</v>
      </c>
      <c r="I42" s="10">
        <f>IF(I37=0,0,SUM(I35:I37))</f>
        <v>32</v>
      </c>
      <c r="J42" s="38">
        <f t="shared" si="10"/>
        <v>357.14285714285717</v>
      </c>
      <c r="K42" s="10">
        <f>IF(K37=0,0,SUM(K35:K37))</f>
        <v>252</v>
      </c>
      <c r="L42" s="10">
        <f>IF(L37=0,0,SUM(L35:L37))</f>
        <v>160</v>
      </c>
      <c r="M42" s="11">
        <f t="shared" si="8"/>
        <v>-36.507936507936506</v>
      </c>
      <c r="N42" s="10">
        <f>IF(N37=0,0,SUM(N35:N37))</f>
        <v>71</v>
      </c>
      <c r="O42" s="10">
        <f>IF(O37=0,0,SUM(O35:O37))</f>
        <v>0</v>
      </c>
      <c r="P42" s="38">
        <f t="shared" si="9"/>
        <v>0</v>
      </c>
    </row>
    <row r="43" spans="1:16" ht="15" customHeight="1" thickBot="1">
      <c r="A43" s="14" t="s">
        <v>25</v>
      </c>
      <c r="B43" s="49">
        <f>SUM(B26:B37)</f>
        <v>6338</v>
      </c>
      <c r="C43" s="15">
        <f>SUM(C26:C37)</f>
        <v>5821</v>
      </c>
      <c r="D43" s="16">
        <f t="shared" si="5"/>
        <v>-8.1571473650994</v>
      </c>
      <c r="E43" s="49">
        <f>SUM(E26:E37)</f>
        <v>7336</v>
      </c>
      <c r="F43" s="15">
        <f>SUM(F26:F37)</f>
        <v>7252</v>
      </c>
      <c r="G43" s="16">
        <f t="shared" si="6"/>
        <v>-1.1450381679389312</v>
      </c>
      <c r="H43" s="49">
        <f>SUM(H26:H37)</f>
        <v>129</v>
      </c>
      <c r="I43" s="15">
        <f>SUM(I26:I37)</f>
        <v>69</v>
      </c>
      <c r="J43" s="16">
        <f>IF(I43=0,0,(I43-H43)/H43*100)</f>
        <v>-46.51162790697674</v>
      </c>
      <c r="K43" s="49">
        <f>SUM(K26:K37)</f>
        <v>1551</v>
      </c>
      <c r="L43" s="15">
        <f>SUM(L26:L37)</f>
        <v>1329</v>
      </c>
      <c r="M43" s="16">
        <f t="shared" si="8"/>
        <v>-14.313346228239846</v>
      </c>
      <c r="N43" s="49">
        <f>SUM(N26:N37)</f>
        <v>781</v>
      </c>
      <c r="O43" s="15">
        <f>SUM(O26:O37)</f>
        <v>617</v>
      </c>
      <c r="P43" s="50">
        <f t="shared" si="9"/>
        <v>-20.998719590268884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7" right="0.76" top="0.98" bottom="0.2" header="0.53" footer="0.2"/>
  <pageSetup firstPageNumber="5" useFirstPageNumber="1" orientation="landscape" paperSize="9" scale="84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showZeros="0" tabSelected="1" view="pageBreakPreview" zoomScale="75" zoomScaleNormal="75" zoomScaleSheetLayoutView="75" workbookViewId="0" topLeftCell="A1">
      <selection activeCell="N44" sqref="N44"/>
    </sheetView>
  </sheetViews>
  <sheetFormatPr defaultColWidth="8.796875" defaultRowHeight="15"/>
  <cols>
    <col min="1" max="1" width="9.59765625" style="2" customWidth="1"/>
    <col min="2" max="3" width="9" style="2" customWidth="1"/>
    <col min="4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38</v>
      </c>
      <c r="I1" s="6"/>
      <c r="J1" s="6"/>
      <c r="K1" s="2" t="s">
        <v>17</v>
      </c>
      <c r="N1" s="2" t="s">
        <v>18</v>
      </c>
    </row>
    <row r="2" spans="1:16" ht="14.25" customHeight="1">
      <c r="A2" s="61" t="s">
        <v>2</v>
      </c>
      <c r="B2" s="36" t="s">
        <v>36</v>
      </c>
      <c r="C2" s="36" t="s">
        <v>37</v>
      </c>
      <c r="D2" s="37" t="s">
        <v>3</v>
      </c>
      <c r="E2" s="36" t="s">
        <v>36</v>
      </c>
      <c r="F2" s="36" t="s">
        <v>37</v>
      </c>
      <c r="G2" s="37" t="s">
        <v>3</v>
      </c>
      <c r="H2" s="36" t="s">
        <v>36</v>
      </c>
      <c r="I2" s="36" t="s">
        <v>37</v>
      </c>
      <c r="J2" s="37" t="s">
        <v>3</v>
      </c>
      <c r="K2" s="36" t="s">
        <v>36</v>
      </c>
      <c r="L2" s="36" t="s">
        <v>37</v>
      </c>
      <c r="M2" s="37" t="s">
        <v>3</v>
      </c>
      <c r="N2" s="36" t="s">
        <v>36</v>
      </c>
      <c r="O2" s="36" t="s">
        <v>37</v>
      </c>
      <c r="P2" s="37" t="s">
        <v>3</v>
      </c>
    </row>
    <row r="3" spans="1:16" ht="14.25" customHeight="1">
      <c r="A3" s="62"/>
      <c r="B3" s="28" t="s">
        <v>4</v>
      </c>
      <c r="C3" s="28" t="s">
        <v>4</v>
      </c>
      <c r="D3" s="29" t="s">
        <v>5</v>
      </c>
      <c r="E3" s="28" t="s">
        <v>4</v>
      </c>
      <c r="F3" s="28" t="s">
        <v>4</v>
      </c>
      <c r="G3" s="29" t="s">
        <v>5</v>
      </c>
      <c r="H3" s="28" t="s">
        <v>4</v>
      </c>
      <c r="I3" s="28" t="s">
        <v>4</v>
      </c>
      <c r="J3" s="29" t="s">
        <v>5</v>
      </c>
      <c r="K3" s="28" t="s">
        <v>4</v>
      </c>
      <c r="L3" s="28" t="s">
        <v>4</v>
      </c>
      <c r="M3" s="29" t="s">
        <v>5</v>
      </c>
      <c r="N3" s="27" t="s">
        <v>4</v>
      </c>
      <c r="O3" s="28" t="s">
        <v>4</v>
      </c>
      <c r="P3" s="29" t="s">
        <v>5</v>
      </c>
    </row>
    <row r="4" spans="1:16" ht="14.25" customHeight="1">
      <c r="A4" s="40">
        <v>4</v>
      </c>
      <c r="B4" s="41">
        <v>97899</v>
      </c>
      <c r="C4" s="41">
        <v>96175</v>
      </c>
      <c r="D4" s="42">
        <f>IF(C4=0,0,(C4-B4)/B4*100)</f>
        <v>-1.7609985801693582</v>
      </c>
      <c r="E4" s="43">
        <v>13361</v>
      </c>
      <c r="F4" s="43">
        <v>11080</v>
      </c>
      <c r="G4" s="42">
        <f>IF(F4=0,0,(F4-E4)/E4*100)</f>
        <v>-17.072075443454832</v>
      </c>
      <c r="H4" s="43">
        <v>6699</v>
      </c>
      <c r="I4" s="43">
        <v>3569</v>
      </c>
      <c r="J4" s="42">
        <f>IF(I4=0,0,(I4-H4)/H4*100)</f>
        <v>-46.72339155097775</v>
      </c>
      <c r="K4" s="43">
        <v>46220</v>
      </c>
      <c r="L4" s="43">
        <v>45375</v>
      </c>
      <c r="M4" s="42">
        <f>IF(L4=0,0,(L4-K4)/K4*100)</f>
        <v>-1.828212894850714</v>
      </c>
      <c r="N4" s="43">
        <v>65040</v>
      </c>
      <c r="O4" s="43">
        <v>61880</v>
      </c>
      <c r="P4" s="42">
        <f>IF(O4=0,0,(O4-N4)/N4*100)</f>
        <v>-4.858548585485855</v>
      </c>
    </row>
    <row r="5" spans="1:16" ht="14.25" customHeight="1">
      <c r="A5" s="40">
        <v>5</v>
      </c>
      <c r="B5" s="41">
        <v>95238</v>
      </c>
      <c r="C5" s="41">
        <v>87288</v>
      </c>
      <c r="D5" s="42">
        <f aca="true" t="shared" si="0" ref="D5:D15">IF(C5=0,0,(C5-B5)/B5*100)</f>
        <v>-8.347508347508349</v>
      </c>
      <c r="E5" s="43">
        <v>13414</v>
      </c>
      <c r="F5" s="43">
        <v>9788</v>
      </c>
      <c r="G5" s="42">
        <f aca="true" t="shared" si="1" ref="G5:G21">IF(F5=0,0,(F5-E5)/E5*100)</f>
        <v>-27.031459669002533</v>
      </c>
      <c r="H5" s="43">
        <v>5959</v>
      </c>
      <c r="I5" s="43">
        <v>2883</v>
      </c>
      <c r="J5" s="42">
        <f aca="true" t="shared" si="2" ref="J5:J21">IF(I5=0,0,(I5-H5)/H5*100)</f>
        <v>-51.61939922805839</v>
      </c>
      <c r="K5" s="43">
        <v>47883</v>
      </c>
      <c r="L5" s="43">
        <v>44137</v>
      </c>
      <c r="M5" s="42">
        <f aca="true" t="shared" si="3" ref="M5:M21">IF(L5=0,0,(L5-K5)/K5*100)</f>
        <v>-7.8232358039387675</v>
      </c>
      <c r="N5" s="43">
        <v>60769</v>
      </c>
      <c r="O5" s="43">
        <v>52939</v>
      </c>
      <c r="P5" s="42">
        <f aca="true" t="shared" si="4" ref="P5:P21">IF(O5=0,0,(O5-N5)/N5*100)</f>
        <v>-12.884859056426798</v>
      </c>
    </row>
    <row r="6" spans="1:16" ht="14.25" customHeight="1">
      <c r="A6" s="40">
        <v>6</v>
      </c>
      <c r="B6" s="41">
        <v>102631</v>
      </c>
      <c r="C6" s="41">
        <v>109700</v>
      </c>
      <c r="D6" s="42">
        <f t="shared" si="0"/>
        <v>6.887782443900965</v>
      </c>
      <c r="E6" s="43">
        <v>11700</v>
      </c>
      <c r="F6" s="43">
        <v>11449</v>
      </c>
      <c r="G6" s="42">
        <f t="shared" si="1"/>
        <v>-2.1452991452991457</v>
      </c>
      <c r="H6" s="43">
        <v>5631</v>
      </c>
      <c r="I6" s="43">
        <v>3005</v>
      </c>
      <c r="J6" s="42">
        <f t="shared" si="2"/>
        <v>-46.63470076362991</v>
      </c>
      <c r="K6" s="43">
        <v>51301</v>
      </c>
      <c r="L6" s="43">
        <v>48326</v>
      </c>
      <c r="M6" s="42">
        <f t="shared" si="3"/>
        <v>-5.79910722987856</v>
      </c>
      <c r="N6" s="43">
        <v>63030</v>
      </c>
      <c r="O6" s="43">
        <v>72823</v>
      </c>
      <c r="P6" s="42">
        <f t="shared" si="4"/>
        <v>15.537045851181977</v>
      </c>
    </row>
    <row r="7" spans="1:16" ht="14.25" customHeight="1">
      <c r="A7" s="40">
        <v>7</v>
      </c>
      <c r="B7" s="41">
        <v>94316</v>
      </c>
      <c r="C7" s="41">
        <v>74666</v>
      </c>
      <c r="D7" s="42">
        <f t="shared" si="0"/>
        <v>-20.83421688790873</v>
      </c>
      <c r="E7" s="43">
        <v>12333</v>
      </c>
      <c r="F7" s="43">
        <v>7048</v>
      </c>
      <c r="G7" s="42">
        <f t="shared" si="1"/>
        <v>-42.852509527284525</v>
      </c>
      <c r="H7" s="43">
        <v>4884</v>
      </c>
      <c r="I7" s="43">
        <v>2437</v>
      </c>
      <c r="J7" s="42">
        <f t="shared" si="2"/>
        <v>-50.102375102375106</v>
      </c>
      <c r="K7" s="43">
        <v>48818</v>
      </c>
      <c r="L7" s="43">
        <v>37609</v>
      </c>
      <c r="M7" s="42">
        <f t="shared" si="3"/>
        <v>-22.960793150067598</v>
      </c>
      <c r="N7" s="43">
        <v>57831</v>
      </c>
      <c r="O7" s="43">
        <v>44105</v>
      </c>
      <c r="P7" s="42">
        <f t="shared" si="4"/>
        <v>-23.734675174214523</v>
      </c>
    </row>
    <row r="8" spans="1:16" ht="14.25" customHeight="1">
      <c r="A8" s="40">
        <v>8</v>
      </c>
      <c r="B8" s="41">
        <v>100813</v>
      </c>
      <c r="C8" s="41">
        <v>57018</v>
      </c>
      <c r="D8" s="42">
        <f t="shared" si="0"/>
        <v>-43.441818019501454</v>
      </c>
      <c r="E8" s="43">
        <v>10374</v>
      </c>
      <c r="F8" s="43">
        <v>6058</v>
      </c>
      <c r="G8" s="42">
        <f t="shared" si="1"/>
        <v>-41.60401002506266</v>
      </c>
      <c r="H8" s="43">
        <v>4447</v>
      </c>
      <c r="I8" s="43">
        <v>1855</v>
      </c>
      <c r="J8" s="42">
        <f t="shared" si="2"/>
        <v>-58.28648527096919</v>
      </c>
      <c r="K8" s="43">
        <v>50124</v>
      </c>
      <c r="L8" s="43">
        <v>32901</v>
      </c>
      <c r="M8" s="42">
        <f t="shared" si="3"/>
        <v>-34.36078525257361</v>
      </c>
      <c r="N8" s="43">
        <v>61063</v>
      </c>
      <c r="O8" s="43">
        <v>30175</v>
      </c>
      <c r="P8" s="42">
        <f t="shared" si="4"/>
        <v>-50.58382326449732</v>
      </c>
    </row>
    <row r="9" spans="1:16" ht="14.25" customHeight="1">
      <c r="A9" s="40">
        <v>9</v>
      </c>
      <c r="B9" s="41">
        <v>101190</v>
      </c>
      <c r="C9" s="41">
        <v>56691</v>
      </c>
      <c r="D9" s="42">
        <f t="shared" si="0"/>
        <v>-43.9756892973614</v>
      </c>
      <c r="E9" s="43">
        <v>11252</v>
      </c>
      <c r="F9" s="43">
        <v>6327</v>
      </c>
      <c r="G9" s="42">
        <f t="shared" si="1"/>
        <v>-43.76999644507643</v>
      </c>
      <c r="H9" s="43">
        <v>4674</v>
      </c>
      <c r="I9" s="43">
        <v>2140</v>
      </c>
      <c r="J9" s="42">
        <f t="shared" si="2"/>
        <v>-54.2148053059478</v>
      </c>
      <c r="K9" s="43">
        <v>49341</v>
      </c>
      <c r="L9" s="43">
        <v>37917</v>
      </c>
      <c r="M9" s="42">
        <f t="shared" si="3"/>
        <v>-23.153158630753328</v>
      </c>
      <c r="N9" s="43">
        <v>63101</v>
      </c>
      <c r="O9" s="43">
        <v>25101</v>
      </c>
      <c r="P9" s="42">
        <f t="shared" si="4"/>
        <v>-60.22091567487045</v>
      </c>
    </row>
    <row r="10" spans="1:16" ht="14.25" customHeight="1">
      <c r="A10" s="40">
        <v>10</v>
      </c>
      <c r="B10" s="41">
        <v>108272</v>
      </c>
      <c r="C10" s="41">
        <v>70018</v>
      </c>
      <c r="D10" s="42">
        <f t="shared" si="0"/>
        <v>-35.331387616373576</v>
      </c>
      <c r="E10" s="43">
        <v>10088</v>
      </c>
      <c r="F10" s="43">
        <v>6902</v>
      </c>
      <c r="G10" s="42">
        <f t="shared" si="1"/>
        <v>-31.582077716098333</v>
      </c>
      <c r="H10" s="43">
        <v>4396</v>
      </c>
      <c r="I10" s="43">
        <v>2373</v>
      </c>
      <c r="J10" s="42">
        <f t="shared" si="2"/>
        <v>-46.01910828025478</v>
      </c>
      <c r="K10" s="43">
        <v>48588</v>
      </c>
      <c r="L10" s="43">
        <v>45930</v>
      </c>
      <c r="M10" s="42">
        <f t="shared" si="3"/>
        <v>-5.470486539886392</v>
      </c>
      <c r="N10" s="43">
        <v>69772</v>
      </c>
      <c r="O10" s="43">
        <v>30990</v>
      </c>
      <c r="P10" s="42">
        <f t="shared" si="4"/>
        <v>-55.583901851745686</v>
      </c>
    </row>
    <row r="11" spans="1:16" ht="14.25" customHeight="1">
      <c r="A11" s="40">
        <v>11</v>
      </c>
      <c r="B11" s="41">
        <v>100838</v>
      </c>
      <c r="C11" s="41">
        <v>77442</v>
      </c>
      <c r="D11" s="42">
        <f t="shared" si="0"/>
        <v>-23.201570836391042</v>
      </c>
      <c r="E11" s="43">
        <v>14554</v>
      </c>
      <c r="F11" s="43">
        <v>6810</v>
      </c>
      <c r="G11" s="42">
        <f t="shared" si="1"/>
        <v>-53.20873986532912</v>
      </c>
      <c r="H11" s="43">
        <v>7053</v>
      </c>
      <c r="I11" s="43">
        <v>2530</v>
      </c>
      <c r="J11" s="42">
        <f t="shared" si="2"/>
        <v>-64.12873954345667</v>
      </c>
      <c r="K11" s="43">
        <v>49940</v>
      </c>
      <c r="L11" s="43">
        <v>47686</v>
      </c>
      <c r="M11" s="42">
        <f t="shared" si="3"/>
        <v>-4.5134160993191825</v>
      </c>
      <c r="N11" s="43">
        <v>65452</v>
      </c>
      <c r="O11" s="43">
        <v>36566</v>
      </c>
      <c r="P11" s="42">
        <f t="shared" si="4"/>
        <v>-44.13310517631241</v>
      </c>
    </row>
    <row r="12" spans="1:16" ht="14.25" customHeight="1">
      <c r="A12" s="40">
        <v>12</v>
      </c>
      <c r="B12" s="41">
        <v>96390</v>
      </c>
      <c r="C12" s="41">
        <v>79124</v>
      </c>
      <c r="D12" s="42">
        <f t="shared" si="0"/>
        <v>-17.91264654009752</v>
      </c>
      <c r="E12" s="43">
        <v>11516</v>
      </c>
      <c r="F12" s="43">
        <v>8090</v>
      </c>
      <c r="G12" s="42">
        <f t="shared" si="1"/>
        <v>-29.749913164293158</v>
      </c>
      <c r="H12" s="43">
        <v>5072</v>
      </c>
      <c r="I12" s="43">
        <v>3190</v>
      </c>
      <c r="J12" s="42">
        <f t="shared" si="2"/>
        <v>-37.10567823343849</v>
      </c>
      <c r="K12" s="43">
        <v>47084</v>
      </c>
      <c r="L12" s="43">
        <v>47863</v>
      </c>
      <c r="M12" s="42">
        <f t="shared" si="3"/>
        <v>1.6544898479313568</v>
      </c>
      <c r="N12" s="43">
        <v>60822</v>
      </c>
      <c r="O12" s="43">
        <v>39351</v>
      </c>
      <c r="P12" s="42">
        <f t="shared" si="4"/>
        <v>-35.30137121436322</v>
      </c>
    </row>
    <row r="13" spans="1:16" ht="14.25" customHeight="1">
      <c r="A13" s="40">
        <v>1</v>
      </c>
      <c r="B13" s="41">
        <v>83312</v>
      </c>
      <c r="C13" s="41">
        <v>78273</v>
      </c>
      <c r="D13" s="42">
        <f t="shared" si="0"/>
        <v>-6.048348377184559</v>
      </c>
      <c r="E13" s="43">
        <v>8907</v>
      </c>
      <c r="F13" s="43">
        <v>8698</v>
      </c>
      <c r="G13" s="42">
        <f t="shared" si="1"/>
        <v>-2.3464690692713597</v>
      </c>
      <c r="H13" s="43">
        <v>3489</v>
      </c>
      <c r="I13" s="43">
        <v>4283</v>
      </c>
      <c r="J13" s="42">
        <f t="shared" si="2"/>
        <v>22.757237030667813</v>
      </c>
      <c r="K13" s="43">
        <v>39790</v>
      </c>
      <c r="L13" s="43">
        <v>41666</v>
      </c>
      <c r="M13" s="42">
        <f t="shared" si="3"/>
        <v>4.714752450364413</v>
      </c>
      <c r="N13" s="43">
        <v>52429</v>
      </c>
      <c r="O13" s="43">
        <v>45305</v>
      </c>
      <c r="P13" s="42">
        <f t="shared" si="4"/>
        <v>-13.587899826431936</v>
      </c>
    </row>
    <row r="14" spans="1:16" ht="14.25" customHeight="1">
      <c r="A14" s="40">
        <v>2</v>
      </c>
      <c r="B14" s="41">
        <v>78776</v>
      </c>
      <c r="C14" s="41">
        <v>74504</v>
      </c>
      <c r="D14" s="42">
        <f t="shared" si="0"/>
        <v>-5.422971463389865</v>
      </c>
      <c r="E14" s="43">
        <v>8584</v>
      </c>
      <c r="F14" s="43">
        <v>8458</v>
      </c>
      <c r="G14" s="42">
        <f t="shared" si="1"/>
        <v>-1.4678471575023297</v>
      </c>
      <c r="H14" s="43">
        <v>3783</v>
      </c>
      <c r="I14" s="43">
        <v>2977</v>
      </c>
      <c r="J14" s="42">
        <f t="shared" si="2"/>
        <v>-21.305841924398624</v>
      </c>
      <c r="K14" s="43">
        <v>36403</v>
      </c>
      <c r="L14" s="43">
        <v>36852</v>
      </c>
      <c r="M14" s="42">
        <f t="shared" si="3"/>
        <v>1.233414828448205</v>
      </c>
      <c r="N14" s="43">
        <v>50957</v>
      </c>
      <c r="O14" s="43">
        <v>46110</v>
      </c>
      <c r="P14" s="42">
        <f t="shared" si="4"/>
        <v>-9.511941440822655</v>
      </c>
    </row>
    <row r="15" spans="1:16" ht="14.25" customHeight="1">
      <c r="A15" s="40">
        <v>3</v>
      </c>
      <c r="B15" s="41">
        <v>90728</v>
      </c>
      <c r="C15" s="41">
        <v>75225</v>
      </c>
      <c r="D15" s="42">
        <f t="shared" si="0"/>
        <v>-17.087337977250684</v>
      </c>
      <c r="E15" s="43">
        <v>8760</v>
      </c>
      <c r="F15" s="43">
        <v>8766</v>
      </c>
      <c r="G15" s="42">
        <f t="shared" si="1"/>
        <v>0.0684931506849315</v>
      </c>
      <c r="H15" s="43">
        <v>2706</v>
      </c>
      <c r="I15" s="43">
        <v>3160</v>
      </c>
      <c r="J15" s="42">
        <f t="shared" si="2"/>
        <v>16.777531411677753</v>
      </c>
      <c r="K15" s="43">
        <v>40609</v>
      </c>
      <c r="L15" s="43">
        <v>39563</v>
      </c>
      <c r="M15" s="42">
        <f t="shared" si="3"/>
        <v>-2.575783693269965</v>
      </c>
      <c r="N15" s="43">
        <v>58879</v>
      </c>
      <c r="O15" s="43">
        <v>44428</v>
      </c>
      <c r="P15" s="42">
        <f t="shared" si="4"/>
        <v>-24.543555427232118</v>
      </c>
    </row>
    <row r="16" spans="1:16" ht="18" customHeight="1">
      <c r="A16" s="44" t="s">
        <v>6</v>
      </c>
      <c r="B16" s="43">
        <f>IF(B15=0,0,SUM(B4:B15))</f>
        <v>1150403</v>
      </c>
      <c r="C16" s="43">
        <f>IF(C15=0,0,SUM(C4:C15))</f>
        <v>936124</v>
      </c>
      <c r="D16" s="42">
        <f aca="true" t="shared" si="5" ref="D16:D21">IF(C16=0,0,(C16-B16)/B16*100)</f>
        <v>-18.626429173081085</v>
      </c>
      <c r="E16" s="43">
        <f>IF(E15=0,0,SUM(E4:E15))</f>
        <v>134843</v>
      </c>
      <c r="F16" s="43">
        <f>IF(F15=0,0,SUM(F4:F15))</f>
        <v>99474</v>
      </c>
      <c r="G16" s="42">
        <f t="shared" si="1"/>
        <v>-26.229763502740223</v>
      </c>
      <c r="H16" s="43">
        <f>IF(H15=0,0,SUM(H4:H15))</f>
        <v>58793</v>
      </c>
      <c r="I16" s="43">
        <f>IF(I15=0,0,SUM(I4:I15))</f>
        <v>34402</v>
      </c>
      <c r="J16" s="42">
        <f t="shared" si="2"/>
        <v>-41.486231354072764</v>
      </c>
      <c r="K16" s="43">
        <f>IF(K15=0,0,SUM(K4:K15))</f>
        <v>556101</v>
      </c>
      <c r="L16" s="43">
        <f>IF(L15=0,0,SUM(L4:L15))</f>
        <v>505825</v>
      </c>
      <c r="M16" s="42">
        <f t="shared" si="3"/>
        <v>-9.040803738889158</v>
      </c>
      <c r="N16" s="43">
        <f>IF(N15=0,0,SUM(N4:N15))</f>
        <v>729145</v>
      </c>
      <c r="O16" s="43">
        <f>IF(O15=0,0,SUM(O4:O15))</f>
        <v>529773</v>
      </c>
      <c r="P16" s="42">
        <f t="shared" si="4"/>
        <v>-27.34325819967222</v>
      </c>
    </row>
    <row r="17" spans="1:16" ht="14.25" customHeight="1">
      <c r="A17" s="40" t="s">
        <v>7</v>
      </c>
      <c r="B17" s="43">
        <f>IF(B6=0,0,SUM(B4:B6))</f>
        <v>295768</v>
      </c>
      <c r="C17" s="43">
        <f>IF(C6=0,0,SUM(C4:C6))</f>
        <v>293163</v>
      </c>
      <c r="D17" s="42">
        <f t="shared" si="5"/>
        <v>-0.880757891320224</v>
      </c>
      <c r="E17" s="43">
        <f>IF(E6=0,0,SUM(E4:E6))</f>
        <v>38475</v>
      </c>
      <c r="F17" s="43">
        <f>IF(F6=0,0,SUM(F4:F6))</f>
        <v>32317</v>
      </c>
      <c r="G17" s="42">
        <f t="shared" si="1"/>
        <v>-16.005198180636775</v>
      </c>
      <c r="H17" s="43">
        <f>IF(H6=0,0,SUM(H4:H6))</f>
        <v>18289</v>
      </c>
      <c r="I17" s="43">
        <f>IF(I6=0,0,SUM(I4:I6))</f>
        <v>9457</v>
      </c>
      <c r="J17" s="42">
        <f t="shared" si="2"/>
        <v>-48.291322652960794</v>
      </c>
      <c r="K17" s="43">
        <f>IF(K6=0,0,SUM(K4:K6))</f>
        <v>145404</v>
      </c>
      <c r="L17" s="43">
        <f>IF(L6=0,0,SUM(L4:L6))</f>
        <v>137838</v>
      </c>
      <c r="M17" s="42">
        <f t="shared" si="3"/>
        <v>-5.20343319303458</v>
      </c>
      <c r="N17" s="43">
        <f>IF(N6=0,0,SUM(N4:N6))</f>
        <v>188839</v>
      </c>
      <c r="O17" s="43">
        <f>IF(O6=0,0,SUM(O4:O6))</f>
        <v>187642</v>
      </c>
      <c r="P17" s="42">
        <f t="shared" si="4"/>
        <v>-0.6338732994773325</v>
      </c>
    </row>
    <row r="18" spans="1:16" ht="14.25" customHeight="1">
      <c r="A18" s="40" t="s">
        <v>8</v>
      </c>
      <c r="B18" s="43">
        <f>IF(B9=0,0,SUM(B7:B9))</f>
        <v>296319</v>
      </c>
      <c r="C18" s="43">
        <f>IF(C9=0,0,SUM(C7:C9))</f>
        <v>188375</v>
      </c>
      <c r="D18" s="42">
        <f t="shared" si="5"/>
        <v>-36.42830868084733</v>
      </c>
      <c r="E18" s="43">
        <f>IF(E9=0,0,SUM(E7:E9))</f>
        <v>33959</v>
      </c>
      <c r="F18" s="43">
        <f>IF(F9=0,0,SUM(F7:F9))</f>
        <v>19433</v>
      </c>
      <c r="G18" s="42">
        <f t="shared" si="1"/>
        <v>-42.77511116346182</v>
      </c>
      <c r="H18" s="43">
        <f>IF(H9=0,0,SUM(H7:H9))</f>
        <v>14005</v>
      </c>
      <c r="I18" s="43">
        <f>IF(I9=0,0,SUM(I7:I9))</f>
        <v>6432</v>
      </c>
      <c r="J18" s="42">
        <f t="shared" si="2"/>
        <v>-54.07354516244198</v>
      </c>
      <c r="K18" s="43">
        <f>IF(K9=0,0,SUM(K7:K9))</f>
        <v>148283</v>
      </c>
      <c r="L18" s="43">
        <f>IF(L9=0,0,SUM(L7:L9))</f>
        <v>108427</v>
      </c>
      <c r="M18" s="42">
        <f t="shared" si="3"/>
        <v>-26.878333996479704</v>
      </c>
      <c r="N18" s="43">
        <f>IF(N9=0,0,SUM(N7:N9))</f>
        <v>181995</v>
      </c>
      <c r="O18" s="43">
        <f>IF(O9=0,0,SUM(O7:O9))</f>
        <v>99381</v>
      </c>
      <c r="P18" s="42">
        <f t="shared" si="4"/>
        <v>-45.39355476798813</v>
      </c>
    </row>
    <row r="19" spans="1:16" ht="14.25" customHeight="1">
      <c r="A19" s="40" t="s">
        <v>9</v>
      </c>
      <c r="B19" s="43">
        <f>IF(B12=0,0,SUM(B10:B12))</f>
        <v>305500</v>
      </c>
      <c r="C19" s="43">
        <f>IF(C12=0,0,SUM(C10:C12))</f>
        <v>226584</v>
      </c>
      <c r="D19" s="42">
        <f t="shared" si="5"/>
        <v>-25.831751227495907</v>
      </c>
      <c r="E19" s="43">
        <f>IF(E12=0,0,SUM(E10:E12))</f>
        <v>36158</v>
      </c>
      <c r="F19" s="43">
        <f>IF(F12=0,0,SUM(F10:F12))</f>
        <v>21802</v>
      </c>
      <c r="G19" s="42">
        <f t="shared" si="1"/>
        <v>-39.703523424968196</v>
      </c>
      <c r="H19" s="43">
        <f>IF(H12=0,0,SUM(H10:H12))</f>
        <v>16521</v>
      </c>
      <c r="I19" s="43">
        <f>IF(I12=0,0,SUM(I10:I12))</f>
        <v>8093</v>
      </c>
      <c r="J19" s="42">
        <f t="shared" si="2"/>
        <v>-51.0138611464197</v>
      </c>
      <c r="K19" s="43">
        <f>IF(K12=0,0,SUM(K10:K12))</f>
        <v>145612</v>
      </c>
      <c r="L19" s="43">
        <f>IF(L12=0,0,SUM(L10:L12))</f>
        <v>141479</v>
      </c>
      <c r="M19" s="42">
        <f t="shared" si="3"/>
        <v>-2.8383649699200615</v>
      </c>
      <c r="N19" s="43">
        <f>IF(N12=0,0,SUM(N10:N12))</f>
        <v>196046</v>
      </c>
      <c r="O19" s="43">
        <f>IF(O12=0,0,SUM(O10:O12))</f>
        <v>106907</v>
      </c>
      <c r="P19" s="42">
        <f t="shared" si="4"/>
        <v>-45.46841047509258</v>
      </c>
    </row>
    <row r="20" spans="1:16" ht="14.25" customHeight="1">
      <c r="A20" s="40" t="s">
        <v>10</v>
      </c>
      <c r="B20" s="43">
        <f>IF(B15=0,0,SUM(B13:B15))</f>
        <v>252816</v>
      </c>
      <c r="C20" s="43">
        <f>IF(C15=0,0,SUM(C13:C15))</f>
        <v>228002</v>
      </c>
      <c r="D20" s="42">
        <f t="shared" si="5"/>
        <v>-9.815043351686601</v>
      </c>
      <c r="E20" s="43">
        <f>IF(E15=0,0,SUM(E13:E15))</f>
        <v>26251</v>
      </c>
      <c r="F20" s="43">
        <f>IF(F15=0,0,SUM(F13:F15))</f>
        <v>25922</v>
      </c>
      <c r="G20" s="42">
        <f t="shared" si="1"/>
        <v>-1.2532855891204144</v>
      </c>
      <c r="H20" s="43">
        <f>IF(H15=0,0,SUM(H13:H15))</f>
        <v>9978</v>
      </c>
      <c r="I20" s="43">
        <f>IF(I15=0,0,SUM(I13:I15))</f>
        <v>10420</v>
      </c>
      <c r="J20" s="42">
        <f t="shared" si="2"/>
        <v>4.429745439967929</v>
      </c>
      <c r="K20" s="43">
        <f>IF(K15=0,0,SUM(K13:K15))</f>
        <v>116802</v>
      </c>
      <c r="L20" s="43">
        <f>IF(L15=0,0,SUM(L13:L15))</f>
        <v>118081</v>
      </c>
      <c r="M20" s="42">
        <f t="shared" si="3"/>
        <v>1.0950154963099947</v>
      </c>
      <c r="N20" s="43">
        <f>IF(N15=0,0,SUM(N13:N15))</f>
        <v>162265</v>
      </c>
      <c r="O20" s="43">
        <f>IF(O15=0,0,SUM(O13:O15))</f>
        <v>135843</v>
      </c>
      <c r="P20" s="42">
        <f t="shared" si="4"/>
        <v>-16.28324037839337</v>
      </c>
    </row>
    <row r="21" spans="1:16" ht="15" customHeight="1" thickBot="1">
      <c r="A21" s="45" t="s">
        <v>25</v>
      </c>
      <c r="B21" s="56">
        <f>SUM(B4:B15)</f>
        <v>1150403</v>
      </c>
      <c r="C21" s="46">
        <f>SUM(C4:C15)</f>
        <v>936124</v>
      </c>
      <c r="D21" s="47">
        <f t="shared" si="5"/>
        <v>-18.626429173081085</v>
      </c>
      <c r="E21" s="49">
        <f>SUM(E4:E15)</f>
        <v>134843</v>
      </c>
      <c r="F21" s="46">
        <f>SUM(F4:F15)</f>
        <v>99474</v>
      </c>
      <c r="G21" s="47">
        <f t="shared" si="1"/>
        <v>-26.229763502740223</v>
      </c>
      <c r="H21" s="49">
        <f>SUM(H4:H15)</f>
        <v>58793</v>
      </c>
      <c r="I21" s="46">
        <f>SUM(I4:I15)</f>
        <v>34402</v>
      </c>
      <c r="J21" s="47">
        <f t="shared" si="2"/>
        <v>-41.486231354072764</v>
      </c>
      <c r="K21" s="49">
        <f>SUM(K4:K15)</f>
        <v>556101</v>
      </c>
      <c r="L21" s="46">
        <f>SUM(L4:L15)</f>
        <v>505825</v>
      </c>
      <c r="M21" s="47">
        <f t="shared" si="3"/>
        <v>-9.040803738889158</v>
      </c>
      <c r="N21" s="49">
        <f>SUM(N4:N15)</f>
        <v>729145</v>
      </c>
      <c r="O21" s="46">
        <f>SUM(O4:O15)</f>
        <v>529773</v>
      </c>
      <c r="P21" s="47">
        <f t="shared" si="4"/>
        <v>-27.34325819967222</v>
      </c>
    </row>
    <row r="22" spans="1:10" ht="5.25" customHeight="1">
      <c r="A22" s="3"/>
      <c r="B22" s="4"/>
      <c r="C22" s="4"/>
      <c r="D22" s="5"/>
      <c r="E22" s="22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23</v>
      </c>
    </row>
    <row r="24" spans="1:16" ht="14.25" customHeight="1">
      <c r="A24" s="61" t="s">
        <v>2</v>
      </c>
      <c r="B24" s="36" t="s">
        <v>36</v>
      </c>
      <c r="C24" s="36" t="s">
        <v>37</v>
      </c>
      <c r="D24" s="37" t="s">
        <v>3</v>
      </c>
      <c r="E24" s="36" t="s">
        <v>36</v>
      </c>
      <c r="F24" s="36" t="s">
        <v>37</v>
      </c>
      <c r="G24" s="37" t="s">
        <v>3</v>
      </c>
      <c r="H24" s="36" t="s">
        <v>36</v>
      </c>
      <c r="I24" s="36" t="s">
        <v>37</v>
      </c>
      <c r="J24" s="37" t="s">
        <v>3</v>
      </c>
      <c r="K24" s="36" t="s">
        <v>36</v>
      </c>
      <c r="L24" s="36" t="s">
        <v>37</v>
      </c>
      <c r="M24" s="37" t="s">
        <v>3</v>
      </c>
      <c r="N24" s="36" t="s">
        <v>36</v>
      </c>
      <c r="O24" s="36" t="s">
        <v>37</v>
      </c>
      <c r="P24" s="37" t="s">
        <v>3</v>
      </c>
    </row>
    <row r="25" spans="1:16" ht="14.25" customHeight="1">
      <c r="A25" s="62"/>
      <c r="B25" s="28" t="s">
        <v>4</v>
      </c>
      <c r="C25" s="28" t="s">
        <v>4</v>
      </c>
      <c r="D25" s="29" t="s">
        <v>5</v>
      </c>
      <c r="E25" s="28" t="s">
        <v>4</v>
      </c>
      <c r="F25" s="28" t="s">
        <v>4</v>
      </c>
      <c r="G25" s="29" t="s">
        <v>5</v>
      </c>
      <c r="H25" s="27" t="s">
        <v>4</v>
      </c>
      <c r="I25" s="28" t="s">
        <v>4</v>
      </c>
      <c r="J25" s="29" t="s">
        <v>5</v>
      </c>
      <c r="K25" s="27" t="s">
        <v>4</v>
      </c>
      <c r="L25" s="28" t="s">
        <v>4</v>
      </c>
      <c r="M25" s="29" t="s">
        <v>5</v>
      </c>
      <c r="N25" s="31" t="s">
        <v>4</v>
      </c>
      <c r="O25" s="28" t="s">
        <v>4</v>
      </c>
      <c r="P25" s="29" t="s">
        <v>5</v>
      </c>
    </row>
    <row r="26" spans="1:16" ht="14.25" customHeight="1">
      <c r="A26" s="9">
        <v>4</v>
      </c>
      <c r="B26" s="10">
        <v>31648</v>
      </c>
      <c r="C26" s="10">
        <v>29577</v>
      </c>
      <c r="D26" s="11">
        <f>IF(C26=0,0,(C26-B26)/B26*100)</f>
        <v>-6.543857431749242</v>
      </c>
      <c r="E26" s="10">
        <v>43721</v>
      </c>
      <c r="F26" s="10">
        <v>41395</v>
      </c>
      <c r="G26" s="11">
        <f>IF(F26=0,0,(F26-E26)/E26*100)</f>
        <v>-5.320097893460808</v>
      </c>
      <c r="H26" s="10">
        <v>928</v>
      </c>
      <c r="I26" s="10">
        <v>1631</v>
      </c>
      <c r="J26" s="11">
        <f>IF(I26=0,0,(I26-H26)/H26*100)</f>
        <v>75.75431034482759</v>
      </c>
      <c r="K26" s="10">
        <v>34963</v>
      </c>
      <c r="L26" s="10">
        <v>34652</v>
      </c>
      <c r="M26" s="11">
        <f>IF(L26=0,0,(L26-K26)/K26*100)</f>
        <v>-0.8895117695849898</v>
      </c>
      <c r="N26" s="10">
        <v>23758</v>
      </c>
      <c r="O26" s="10">
        <v>23391</v>
      </c>
      <c r="P26" s="11">
        <f>IF(O26=0,0,(O26-N26)/N26*100)</f>
        <v>-1.5447428234699891</v>
      </c>
    </row>
    <row r="27" spans="1:16" ht="14.25" customHeight="1">
      <c r="A27" s="9">
        <v>5</v>
      </c>
      <c r="B27" s="10">
        <v>33060</v>
      </c>
      <c r="C27" s="10">
        <v>28848</v>
      </c>
      <c r="D27" s="11">
        <f aca="true" t="shared" si="6" ref="D27:D43">IF(C27=0,0,(C27-B27)/B27*100)</f>
        <v>-12.740471869328493</v>
      </c>
      <c r="E27" s="10">
        <v>44744</v>
      </c>
      <c r="F27" s="10">
        <v>41264</v>
      </c>
      <c r="G27" s="11">
        <f>IF(F27=0,0,(F27-E27)/E27*100)</f>
        <v>-7.777579116753085</v>
      </c>
      <c r="H27" s="10">
        <v>684</v>
      </c>
      <c r="I27" s="10">
        <v>1008</v>
      </c>
      <c r="J27" s="11">
        <f>IF(I27=0,0,(I27-H27)/H27*100)</f>
        <v>47.368421052631575</v>
      </c>
      <c r="K27" s="10">
        <v>30164</v>
      </c>
      <c r="L27" s="10">
        <v>25956</v>
      </c>
      <c r="M27" s="11">
        <f>IF(L27=0,0,(L27-K27)/K27*100)</f>
        <v>-13.950404455642488</v>
      </c>
      <c r="N27" s="10">
        <v>18656</v>
      </c>
      <c r="O27" s="10">
        <v>14863</v>
      </c>
      <c r="P27" s="11">
        <f>IF(O27=0,0,(O27-N27)/N27*100)</f>
        <v>-20.331260720411663</v>
      </c>
    </row>
    <row r="28" spans="1:16" ht="14.25" customHeight="1">
      <c r="A28" s="9">
        <v>6</v>
      </c>
      <c r="B28" s="10">
        <v>34125</v>
      </c>
      <c r="C28" s="10">
        <v>31695</v>
      </c>
      <c r="D28" s="11">
        <f t="shared" si="6"/>
        <v>-7.120879120879121</v>
      </c>
      <c r="E28" s="10">
        <v>47238</v>
      </c>
      <c r="F28" s="10">
        <v>53406</v>
      </c>
      <c r="G28" s="11">
        <f aca="true" t="shared" si="7" ref="G28:G43">IF(F28=0,0,(F28-E28)/E28*100)</f>
        <v>13.057284389686268</v>
      </c>
      <c r="H28" s="10">
        <v>956</v>
      </c>
      <c r="I28" s="10">
        <v>1421</v>
      </c>
      <c r="J28" s="11">
        <f aca="true" t="shared" si="8" ref="J28:J43">IF(I28=0,0,(I28-H28)/H28*100)</f>
        <v>48.64016736401673</v>
      </c>
      <c r="K28" s="10">
        <v>32012</v>
      </c>
      <c r="L28" s="10">
        <v>34627</v>
      </c>
      <c r="M28" s="11">
        <f aca="true" t="shared" si="9" ref="M28:M43">IF(L28=0,0,(L28-K28)/K28*100)</f>
        <v>8.168811695614146</v>
      </c>
      <c r="N28" s="10">
        <v>19565</v>
      </c>
      <c r="O28" s="10">
        <v>22730</v>
      </c>
      <c r="P28" s="11">
        <f aca="true" t="shared" si="10" ref="P28:P43">IF(O28=0,0,(O28-N28)/N28*100)</f>
        <v>16.17684640940455</v>
      </c>
    </row>
    <row r="29" spans="1:16" ht="14.25" customHeight="1">
      <c r="A29" s="9">
        <v>7</v>
      </c>
      <c r="B29" s="10">
        <v>32564</v>
      </c>
      <c r="C29" s="10">
        <v>24093</v>
      </c>
      <c r="D29" s="11">
        <f t="shared" si="6"/>
        <v>-26.01338901854809</v>
      </c>
      <c r="E29" s="10">
        <v>46553</v>
      </c>
      <c r="F29" s="10">
        <v>34763</v>
      </c>
      <c r="G29" s="11">
        <f t="shared" si="7"/>
        <v>-25.325972547419074</v>
      </c>
      <c r="H29" s="10">
        <v>789</v>
      </c>
      <c r="I29" s="10">
        <v>1615</v>
      </c>
      <c r="J29" s="11">
        <f t="shared" si="8"/>
        <v>104.68948035487959</v>
      </c>
      <c r="K29" s="10">
        <v>26743</v>
      </c>
      <c r="L29" s="10">
        <v>21243</v>
      </c>
      <c r="M29" s="11">
        <f t="shared" si="9"/>
        <v>-20.566129454436673</v>
      </c>
      <c r="N29" s="10">
        <v>14659</v>
      </c>
      <c r="O29" s="10">
        <v>12165</v>
      </c>
      <c r="P29" s="11">
        <f t="shared" si="10"/>
        <v>-17.013438843031583</v>
      </c>
    </row>
    <row r="30" spans="1:16" ht="14.25" customHeight="1">
      <c r="A30" s="9">
        <v>8</v>
      </c>
      <c r="B30" s="10">
        <v>33624</v>
      </c>
      <c r="C30" s="10">
        <v>23187</v>
      </c>
      <c r="D30" s="11">
        <f t="shared" si="6"/>
        <v>-31.040328336902213</v>
      </c>
      <c r="E30" s="10">
        <v>44925</v>
      </c>
      <c r="F30" s="10">
        <v>24001</v>
      </c>
      <c r="G30" s="11">
        <f t="shared" si="7"/>
        <v>-46.57540345019477</v>
      </c>
      <c r="H30" s="10">
        <v>944</v>
      </c>
      <c r="I30" s="10">
        <v>682</v>
      </c>
      <c r="J30" s="11">
        <f t="shared" si="8"/>
        <v>-27.75423728813559</v>
      </c>
      <c r="K30" s="10">
        <v>31694</v>
      </c>
      <c r="L30" s="10">
        <v>15206</v>
      </c>
      <c r="M30" s="11">
        <f t="shared" si="9"/>
        <v>-52.02246481983972</v>
      </c>
      <c r="N30" s="10">
        <v>19230</v>
      </c>
      <c r="O30" s="10">
        <v>7069</v>
      </c>
      <c r="P30" s="11">
        <f t="shared" si="10"/>
        <v>-63.23972958918357</v>
      </c>
    </row>
    <row r="31" spans="1:16" ht="14.25" customHeight="1">
      <c r="A31" s="9">
        <v>9</v>
      </c>
      <c r="B31" s="10">
        <v>32439</v>
      </c>
      <c r="C31" s="10">
        <v>25431</v>
      </c>
      <c r="D31" s="11">
        <f t="shared" si="6"/>
        <v>-21.603625265883657</v>
      </c>
      <c r="E31" s="10">
        <v>46733</v>
      </c>
      <c r="F31" s="10">
        <v>22749</v>
      </c>
      <c r="G31" s="11">
        <f t="shared" si="7"/>
        <v>-51.321336100828105</v>
      </c>
      <c r="H31" s="10">
        <v>569</v>
      </c>
      <c r="I31" s="10">
        <v>307</v>
      </c>
      <c r="J31" s="11">
        <f t="shared" si="8"/>
        <v>-46.04569420035149</v>
      </c>
      <c r="K31" s="10">
        <v>32701</v>
      </c>
      <c r="L31" s="10">
        <v>14531</v>
      </c>
      <c r="M31" s="11">
        <f t="shared" si="9"/>
        <v>-55.5640500290511</v>
      </c>
      <c r="N31" s="10">
        <v>21176</v>
      </c>
      <c r="O31" s="10">
        <v>5328</v>
      </c>
      <c r="P31" s="11">
        <f t="shared" si="10"/>
        <v>-74.83944087646393</v>
      </c>
    </row>
    <row r="32" spans="1:16" ht="14.25" customHeight="1">
      <c r="A32" s="9">
        <v>10</v>
      </c>
      <c r="B32" s="10">
        <v>30144</v>
      </c>
      <c r="C32" s="10">
        <v>27724</v>
      </c>
      <c r="D32" s="11">
        <f t="shared" si="6"/>
        <v>-8.028131634819532</v>
      </c>
      <c r="E32" s="10">
        <v>52984</v>
      </c>
      <c r="F32" s="10">
        <v>31706</v>
      </c>
      <c r="G32" s="11">
        <f t="shared" si="7"/>
        <v>-40.15929337158388</v>
      </c>
      <c r="H32" s="10">
        <v>1037</v>
      </c>
      <c r="I32" s="10">
        <v>453</v>
      </c>
      <c r="J32" s="11">
        <f t="shared" si="8"/>
        <v>-56.31629701060752</v>
      </c>
      <c r="K32" s="10">
        <v>34195</v>
      </c>
      <c r="L32" s="10">
        <v>17037</v>
      </c>
      <c r="M32" s="11">
        <f t="shared" si="9"/>
        <v>-50.17692645123556</v>
      </c>
      <c r="N32" s="10">
        <v>22731</v>
      </c>
      <c r="O32" s="10">
        <v>6567</v>
      </c>
      <c r="P32" s="11">
        <f t="shared" si="10"/>
        <v>-71.1099379701729</v>
      </c>
    </row>
    <row r="33" spans="1:16" ht="14.25" customHeight="1">
      <c r="A33" s="9">
        <v>11</v>
      </c>
      <c r="B33" s="10">
        <v>28790</v>
      </c>
      <c r="C33" s="10">
        <v>26604</v>
      </c>
      <c r="D33" s="11">
        <f t="shared" si="6"/>
        <v>-7.592914206321639</v>
      </c>
      <c r="E33" s="10">
        <v>50754</v>
      </c>
      <c r="F33" s="10">
        <v>38859</v>
      </c>
      <c r="G33" s="11">
        <f t="shared" si="7"/>
        <v>-23.436576427473696</v>
      </c>
      <c r="H33" s="10">
        <v>752</v>
      </c>
      <c r="I33" s="10">
        <v>311</v>
      </c>
      <c r="J33" s="11">
        <f t="shared" si="8"/>
        <v>-58.6436170212766</v>
      </c>
      <c r="K33" s="10">
        <v>35096</v>
      </c>
      <c r="L33" s="10">
        <v>18478</v>
      </c>
      <c r="M33" s="11">
        <f t="shared" si="9"/>
        <v>-47.350125370412584</v>
      </c>
      <c r="N33" s="10">
        <v>23077</v>
      </c>
      <c r="O33" s="10">
        <v>8331</v>
      </c>
      <c r="P33" s="11">
        <f t="shared" si="10"/>
        <v>-63.89912033626555</v>
      </c>
    </row>
    <row r="34" spans="1:16" ht="14.25" customHeight="1">
      <c r="A34" s="9">
        <v>12</v>
      </c>
      <c r="B34" s="10">
        <v>26770</v>
      </c>
      <c r="C34" s="10">
        <v>25170</v>
      </c>
      <c r="D34" s="11">
        <f t="shared" si="6"/>
        <v>-5.976839745984311</v>
      </c>
      <c r="E34" s="10">
        <v>46637</v>
      </c>
      <c r="F34" s="10">
        <v>39936</v>
      </c>
      <c r="G34" s="11">
        <f t="shared" si="7"/>
        <v>-14.368419924094603</v>
      </c>
      <c r="H34" s="10">
        <v>1025</v>
      </c>
      <c r="I34" s="10">
        <v>522</v>
      </c>
      <c r="J34" s="11">
        <f t="shared" si="8"/>
        <v>-49.073170731707314</v>
      </c>
      <c r="K34" s="10">
        <v>33474</v>
      </c>
      <c r="L34" s="10">
        <v>21586</v>
      </c>
      <c r="M34" s="11">
        <f t="shared" si="9"/>
        <v>-35.51413036983928</v>
      </c>
      <c r="N34" s="10">
        <v>21131</v>
      </c>
      <c r="O34" s="10">
        <v>10631</v>
      </c>
      <c r="P34" s="11">
        <f t="shared" si="10"/>
        <v>-49.69002886754058</v>
      </c>
    </row>
    <row r="35" spans="1:16" ht="14.25" customHeight="1">
      <c r="A35" s="9">
        <v>1</v>
      </c>
      <c r="B35" s="10">
        <v>23475</v>
      </c>
      <c r="C35" s="10">
        <v>22480</v>
      </c>
      <c r="D35" s="11">
        <f t="shared" si="6"/>
        <v>-4.238551650692226</v>
      </c>
      <c r="E35" s="10">
        <v>39868</v>
      </c>
      <c r="F35" s="10">
        <v>38776</v>
      </c>
      <c r="G35" s="11">
        <f t="shared" si="7"/>
        <v>-2.739038828132838</v>
      </c>
      <c r="H35" s="10">
        <v>549</v>
      </c>
      <c r="I35" s="10">
        <v>663</v>
      </c>
      <c r="J35" s="11">
        <f t="shared" si="8"/>
        <v>20.76502732240437</v>
      </c>
      <c r="K35" s="10">
        <v>28327</v>
      </c>
      <c r="L35" s="10">
        <v>25052</v>
      </c>
      <c r="M35" s="11">
        <f t="shared" si="9"/>
        <v>-11.561407844106329</v>
      </c>
      <c r="N35" s="10">
        <v>16301</v>
      </c>
      <c r="O35" s="10">
        <v>14343</v>
      </c>
      <c r="P35" s="11">
        <f t="shared" si="10"/>
        <v>-12.011533034783142</v>
      </c>
    </row>
    <row r="36" spans="1:16" ht="14.25" customHeight="1">
      <c r="A36" s="9">
        <v>2</v>
      </c>
      <c r="B36" s="10">
        <v>22983</v>
      </c>
      <c r="C36" s="10">
        <v>22494</v>
      </c>
      <c r="D36" s="11">
        <f t="shared" si="6"/>
        <v>-2.127659574468085</v>
      </c>
      <c r="E36" s="54">
        <v>34123</v>
      </c>
      <c r="F36" s="55">
        <v>33063</v>
      </c>
      <c r="G36" s="11">
        <f t="shared" si="7"/>
        <v>-3.106409166837617</v>
      </c>
      <c r="H36" s="54">
        <v>631</v>
      </c>
      <c r="I36" s="55">
        <v>648</v>
      </c>
      <c r="J36" s="11">
        <f t="shared" si="8"/>
        <v>2.694136291600634</v>
      </c>
      <c r="K36" s="10">
        <v>29623</v>
      </c>
      <c r="L36" s="10">
        <v>26757</v>
      </c>
      <c r="M36" s="11">
        <f t="shared" si="9"/>
        <v>-9.674914762178037</v>
      </c>
      <c r="N36" s="10">
        <v>18926</v>
      </c>
      <c r="O36" s="10">
        <v>16680</v>
      </c>
      <c r="P36" s="11">
        <f t="shared" si="10"/>
        <v>-11.867272535136848</v>
      </c>
    </row>
    <row r="37" spans="1:16" ht="14.25" customHeight="1">
      <c r="A37" s="9">
        <v>3</v>
      </c>
      <c r="B37" s="10">
        <v>26078</v>
      </c>
      <c r="C37" s="10">
        <v>24500</v>
      </c>
      <c r="D37" s="11">
        <f t="shared" si="6"/>
        <v>-6.051077536620906</v>
      </c>
      <c r="E37" s="10">
        <v>39663</v>
      </c>
      <c r="F37" s="10">
        <v>30949</v>
      </c>
      <c r="G37" s="11">
        <f t="shared" si="7"/>
        <v>-21.970098076292764</v>
      </c>
      <c r="H37" s="10">
        <v>236</v>
      </c>
      <c r="I37" s="10">
        <v>1050</v>
      </c>
      <c r="J37" s="11">
        <f t="shared" si="8"/>
        <v>344.91525423728814</v>
      </c>
      <c r="K37" s="10">
        <v>33511</v>
      </c>
      <c r="L37" s="10">
        <v>27492</v>
      </c>
      <c r="M37" s="11">
        <f t="shared" si="9"/>
        <v>-17.961266449822446</v>
      </c>
      <c r="N37" s="10">
        <v>22616</v>
      </c>
      <c r="O37" s="10">
        <v>17587</v>
      </c>
      <c r="P37" s="11">
        <f t="shared" si="10"/>
        <v>-22.236469755925008</v>
      </c>
    </row>
    <row r="38" spans="1:16" ht="18" customHeight="1">
      <c r="A38" s="12" t="s">
        <v>6</v>
      </c>
      <c r="B38" s="10">
        <f>IF(B37=0,0,SUM(B26:B37))</f>
        <v>355700</v>
      </c>
      <c r="C38" s="10">
        <f>IF(C37=0,0,SUM(C26:C37))</f>
        <v>311803</v>
      </c>
      <c r="D38" s="11">
        <f t="shared" si="6"/>
        <v>-12.34101771155468</v>
      </c>
      <c r="E38" s="10">
        <f>IF(E37=0,0,SUM(E26:E37))</f>
        <v>537943</v>
      </c>
      <c r="F38" s="10">
        <f>IF(F37=0,0,SUM(F26:F37))</f>
        <v>430867</v>
      </c>
      <c r="G38" s="11">
        <f t="shared" si="7"/>
        <v>-19.90471109392631</v>
      </c>
      <c r="H38" s="10">
        <f>IF(H37=0,0,SUM(H26:H37))</f>
        <v>9100</v>
      </c>
      <c r="I38" s="10">
        <f>IF(I37=0,0,SUM(I26:I37))</f>
        <v>10311</v>
      </c>
      <c r="J38" s="11">
        <f t="shared" si="8"/>
        <v>13.307692307692307</v>
      </c>
      <c r="K38" s="10">
        <f>IF(K37=0,0,SUM(K26:K37))</f>
        <v>382503</v>
      </c>
      <c r="L38" s="10">
        <f>IF(L37=0,0,SUM(L26:L37))</f>
        <v>282617</v>
      </c>
      <c r="M38" s="11">
        <f t="shared" si="9"/>
        <v>-26.11378211412721</v>
      </c>
      <c r="N38" s="10">
        <f>IF(N37=0,0,SUM(N26:N37))</f>
        <v>241826</v>
      </c>
      <c r="O38" s="10">
        <f>IF(O37=0,0,SUM(O26:O37))</f>
        <v>159685</v>
      </c>
      <c r="P38" s="11">
        <f t="shared" si="10"/>
        <v>-33.966984526064195</v>
      </c>
    </row>
    <row r="39" spans="1:16" ht="14.25" customHeight="1">
      <c r="A39" s="9" t="s">
        <v>7</v>
      </c>
      <c r="B39" s="10">
        <f>IF(B28=0,0,SUM(B26:B28))</f>
        <v>98833</v>
      </c>
      <c r="C39" s="10">
        <f>IF(C28=0,0,SUM(C26:C28))</f>
        <v>90120</v>
      </c>
      <c r="D39" s="11">
        <f t="shared" si="6"/>
        <v>-8.815881335181569</v>
      </c>
      <c r="E39" s="10">
        <f>IF(E28=0,0,SUM(E26:E28))</f>
        <v>135703</v>
      </c>
      <c r="F39" s="10">
        <f>IF(F28=0,0,SUM(F26:F28))</f>
        <v>136065</v>
      </c>
      <c r="G39" s="11">
        <f t="shared" si="7"/>
        <v>0.26675902522420286</v>
      </c>
      <c r="H39" s="10">
        <f>IF(H28=0,0,SUM(H26:H28))</f>
        <v>2568</v>
      </c>
      <c r="I39" s="10">
        <f>IF(I28=0,0,SUM(I26:I28))</f>
        <v>4060</v>
      </c>
      <c r="J39" s="11">
        <f t="shared" si="8"/>
        <v>58.09968847352025</v>
      </c>
      <c r="K39" s="10">
        <f>IF(K28=0,0,SUM(K26:K28))</f>
        <v>97139</v>
      </c>
      <c r="L39" s="10">
        <f>IF(L28=0,0,SUM(L26:L28))</f>
        <v>95235</v>
      </c>
      <c r="M39" s="11">
        <f t="shared" si="9"/>
        <v>-1.9600778266195864</v>
      </c>
      <c r="N39" s="10">
        <f>IF(N28=0,0,SUM(N26:N28))</f>
        <v>61979</v>
      </c>
      <c r="O39" s="10">
        <f>IF(O28=0,0,SUM(O26:O28))</f>
        <v>60984</v>
      </c>
      <c r="P39" s="11">
        <f t="shared" si="10"/>
        <v>-1.6053824682553768</v>
      </c>
    </row>
    <row r="40" spans="1:16" ht="14.25" customHeight="1">
      <c r="A40" s="9" t="s">
        <v>8</v>
      </c>
      <c r="B40" s="10">
        <f>IF(B31=0,0,SUM(B29:B31))</f>
        <v>98627</v>
      </c>
      <c r="C40" s="10">
        <f>IF(C31=0,0,SUM(C29:C31))</f>
        <v>72711</v>
      </c>
      <c r="D40" s="11">
        <f t="shared" si="6"/>
        <v>-26.276780192036664</v>
      </c>
      <c r="E40" s="10">
        <f>IF(E31=0,0,SUM(E29:E31))</f>
        <v>138211</v>
      </c>
      <c r="F40" s="10">
        <f>IF(F31=0,0,SUM(F29:F31))</f>
        <v>81513</v>
      </c>
      <c r="G40" s="11">
        <f t="shared" si="7"/>
        <v>-41.02278400416754</v>
      </c>
      <c r="H40" s="10">
        <f>IF(H31=0,0,SUM(H29:H31))</f>
        <v>2302</v>
      </c>
      <c r="I40" s="10">
        <f>IF(I31=0,0,SUM(I29:I31))</f>
        <v>2604</v>
      </c>
      <c r="J40" s="11">
        <f t="shared" si="8"/>
        <v>13.119026933101651</v>
      </c>
      <c r="K40" s="10">
        <f>IF(K31=0,0,SUM(K29:K31))</f>
        <v>91138</v>
      </c>
      <c r="L40" s="10">
        <f>IF(L31=0,0,SUM(L29:L31))</f>
        <v>50980</v>
      </c>
      <c r="M40" s="11">
        <f t="shared" si="9"/>
        <v>-44.062849744343744</v>
      </c>
      <c r="N40" s="10">
        <f>IF(N31=0,0,SUM(N29:N31))</f>
        <v>55065</v>
      </c>
      <c r="O40" s="10">
        <f>IF(O31=0,0,SUM(O29:O31))</f>
        <v>24562</v>
      </c>
      <c r="P40" s="11">
        <f t="shared" si="10"/>
        <v>-55.39453373286116</v>
      </c>
    </row>
    <row r="41" spans="1:16" ht="14.25" customHeight="1">
      <c r="A41" s="9" t="s">
        <v>9</v>
      </c>
      <c r="B41" s="10">
        <f>IF(B34=0,0,SUM(B32:B34))</f>
        <v>85704</v>
      </c>
      <c r="C41" s="10">
        <f>IF(C34=0,0,SUM(C32:C34))</f>
        <v>79498</v>
      </c>
      <c r="D41" s="11">
        <f t="shared" si="6"/>
        <v>-7.2412022776066465</v>
      </c>
      <c r="E41" s="10">
        <f>IF(E34=0,0,SUM(E32:E34))</f>
        <v>150375</v>
      </c>
      <c r="F41" s="10">
        <f>IF(F34=0,0,SUM(F32:F34))</f>
        <v>110501</v>
      </c>
      <c r="G41" s="11">
        <f t="shared" si="7"/>
        <v>-26.516375727348297</v>
      </c>
      <c r="H41" s="10">
        <f>IF(H34=0,0,SUM(H32:H34))</f>
        <v>2814</v>
      </c>
      <c r="I41" s="10">
        <f>IF(I34=0,0,SUM(I32:I34))</f>
        <v>1286</v>
      </c>
      <c r="J41" s="11">
        <f t="shared" si="8"/>
        <v>-54.29992892679459</v>
      </c>
      <c r="K41" s="10">
        <f>IF(K34=0,0,SUM(K32:K34))</f>
        <v>102765</v>
      </c>
      <c r="L41" s="10">
        <f>IF(L34=0,0,SUM(L32:L34))</f>
        <v>57101</v>
      </c>
      <c r="M41" s="11">
        <f t="shared" si="9"/>
        <v>-44.43536223422371</v>
      </c>
      <c r="N41" s="10">
        <f>IF(N34=0,0,SUM(N32:N34))</f>
        <v>66939</v>
      </c>
      <c r="O41" s="10">
        <f>IF(O34=0,0,SUM(O32:O34))</f>
        <v>25529</v>
      </c>
      <c r="P41" s="11">
        <f t="shared" si="10"/>
        <v>-61.862292534994545</v>
      </c>
    </row>
    <row r="42" spans="1:16" ht="14.25" customHeight="1">
      <c r="A42" s="9" t="s">
        <v>10</v>
      </c>
      <c r="B42" s="10">
        <f>IF(B37=0,0,SUM(B35:B37))</f>
        <v>72536</v>
      </c>
      <c r="C42" s="10">
        <f>IF(C37=0,0,SUM(C35:C37))</f>
        <v>69474</v>
      </c>
      <c r="D42" s="11">
        <f t="shared" si="6"/>
        <v>-4.221352156170729</v>
      </c>
      <c r="E42" s="10">
        <f>IF(E37=0,0,SUM(E35:E37))</f>
        <v>113654</v>
      </c>
      <c r="F42" s="10">
        <f>IF(F37=0,0,SUM(F35:F37))</f>
        <v>102788</v>
      </c>
      <c r="G42" s="11">
        <f t="shared" si="7"/>
        <v>-9.560596195470463</v>
      </c>
      <c r="H42" s="10">
        <f>IF(H37=0,0,SUM(H35:H37))</f>
        <v>1416</v>
      </c>
      <c r="I42" s="10">
        <f>IF(I37=0,0,SUM(I35:I37))</f>
        <v>2361</v>
      </c>
      <c r="J42" s="11">
        <f t="shared" si="8"/>
        <v>66.73728813559322</v>
      </c>
      <c r="K42" s="10">
        <f>IF(K37=0,0,SUM(K35:K37))</f>
        <v>91461</v>
      </c>
      <c r="L42" s="10">
        <f>IF(L37=0,0,SUM(L35:L37))</f>
        <v>79301</v>
      </c>
      <c r="M42" s="11">
        <f t="shared" si="9"/>
        <v>-13.295284328839616</v>
      </c>
      <c r="N42" s="10">
        <f>IF(N37=0,0,SUM(N35:N37))</f>
        <v>57843</v>
      </c>
      <c r="O42" s="10">
        <f>IF(O37=0,0,SUM(O35:O37))</f>
        <v>48610</v>
      </c>
      <c r="P42" s="11">
        <f t="shared" si="10"/>
        <v>-15.962173469564163</v>
      </c>
    </row>
    <row r="43" spans="1:16" ht="15" customHeight="1" thickBot="1">
      <c r="A43" s="14" t="s">
        <v>25</v>
      </c>
      <c r="B43" s="49">
        <f>SUM(B26:B37)</f>
        <v>355700</v>
      </c>
      <c r="C43" s="15">
        <f>SUM(C26:C37)</f>
        <v>311803</v>
      </c>
      <c r="D43" s="16">
        <f t="shared" si="6"/>
        <v>-12.34101771155468</v>
      </c>
      <c r="E43" s="49">
        <f>SUM(E26:E37)</f>
        <v>537943</v>
      </c>
      <c r="F43" s="15">
        <f>SUM(F26:F37)</f>
        <v>430867</v>
      </c>
      <c r="G43" s="16">
        <f t="shared" si="7"/>
        <v>-19.90471109392631</v>
      </c>
      <c r="H43" s="49">
        <f>SUM(H26:H37)</f>
        <v>9100</v>
      </c>
      <c r="I43" s="15">
        <f>SUM(I26:I37)</f>
        <v>10311</v>
      </c>
      <c r="J43" s="16">
        <f t="shared" si="8"/>
        <v>13.307692307692307</v>
      </c>
      <c r="K43" s="49">
        <f>SUM(K26:K37)</f>
        <v>382503</v>
      </c>
      <c r="L43" s="15">
        <f>SUM(L26:L37)</f>
        <v>282617</v>
      </c>
      <c r="M43" s="16">
        <f t="shared" si="9"/>
        <v>-26.11378211412721</v>
      </c>
      <c r="N43" s="49">
        <f>SUM(N26:N37)</f>
        <v>241826</v>
      </c>
      <c r="O43" s="15">
        <f>SUM(O26:O37)</f>
        <v>159685</v>
      </c>
      <c r="P43" s="16">
        <f t="shared" si="10"/>
        <v>-33.966984526064195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71" right="0.75" top="0.97" bottom="0.2" header="0.55" footer="0.2"/>
  <pageSetup firstPageNumber="6" useFirstPageNumber="1" orientation="landscape" paperSize="9" scale="84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2008-04-11T12:08:15Z</cp:lastPrinted>
  <dcterms:created xsi:type="dcterms:W3CDTF">1999-06-01T09:06:43Z</dcterms:created>
  <dcterms:modified xsi:type="dcterms:W3CDTF">2008-05-13T02:12:10Z</dcterms:modified>
  <cp:category/>
  <cp:version/>
  <cp:contentType/>
  <cp:contentStatus/>
</cp:coreProperties>
</file>