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745" windowHeight="5925" activeTab="0"/>
  </bookViews>
  <sheets>
    <sheet name="業種別分析" sheetId="1" r:id="rId1"/>
    <sheet name="寄与度" sheetId="2" state="hidden" r:id="rId2"/>
    <sheet name="101" sheetId="3" state="hidden" r:id="rId3"/>
    <sheet name="103" sheetId="4" state="hidden" r:id="rId4"/>
    <sheet name="104" sheetId="5" state="hidden" r:id="rId5"/>
  </sheets>
  <definedNames>
    <definedName name="_xlnm.Print_Area" localSheetId="1">'寄与度'!$B$2:$O$72</definedName>
    <definedName name="_xlnm.Print_Area" localSheetId="0">'業種別分析'!$A$1:$N$189</definedName>
  </definedNames>
  <calcPr fullCalcOnLoad="1"/>
</workbook>
</file>

<file path=xl/sharedStrings.xml><?xml version="1.0" encoding="utf-8"?>
<sst xmlns="http://schemas.openxmlformats.org/spreadsheetml/2006/main" count="815" uniqueCount="253">
  <si>
    <t>ウェイト</t>
  </si>
  <si>
    <t>寄与率</t>
  </si>
  <si>
    <t>寄与度</t>
  </si>
  <si>
    <t>鉱工業</t>
  </si>
  <si>
    <t>化学工業</t>
  </si>
  <si>
    <t>原指数</t>
  </si>
  <si>
    <t>前年比</t>
  </si>
  <si>
    <t>寄与率</t>
  </si>
  <si>
    <t>寄与度</t>
  </si>
  <si>
    <t>（％）</t>
  </si>
  <si>
    <t>原指数</t>
  </si>
  <si>
    <t>前年比</t>
  </si>
  <si>
    <t>鉄鋼業</t>
  </si>
  <si>
    <t>非鉄金属工業</t>
  </si>
  <si>
    <t>金属製品工業</t>
  </si>
  <si>
    <t>静岡県</t>
  </si>
  <si>
    <t xml:space="preserve">   業     種</t>
  </si>
  <si>
    <t xml:space="preserve">         項    目</t>
  </si>
  <si>
    <t xml:space="preserve"> </t>
  </si>
  <si>
    <t>電気機械工業</t>
  </si>
  <si>
    <t xml:space="preserve"> </t>
  </si>
  <si>
    <t>輸送機械工業</t>
  </si>
  <si>
    <t>繊維工業</t>
  </si>
  <si>
    <t>家具工業</t>
  </si>
  <si>
    <t>第２－３表    業種別生産指数の前年比、寄与率及び寄与度</t>
  </si>
  <si>
    <t xml:space="preserve">         項    目</t>
  </si>
  <si>
    <t xml:space="preserve">   業     種</t>
  </si>
  <si>
    <t>鉄鋼業</t>
  </si>
  <si>
    <t>非鉄金属工業</t>
  </si>
  <si>
    <t>金属製品工業</t>
  </si>
  <si>
    <t>窯業・土石製品工業</t>
  </si>
  <si>
    <t>プラスチック製品工業</t>
  </si>
  <si>
    <t>パルプ・紙・紙加工品工業</t>
  </si>
  <si>
    <t>食料品・たばこ工業</t>
  </si>
  <si>
    <t>ゴム製品工業</t>
  </si>
  <si>
    <t>木材・木製品工業</t>
  </si>
  <si>
    <t>その他製品工業</t>
  </si>
  <si>
    <t>第３－３表    業種別出荷指数の前年比、寄与率及び寄与度</t>
  </si>
  <si>
    <t>第４－３表    業種別在庫指数の前年比、寄与率及び寄与度</t>
  </si>
  <si>
    <t>生産指数</t>
  </si>
  <si>
    <t>出荷指数</t>
  </si>
  <si>
    <t>在庫指数</t>
  </si>
  <si>
    <t>全国</t>
  </si>
  <si>
    <t>前年比</t>
  </si>
  <si>
    <t>生産</t>
  </si>
  <si>
    <t>在庫</t>
  </si>
  <si>
    <t>出荷</t>
  </si>
  <si>
    <t>輸送機械工業</t>
  </si>
  <si>
    <t>生産の業種別前年比</t>
  </si>
  <si>
    <t>生産の業種別動向</t>
  </si>
  <si>
    <t>業種別生産指数の前年比、寄与率及び寄与度</t>
  </si>
  <si>
    <t>出荷の業種別前年比</t>
  </si>
  <si>
    <t>出荷の業種別動向</t>
  </si>
  <si>
    <t>業種別出荷指数の前年比、寄与率及び寄与度</t>
  </si>
  <si>
    <t>在庫の業種別前年比</t>
  </si>
  <si>
    <t>在庫の業種別動向</t>
  </si>
  <si>
    <t>業種別在庫指数の前年比、寄与率及び寄与度</t>
  </si>
  <si>
    <t>鉄鋼業</t>
  </si>
  <si>
    <t>静岡県</t>
  </si>
  <si>
    <t>地域コード：22</t>
  </si>
  <si>
    <t>指数項目：生出在（総合）</t>
  </si>
  <si>
    <t>基礎選択：指数種別　原指数　</t>
  </si>
  <si>
    <t>シート設定：指数アイテム　101　生産指数（付加価値額ｳｪｲﾄ）</t>
  </si>
  <si>
    <t>表頭設定：指数品目</t>
  </si>
  <si>
    <t>表側設定：対象年月</t>
  </si>
  <si>
    <t>指数品目</t>
  </si>
  <si>
    <t>20000001</t>
  </si>
  <si>
    <t>20000003</t>
  </si>
  <si>
    <t>20000007</t>
  </si>
  <si>
    <t>20000012</t>
  </si>
  <si>
    <t>20000055</t>
  </si>
  <si>
    <t>20000100</t>
  </si>
  <si>
    <t>20000112</t>
  </si>
  <si>
    <t>その他工業</t>
  </si>
  <si>
    <t>印刷業</t>
  </si>
  <si>
    <t>公益事業</t>
  </si>
  <si>
    <t>産業総合</t>
  </si>
  <si>
    <t>シート設定：指数アイテム　103　生産者出荷指数</t>
  </si>
  <si>
    <t>シート設定：指数アイテム　104　生産者製品在庫指数</t>
  </si>
  <si>
    <t>印刷業</t>
  </si>
  <si>
    <t>工業</t>
  </si>
  <si>
    <t>鉄鋼</t>
  </si>
  <si>
    <t>非鉄金属</t>
  </si>
  <si>
    <t>金属製品</t>
  </si>
  <si>
    <t>電気機械</t>
  </si>
  <si>
    <t>輸送機械</t>
  </si>
  <si>
    <t>化学</t>
  </si>
  <si>
    <t>繊維</t>
  </si>
  <si>
    <t>ゴム製品</t>
  </si>
  <si>
    <t>家具</t>
  </si>
  <si>
    <t>その他製品</t>
  </si>
  <si>
    <t>金属工作機械</t>
  </si>
  <si>
    <t>（％）</t>
  </si>
  <si>
    <t>電池</t>
  </si>
  <si>
    <t>化学工業</t>
  </si>
  <si>
    <t>その他の化学製品</t>
  </si>
  <si>
    <t>201001</t>
  </si>
  <si>
    <t>201002</t>
  </si>
  <si>
    <t>201003</t>
  </si>
  <si>
    <t>201004</t>
  </si>
  <si>
    <t>201005</t>
  </si>
  <si>
    <t>201006</t>
  </si>
  <si>
    <t>201007</t>
  </si>
  <si>
    <t>201008</t>
  </si>
  <si>
    <t>201009</t>
  </si>
  <si>
    <t>201010</t>
  </si>
  <si>
    <t>201011</t>
  </si>
  <si>
    <t>201012</t>
  </si>
  <si>
    <t>*国の在庫は「在庫指数（平均）」から転記</t>
  </si>
  <si>
    <t xml:space="preserve">           - 11 -</t>
  </si>
  <si>
    <t>201101</t>
  </si>
  <si>
    <t>201102</t>
  </si>
  <si>
    <t>201103</t>
  </si>
  <si>
    <t>201104</t>
  </si>
  <si>
    <t>201105</t>
  </si>
  <si>
    <t>201106</t>
  </si>
  <si>
    <t>201107</t>
  </si>
  <si>
    <t>201108</t>
  </si>
  <si>
    <t>201109</t>
  </si>
  <si>
    <t>201110</t>
  </si>
  <si>
    <t>201111</t>
  </si>
  <si>
    <t>201112</t>
  </si>
  <si>
    <t>医薬品</t>
  </si>
  <si>
    <t>茶・コーヒー</t>
  </si>
  <si>
    <t>二輪自動車部品</t>
  </si>
  <si>
    <t>食料品・たばこ</t>
  </si>
  <si>
    <t>電気機械工業</t>
  </si>
  <si>
    <t>上　　　　　　　　昇</t>
  </si>
  <si>
    <t>低　　　　　　　　下</t>
  </si>
  <si>
    <t>業    種    （前年比％）</t>
  </si>
  <si>
    <t>(原指数：平成22年=100)</t>
  </si>
  <si>
    <t>(原指数：平成22年=100）</t>
  </si>
  <si>
    <t>20000016</t>
  </si>
  <si>
    <t>20000030</t>
  </si>
  <si>
    <t>20000034</t>
  </si>
  <si>
    <t>20000042</t>
  </si>
  <si>
    <t>20000045</t>
  </si>
  <si>
    <t>20000052</t>
  </si>
  <si>
    <t>20000059</t>
  </si>
  <si>
    <t>20000063</t>
  </si>
  <si>
    <t>20000071</t>
  </si>
  <si>
    <t>20000076</t>
  </si>
  <si>
    <t>20000092</t>
  </si>
  <si>
    <t>20000093</t>
  </si>
  <si>
    <t>20000095</t>
  </si>
  <si>
    <t>20000098</t>
  </si>
  <si>
    <t>20000102</t>
  </si>
  <si>
    <t>20000111</t>
  </si>
  <si>
    <t>はん用・生産用・業務用機械工業</t>
  </si>
  <si>
    <t>電子部品・デバイス工業</t>
  </si>
  <si>
    <t>情報通信機械工業</t>
  </si>
  <si>
    <t>201201</t>
  </si>
  <si>
    <t>201202</t>
  </si>
  <si>
    <t>201203</t>
  </si>
  <si>
    <t>201204</t>
  </si>
  <si>
    <t>201205</t>
  </si>
  <si>
    <t>201206</t>
  </si>
  <si>
    <t>201207</t>
  </si>
  <si>
    <t>201208</t>
  </si>
  <si>
    <t>201209</t>
  </si>
  <si>
    <t>201210</t>
  </si>
  <si>
    <t>201211</t>
  </si>
  <si>
    <t>201212</t>
  </si>
  <si>
    <t>(平成22年=100）</t>
  </si>
  <si>
    <t>はん用・生産用・業務用機械工業</t>
  </si>
  <si>
    <t>情報通信機械工業</t>
  </si>
  <si>
    <t>電子部品・デバイス工業</t>
  </si>
  <si>
    <t>-</t>
  </si>
  <si>
    <t>電気機械工業</t>
  </si>
  <si>
    <t>輸送機械工業</t>
  </si>
  <si>
    <t>窯業・土石製品工業</t>
  </si>
  <si>
    <t>化学工業</t>
  </si>
  <si>
    <t>プラスチック製品工業</t>
  </si>
  <si>
    <t>パルプ・紙・紙加工品工業</t>
  </si>
  <si>
    <t>繊維工業</t>
  </si>
  <si>
    <t>食料品・たばこ工業</t>
  </si>
  <si>
    <t>ゴム製品工業</t>
  </si>
  <si>
    <t>家具工業</t>
  </si>
  <si>
    <t>木材・木製品工業</t>
  </si>
  <si>
    <t>その他製品工業</t>
  </si>
  <si>
    <t>情報通信機械</t>
  </si>
  <si>
    <t>プラスチック製品</t>
  </si>
  <si>
    <t>印刷</t>
  </si>
  <si>
    <t>-</t>
  </si>
  <si>
    <t>業務用機械工業</t>
  </si>
  <si>
    <t>開閉制御装置</t>
  </si>
  <si>
    <t>加工食品</t>
  </si>
  <si>
    <t>菓子</t>
  </si>
  <si>
    <t>その他の生産用機械</t>
  </si>
  <si>
    <t>主　要　品　目　群</t>
  </si>
  <si>
    <t>※1 業種及び品目群の掲載は寄与率順｡</t>
  </si>
  <si>
    <t>※2 秘匿に該当する品目群は、主要品目群欄には掲載していない。</t>
  </si>
  <si>
    <t>はん用・生産用・</t>
  </si>
  <si>
    <t>窯業･土石製品</t>
  </si>
  <si>
    <t>はん用･生産用･
業務用機械</t>
  </si>
  <si>
    <t>電子部品･デバイス</t>
  </si>
  <si>
    <t>パルプ･紙･紙加工品</t>
  </si>
  <si>
    <t>パルプ･紙･紙加工品</t>
  </si>
  <si>
    <t>食料品･たばこ</t>
  </si>
  <si>
    <t>食料品･たばこ</t>
  </si>
  <si>
    <t>木材･木製品</t>
  </si>
  <si>
    <t>木材･木製品</t>
  </si>
  <si>
    <t xml:space="preserve">            - 7 -</t>
  </si>
  <si>
    <t xml:space="preserve">           - 9 -</t>
  </si>
  <si>
    <t>201301</t>
  </si>
  <si>
    <t>201302</t>
  </si>
  <si>
    <t>201303</t>
  </si>
  <si>
    <t>201304</t>
  </si>
  <si>
    <t>201305</t>
  </si>
  <si>
    <t>201306</t>
  </si>
  <si>
    <t>201307</t>
  </si>
  <si>
    <t>201308</t>
  </si>
  <si>
    <t>201309</t>
  </si>
  <si>
    <t>201310</t>
  </si>
  <si>
    <t>201311</t>
  </si>
  <si>
    <t>201312</t>
  </si>
  <si>
    <t>金型</t>
  </si>
  <si>
    <t>窯業・土石</t>
  </si>
  <si>
    <t>製品工業</t>
  </si>
  <si>
    <t>その他の窯業・土石製品</t>
  </si>
  <si>
    <t>民生用電気機械</t>
  </si>
  <si>
    <t>プラスチック製品工業</t>
  </si>
  <si>
    <t>プラスチック</t>
  </si>
  <si>
    <t>パルプ・紙・紙加工品工業</t>
  </si>
  <si>
    <t>25年</t>
  </si>
  <si>
    <t>26年</t>
  </si>
  <si>
    <t>201401</t>
  </si>
  <si>
    <t>201402</t>
  </si>
  <si>
    <t>201403</t>
  </si>
  <si>
    <t>201404</t>
  </si>
  <si>
    <t>201405</t>
  </si>
  <si>
    <t>201406</t>
  </si>
  <si>
    <t>201407</t>
  </si>
  <si>
    <t>201408</t>
  </si>
  <si>
    <t>201409</t>
  </si>
  <si>
    <t>201410</t>
  </si>
  <si>
    <t>201411</t>
  </si>
  <si>
    <t>201412</t>
  </si>
  <si>
    <t>25年</t>
  </si>
  <si>
    <t>回転電気機械</t>
  </si>
  <si>
    <t>清涼飲料</t>
  </si>
  <si>
    <t>自動車部品</t>
  </si>
  <si>
    <t>特殊自動車</t>
  </si>
  <si>
    <t>非鉄金属工業</t>
  </si>
  <si>
    <t>配線・照明用器具</t>
  </si>
  <si>
    <t>伸銅・アルミニウム圧延製品</t>
  </si>
  <si>
    <t>電線・ケーブル</t>
  </si>
  <si>
    <t>通信機械</t>
  </si>
  <si>
    <t>その他の情報通信機械</t>
  </si>
  <si>
    <t>プラスチック</t>
  </si>
  <si>
    <t>その他製品</t>
  </si>
  <si>
    <t>ピアノ</t>
  </si>
  <si>
    <t>電子楽器</t>
  </si>
</sst>
</file>

<file path=xl/styles.xml><?xml version="1.0" encoding="utf-8"?>
<styleSheet xmlns="http://schemas.openxmlformats.org/spreadsheetml/2006/main">
  <numFmts count="5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\(##0.0\);\(&quot;△&quot;##0.0\)"/>
    <numFmt numFmtId="178" formatCode="0.0_);[Red]\(0.0\)"/>
    <numFmt numFmtId="179" formatCode="0.0;&quot;△ &quot;0.0"/>
    <numFmt numFmtId="180" formatCode="0_);[Red]\(0\)"/>
    <numFmt numFmtId="181" formatCode="0;&quot;△ &quot;0"/>
    <numFmt numFmtId="182" formatCode="0.0_ "/>
    <numFmt numFmtId="183" formatCode="##0.0;\(&quot;△&quot;##0.0\)"/>
    <numFmt numFmtId="184" formatCode="0.0"/>
    <numFmt numFmtId="185" formatCode="0.00;&quot;△ &quot;0.00"/>
    <numFmt numFmtId="186" formatCode="0.000;&quot;△ &quot;0.000"/>
    <numFmt numFmtId="187" formatCode="0.0000;&quot;△ &quot;0.0000"/>
    <numFmt numFmtId="188" formatCode="0.00000;&quot;△ &quot;0.00000"/>
    <numFmt numFmtId="189" formatCode="0.000000;&quot;△ &quot;0.000000"/>
    <numFmt numFmtId="190" formatCode="0.0000000;&quot;△ &quot;0.0000000"/>
    <numFmt numFmtId="191" formatCode="0.00000000;&quot;△ &quot;0.00000000"/>
    <numFmt numFmtId="192" formatCode="0.000000000;&quot;△ &quot;0.000000000"/>
    <numFmt numFmtId="193" formatCode="0.0000000000;&quot;△ &quot;0.0000000000"/>
    <numFmt numFmtId="194" formatCode="0.00000000000;&quot;△ &quot;0.00000000000"/>
    <numFmt numFmtId="195" formatCode="0.000000000000;&quot;△ &quot;0.000000000000"/>
    <numFmt numFmtId="196" formatCode="0.0000000000000;&quot;△ &quot;0.0000000000000"/>
    <numFmt numFmtId="197" formatCode="0.00000000000000;&quot;△ &quot;0.00000000000000"/>
    <numFmt numFmtId="198" formatCode="0.000000000000000;&quot;△ &quot;0.000000000000000"/>
    <numFmt numFmtId="199" formatCode="0.0000000000000000;&quot;△ &quot;0.0000000000000000"/>
    <numFmt numFmtId="200" formatCode="0.00000000000000000;&quot;△ &quot;0.00000000000000000"/>
    <numFmt numFmtId="201" formatCode="0.000000000000000000;&quot;△ &quot;0.000000000000000000"/>
    <numFmt numFmtId="202" formatCode="0.0000000000000000000;&quot;△ &quot;0.0000000000000000000"/>
    <numFmt numFmtId="203" formatCode="0.00000000000000000000;&quot;△ &quot;0.00000000000000000000"/>
    <numFmt numFmtId="204" formatCode="0.000000000000000000000;&quot;△ &quot;0.000000000000000000000"/>
    <numFmt numFmtId="205" formatCode="0.0000000000000000000000;&quot;△ &quot;0.0000000000000000000000"/>
    <numFmt numFmtId="206" formatCode="0.00000000000000000000000;&quot;△ &quot;0.00000000000000000000000"/>
    <numFmt numFmtId="207" formatCode="0.000000000000000000000000;&quot;△ &quot;0.000000000000000000000000"/>
    <numFmt numFmtId="208" formatCode="0.0000000000000000000000000;&quot;△ &quot;0.0000000000000000000000000"/>
    <numFmt numFmtId="209" formatCode="&quot;$&quot;#,##0_);\(&quot;$&quot;#,##0\)"/>
    <numFmt numFmtId="210" formatCode="&quot;$&quot;#,##0_);[Red]\(&quot;$&quot;#,##0\)"/>
    <numFmt numFmtId="211" formatCode="&quot;$&quot;#,##0.00_);\(&quot;$&quot;#,##0.00\)"/>
    <numFmt numFmtId="212" formatCode="&quot;$&quot;#,##0.00_);[Red]\(&quot;$&quot;#,##0.00\)"/>
    <numFmt numFmtId="213" formatCode="_(&quot;$&quot;* #,##0_);_(&quot;$&quot;* \(#,##0\);_(&quot;$&quot;* &quot;-&quot;_);_(@_)"/>
    <numFmt numFmtId="214" formatCode="_(&quot;$&quot;* #,##0.00_);_(&quot;$&quot;* \(#,##0.00\);_(&quot;$&quot;* &quot;-&quot;??_);_(@_)"/>
    <numFmt numFmtId="215" formatCode="dddd\,\ mmmm\ dd\,\ yyyy"/>
    <numFmt numFmtId="216" formatCode="0.0\ "/>
    <numFmt numFmtId="217" formatCode="0_ "/>
  </numFmts>
  <fonts count="59">
    <font>
      <sz val="11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sz val="11"/>
      <name val="明朝"/>
      <family val="1"/>
    </font>
    <font>
      <sz val="10"/>
      <name val="ＭＳ Ｐ明朝"/>
      <family val="1"/>
    </font>
    <font>
      <sz val="10"/>
      <name val="ＭＳ Ｐゴシック"/>
      <family val="3"/>
    </font>
    <font>
      <sz val="9.8"/>
      <name val="ＭＳ Ｐ明朝"/>
      <family val="1"/>
    </font>
    <font>
      <sz val="10"/>
      <color indexed="8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2"/>
      <color indexed="10"/>
      <name val="ＭＳ Ｐゴシック"/>
      <family val="3"/>
    </font>
    <font>
      <sz val="10"/>
      <color indexed="10"/>
      <name val="ＭＳ Ｐ明朝"/>
      <family val="1"/>
    </font>
    <font>
      <sz val="11"/>
      <color indexed="8"/>
      <name val="ＭＳ Ｐゴシック"/>
      <family val="3"/>
    </font>
    <font>
      <sz val="10"/>
      <color indexed="8"/>
      <name val="ＭＳ ゴシック"/>
      <family val="3"/>
    </font>
    <font>
      <sz val="11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24.5"/>
      <color indexed="8"/>
      <name val="ＭＳ Ｐゴシック"/>
      <family val="3"/>
    </font>
    <font>
      <sz val="7.5"/>
      <color indexed="8"/>
      <name val="ＭＳ Ｐ明朝"/>
      <family val="1"/>
    </font>
    <font>
      <sz val="8"/>
      <color indexed="8"/>
      <name val="ＭＳ Ｐ明朝"/>
      <family val="1"/>
    </font>
    <font>
      <sz val="5.75"/>
      <color indexed="8"/>
      <name val="ＭＳ Ｐ明朝"/>
      <family val="1"/>
    </font>
    <font>
      <sz val="8.25"/>
      <color indexed="8"/>
      <name val="ＭＳ Ｐ明朝"/>
      <family val="1"/>
    </font>
    <font>
      <sz val="24"/>
      <color indexed="8"/>
      <name val="ＭＳ Ｐゴシック"/>
      <family val="3"/>
    </font>
    <font>
      <sz val="5"/>
      <color indexed="8"/>
      <name val="ＭＳ Ｐゴシック"/>
      <family val="3"/>
    </font>
    <font>
      <sz val="1.5"/>
      <color indexed="8"/>
      <name val="ＭＳ Ｐ明朝"/>
      <family val="1"/>
    </font>
    <font>
      <sz val="3.5"/>
      <color indexed="8"/>
      <name val="ＭＳ Ｐ明朝"/>
      <family val="1"/>
    </font>
    <font>
      <sz val="2"/>
      <color indexed="8"/>
      <name val="ＭＳ Ｐ明朝"/>
      <family val="1"/>
    </font>
    <font>
      <sz val="3.75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6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hair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hair"/>
      <right style="thin"/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 style="medium"/>
      <right style="double"/>
      <top style="thin"/>
      <bottom style="thin"/>
    </border>
    <border>
      <left style="medium"/>
      <right style="double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hair"/>
      <top style="hair"/>
      <bottom style="hair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double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medium"/>
      <right style="double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double"/>
      <top style="medium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1" borderId="4" applyNumberFormat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3" fillId="0" borderId="0">
      <alignment/>
      <protection/>
    </xf>
    <xf numFmtId="0" fontId="9" fillId="0" borderId="0" applyNumberFormat="0" applyFill="0" applyBorder="0" applyAlignment="0" applyProtection="0"/>
    <xf numFmtId="0" fontId="58" fillId="32" borderId="0" applyNumberFormat="0" applyBorder="0" applyAlignment="0" applyProtection="0"/>
  </cellStyleXfs>
  <cellXfs count="245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177" fontId="4" fillId="0" borderId="0" xfId="64" applyNumberFormat="1" applyFont="1" applyBorder="1" applyAlignment="1">
      <alignment vertical="center"/>
      <protection/>
    </xf>
    <xf numFmtId="177" fontId="4" fillId="0" borderId="10" xfId="64" applyNumberFormat="1" applyFont="1" applyBorder="1" applyAlignment="1">
      <alignment vertical="center"/>
      <protection/>
    </xf>
    <xf numFmtId="177" fontId="4" fillId="0" borderId="11" xfId="64" applyNumberFormat="1" applyFont="1" applyBorder="1" applyAlignment="1">
      <alignment vertical="center"/>
      <protection/>
    </xf>
    <xf numFmtId="177" fontId="4" fillId="0" borderId="12" xfId="64" applyNumberFormat="1" applyFont="1" applyBorder="1" applyAlignment="1">
      <alignment vertical="center"/>
      <protection/>
    </xf>
    <xf numFmtId="178" fontId="4" fillId="0" borderId="0" xfId="0" applyNumberFormat="1" applyFont="1" applyBorder="1" applyAlignment="1">
      <alignment/>
    </xf>
    <xf numFmtId="177" fontId="4" fillId="0" borderId="0" xfId="0" applyNumberFormat="1" applyFont="1" applyAlignment="1">
      <alignment/>
    </xf>
    <xf numFmtId="177" fontId="4" fillId="0" borderId="0" xfId="0" applyNumberFormat="1" applyFont="1" applyBorder="1" applyAlignment="1">
      <alignment horizontal="center"/>
    </xf>
    <xf numFmtId="177" fontId="4" fillId="0" borderId="0" xfId="0" applyNumberFormat="1" applyFont="1" applyBorder="1" applyAlignment="1">
      <alignment/>
    </xf>
    <xf numFmtId="177" fontId="4" fillId="0" borderId="0" xfId="64" applyNumberFormat="1" applyFont="1" applyBorder="1" applyAlignment="1">
      <alignment/>
      <protection/>
    </xf>
    <xf numFmtId="177" fontId="4" fillId="0" borderId="0" xfId="0" applyNumberFormat="1" applyFont="1" applyBorder="1" applyAlignment="1">
      <alignment horizontal="distributed"/>
    </xf>
    <xf numFmtId="178" fontId="4" fillId="0" borderId="0" xfId="0" applyNumberFormat="1" applyFont="1" applyBorder="1" applyAlignment="1">
      <alignment/>
    </xf>
    <xf numFmtId="179" fontId="4" fillId="0" borderId="0" xfId="0" applyNumberFormat="1" applyFont="1" applyBorder="1" applyAlignment="1">
      <alignment/>
    </xf>
    <xf numFmtId="178" fontId="4" fillId="0" borderId="13" xfId="0" applyNumberFormat="1" applyFont="1" applyBorder="1" applyAlignment="1">
      <alignment/>
    </xf>
    <xf numFmtId="178" fontId="4" fillId="0" borderId="14" xfId="0" applyNumberFormat="1" applyFont="1" applyBorder="1" applyAlignment="1">
      <alignment/>
    </xf>
    <xf numFmtId="180" fontId="4" fillId="0" borderId="15" xfId="0" applyNumberFormat="1" applyFont="1" applyBorder="1" applyAlignment="1">
      <alignment/>
    </xf>
    <xf numFmtId="178" fontId="4" fillId="0" borderId="16" xfId="0" applyNumberFormat="1" applyFont="1" applyBorder="1" applyAlignment="1">
      <alignment/>
    </xf>
    <xf numFmtId="178" fontId="4" fillId="0" borderId="17" xfId="0" applyNumberFormat="1" applyFont="1" applyBorder="1" applyAlignment="1">
      <alignment/>
    </xf>
    <xf numFmtId="178" fontId="4" fillId="0" borderId="18" xfId="0" applyNumberFormat="1" applyFont="1" applyBorder="1" applyAlignment="1">
      <alignment/>
    </xf>
    <xf numFmtId="179" fontId="4" fillId="0" borderId="15" xfId="0" applyNumberFormat="1" applyFont="1" applyBorder="1" applyAlignment="1">
      <alignment/>
    </xf>
    <xf numFmtId="179" fontId="4" fillId="0" borderId="16" xfId="0" applyNumberFormat="1" applyFont="1" applyBorder="1" applyAlignment="1">
      <alignment/>
    </xf>
    <xf numFmtId="179" fontId="4" fillId="0" borderId="19" xfId="0" applyNumberFormat="1" applyFont="1" applyBorder="1" applyAlignment="1">
      <alignment/>
    </xf>
    <xf numFmtId="179" fontId="4" fillId="0" borderId="20" xfId="0" applyNumberFormat="1" applyFont="1" applyBorder="1" applyAlignment="1">
      <alignment/>
    </xf>
    <xf numFmtId="179" fontId="4" fillId="0" borderId="21" xfId="0" applyNumberFormat="1" applyFont="1" applyBorder="1" applyAlignment="1">
      <alignment/>
    </xf>
    <xf numFmtId="183" fontId="4" fillId="0" borderId="0" xfId="64" applyNumberFormat="1" applyFont="1">
      <alignment/>
      <protection/>
    </xf>
    <xf numFmtId="177" fontId="5" fillId="0" borderId="0" xfId="0" applyNumberFormat="1" applyFont="1" applyAlignment="1">
      <alignment/>
    </xf>
    <xf numFmtId="178" fontId="4" fillId="0" borderId="22" xfId="0" applyNumberFormat="1" applyFont="1" applyBorder="1" applyAlignment="1">
      <alignment/>
    </xf>
    <xf numFmtId="178" fontId="4" fillId="0" borderId="23" xfId="0" applyNumberFormat="1" applyFont="1" applyBorder="1" applyAlignment="1">
      <alignment/>
    </xf>
    <xf numFmtId="179" fontId="4" fillId="0" borderId="22" xfId="0" applyNumberFormat="1" applyFont="1" applyBorder="1" applyAlignment="1">
      <alignment/>
    </xf>
    <xf numFmtId="179" fontId="4" fillId="0" borderId="12" xfId="0" applyNumberFormat="1" applyFont="1" applyBorder="1" applyAlignment="1">
      <alignment/>
    </xf>
    <xf numFmtId="180" fontId="4" fillId="0" borderId="24" xfId="0" applyNumberFormat="1" applyFont="1" applyBorder="1" applyAlignment="1">
      <alignment/>
    </xf>
    <xf numFmtId="178" fontId="4" fillId="0" borderId="25" xfId="0" applyNumberFormat="1" applyFont="1" applyBorder="1" applyAlignment="1">
      <alignment/>
    </xf>
    <xf numFmtId="179" fontId="4" fillId="0" borderId="24" xfId="0" applyNumberFormat="1" applyFont="1" applyBorder="1" applyAlignment="1">
      <alignment/>
    </xf>
    <xf numFmtId="179" fontId="4" fillId="0" borderId="26" xfId="0" applyNumberFormat="1" applyFont="1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177" fontId="4" fillId="0" borderId="20" xfId="64" applyNumberFormat="1" applyFont="1" applyBorder="1" applyAlignment="1">
      <alignment vertical="center"/>
      <protection/>
    </xf>
    <xf numFmtId="177" fontId="5" fillId="0" borderId="0" xfId="0" applyNumberFormat="1" applyFont="1" applyAlignment="1">
      <alignment vertical="center"/>
    </xf>
    <xf numFmtId="177" fontId="4" fillId="0" borderId="0" xfId="0" applyNumberFormat="1" applyFont="1" applyAlignment="1">
      <alignment vertical="center"/>
    </xf>
    <xf numFmtId="177" fontId="4" fillId="0" borderId="0" xfId="0" applyNumberFormat="1" applyFont="1" applyBorder="1" applyAlignment="1">
      <alignment horizontal="center" vertical="center"/>
    </xf>
    <xf numFmtId="177" fontId="4" fillId="0" borderId="0" xfId="0" applyNumberFormat="1" applyFont="1" applyBorder="1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77" fontId="4" fillId="0" borderId="29" xfId="0" applyNumberFormat="1" applyFont="1" applyBorder="1" applyAlignment="1">
      <alignment horizontal="centerContinuous" vertical="center"/>
    </xf>
    <xf numFmtId="177" fontId="4" fillId="0" borderId="30" xfId="0" applyNumberFormat="1" applyFont="1" applyBorder="1" applyAlignment="1">
      <alignment horizontal="centerContinuous" vertical="center"/>
    </xf>
    <xf numFmtId="177" fontId="4" fillId="0" borderId="31" xfId="0" applyNumberFormat="1" applyFont="1" applyBorder="1" applyAlignment="1">
      <alignment horizontal="centerContinuous" vertical="center"/>
    </xf>
    <xf numFmtId="0" fontId="4" fillId="0" borderId="30" xfId="0" applyFont="1" applyBorder="1" applyAlignment="1">
      <alignment horizontal="centerContinuous" vertical="center"/>
    </xf>
    <xf numFmtId="0" fontId="4" fillId="0" borderId="31" xfId="0" applyFont="1" applyBorder="1" applyAlignment="1">
      <alignment horizontal="centerContinuous" vertical="center"/>
    </xf>
    <xf numFmtId="177" fontId="4" fillId="0" borderId="32" xfId="0" applyNumberFormat="1" applyFont="1" applyBorder="1" applyAlignment="1">
      <alignment horizontal="centerContinuous" vertical="center"/>
    </xf>
    <xf numFmtId="0" fontId="4" fillId="0" borderId="0" xfId="0" applyFont="1" applyBorder="1" applyAlignment="1">
      <alignment horizontal="center" vertical="center"/>
    </xf>
    <xf numFmtId="177" fontId="4" fillId="0" borderId="33" xfId="64" applyNumberFormat="1" applyFont="1" applyBorder="1" applyAlignment="1">
      <alignment vertical="center"/>
      <protection/>
    </xf>
    <xf numFmtId="177" fontId="4" fillId="0" borderId="34" xfId="0" applyNumberFormat="1" applyFont="1" applyBorder="1" applyAlignment="1">
      <alignment vertical="center"/>
    </xf>
    <xf numFmtId="177" fontId="4" fillId="0" borderId="34" xfId="64" applyNumberFormat="1" applyFont="1" applyBorder="1" applyAlignment="1">
      <alignment vertical="center"/>
      <protection/>
    </xf>
    <xf numFmtId="177" fontId="4" fillId="0" borderId="33" xfId="64" applyNumberFormat="1" applyFont="1" applyBorder="1" applyAlignment="1">
      <alignment horizontal="right" vertical="center"/>
      <protection/>
    </xf>
    <xf numFmtId="177" fontId="4" fillId="0" borderId="35" xfId="0" applyNumberFormat="1" applyFont="1" applyBorder="1" applyAlignment="1">
      <alignment horizontal="distributed" vertical="center"/>
    </xf>
    <xf numFmtId="177" fontId="4" fillId="0" borderId="0" xfId="0" applyNumberFormat="1" applyFont="1" applyBorder="1" applyAlignment="1">
      <alignment horizontal="distributed" vertical="center"/>
    </xf>
    <xf numFmtId="177" fontId="4" fillId="0" borderId="36" xfId="0" applyNumberFormat="1" applyFont="1" applyBorder="1" applyAlignment="1">
      <alignment vertical="center"/>
    </xf>
    <xf numFmtId="177" fontId="4" fillId="0" borderId="36" xfId="64" applyNumberFormat="1" applyFont="1" applyBorder="1" applyAlignment="1">
      <alignment vertical="center"/>
      <protection/>
    </xf>
    <xf numFmtId="177" fontId="4" fillId="0" borderId="37" xfId="0" applyNumberFormat="1" applyFont="1" applyBorder="1" applyAlignment="1">
      <alignment horizontal="distributed" vertical="center"/>
    </xf>
    <xf numFmtId="177" fontId="4" fillId="0" borderId="38" xfId="0" applyNumberFormat="1" applyFont="1" applyBorder="1" applyAlignment="1">
      <alignment horizontal="distributed" vertical="center"/>
    </xf>
    <xf numFmtId="177" fontId="4" fillId="0" borderId="13" xfId="0" applyNumberFormat="1" applyFont="1" applyBorder="1" applyAlignment="1">
      <alignment vertical="center"/>
    </xf>
    <xf numFmtId="177" fontId="4" fillId="0" borderId="38" xfId="0" applyNumberFormat="1" applyFont="1" applyBorder="1" applyAlignment="1">
      <alignment vertical="center"/>
    </xf>
    <xf numFmtId="177" fontId="4" fillId="0" borderId="38" xfId="64" applyNumberFormat="1" applyFont="1" applyBorder="1" applyAlignment="1">
      <alignment vertical="center"/>
      <protection/>
    </xf>
    <xf numFmtId="0" fontId="4" fillId="0" borderId="38" xfId="64" applyNumberFormat="1" applyFont="1" applyBorder="1" applyAlignment="1">
      <alignment horizontal="centerContinuous" vertical="center"/>
      <protection/>
    </xf>
    <xf numFmtId="177" fontId="4" fillId="0" borderId="38" xfId="64" applyNumberFormat="1" applyFont="1" applyBorder="1" applyAlignment="1">
      <alignment horizontal="centerContinuous" vertical="center"/>
      <protection/>
    </xf>
    <xf numFmtId="177" fontId="4" fillId="0" borderId="13" xfId="64" applyNumberFormat="1" applyFont="1" applyBorder="1" applyAlignment="1">
      <alignment vertical="center"/>
      <protection/>
    </xf>
    <xf numFmtId="177" fontId="4" fillId="0" borderId="28" xfId="0" applyNumberFormat="1" applyFont="1" applyBorder="1" applyAlignment="1">
      <alignment horizontal="distributed" vertical="center"/>
    </xf>
    <xf numFmtId="177" fontId="4" fillId="0" borderId="39" xfId="0" applyNumberFormat="1" applyFont="1" applyBorder="1" applyAlignment="1">
      <alignment horizontal="center" vertical="center"/>
    </xf>
    <xf numFmtId="177" fontId="4" fillId="0" borderId="40" xfId="0" applyNumberFormat="1" applyFont="1" applyBorder="1" applyAlignment="1">
      <alignment horizontal="distributed" vertical="center"/>
    </xf>
    <xf numFmtId="177" fontId="4" fillId="0" borderId="41" xfId="0" applyNumberFormat="1" applyFont="1" applyBorder="1" applyAlignment="1">
      <alignment vertical="center"/>
    </xf>
    <xf numFmtId="177" fontId="4" fillId="0" borderId="40" xfId="0" applyNumberFormat="1" applyFont="1" applyBorder="1" applyAlignment="1">
      <alignment vertical="center"/>
    </xf>
    <xf numFmtId="177" fontId="4" fillId="0" borderId="40" xfId="64" applyNumberFormat="1" applyFont="1" applyBorder="1" applyAlignment="1">
      <alignment vertical="center"/>
      <protection/>
    </xf>
    <xf numFmtId="0" fontId="4" fillId="0" borderId="40" xfId="64" applyNumberFormat="1" applyFont="1" applyBorder="1" applyAlignment="1">
      <alignment horizontal="centerContinuous" vertical="center"/>
      <protection/>
    </xf>
    <xf numFmtId="177" fontId="4" fillId="0" borderId="40" xfId="64" applyNumberFormat="1" applyFont="1" applyBorder="1" applyAlignment="1">
      <alignment horizontal="centerContinuous" vertical="center"/>
      <protection/>
    </xf>
    <xf numFmtId="177" fontId="4" fillId="0" borderId="41" xfId="64" applyNumberFormat="1" applyFont="1" applyBorder="1" applyAlignment="1">
      <alignment vertical="center"/>
      <protection/>
    </xf>
    <xf numFmtId="0" fontId="0" fillId="0" borderId="0" xfId="0" applyAlignment="1">
      <alignment vertical="center"/>
    </xf>
    <xf numFmtId="177" fontId="4" fillId="0" borderId="42" xfId="0" applyNumberFormat="1" applyFont="1" applyBorder="1" applyAlignment="1">
      <alignment horizontal="center" vertical="center"/>
    </xf>
    <xf numFmtId="177" fontId="4" fillId="0" borderId="34" xfId="0" applyNumberFormat="1" applyFont="1" applyBorder="1" applyAlignment="1">
      <alignment horizontal="centerContinuous" vertical="center"/>
    </xf>
    <xf numFmtId="177" fontId="4" fillId="0" borderId="43" xfId="0" applyNumberFormat="1" applyFont="1" applyBorder="1" applyAlignment="1">
      <alignment vertical="center"/>
    </xf>
    <xf numFmtId="177" fontId="4" fillId="0" borderId="10" xfId="0" applyNumberFormat="1" applyFont="1" applyBorder="1" applyAlignment="1">
      <alignment vertical="center"/>
    </xf>
    <xf numFmtId="177" fontId="4" fillId="0" borderId="28" xfId="0" applyNumberFormat="1" applyFont="1" applyBorder="1" applyAlignment="1">
      <alignment vertical="center"/>
    </xf>
    <xf numFmtId="177" fontId="4" fillId="0" borderId="30" xfId="0" applyNumberFormat="1" applyFont="1" applyBorder="1" applyAlignment="1">
      <alignment horizontal="center" vertical="center"/>
    </xf>
    <xf numFmtId="177" fontId="4" fillId="0" borderId="22" xfId="0" applyNumberFormat="1" applyFont="1" applyBorder="1" applyAlignment="1">
      <alignment vertical="center"/>
    </xf>
    <xf numFmtId="177" fontId="4" fillId="0" borderId="22" xfId="0" applyNumberFormat="1" applyFont="1" applyBorder="1" applyAlignment="1">
      <alignment horizontal="right" vertical="center"/>
    </xf>
    <xf numFmtId="177" fontId="4" fillId="0" borderId="12" xfId="0" applyNumberFormat="1" applyFont="1" applyBorder="1" applyAlignment="1">
      <alignment horizontal="right" vertical="center"/>
    </xf>
    <xf numFmtId="179" fontId="6" fillId="0" borderId="16" xfId="0" applyNumberFormat="1" applyFont="1" applyBorder="1" applyAlignment="1">
      <alignment/>
    </xf>
    <xf numFmtId="179" fontId="4" fillId="0" borderId="0" xfId="0" applyNumberFormat="1" applyFont="1" applyAlignment="1">
      <alignment/>
    </xf>
    <xf numFmtId="184" fontId="0" fillId="0" borderId="0" xfId="0" applyNumberFormat="1" applyAlignment="1">
      <alignment/>
    </xf>
    <xf numFmtId="178" fontId="7" fillId="33" borderId="16" xfId="0" applyNumberFormat="1" applyFont="1" applyFill="1" applyBorder="1" applyAlignment="1">
      <alignment/>
    </xf>
    <xf numFmtId="178" fontId="7" fillId="33" borderId="18" xfId="0" applyNumberFormat="1" applyFont="1" applyFill="1" applyBorder="1" applyAlignment="1">
      <alignment/>
    </xf>
    <xf numFmtId="179" fontId="7" fillId="33" borderId="16" xfId="0" applyNumberFormat="1" applyFont="1" applyFill="1" applyBorder="1" applyAlignment="1">
      <alignment/>
    </xf>
    <xf numFmtId="179" fontId="7" fillId="33" borderId="21" xfId="0" applyNumberFormat="1" applyFont="1" applyFill="1" applyBorder="1" applyAlignment="1">
      <alignment/>
    </xf>
    <xf numFmtId="178" fontId="7" fillId="33" borderId="22" xfId="0" applyNumberFormat="1" applyFont="1" applyFill="1" applyBorder="1" applyAlignment="1">
      <alignment/>
    </xf>
    <xf numFmtId="178" fontId="7" fillId="33" borderId="23" xfId="0" applyNumberFormat="1" applyFont="1" applyFill="1" applyBorder="1" applyAlignment="1">
      <alignment/>
    </xf>
    <xf numFmtId="179" fontId="7" fillId="33" borderId="22" xfId="0" applyNumberFormat="1" applyFont="1" applyFill="1" applyBorder="1" applyAlignment="1">
      <alignment/>
    </xf>
    <xf numFmtId="179" fontId="7" fillId="33" borderId="12" xfId="0" applyNumberFormat="1" applyFont="1" applyFill="1" applyBorder="1" applyAlignment="1">
      <alignment/>
    </xf>
    <xf numFmtId="0" fontId="10" fillId="0" borderId="0" xfId="0" applyFont="1" applyAlignment="1">
      <alignment vertical="center"/>
    </xf>
    <xf numFmtId="179" fontId="4" fillId="34" borderId="15" xfId="0" applyNumberFormat="1" applyFont="1" applyFill="1" applyBorder="1" applyAlignment="1">
      <alignment/>
    </xf>
    <xf numFmtId="179" fontId="4" fillId="34" borderId="16" xfId="0" applyNumberFormat="1" applyFont="1" applyFill="1" applyBorder="1" applyAlignment="1">
      <alignment/>
    </xf>
    <xf numFmtId="179" fontId="4" fillId="34" borderId="19" xfId="0" applyNumberFormat="1" applyFont="1" applyFill="1" applyBorder="1" applyAlignment="1">
      <alignment/>
    </xf>
    <xf numFmtId="178" fontId="4" fillId="0" borderId="24" xfId="0" applyNumberFormat="1" applyFont="1" applyBorder="1" applyAlignment="1">
      <alignment/>
    </xf>
    <xf numFmtId="178" fontId="4" fillId="0" borderId="15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shrinkToFit="1"/>
    </xf>
    <xf numFmtId="201" fontId="4" fillId="0" borderId="0" xfId="0" applyNumberFormat="1" applyFont="1" applyBorder="1" applyAlignment="1">
      <alignment/>
    </xf>
    <xf numFmtId="177" fontId="4" fillId="34" borderId="43" xfId="0" applyNumberFormat="1" applyFont="1" applyFill="1" applyBorder="1" applyAlignment="1">
      <alignment vertical="center"/>
    </xf>
    <xf numFmtId="177" fontId="4" fillId="34" borderId="22" xfId="0" applyNumberFormat="1" applyFont="1" applyFill="1" applyBorder="1" applyAlignment="1">
      <alignment vertical="center"/>
    </xf>
    <xf numFmtId="0" fontId="4" fillId="0" borderId="43" xfId="0" applyFont="1" applyFill="1" applyBorder="1" applyAlignment="1">
      <alignment vertical="center"/>
    </xf>
    <xf numFmtId="0" fontId="4" fillId="0" borderId="44" xfId="0" applyFont="1" applyFill="1" applyBorder="1" applyAlignment="1">
      <alignment vertical="center"/>
    </xf>
    <xf numFmtId="0" fontId="4" fillId="0" borderId="22" xfId="0" applyFont="1" applyFill="1" applyBorder="1" applyAlignment="1">
      <alignment/>
    </xf>
    <xf numFmtId="0" fontId="4" fillId="0" borderId="0" xfId="0" applyFont="1" applyFill="1" applyAlignment="1">
      <alignment vertical="center"/>
    </xf>
    <xf numFmtId="189" fontId="4" fillId="0" borderId="0" xfId="64" applyNumberFormat="1" applyFont="1" applyFill="1" applyBorder="1" applyAlignment="1">
      <alignment vertical="center"/>
      <protection/>
    </xf>
    <xf numFmtId="189" fontId="4" fillId="0" borderId="43" xfId="0" applyNumberFormat="1" applyFont="1" applyFill="1" applyBorder="1" applyAlignment="1">
      <alignment vertical="center"/>
    </xf>
    <xf numFmtId="189" fontId="4" fillId="0" borderId="44" xfId="0" applyNumberFormat="1" applyFont="1" applyFill="1" applyBorder="1" applyAlignment="1">
      <alignment horizontal="right" vertical="center"/>
    </xf>
    <xf numFmtId="189" fontId="4" fillId="0" borderId="22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189" fontId="1" fillId="0" borderId="0" xfId="0" applyNumberFormat="1" applyFont="1" applyFill="1" applyAlignment="1">
      <alignment/>
    </xf>
    <xf numFmtId="189" fontId="1" fillId="0" borderId="0" xfId="0" applyNumberFormat="1" applyFont="1" applyFill="1" applyAlignment="1">
      <alignment vertical="center"/>
    </xf>
    <xf numFmtId="0" fontId="4" fillId="0" borderId="42" xfId="0" applyFont="1" applyFill="1" applyBorder="1" applyAlignment="1">
      <alignment vertical="center"/>
    </xf>
    <xf numFmtId="0" fontId="4" fillId="0" borderId="35" xfId="0" applyFont="1" applyFill="1" applyBorder="1" applyAlignment="1">
      <alignment vertical="center"/>
    </xf>
    <xf numFmtId="0" fontId="4" fillId="0" borderId="28" xfId="0" applyFont="1" applyFill="1" applyBorder="1" applyAlignment="1">
      <alignment/>
    </xf>
    <xf numFmtId="189" fontId="0" fillId="0" borderId="0" xfId="0" applyNumberFormat="1" applyFill="1" applyAlignment="1">
      <alignment/>
    </xf>
    <xf numFmtId="189" fontId="0" fillId="0" borderId="0" xfId="0" applyNumberFormat="1" applyFill="1" applyAlignment="1">
      <alignment vertical="center"/>
    </xf>
    <xf numFmtId="189" fontId="4" fillId="0" borderId="44" xfId="0" applyNumberFormat="1" applyFont="1" applyFill="1" applyBorder="1" applyAlignment="1">
      <alignment/>
    </xf>
    <xf numFmtId="189" fontId="4" fillId="0" borderId="0" xfId="0" applyNumberFormat="1" applyFont="1" applyFill="1" applyBorder="1" applyAlignment="1">
      <alignment/>
    </xf>
    <xf numFmtId="0" fontId="4" fillId="0" borderId="45" xfId="0" applyFont="1" applyFill="1" applyBorder="1" applyAlignment="1">
      <alignment vertical="center"/>
    </xf>
    <xf numFmtId="189" fontId="7" fillId="0" borderId="45" xfId="0" applyNumberFormat="1" applyFont="1" applyFill="1" applyBorder="1" applyAlignment="1">
      <alignment/>
    </xf>
    <xf numFmtId="177" fontId="4" fillId="0" borderId="29" xfId="0" applyNumberFormat="1" applyFont="1" applyBorder="1" applyAlignment="1">
      <alignment horizontal="center" vertical="center"/>
    </xf>
    <xf numFmtId="177" fontId="4" fillId="0" borderId="46" xfId="0" applyNumberFormat="1" applyFont="1" applyBorder="1" applyAlignment="1">
      <alignment horizontal="center" vertical="center"/>
    </xf>
    <xf numFmtId="177" fontId="11" fillId="0" borderId="10" xfId="64" applyNumberFormat="1" applyFont="1" applyBorder="1" applyAlignment="1">
      <alignment vertical="center"/>
      <protection/>
    </xf>
    <xf numFmtId="177" fontId="11" fillId="0" borderId="11" xfId="64" applyNumberFormat="1" applyFont="1" applyBorder="1" applyAlignment="1">
      <alignment vertical="center"/>
      <protection/>
    </xf>
    <xf numFmtId="177" fontId="11" fillId="0" borderId="20" xfId="64" applyNumberFormat="1" applyFont="1" applyBorder="1" applyAlignment="1">
      <alignment vertical="center"/>
      <protection/>
    </xf>
    <xf numFmtId="177" fontId="11" fillId="0" borderId="12" xfId="64" applyNumberFormat="1" applyFont="1" applyBorder="1" applyAlignment="1">
      <alignment vertical="center"/>
      <protection/>
    </xf>
    <xf numFmtId="0" fontId="4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177" fontId="4" fillId="0" borderId="47" xfId="0" applyNumberFormat="1" applyFont="1" applyBorder="1" applyAlignment="1">
      <alignment vertical="center"/>
    </xf>
    <xf numFmtId="0" fontId="13" fillId="0" borderId="0" xfId="63" applyFont="1" applyAlignment="1">
      <alignment horizontal="left"/>
      <protection/>
    </xf>
    <xf numFmtId="216" fontId="13" fillId="0" borderId="0" xfId="63" applyNumberFormat="1" applyFont="1">
      <alignment/>
      <protection/>
    </xf>
    <xf numFmtId="216" fontId="13" fillId="0" borderId="0" xfId="63" applyNumberFormat="1" applyFont="1" applyAlignment="1">
      <alignment horizontal="left"/>
      <protection/>
    </xf>
    <xf numFmtId="0" fontId="13" fillId="0" borderId="48" xfId="63" applyFont="1" applyFill="1" applyBorder="1" applyAlignment="1">
      <alignment horizontal="left"/>
      <protection/>
    </xf>
    <xf numFmtId="182" fontId="13" fillId="0" borderId="31" xfId="63" applyNumberFormat="1" applyFont="1" applyBorder="1" applyAlignment="1">
      <alignment horizontal="right"/>
      <protection/>
    </xf>
    <xf numFmtId="182" fontId="13" fillId="0" borderId="45" xfId="63" applyNumberFormat="1" applyFont="1" applyBorder="1" applyAlignment="1">
      <alignment horizontal="right"/>
      <protection/>
    </xf>
    <xf numFmtId="0" fontId="13" fillId="0" borderId="49" xfId="63" applyFont="1" applyFill="1" applyBorder="1" applyAlignment="1">
      <alignment horizontal="left"/>
      <protection/>
    </xf>
    <xf numFmtId="182" fontId="13" fillId="0" borderId="50" xfId="63" applyNumberFormat="1" applyFont="1" applyBorder="1" applyAlignment="1">
      <alignment horizontal="right"/>
      <protection/>
    </xf>
    <xf numFmtId="182" fontId="13" fillId="0" borderId="51" xfId="63" applyNumberFormat="1" applyFont="1" applyBorder="1" applyAlignment="1">
      <alignment horizontal="right"/>
      <protection/>
    </xf>
    <xf numFmtId="0" fontId="1" fillId="0" borderId="0" xfId="0" applyFont="1" applyFill="1" applyAlignment="1">
      <alignment vertical="center"/>
    </xf>
    <xf numFmtId="0" fontId="0" fillId="0" borderId="0" xfId="0" applyBorder="1" applyAlignment="1">
      <alignment/>
    </xf>
    <xf numFmtId="178" fontId="4" fillId="0" borderId="16" xfId="0" applyNumberFormat="1" applyFont="1" applyFill="1" applyBorder="1" applyAlignment="1" quotePrefix="1">
      <alignment horizontal="right"/>
    </xf>
    <xf numFmtId="178" fontId="4" fillId="0" borderId="16" xfId="0" applyNumberFormat="1" applyFont="1" applyBorder="1" applyAlignment="1">
      <alignment horizontal="right"/>
    </xf>
    <xf numFmtId="178" fontId="4" fillId="0" borderId="18" xfId="0" applyNumberFormat="1" applyFont="1" applyBorder="1" applyAlignment="1">
      <alignment horizontal="right"/>
    </xf>
    <xf numFmtId="179" fontId="4" fillId="0" borderId="16" xfId="0" applyNumberFormat="1" applyFont="1" applyBorder="1" applyAlignment="1">
      <alignment horizontal="right"/>
    </xf>
    <xf numFmtId="179" fontId="4" fillId="0" borderId="21" xfId="0" applyNumberFormat="1" applyFont="1" applyBorder="1" applyAlignment="1">
      <alignment horizontal="right"/>
    </xf>
    <xf numFmtId="178" fontId="14" fillId="0" borderId="0" xfId="0" applyNumberFormat="1" applyFont="1" applyBorder="1" applyAlignment="1" quotePrefix="1">
      <alignment horizontal="right"/>
    </xf>
    <xf numFmtId="177" fontId="7" fillId="0" borderId="0" xfId="0" applyNumberFormat="1" applyFont="1" applyFill="1" applyBorder="1" applyAlignment="1">
      <alignment horizontal="distributed"/>
    </xf>
    <xf numFmtId="177" fontId="4" fillId="0" borderId="0" xfId="0" applyNumberFormat="1" applyFont="1" applyFill="1" applyAlignment="1">
      <alignment/>
    </xf>
    <xf numFmtId="178" fontId="7" fillId="0" borderId="0" xfId="0" applyNumberFormat="1" applyFont="1" applyFill="1" applyBorder="1" applyAlignment="1">
      <alignment/>
    </xf>
    <xf numFmtId="179" fontId="4" fillId="0" borderId="0" xfId="0" applyNumberFormat="1" applyFont="1" applyFill="1" applyBorder="1" applyAlignment="1">
      <alignment/>
    </xf>
    <xf numFmtId="177" fontId="4" fillId="0" borderId="0" xfId="0" applyNumberFormat="1" applyFont="1" applyAlignment="1">
      <alignment horizontal="centerContinuous"/>
    </xf>
    <xf numFmtId="189" fontId="4" fillId="0" borderId="35" xfId="0" applyNumberFormat="1" applyFont="1" applyFill="1" applyBorder="1" applyAlignment="1">
      <alignment vertical="center"/>
    </xf>
    <xf numFmtId="177" fontId="4" fillId="0" borderId="11" xfId="0" applyNumberFormat="1" applyFont="1" applyBorder="1" applyAlignment="1">
      <alignment horizontal="right" vertical="center"/>
    </xf>
    <xf numFmtId="201" fontId="4" fillId="0" borderId="44" xfId="0" applyNumberFormat="1" applyFont="1" applyBorder="1" applyAlignment="1">
      <alignment/>
    </xf>
    <xf numFmtId="177" fontId="4" fillId="0" borderId="36" xfId="64" applyNumberFormat="1" applyFont="1" applyBorder="1" applyAlignment="1">
      <alignment horizontal="right" vertical="center"/>
      <protection/>
    </xf>
    <xf numFmtId="178" fontId="14" fillId="0" borderId="0" xfId="0" applyNumberFormat="1" applyFont="1" applyBorder="1" applyAlignment="1">
      <alignment horizontal="centerContinuous"/>
    </xf>
    <xf numFmtId="178" fontId="7" fillId="33" borderId="27" xfId="0" applyNumberFormat="1" applyFont="1" applyFill="1" applyBorder="1" applyAlignment="1">
      <alignment/>
    </xf>
    <xf numFmtId="178" fontId="4" fillId="0" borderId="41" xfId="0" applyNumberFormat="1" applyFont="1" applyBorder="1" applyAlignment="1">
      <alignment/>
    </xf>
    <xf numFmtId="178" fontId="4" fillId="0" borderId="52" xfId="0" applyNumberFormat="1" applyFont="1" applyBorder="1" applyAlignment="1">
      <alignment/>
    </xf>
    <xf numFmtId="179" fontId="6" fillId="0" borderId="22" xfId="0" applyNumberFormat="1" applyFont="1" applyBorder="1" applyAlignment="1">
      <alignment/>
    </xf>
    <xf numFmtId="189" fontId="7" fillId="0" borderId="45" xfId="0" applyNumberFormat="1" applyFont="1" applyFill="1" applyBorder="1" applyAlignment="1">
      <alignment horizontal="right"/>
    </xf>
    <xf numFmtId="179" fontId="4" fillId="34" borderId="16" xfId="0" applyNumberFormat="1" applyFont="1" applyFill="1" applyBorder="1" applyAlignment="1">
      <alignment horizontal="right"/>
    </xf>
    <xf numFmtId="178" fontId="4" fillId="0" borderId="14" xfId="0" applyNumberFormat="1" applyFont="1" applyBorder="1" applyAlignment="1">
      <alignment horizontal="right"/>
    </xf>
    <xf numFmtId="179" fontId="6" fillId="0" borderId="16" xfId="0" applyNumberFormat="1" applyFont="1" applyBorder="1" applyAlignment="1">
      <alignment horizontal="right"/>
    </xf>
    <xf numFmtId="0" fontId="0" fillId="0" borderId="0" xfId="0" applyAlignment="1">
      <alignment vertical="center" wrapText="1"/>
    </xf>
    <xf numFmtId="177" fontId="4" fillId="0" borderId="17" xfId="0" applyNumberFormat="1" applyFont="1" applyBorder="1" applyAlignment="1">
      <alignment vertical="center"/>
    </xf>
    <xf numFmtId="0" fontId="13" fillId="0" borderId="0" xfId="61" applyFont="1" applyAlignment="1">
      <alignment horizontal="left"/>
      <protection/>
    </xf>
    <xf numFmtId="0" fontId="13" fillId="0" borderId="53" xfId="61" applyFont="1" applyFill="1" applyBorder="1" applyAlignment="1">
      <alignment horizontal="left"/>
      <protection/>
    </xf>
    <xf numFmtId="0" fontId="13" fillId="0" borderId="54" xfId="61" applyFont="1" applyFill="1" applyBorder="1" applyAlignment="1">
      <alignment horizontal="left"/>
      <protection/>
    </xf>
    <xf numFmtId="0" fontId="13" fillId="0" borderId="10" xfId="61" applyFont="1" applyFill="1" applyBorder="1" applyAlignment="1">
      <alignment horizontal="left"/>
      <protection/>
    </xf>
    <xf numFmtId="0" fontId="13" fillId="0" borderId="43" xfId="61" applyFont="1" applyFill="1" applyBorder="1" applyAlignment="1">
      <alignment horizontal="left"/>
      <protection/>
    </xf>
    <xf numFmtId="216" fontId="13" fillId="0" borderId="0" xfId="61" applyNumberFormat="1" applyFont="1" applyAlignment="1">
      <alignment horizontal="left"/>
      <protection/>
    </xf>
    <xf numFmtId="216" fontId="13" fillId="0" borderId="55" xfId="61" applyNumberFormat="1" applyFont="1" applyBorder="1" applyAlignment="1">
      <alignment vertical="center"/>
      <protection/>
    </xf>
    <xf numFmtId="216" fontId="13" fillId="0" borderId="56" xfId="61" applyNumberFormat="1" applyFont="1" applyFill="1" applyBorder="1" applyAlignment="1">
      <alignment horizontal="right"/>
      <protection/>
    </xf>
    <xf numFmtId="216" fontId="13" fillId="0" borderId="57" xfId="61" applyNumberFormat="1" applyFont="1" applyFill="1" applyBorder="1" applyAlignment="1">
      <alignment horizontal="right"/>
      <protection/>
    </xf>
    <xf numFmtId="0" fontId="13" fillId="0" borderId="58" xfId="61" applyFont="1" applyFill="1" applyBorder="1" applyAlignment="1">
      <alignment horizontal="left"/>
      <protection/>
    </xf>
    <xf numFmtId="182" fontId="13" fillId="0" borderId="12" xfId="61" applyNumberFormat="1" applyFont="1" applyBorder="1" applyAlignment="1">
      <alignment horizontal="right"/>
      <protection/>
    </xf>
    <xf numFmtId="182" fontId="13" fillId="0" borderId="22" xfId="61" applyNumberFormat="1" applyFont="1" applyBorder="1" applyAlignment="1">
      <alignment horizontal="right"/>
      <protection/>
    </xf>
    <xf numFmtId="0" fontId="13" fillId="0" borderId="48" xfId="61" applyFont="1" applyFill="1" applyBorder="1" applyAlignment="1">
      <alignment horizontal="left"/>
      <protection/>
    </xf>
    <xf numFmtId="182" fontId="13" fillId="0" borderId="31" xfId="61" applyNumberFormat="1" applyFont="1" applyBorder="1" applyAlignment="1">
      <alignment horizontal="right"/>
      <protection/>
    </xf>
    <xf numFmtId="182" fontId="13" fillId="0" borderId="45" xfId="61" applyNumberFormat="1" applyFont="1" applyBorder="1" applyAlignment="1">
      <alignment horizontal="right"/>
      <protection/>
    </xf>
    <xf numFmtId="0" fontId="13" fillId="0" borderId="0" xfId="62" applyFont="1" applyAlignment="1">
      <alignment horizontal="left"/>
      <protection/>
    </xf>
    <xf numFmtId="0" fontId="13" fillId="0" borderId="53" xfId="62" applyFont="1" applyFill="1" applyBorder="1" applyAlignment="1">
      <alignment horizontal="left"/>
      <protection/>
    </xf>
    <xf numFmtId="0" fontId="13" fillId="0" borderId="54" xfId="62" applyFont="1" applyFill="1" applyBorder="1" applyAlignment="1">
      <alignment horizontal="left"/>
      <protection/>
    </xf>
    <xf numFmtId="0" fontId="13" fillId="0" borderId="10" xfId="62" applyFont="1" applyFill="1" applyBorder="1" applyAlignment="1">
      <alignment horizontal="left"/>
      <protection/>
    </xf>
    <xf numFmtId="0" fontId="13" fillId="0" borderId="43" xfId="62" applyFont="1" applyFill="1" applyBorder="1" applyAlignment="1">
      <alignment horizontal="left"/>
      <protection/>
    </xf>
    <xf numFmtId="216" fontId="13" fillId="0" borderId="0" xfId="62" applyNumberFormat="1" applyFont="1" applyAlignment="1">
      <alignment horizontal="left"/>
      <protection/>
    </xf>
    <xf numFmtId="216" fontId="13" fillId="0" borderId="55" xfId="62" applyNumberFormat="1" applyFont="1" applyBorder="1" applyAlignment="1">
      <alignment vertical="center"/>
      <protection/>
    </xf>
    <xf numFmtId="216" fontId="13" fillId="0" borderId="56" xfId="62" applyNumberFormat="1" applyFont="1" applyFill="1" applyBorder="1" applyAlignment="1">
      <alignment horizontal="right"/>
      <protection/>
    </xf>
    <xf numFmtId="216" fontId="13" fillId="0" borderId="57" xfId="62" applyNumberFormat="1" applyFont="1" applyFill="1" applyBorder="1" applyAlignment="1">
      <alignment horizontal="right"/>
      <protection/>
    </xf>
    <xf numFmtId="0" fontId="13" fillId="0" borderId="58" xfId="62" applyFont="1" applyFill="1" applyBorder="1" applyAlignment="1">
      <alignment horizontal="left"/>
      <protection/>
    </xf>
    <xf numFmtId="182" fontId="13" fillId="0" borderId="12" xfId="62" applyNumberFormat="1" applyFont="1" applyBorder="1" applyAlignment="1">
      <alignment horizontal="right"/>
      <protection/>
    </xf>
    <xf numFmtId="182" fontId="13" fillId="0" borderId="22" xfId="62" applyNumberFormat="1" applyFont="1" applyBorder="1" applyAlignment="1">
      <alignment horizontal="right"/>
      <protection/>
    </xf>
    <xf numFmtId="0" fontId="13" fillId="0" borderId="48" xfId="62" applyFont="1" applyFill="1" applyBorder="1" applyAlignment="1">
      <alignment horizontal="left"/>
      <protection/>
    </xf>
    <xf numFmtId="182" fontId="13" fillId="0" borderId="31" xfId="62" applyNumberFormat="1" applyFont="1" applyBorder="1" applyAlignment="1">
      <alignment horizontal="right"/>
      <protection/>
    </xf>
    <xf numFmtId="182" fontId="13" fillId="0" borderId="45" xfId="62" applyNumberFormat="1" applyFont="1" applyBorder="1" applyAlignment="1">
      <alignment horizontal="right"/>
      <protection/>
    </xf>
    <xf numFmtId="177" fontId="7" fillId="33" borderId="59" xfId="0" applyNumberFormat="1" applyFont="1" applyFill="1" applyBorder="1" applyAlignment="1">
      <alignment horizontal="distributed"/>
    </xf>
    <xf numFmtId="177" fontId="7" fillId="33" borderId="21" xfId="0" applyNumberFormat="1" applyFont="1" applyFill="1" applyBorder="1" applyAlignment="1">
      <alignment horizontal="distributed"/>
    </xf>
    <xf numFmtId="0" fontId="4" fillId="0" borderId="35" xfId="64" applyNumberFormat="1" applyFont="1" applyBorder="1" applyAlignment="1">
      <alignment horizontal="distributed" vertical="center"/>
      <protection/>
    </xf>
    <xf numFmtId="0" fontId="0" fillId="0" borderId="0" xfId="0" applyBorder="1" applyAlignment="1">
      <alignment horizontal="distributed" vertical="center"/>
    </xf>
    <xf numFmtId="177" fontId="7" fillId="33" borderId="60" xfId="0" applyNumberFormat="1" applyFont="1" applyFill="1" applyBorder="1" applyAlignment="1">
      <alignment horizontal="distributed"/>
    </xf>
    <xf numFmtId="177" fontId="7" fillId="33" borderId="61" xfId="0" applyNumberFormat="1" applyFont="1" applyFill="1" applyBorder="1" applyAlignment="1">
      <alignment horizontal="distributed"/>
    </xf>
    <xf numFmtId="177" fontId="4" fillId="0" borderId="35" xfId="0" applyNumberFormat="1" applyFont="1" applyBorder="1" applyAlignment="1">
      <alignment horizontal="distributed" vertical="center"/>
    </xf>
    <xf numFmtId="177" fontId="4" fillId="0" borderId="0" xfId="0" applyNumberFormat="1" applyFont="1" applyBorder="1" applyAlignment="1">
      <alignment horizontal="distributed" vertical="center"/>
    </xf>
    <xf numFmtId="0" fontId="0" fillId="0" borderId="0" xfId="0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  <xf numFmtId="177" fontId="4" fillId="0" borderId="42" xfId="0" applyNumberFormat="1" applyFont="1" applyBorder="1" applyAlignment="1">
      <alignment horizontal="distributed" vertical="center"/>
    </xf>
    <xf numFmtId="0" fontId="0" fillId="0" borderId="34" xfId="0" applyBorder="1" applyAlignment="1">
      <alignment horizontal="distributed" vertical="center"/>
    </xf>
    <xf numFmtId="177" fontId="4" fillId="0" borderId="34" xfId="0" applyNumberFormat="1" applyFont="1" applyBorder="1" applyAlignment="1">
      <alignment horizontal="distributed" vertical="center"/>
    </xf>
    <xf numFmtId="177" fontId="4" fillId="0" borderId="62" xfId="0" applyNumberFormat="1" applyFont="1" applyBorder="1" applyAlignment="1">
      <alignment horizontal="distributed" vertical="center"/>
    </xf>
    <xf numFmtId="0" fontId="0" fillId="0" borderId="63" xfId="0" applyBorder="1" applyAlignment="1">
      <alignment horizontal="distributed" vertical="center"/>
    </xf>
    <xf numFmtId="0" fontId="4" fillId="0" borderId="0" xfId="64" applyNumberFormat="1" applyFont="1" applyBorder="1" applyAlignment="1">
      <alignment horizontal="distributed" vertical="center"/>
      <protection/>
    </xf>
    <xf numFmtId="177" fontId="4" fillId="0" borderId="43" xfId="0" applyNumberFormat="1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177" fontId="4" fillId="0" borderId="38" xfId="0" applyNumberFormat="1" applyFont="1" applyBorder="1" applyAlignment="1">
      <alignment horizontal="distributed"/>
    </xf>
    <xf numFmtId="177" fontId="4" fillId="0" borderId="20" xfId="0" applyNumberFormat="1" applyFont="1" applyBorder="1" applyAlignment="1">
      <alignment horizontal="distributed"/>
    </xf>
    <xf numFmtId="177" fontId="4" fillId="0" borderId="64" xfId="0" applyNumberFormat="1" applyFont="1" applyBorder="1" applyAlignment="1">
      <alignment horizontal="distributed"/>
    </xf>
    <xf numFmtId="0" fontId="0" fillId="0" borderId="65" xfId="0" applyBorder="1" applyAlignment="1">
      <alignment horizontal="distributed"/>
    </xf>
    <xf numFmtId="0" fontId="0" fillId="0" borderId="26" xfId="0" applyBorder="1" applyAlignment="1">
      <alignment horizontal="distributed"/>
    </xf>
    <xf numFmtId="177" fontId="4" fillId="0" borderId="59" xfId="0" applyNumberFormat="1" applyFont="1" applyBorder="1" applyAlignment="1">
      <alignment horizontal="distributed"/>
    </xf>
    <xf numFmtId="177" fontId="4" fillId="0" borderId="21" xfId="0" applyNumberFormat="1" applyFont="1" applyBorder="1" applyAlignment="1">
      <alignment horizontal="distributed"/>
    </xf>
    <xf numFmtId="0" fontId="0" fillId="0" borderId="0" xfId="0" applyAlignment="1">
      <alignment horizontal="distributed" vertical="center"/>
    </xf>
    <xf numFmtId="177" fontId="4" fillId="0" borderId="22" xfId="0" applyNumberFormat="1" applyFont="1" applyBorder="1" applyAlignment="1">
      <alignment horizontal="center" vertical="center"/>
    </xf>
    <xf numFmtId="177" fontId="4" fillId="0" borderId="65" xfId="0" applyNumberFormat="1" applyFont="1" applyBorder="1" applyAlignment="1">
      <alignment horizontal="distributed"/>
    </xf>
    <xf numFmtId="177" fontId="4" fillId="0" borderId="26" xfId="0" applyNumberFormat="1" applyFont="1" applyBorder="1" applyAlignment="1">
      <alignment horizontal="distributed"/>
    </xf>
    <xf numFmtId="177" fontId="4" fillId="0" borderId="17" xfId="0" applyNumberFormat="1" applyFont="1" applyBorder="1" applyAlignment="1">
      <alignment horizontal="left" vertical="center" shrinkToFit="1"/>
    </xf>
    <xf numFmtId="177" fontId="4" fillId="0" borderId="38" xfId="0" applyNumberFormat="1" applyFont="1" applyBorder="1" applyAlignment="1">
      <alignment horizontal="left" vertical="center" shrinkToFit="1"/>
    </xf>
    <xf numFmtId="177" fontId="4" fillId="0" borderId="20" xfId="0" applyNumberFormat="1" applyFont="1" applyBorder="1" applyAlignment="1">
      <alignment horizontal="left" vertical="center" shrinkToFit="1"/>
    </xf>
    <xf numFmtId="177" fontId="7" fillId="33" borderId="40" xfId="0" applyNumberFormat="1" applyFont="1" applyFill="1" applyBorder="1" applyAlignment="1">
      <alignment horizontal="distributed"/>
    </xf>
    <xf numFmtId="177" fontId="7" fillId="33" borderId="12" xfId="0" applyNumberFormat="1" applyFont="1" applyFill="1" applyBorder="1" applyAlignment="1">
      <alignment horizontal="distributed"/>
    </xf>
    <xf numFmtId="177" fontId="7" fillId="33" borderId="38" xfId="0" applyNumberFormat="1" applyFont="1" applyFill="1" applyBorder="1" applyAlignment="1">
      <alignment horizontal="distributed"/>
    </xf>
    <xf numFmtId="177" fontId="7" fillId="33" borderId="20" xfId="0" applyNumberFormat="1" applyFont="1" applyFill="1" applyBorder="1" applyAlignment="1">
      <alignment horizontal="distributed"/>
    </xf>
    <xf numFmtId="0" fontId="13" fillId="0" borderId="66" xfId="61" applyFont="1" applyBorder="1" applyAlignment="1">
      <alignment vertical="center"/>
      <protection/>
    </xf>
    <xf numFmtId="0" fontId="12" fillId="0" borderId="58" xfId="61" applyBorder="1" applyAlignment="1">
      <alignment vertical="center"/>
      <protection/>
    </xf>
    <xf numFmtId="0" fontId="13" fillId="0" borderId="66" xfId="62" applyFont="1" applyBorder="1" applyAlignment="1">
      <alignment vertical="center"/>
      <protection/>
    </xf>
    <xf numFmtId="0" fontId="12" fillId="0" borderId="58" xfId="62" applyBorder="1" applyAlignment="1">
      <alignment vertical="center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KKSM710TEMP2" xfId="63"/>
    <cellStyle name="標準_Sheet1" xfId="64"/>
    <cellStyle name="Followed Hyperlink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5"/>
          <c:y val="0.003"/>
          <c:w val="0.986"/>
          <c:h val="0.92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'業種別分析'!$P$37</c:f>
              <c:strCache>
                <c:ptCount val="1"/>
                <c:pt idx="0">
                  <c:v>静岡県</c:v>
                </c:pt>
              </c:strCache>
            </c:strRef>
          </c:tx>
          <c:spPr>
            <a:pattFill prst="ltUpDiag">
              <a:fgClr>
                <a:srgbClr val="333333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'業種別分析'!$O$39:$O$59</c:f>
              <c:strCache/>
            </c:strRef>
          </c:cat>
          <c:val>
            <c:numRef>
              <c:f>'業種別分析'!$P$39:$P$59</c:f>
              <c:numCache/>
            </c:numRef>
          </c:val>
        </c:ser>
        <c:ser>
          <c:idx val="1"/>
          <c:order val="1"/>
          <c:tx>
            <c:strRef>
              <c:f>'業種別分析'!$S$37</c:f>
              <c:strCache>
                <c:ptCount val="1"/>
                <c:pt idx="0">
                  <c:v>全国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'業種別分析'!$O$39:$O$59</c:f>
              <c:strCache/>
            </c:strRef>
          </c:cat>
          <c:val>
            <c:numRef>
              <c:f>'業種別分析'!$S$39:$S$59</c:f>
              <c:numCache/>
            </c:numRef>
          </c:val>
        </c:ser>
        <c:gapWidth val="50"/>
        <c:axId val="22778381"/>
        <c:axId val="3678838"/>
      </c:barChart>
      <c:catAx>
        <c:axId val="22778381"/>
        <c:scaling>
          <c:orientation val="minMax"/>
        </c:scaling>
        <c:axPos val="b"/>
        <c:delete val="0"/>
        <c:numFmt formatCode="General" sourceLinked="0"/>
        <c:majorTickMark val="none"/>
        <c:minorTickMark val="none"/>
        <c:tickLblPos val="low"/>
        <c:spPr>
          <a:ln w="12700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750" b="0" i="0" u="none" baseline="0">
                <a:solidFill>
                  <a:srgbClr val="000000"/>
                </a:solidFill>
              </a:defRPr>
            </a:pPr>
          </a:p>
        </c:txPr>
        <c:crossAx val="3678838"/>
        <c:crossesAt val="0"/>
        <c:auto val="1"/>
        <c:lblOffset val="100"/>
        <c:tickLblSkip val="1"/>
        <c:noMultiLvlLbl val="0"/>
      </c:catAx>
      <c:valAx>
        <c:axId val="3678838"/>
        <c:scaling>
          <c:orientation val="minMax"/>
          <c:max val="30"/>
          <c:min val="-2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575" b="0" i="0" u="none" baseline="0">
                    <a:solidFill>
                      <a:srgbClr val="000000"/>
                    </a:solidFill>
                  </a:rPr>
                  <a:t>
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前年比（％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1"/>
              <c:y val="0.02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2778381"/>
        <c:crossesAt val="1"/>
        <c:crossBetween val="midCat"/>
        <c:dispUnits/>
        <c:majorUnit val="5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765"/>
          <c:y val="0.06075"/>
          <c:w val="0.1045"/>
          <c:h val="0.14275"/>
        </c:manualLayout>
      </c:layout>
      <c:overlay val="0"/>
      <c:spPr>
        <a:noFill/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4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5"/>
          <c:y val="0.03675"/>
          <c:w val="0.97075"/>
          <c:h val="0.95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'業種別分析'!$P$100</c:f>
              <c:strCache>
                <c:ptCount val="1"/>
                <c:pt idx="0">
                  <c:v>静岡県</c:v>
                </c:pt>
              </c:strCache>
            </c:strRef>
          </c:tx>
          <c:spPr>
            <a:pattFill prst="ltUpDiag">
              <a:fgClr>
                <a:srgbClr val="333333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'業種別分析'!$O$102:$O$122</c:f>
              <c:strCache/>
            </c:strRef>
          </c:cat>
          <c:val>
            <c:numRef>
              <c:f>'業種別分析'!$P$102:$P$122</c:f>
              <c:numCache/>
            </c:numRef>
          </c:val>
        </c:ser>
        <c:ser>
          <c:idx val="1"/>
          <c:order val="1"/>
          <c:tx>
            <c:strRef>
              <c:f>'業種別分析'!$S$100</c:f>
              <c:strCache>
                <c:ptCount val="1"/>
                <c:pt idx="0">
                  <c:v>全国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'業種別分析'!$O$102:$O$122</c:f>
              <c:strCache/>
            </c:strRef>
          </c:cat>
          <c:val>
            <c:numRef>
              <c:f>'業種別分析'!$S$102:$S$122</c:f>
              <c:numCache/>
            </c:numRef>
          </c:val>
        </c:ser>
        <c:gapWidth val="50"/>
        <c:axId val="33109543"/>
        <c:axId val="29550432"/>
      </c:barChart>
      <c:catAx>
        <c:axId val="33109543"/>
        <c:scaling>
          <c:orientation val="minMax"/>
        </c:scaling>
        <c:axPos val="b"/>
        <c:delete val="0"/>
        <c:numFmt formatCode="General" sourceLinked="0"/>
        <c:majorTickMark val="none"/>
        <c:minorTickMark val="none"/>
        <c:tickLblPos val="low"/>
        <c:spPr>
          <a:ln w="12700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750" b="0" i="0" u="none" baseline="0">
                <a:solidFill>
                  <a:srgbClr val="000000"/>
                </a:solidFill>
              </a:defRPr>
            </a:pPr>
          </a:p>
        </c:txPr>
        <c:crossAx val="29550432"/>
        <c:crosses val="autoZero"/>
        <c:auto val="1"/>
        <c:lblOffset val="100"/>
        <c:tickLblSkip val="1"/>
        <c:noMultiLvlLbl val="0"/>
      </c:catAx>
      <c:valAx>
        <c:axId val="29550432"/>
        <c:scaling>
          <c:orientation val="minMax"/>
          <c:max val="15"/>
          <c:min val="-2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前年比（％）</a:t>
                </a:r>
              </a:p>
            </c:rich>
          </c:tx>
          <c:layout>
            <c:manualLayout>
              <c:xMode val="factor"/>
              <c:yMode val="factor"/>
              <c:x val="0.0035"/>
              <c:y val="0.02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3109543"/>
        <c:crossesAt val="1"/>
        <c:crossBetween val="midCat"/>
        <c:dispUnits/>
        <c:majorUnit val="5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2"/>
          <c:y val="0.39825"/>
          <c:w val="0.10425"/>
          <c:h val="0.1185"/>
        </c:manualLayout>
      </c:layout>
      <c:overlay val="0"/>
      <c:spPr>
        <a:noFill/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4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025"/>
          <c:y val="0.03675"/>
          <c:w val="0.96825"/>
          <c:h val="0.96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'業種別分析'!$P$164</c:f>
              <c:strCache>
                <c:ptCount val="1"/>
                <c:pt idx="0">
                  <c:v>静岡県</c:v>
                </c:pt>
              </c:strCache>
            </c:strRef>
          </c:tx>
          <c:spPr>
            <a:pattFill prst="ltUpDiag">
              <a:fgClr>
                <a:srgbClr val="333333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'業種別分析'!$O$166:$O$186</c:f>
              <c:strCache/>
            </c:strRef>
          </c:cat>
          <c:val>
            <c:numRef>
              <c:f>'業種別分析'!$P$166:$P$186</c:f>
              <c:numCache/>
            </c:numRef>
          </c:val>
        </c:ser>
        <c:ser>
          <c:idx val="1"/>
          <c:order val="1"/>
          <c:tx>
            <c:strRef>
              <c:f>'業種別分析'!$S$164</c:f>
              <c:strCache>
                <c:ptCount val="1"/>
                <c:pt idx="0">
                  <c:v>全国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'業種別分析'!$O$166:$O$186</c:f>
              <c:strCache/>
            </c:strRef>
          </c:cat>
          <c:val>
            <c:numRef>
              <c:f>'業種別分析'!$S$166:$S$186</c:f>
              <c:numCache/>
            </c:numRef>
          </c:val>
        </c:ser>
        <c:gapWidth val="50"/>
        <c:axId val="64627297"/>
        <c:axId val="44774762"/>
      </c:barChart>
      <c:catAx>
        <c:axId val="64627297"/>
        <c:scaling>
          <c:orientation val="minMax"/>
        </c:scaling>
        <c:axPos val="b"/>
        <c:delete val="0"/>
        <c:numFmt formatCode="General" sourceLinked="0"/>
        <c:majorTickMark val="none"/>
        <c:minorTickMark val="none"/>
        <c:tickLblPos val="low"/>
        <c:spPr>
          <a:ln w="12700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750" b="0" i="0" u="none" baseline="0">
                <a:solidFill>
                  <a:srgbClr val="000000"/>
                </a:solidFill>
              </a:defRPr>
            </a:pPr>
          </a:p>
        </c:txPr>
        <c:crossAx val="44774762"/>
        <c:crosses val="autoZero"/>
        <c:auto val="1"/>
        <c:lblOffset val="100"/>
        <c:tickLblSkip val="1"/>
        <c:noMultiLvlLbl val="0"/>
      </c:catAx>
      <c:valAx>
        <c:axId val="44774762"/>
        <c:scaling>
          <c:orientation val="minMax"/>
          <c:max val="30"/>
          <c:min val="-4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前年比（％）</a:t>
                </a:r>
              </a:p>
            </c:rich>
          </c:tx>
          <c:layout>
            <c:manualLayout>
              <c:xMode val="factor"/>
              <c:yMode val="factor"/>
              <c:x val="0.006"/>
              <c:y val="0.036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4627297"/>
        <c:crossesAt val="1"/>
        <c:crossBetween val="midCat"/>
        <c:dispUnits/>
        <c:majorUnit val="10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625"/>
          <c:y val="0.38575"/>
          <c:w val="0.121"/>
          <c:h val="0.13275"/>
        </c:manualLayout>
      </c:layout>
      <c:overlay val="0"/>
      <c:spPr>
        <a:noFill/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4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寄与度!#REF!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ltUpDiag">
              <a:fgClr>
                <a:srgbClr val="333333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寄与度!#REF!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寄与度!#REF!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寄与度!#REF!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寄与度!#REF!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寄与度!#REF!</c:f>
              <c:numCache>
                <c:ptCount val="1"/>
                <c:pt idx="0">
                  <c:v>1</c:v>
                </c:pt>
              </c:numCache>
            </c:numRef>
          </c:val>
        </c:ser>
        <c:gapWidth val="50"/>
        <c:axId val="319675"/>
        <c:axId val="2877076"/>
      </c:barChart>
      <c:catAx>
        <c:axId val="319675"/>
        <c:scaling>
          <c:orientation val="minMax"/>
        </c:scaling>
        <c:axPos val="b"/>
        <c:delete val="0"/>
        <c:numFmt formatCode="General" sourceLinked="0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877076"/>
        <c:crosses val="autoZero"/>
        <c:auto val="1"/>
        <c:lblOffset val="100"/>
        <c:tickLblSkip val="1"/>
        <c:noMultiLvlLbl val="0"/>
      </c:catAx>
      <c:valAx>
        <c:axId val="2877076"/>
        <c:scaling>
          <c:orientation val="minMax"/>
          <c:max val="30"/>
          <c:min val="-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" b="0" i="0" u="none" baseline="0">
                    <a:solidFill>
                      <a:srgbClr val="000000"/>
                    </a:solidFill>
                  </a:rPr>
                  <a:t>前年比（％）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;&quot;△ &quot;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19675"/>
        <c:crossesAt val="1"/>
        <c:crossBetween val="midCat"/>
        <c:dispUnits/>
        <c:majorUnit val="10"/>
      </c:valAx>
      <c:spPr>
        <a:noFill/>
        <a:ln w="12700">
          <a:solidFill>
            <a:srgbClr val="000000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5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寄与度!#REF!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ltUpDiag">
              <a:fgClr>
                <a:srgbClr val="333333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寄与度!#REF!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寄与度!#REF!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寄与度!#REF!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寄与度!#REF!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寄与度!#REF!</c:f>
              <c:numCache>
                <c:ptCount val="1"/>
                <c:pt idx="0">
                  <c:v>1</c:v>
                </c:pt>
              </c:numCache>
            </c:numRef>
          </c:val>
        </c:ser>
        <c:gapWidth val="50"/>
        <c:axId val="25893685"/>
        <c:axId val="31716574"/>
      </c:barChart>
      <c:catAx>
        <c:axId val="25893685"/>
        <c:scaling>
          <c:orientation val="minMax"/>
        </c:scaling>
        <c:axPos val="b"/>
        <c:delete val="0"/>
        <c:numFmt formatCode="General" sourceLinked="0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1716574"/>
        <c:crosses val="autoZero"/>
        <c:auto val="1"/>
        <c:lblOffset val="100"/>
        <c:tickLblSkip val="1"/>
        <c:noMultiLvlLbl val="0"/>
      </c:catAx>
      <c:valAx>
        <c:axId val="31716574"/>
        <c:scaling>
          <c:orientation val="minMax"/>
          <c:max val="30"/>
          <c:min val="-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00" b="0" i="0" u="none" baseline="0">
                    <a:solidFill>
                      <a:srgbClr val="000000"/>
                    </a:solidFill>
                  </a:rPr>
                  <a:t>前年比</a:t>
                </a:r>
                <a:r>
                  <a:rPr lang="en-US" cap="none" sz="2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200" b="0" i="0" u="none" baseline="0">
                    <a:solidFill>
                      <a:srgbClr val="000000"/>
                    </a:solidFill>
                  </a:rPr>
                  <a:t>％</a:t>
                </a:r>
                <a:r>
                  <a:rPr lang="en-US" cap="none" sz="2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;&quot;△ &quot;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350" b="0" i="0" u="none" baseline="0">
                <a:solidFill>
                  <a:srgbClr val="000000"/>
                </a:solidFill>
              </a:defRPr>
            </a:pPr>
          </a:p>
        </c:txPr>
        <c:crossAx val="25893685"/>
        <c:crossesAt val="1"/>
        <c:crossBetween val="midCat"/>
        <c:dispUnits/>
        <c:majorUnit val="10"/>
      </c:valAx>
      <c:spPr>
        <a:noFill/>
        <a:ln w="12700">
          <a:solidFill>
            <a:srgbClr val="000000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5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寄与度!#REF!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ltUpDiag">
              <a:fgClr>
                <a:srgbClr val="333333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寄与度!#REF!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寄与度!#REF!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寄与度!#REF!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寄与度!#REF!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寄与度!#REF!</c:f>
              <c:numCache>
                <c:ptCount val="1"/>
                <c:pt idx="0">
                  <c:v>1</c:v>
                </c:pt>
              </c:numCache>
            </c:numRef>
          </c:val>
        </c:ser>
        <c:gapWidth val="50"/>
        <c:axId val="17013711"/>
        <c:axId val="18905672"/>
      </c:barChart>
      <c:catAx>
        <c:axId val="17013711"/>
        <c:scaling>
          <c:orientation val="minMax"/>
        </c:scaling>
        <c:axPos val="b"/>
        <c:delete val="0"/>
        <c:numFmt formatCode="General" sourceLinked="0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8905672"/>
        <c:crosses val="autoZero"/>
        <c:auto val="1"/>
        <c:lblOffset val="100"/>
        <c:tickLblSkip val="1"/>
        <c:noMultiLvlLbl val="0"/>
      </c:catAx>
      <c:valAx>
        <c:axId val="18905672"/>
        <c:scaling>
          <c:orientation val="minMax"/>
          <c:max val="40"/>
          <c:min val="-5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;&quot;△ &quot;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375" b="0" i="0" u="none" baseline="0">
                <a:solidFill>
                  <a:srgbClr val="000000"/>
                </a:solidFill>
              </a:defRPr>
            </a:pPr>
          </a:p>
        </c:txPr>
        <c:crossAx val="17013711"/>
        <c:crossesAt val="1"/>
        <c:crossBetween val="midCat"/>
        <c:dispUnits/>
        <c:majorUnit val="10"/>
      </c:valAx>
      <c:spPr>
        <a:noFill/>
        <a:ln w="12700">
          <a:solidFill>
            <a:srgbClr val="000000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5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</xdr:row>
      <xdr:rowOff>0</xdr:rowOff>
    </xdr:from>
    <xdr:to>
      <xdr:col>13</xdr:col>
      <xdr:colOff>9525</xdr:colOff>
      <xdr:row>19</xdr:row>
      <xdr:rowOff>0</xdr:rowOff>
    </xdr:to>
    <xdr:graphicFrame>
      <xdr:nvGraphicFramePr>
        <xdr:cNvPr id="1" name="グラフ 1"/>
        <xdr:cNvGraphicFramePr/>
      </xdr:nvGraphicFramePr>
      <xdr:xfrm>
        <a:off x="28575" y="171450"/>
        <a:ext cx="6924675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63</xdr:row>
      <xdr:rowOff>152400</xdr:rowOff>
    </xdr:from>
    <xdr:to>
      <xdr:col>12</xdr:col>
      <xdr:colOff>504825</xdr:colOff>
      <xdr:row>81</xdr:row>
      <xdr:rowOff>285750</xdr:rowOff>
    </xdr:to>
    <xdr:graphicFrame>
      <xdr:nvGraphicFramePr>
        <xdr:cNvPr id="2" name="グラフ 2"/>
        <xdr:cNvGraphicFramePr/>
      </xdr:nvGraphicFramePr>
      <xdr:xfrm>
        <a:off x="0" y="10848975"/>
        <a:ext cx="6934200" cy="3219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127</xdr:row>
      <xdr:rowOff>9525</xdr:rowOff>
    </xdr:from>
    <xdr:to>
      <xdr:col>12</xdr:col>
      <xdr:colOff>504825</xdr:colOff>
      <xdr:row>145</xdr:row>
      <xdr:rowOff>266700</xdr:rowOff>
    </xdr:to>
    <xdr:graphicFrame>
      <xdr:nvGraphicFramePr>
        <xdr:cNvPr id="3" name="グラフ 3"/>
        <xdr:cNvGraphicFramePr/>
      </xdr:nvGraphicFramePr>
      <xdr:xfrm>
        <a:off x="0" y="21431250"/>
        <a:ext cx="6934200" cy="31718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142875</xdr:colOff>
      <xdr:row>0</xdr:row>
      <xdr:rowOff>0</xdr:rowOff>
    </xdr:to>
    <xdr:graphicFrame>
      <xdr:nvGraphicFramePr>
        <xdr:cNvPr id="1" name="グラフ 1025"/>
        <xdr:cNvGraphicFramePr/>
      </xdr:nvGraphicFramePr>
      <xdr:xfrm>
        <a:off x="0" y="0"/>
        <a:ext cx="78009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24</xdr:row>
      <xdr:rowOff>0</xdr:rowOff>
    </xdr:from>
    <xdr:to>
      <xdr:col>13</xdr:col>
      <xdr:colOff>142875</xdr:colOff>
      <xdr:row>24</xdr:row>
      <xdr:rowOff>0</xdr:rowOff>
    </xdr:to>
    <xdr:graphicFrame>
      <xdr:nvGraphicFramePr>
        <xdr:cNvPr id="2" name="グラフ 1026"/>
        <xdr:cNvGraphicFramePr/>
      </xdr:nvGraphicFramePr>
      <xdr:xfrm>
        <a:off x="0" y="3981450"/>
        <a:ext cx="78009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47</xdr:row>
      <xdr:rowOff>0</xdr:rowOff>
    </xdr:from>
    <xdr:to>
      <xdr:col>13</xdr:col>
      <xdr:colOff>161925</xdr:colOff>
      <xdr:row>47</xdr:row>
      <xdr:rowOff>0</xdr:rowOff>
    </xdr:to>
    <xdr:graphicFrame>
      <xdr:nvGraphicFramePr>
        <xdr:cNvPr id="3" name="グラフ 1027"/>
        <xdr:cNvGraphicFramePr/>
      </xdr:nvGraphicFramePr>
      <xdr:xfrm>
        <a:off x="0" y="7743825"/>
        <a:ext cx="782002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193"/>
  <sheetViews>
    <sheetView tabSelected="1" zoomScalePageLayoutView="0" workbookViewId="0" topLeftCell="A124">
      <selection activeCell="Q138" sqref="Q138"/>
    </sheetView>
  </sheetViews>
  <sheetFormatPr defaultColWidth="9.00390625" defaultRowHeight="13.5"/>
  <cols>
    <col min="1" max="1" width="1.75390625" style="0" customWidth="1"/>
    <col min="2" max="2" width="4.375" style="8" customWidth="1"/>
    <col min="3" max="3" width="9.75390625" style="8" customWidth="1"/>
    <col min="4" max="4" width="7.375" style="8" customWidth="1"/>
    <col min="5" max="5" width="9.00390625" style="8" customWidth="1"/>
    <col min="6" max="6" width="7.375" style="8" customWidth="1"/>
    <col min="7" max="8" width="6.75390625" style="8" customWidth="1"/>
    <col min="9" max="9" width="7.375" style="8" customWidth="1"/>
    <col min="10" max="10" width="8.50390625" style="8" bestFit="1" customWidth="1"/>
    <col min="11" max="11" width="8.625" style="2" customWidth="1"/>
    <col min="12" max="13" width="6.75390625" style="2" customWidth="1"/>
    <col min="14" max="14" width="1.25" style="0" customWidth="1"/>
    <col min="15" max="15" width="12.625" style="0" customWidth="1"/>
    <col min="23" max="23" width="10.00390625" style="0" customWidth="1"/>
  </cols>
  <sheetData>
    <row r="1" spans="2:11" ht="13.5">
      <c r="B1" s="27" t="s">
        <v>48</v>
      </c>
      <c r="F1" s="10"/>
      <c r="K1" s="26" t="s">
        <v>130</v>
      </c>
    </row>
    <row r="19" ht="24" customHeight="1"/>
    <row r="20" spans="2:19" s="43" customFormat="1" ht="12.75" customHeight="1">
      <c r="B20" s="39" t="s">
        <v>49</v>
      </c>
      <c r="C20" s="40"/>
      <c r="D20" s="41"/>
      <c r="E20" s="42"/>
      <c r="F20" s="3"/>
      <c r="G20" s="3"/>
      <c r="H20" s="3"/>
      <c r="I20" s="3"/>
      <c r="K20" s="42" t="s">
        <v>130</v>
      </c>
      <c r="L20" s="3"/>
      <c r="N20" s="3"/>
      <c r="O20" s="3"/>
      <c r="P20" s="3"/>
      <c r="Q20" s="3"/>
      <c r="R20" s="3"/>
      <c r="S20" s="44"/>
    </row>
    <row r="21" spans="2:14" s="43" customFormat="1" ht="12.75" customHeight="1">
      <c r="B21" s="45" t="s">
        <v>127</v>
      </c>
      <c r="C21" s="46"/>
      <c r="D21" s="46"/>
      <c r="E21" s="46"/>
      <c r="F21" s="46"/>
      <c r="G21" s="47"/>
      <c r="H21" s="46" t="s">
        <v>128</v>
      </c>
      <c r="I21" s="46"/>
      <c r="J21" s="46"/>
      <c r="K21" s="46"/>
      <c r="L21" s="48"/>
      <c r="M21" s="49"/>
      <c r="N21" s="44"/>
    </row>
    <row r="22" spans="2:15" s="43" customFormat="1" ht="12.75" customHeight="1">
      <c r="B22" s="45" t="s">
        <v>129</v>
      </c>
      <c r="C22" s="46"/>
      <c r="D22" s="50"/>
      <c r="E22" s="46" t="s">
        <v>189</v>
      </c>
      <c r="F22" s="46"/>
      <c r="G22" s="47"/>
      <c r="H22" s="46" t="s">
        <v>129</v>
      </c>
      <c r="I22" s="46"/>
      <c r="J22" s="50"/>
      <c r="K22" s="46" t="s">
        <v>189</v>
      </c>
      <c r="L22" s="46"/>
      <c r="M22" s="47"/>
      <c r="N22" s="51"/>
      <c r="O22" s="44"/>
    </row>
    <row r="23" spans="2:15" s="43" customFormat="1" ht="12.75" customHeight="1">
      <c r="B23" s="215" t="s">
        <v>192</v>
      </c>
      <c r="C23" s="216"/>
      <c r="D23" s="55">
        <v>9.3</v>
      </c>
      <c r="E23" s="53" t="s">
        <v>188</v>
      </c>
      <c r="F23" s="54"/>
      <c r="G23" s="4"/>
      <c r="H23" s="217" t="s">
        <v>94</v>
      </c>
      <c r="I23" s="216"/>
      <c r="J23" s="55">
        <v>-5.9</v>
      </c>
      <c r="K23" s="42" t="s">
        <v>122</v>
      </c>
      <c r="L23" s="54"/>
      <c r="M23" s="131"/>
      <c r="N23" s="3"/>
      <c r="O23" s="44"/>
    </row>
    <row r="24" spans="2:15" s="43" customFormat="1" ht="12.75" customHeight="1">
      <c r="B24" s="207" t="s">
        <v>184</v>
      </c>
      <c r="C24" s="208"/>
      <c r="D24" s="58"/>
      <c r="E24" s="42" t="s">
        <v>91</v>
      </c>
      <c r="F24" s="3"/>
      <c r="G24" s="3"/>
      <c r="H24" s="56"/>
      <c r="I24" s="57"/>
      <c r="J24" s="59"/>
      <c r="K24" s="42"/>
      <c r="L24" s="3"/>
      <c r="M24" s="132"/>
      <c r="N24" s="3"/>
      <c r="O24" s="44"/>
    </row>
    <row r="25" spans="2:15" s="43" customFormat="1" ht="12.75" customHeight="1">
      <c r="B25" s="60"/>
      <c r="C25" s="61"/>
      <c r="D25" s="62"/>
      <c r="E25" s="63" t="s">
        <v>216</v>
      </c>
      <c r="F25" s="64"/>
      <c r="G25" s="38"/>
      <c r="H25" s="65"/>
      <c r="I25" s="66"/>
      <c r="J25" s="67"/>
      <c r="K25" s="174"/>
      <c r="L25" s="64"/>
      <c r="M25" s="133"/>
      <c r="N25" s="3"/>
      <c r="O25" s="44"/>
    </row>
    <row r="26" spans="2:15" s="43" customFormat="1" ht="12.75" customHeight="1">
      <c r="B26" s="211" t="s">
        <v>126</v>
      </c>
      <c r="C26" s="208"/>
      <c r="D26" s="163">
        <v>4.1</v>
      </c>
      <c r="E26" s="42" t="s">
        <v>220</v>
      </c>
      <c r="F26" s="3"/>
      <c r="G26" s="5"/>
      <c r="H26" s="212" t="s">
        <v>125</v>
      </c>
      <c r="I26" s="213"/>
      <c r="J26" s="59">
        <v>-3.9</v>
      </c>
      <c r="K26" s="42" t="s">
        <v>240</v>
      </c>
      <c r="L26" s="3"/>
      <c r="M26" s="132"/>
      <c r="N26" s="3"/>
      <c r="O26" s="44"/>
    </row>
    <row r="27" spans="2:15" s="43" customFormat="1" ht="12.75" customHeight="1">
      <c r="B27" s="207"/>
      <c r="C27" s="208"/>
      <c r="D27" s="58"/>
      <c r="E27" s="42" t="s">
        <v>239</v>
      </c>
      <c r="F27" s="3"/>
      <c r="G27" s="5"/>
      <c r="H27" s="207" t="s">
        <v>80</v>
      </c>
      <c r="I27" s="220"/>
      <c r="J27" s="59"/>
      <c r="K27" s="42" t="s">
        <v>123</v>
      </c>
      <c r="L27" s="3"/>
      <c r="M27" s="132"/>
      <c r="N27" s="3"/>
      <c r="O27" s="44"/>
    </row>
    <row r="28" spans="2:20" s="43" customFormat="1" ht="12.75" customHeight="1">
      <c r="B28" s="60"/>
      <c r="C28" s="61"/>
      <c r="D28" s="62"/>
      <c r="E28" s="63" t="s">
        <v>185</v>
      </c>
      <c r="F28" s="64"/>
      <c r="G28" s="38"/>
      <c r="H28" s="65"/>
      <c r="I28" s="66"/>
      <c r="J28" s="67"/>
      <c r="K28" s="63" t="s">
        <v>186</v>
      </c>
      <c r="L28" s="64"/>
      <c r="M28" s="133"/>
      <c r="N28" s="3"/>
      <c r="O28" s="135"/>
      <c r="P28" s="136"/>
      <c r="Q28" s="136"/>
      <c r="R28" s="136"/>
      <c r="S28" s="136"/>
      <c r="T28" s="136"/>
    </row>
    <row r="29" spans="2:20" s="43" customFormat="1" ht="12.75" customHeight="1">
      <c r="B29" s="211" t="s">
        <v>217</v>
      </c>
      <c r="C29" s="214"/>
      <c r="D29" s="163">
        <v>12.4</v>
      </c>
      <c r="E29" s="42" t="s">
        <v>219</v>
      </c>
      <c r="F29" s="3"/>
      <c r="G29" s="5"/>
      <c r="H29" s="212" t="s">
        <v>47</v>
      </c>
      <c r="I29" s="213"/>
      <c r="J29" s="163">
        <v>-0.3</v>
      </c>
      <c r="K29" s="42" t="s">
        <v>241</v>
      </c>
      <c r="L29" s="3"/>
      <c r="M29" s="132"/>
      <c r="N29" s="3"/>
      <c r="O29" s="212"/>
      <c r="P29" s="208"/>
      <c r="Q29" s="3"/>
      <c r="R29" s="42"/>
      <c r="S29" s="3"/>
      <c r="T29" s="3"/>
    </row>
    <row r="30" spans="2:20" s="43" customFormat="1" ht="12.75" customHeight="1">
      <c r="B30" s="211" t="s">
        <v>218</v>
      </c>
      <c r="C30" s="208" t="s">
        <v>18</v>
      </c>
      <c r="D30" s="58"/>
      <c r="E30" s="42"/>
      <c r="F30" s="57"/>
      <c r="G30" s="5"/>
      <c r="H30" s="212"/>
      <c r="I30" s="213"/>
      <c r="J30" s="59"/>
      <c r="K30" s="42" t="s">
        <v>242</v>
      </c>
      <c r="L30" s="3"/>
      <c r="M30" s="132"/>
      <c r="N30" s="3"/>
      <c r="O30" s="212"/>
      <c r="P30" s="208"/>
      <c r="Q30" s="42"/>
      <c r="R30" s="42"/>
      <c r="S30" s="57"/>
      <c r="T30" s="3"/>
    </row>
    <row r="31" spans="2:20" s="43" customFormat="1" ht="12.75" customHeight="1">
      <c r="B31" s="68"/>
      <c r="C31" s="70"/>
      <c r="D31" s="71"/>
      <c r="E31" s="72"/>
      <c r="F31" s="73"/>
      <c r="G31" s="6"/>
      <c r="H31" s="74"/>
      <c r="I31" s="75"/>
      <c r="J31" s="76"/>
      <c r="K31" s="73" t="s">
        <v>124</v>
      </c>
      <c r="L31" s="73"/>
      <c r="M31" s="134"/>
      <c r="N31" s="3"/>
      <c r="O31" s="57"/>
      <c r="P31" s="57"/>
      <c r="Q31" s="42"/>
      <c r="R31" s="42"/>
      <c r="S31" s="3"/>
      <c r="T31" s="3"/>
    </row>
    <row r="32" spans="3:19" ht="13.5">
      <c r="C32" s="11" t="s">
        <v>190</v>
      </c>
      <c r="K32" s="8"/>
      <c r="L32" s="8"/>
      <c r="M32" s="8"/>
      <c r="N32" s="8"/>
      <c r="O32" s="2"/>
      <c r="P32" s="2"/>
      <c r="Q32" s="2"/>
      <c r="R32" s="2"/>
      <c r="S32" s="2"/>
    </row>
    <row r="33" ht="13.5">
      <c r="C33" s="8" t="s">
        <v>191</v>
      </c>
    </row>
    <row r="36" spans="2:16" s="77" customFormat="1" ht="14.25">
      <c r="B36" s="39" t="s">
        <v>50</v>
      </c>
      <c r="C36" s="40"/>
      <c r="D36" s="40"/>
      <c r="E36" s="40"/>
      <c r="F36" s="40"/>
      <c r="G36" s="40"/>
      <c r="H36" s="40"/>
      <c r="I36" s="40" t="s">
        <v>131</v>
      </c>
      <c r="J36" s="40"/>
      <c r="K36" s="44"/>
      <c r="L36" s="44"/>
      <c r="M36" s="44"/>
      <c r="P36" s="98" t="s">
        <v>44</v>
      </c>
    </row>
    <row r="37" spans="2:23" s="77" customFormat="1" ht="13.5">
      <c r="B37" s="78"/>
      <c r="C37" s="53"/>
      <c r="D37" s="53" t="s">
        <v>17</v>
      </c>
      <c r="E37" s="53"/>
      <c r="F37" s="221" t="s">
        <v>0</v>
      </c>
      <c r="G37" s="79" t="s">
        <v>5</v>
      </c>
      <c r="H37" s="79"/>
      <c r="I37" s="80" t="s">
        <v>6</v>
      </c>
      <c r="J37" s="80" t="s">
        <v>7</v>
      </c>
      <c r="K37" s="81" t="s">
        <v>8</v>
      </c>
      <c r="L37" s="44"/>
      <c r="M37" s="44"/>
      <c r="N37" s="44"/>
      <c r="P37" s="80" t="s">
        <v>15</v>
      </c>
      <c r="Q37" s="80" t="s">
        <v>15</v>
      </c>
      <c r="R37" s="80" t="s">
        <v>58</v>
      </c>
      <c r="S37" s="107" t="s">
        <v>42</v>
      </c>
      <c r="T37" s="107" t="s">
        <v>42</v>
      </c>
      <c r="U37" s="107" t="s">
        <v>42</v>
      </c>
      <c r="V37"/>
      <c r="W37"/>
    </row>
    <row r="38" spans="2:23" s="77" customFormat="1" ht="13.5">
      <c r="B38" s="82" t="s">
        <v>16</v>
      </c>
      <c r="C38" s="72"/>
      <c r="D38" s="72"/>
      <c r="E38" s="72"/>
      <c r="F38" s="231"/>
      <c r="G38" s="129" t="str">
        <f>'寄与度'!G4</f>
        <v>25年</v>
      </c>
      <c r="H38" s="130" t="str">
        <f>'寄与度'!H4</f>
        <v>26年</v>
      </c>
      <c r="I38" s="85" t="s">
        <v>9</v>
      </c>
      <c r="J38" s="85" t="s">
        <v>9</v>
      </c>
      <c r="K38" s="86"/>
      <c r="L38" s="44"/>
      <c r="M38" s="44"/>
      <c r="N38" s="44"/>
      <c r="P38" s="84" t="s">
        <v>43</v>
      </c>
      <c r="Q38" s="84" t="str">
        <f>H38</f>
        <v>26年</v>
      </c>
      <c r="R38" s="84" t="str">
        <f>G38</f>
        <v>25年</v>
      </c>
      <c r="S38" s="108" t="s">
        <v>6</v>
      </c>
      <c r="T38" s="108" t="str">
        <f>Q38</f>
        <v>26年</v>
      </c>
      <c r="U38" s="108" t="str">
        <f>R38</f>
        <v>25年</v>
      </c>
      <c r="V38"/>
      <c r="W38"/>
    </row>
    <row r="39" spans="2:21" ht="13.5" customHeight="1">
      <c r="B39" s="225" t="s">
        <v>3</v>
      </c>
      <c r="C39" s="232"/>
      <c r="D39" s="232"/>
      <c r="E39" s="233"/>
      <c r="F39" s="102">
        <f>'寄与度'!F5</f>
        <v>10000</v>
      </c>
      <c r="G39" s="33">
        <f>'寄与度'!G5</f>
        <v>94.9</v>
      </c>
      <c r="H39" s="33">
        <f>'寄与度'!H5</f>
        <v>95.2</v>
      </c>
      <c r="I39" s="34">
        <f>'寄与度'!I5</f>
        <v>0.3</v>
      </c>
      <c r="J39" s="34">
        <f>'寄与度'!J5</f>
        <v>100</v>
      </c>
      <c r="K39" s="35">
        <f>'寄与度'!K5</f>
        <v>0.3</v>
      </c>
      <c r="N39" s="2"/>
      <c r="O39" s="104"/>
      <c r="P39" s="21"/>
      <c r="Q39" s="21"/>
      <c r="R39" s="21"/>
      <c r="S39" s="99"/>
      <c r="T39" s="99"/>
      <c r="U39" s="99"/>
    </row>
    <row r="40" spans="2:21" ht="13.5">
      <c r="B40" s="36"/>
      <c r="C40" s="228" t="s">
        <v>12</v>
      </c>
      <c r="D40" s="228"/>
      <c r="E40" s="229"/>
      <c r="F40" s="18">
        <f>'寄与度'!F6</f>
        <v>35.1</v>
      </c>
      <c r="G40" s="20">
        <f>'寄与度'!G6</f>
        <v>105.4</v>
      </c>
      <c r="H40" s="20">
        <f>'寄与度'!H6</f>
        <v>107.4</v>
      </c>
      <c r="I40" s="22">
        <f>'寄与度'!I6</f>
        <v>1.9</v>
      </c>
      <c r="J40" s="22">
        <f>'寄与度'!J6</f>
        <v>2.3</v>
      </c>
      <c r="K40" s="25">
        <f>'寄与度'!K6</f>
        <v>0</v>
      </c>
      <c r="N40" s="2"/>
      <c r="O40" t="s">
        <v>81</v>
      </c>
      <c r="P40" s="22">
        <f>I40</f>
        <v>1.9</v>
      </c>
      <c r="Q40" s="91">
        <f>H40</f>
        <v>107.4</v>
      </c>
      <c r="R40" s="22">
        <f>G40</f>
        <v>105.4</v>
      </c>
      <c r="S40" s="100">
        <f>(T40/U40-1)*100</f>
        <v>1.0214504596527174</v>
      </c>
      <c r="T40" s="100">
        <v>98.9</v>
      </c>
      <c r="U40" s="100">
        <v>97.9</v>
      </c>
    </row>
    <row r="41" spans="2:21" ht="12.75" customHeight="1">
      <c r="B41" s="36"/>
      <c r="C41" s="228" t="s">
        <v>13</v>
      </c>
      <c r="D41" s="228"/>
      <c r="E41" s="229"/>
      <c r="F41" s="18">
        <f>'寄与度'!F7</f>
        <v>235.1</v>
      </c>
      <c r="G41" s="20">
        <f>'寄与度'!G7</f>
        <v>94</v>
      </c>
      <c r="H41" s="20">
        <f>'寄与度'!H7</f>
        <v>98.4</v>
      </c>
      <c r="I41" s="22">
        <f>'寄与度'!I7</f>
        <v>4.7</v>
      </c>
      <c r="J41" s="22">
        <f>'寄与度'!J7</f>
        <v>34.5</v>
      </c>
      <c r="K41" s="25">
        <f>'寄与度'!K7</f>
        <v>0.1</v>
      </c>
      <c r="N41" s="2"/>
      <c r="O41" t="s">
        <v>82</v>
      </c>
      <c r="P41" s="22">
        <f aca="true" t="shared" si="0" ref="P41:P58">I41</f>
        <v>4.7</v>
      </c>
      <c r="Q41" s="91">
        <f aca="true" t="shared" si="1" ref="Q41:Q58">H41</f>
        <v>98.4</v>
      </c>
      <c r="R41" s="22">
        <f aca="true" t="shared" si="2" ref="R41:R58">G41</f>
        <v>94</v>
      </c>
      <c r="S41" s="100">
        <f aca="true" t="shared" si="3" ref="S41:S57">(T41/U41-1)*100</f>
        <v>1.869158878504673</v>
      </c>
      <c r="T41" s="100">
        <v>98.1</v>
      </c>
      <c r="U41" s="100">
        <v>96.3</v>
      </c>
    </row>
    <row r="42" spans="2:21" ht="12.75" customHeight="1">
      <c r="B42" s="36"/>
      <c r="C42" s="228" t="s">
        <v>14</v>
      </c>
      <c r="D42" s="228"/>
      <c r="E42" s="229"/>
      <c r="F42" s="18">
        <f>'寄与度'!F8</f>
        <v>143.3</v>
      </c>
      <c r="G42" s="20">
        <f>'寄与度'!G8</f>
        <v>104.3</v>
      </c>
      <c r="H42" s="20">
        <f>'寄与度'!H8</f>
        <v>110.7</v>
      </c>
      <c r="I42" s="22">
        <f>'寄与度'!I8</f>
        <v>6.1</v>
      </c>
      <c r="J42" s="22">
        <f>'寄与度'!J8</f>
        <v>30.6</v>
      </c>
      <c r="K42" s="25">
        <f>'寄与度'!K8</f>
        <v>0.1</v>
      </c>
      <c r="N42" s="2"/>
      <c r="O42" t="s">
        <v>83</v>
      </c>
      <c r="P42" s="22">
        <f t="shared" si="0"/>
        <v>6.1</v>
      </c>
      <c r="Q42" s="91">
        <f t="shared" si="1"/>
        <v>110.7</v>
      </c>
      <c r="R42" s="22">
        <f t="shared" si="2"/>
        <v>104.3</v>
      </c>
      <c r="S42" s="100">
        <f t="shared" si="3"/>
        <v>-1.213346814964611</v>
      </c>
      <c r="T42" s="100">
        <v>97.7</v>
      </c>
      <c r="U42" s="100">
        <v>98.9</v>
      </c>
    </row>
    <row r="43" spans="2:21" ht="12.75" customHeight="1">
      <c r="B43" s="36"/>
      <c r="C43" s="205" t="s">
        <v>164</v>
      </c>
      <c r="D43" s="205"/>
      <c r="E43" s="206"/>
      <c r="F43" s="18">
        <f>'寄与度'!F9</f>
        <v>880.2</v>
      </c>
      <c r="G43" s="20">
        <f>'寄与度'!G9</f>
        <v>91.3</v>
      </c>
      <c r="H43" s="20">
        <f>'寄与度'!H9</f>
        <v>99.8</v>
      </c>
      <c r="I43" s="22">
        <f>'寄与度'!I9</f>
        <v>9.3</v>
      </c>
      <c r="J43" s="22">
        <f>'寄与度'!J9</f>
        <v>249.4</v>
      </c>
      <c r="K43" s="25">
        <f>'寄与度'!K9</f>
        <v>0.7</v>
      </c>
      <c r="N43" s="2"/>
      <c r="O43" s="173" t="s">
        <v>194</v>
      </c>
      <c r="P43" s="22">
        <f t="shared" si="0"/>
        <v>9.3</v>
      </c>
      <c r="Q43" s="91">
        <f t="shared" si="1"/>
        <v>99.8</v>
      </c>
      <c r="R43" s="22">
        <f t="shared" si="2"/>
        <v>91.3</v>
      </c>
      <c r="S43" s="100">
        <f t="shared" si="3"/>
        <v>11.046511627906973</v>
      </c>
      <c r="T43" s="100">
        <v>114.6</v>
      </c>
      <c r="U43" s="100">
        <v>103.2</v>
      </c>
    </row>
    <row r="44" spans="2:21" ht="12.75" customHeight="1">
      <c r="B44" s="36"/>
      <c r="C44" s="205" t="s">
        <v>166</v>
      </c>
      <c r="D44" s="205"/>
      <c r="E44" s="206"/>
      <c r="F44" s="18">
        <f>'寄与度'!F10</f>
        <v>174.2</v>
      </c>
      <c r="G44" s="20">
        <f>'寄与度'!G10</f>
        <v>82.7</v>
      </c>
      <c r="H44" s="20">
        <f>'寄与度'!H10</f>
        <v>88</v>
      </c>
      <c r="I44" s="22">
        <f>'寄与度'!I10</f>
        <v>6.4</v>
      </c>
      <c r="J44" s="22">
        <f>'寄与度'!J10</f>
        <v>30.8</v>
      </c>
      <c r="K44" s="25">
        <f>'寄与度'!K10</f>
        <v>0.1</v>
      </c>
      <c r="N44" s="2"/>
      <c r="O44" t="s">
        <v>195</v>
      </c>
      <c r="P44" s="22">
        <f>I44</f>
        <v>6.4</v>
      </c>
      <c r="Q44" s="91">
        <f>H44</f>
        <v>88</v>
      </c>
      <c r="R44" s="22">
        <f>G44</f>
        <v>82.7</v>
      </c>
      <c r="S44" s="100">
        <f t="shared" si="3"/>
        <v>9.039548022598876</v>
      </c>
      <c r="T44" s="100">
        <v>96.5</v>
      </c>
      <c r="U44" s="100">
        <v>88.5</v>
      </c>
    </row>
    <row r="45" spans="2:21" ht="12.75" customHeight="1">
      <c r="B45" s="36"/>
      <c r="C45" s="205" t="s">
        <v>168</v>
      </c>
      <c r="D45" s="205"/>
      <c r="E45" s="206"/>
      <c r="F45" s="18">
        <f>'寄与度'!F11</f>
        <v>1107.9</v>
      </c>
      <c r="G45" s="20">
        <f>'寄与度'!G11</f>
        <v>91</v>
      </c>
      <c r="H45" s="20">
        <f>'寄与度'!H11</f>
        <v>94.7</v>
      </c>
      <c r="I45" s="22">
        <f>'寄与度'!I11</f>
        <v>4.1</v>
      </c>
      <c r="J45" s="22">
        <f>'寄与度'!J11</f>
        <v>136.6</v>
      </c>
      <c r="K45" s="25">
        <f>'寄与度'!K11</f>
        <v>0.4</v>
      </c>
      <c r="N45" s="2"/>
      <c r="O45" t="s">
        <v>84</v>
      </c>
      <c r="P45" s="22">
        <f t="shared" si="0"/>
        <v>4.1</v>
      </c>
      <c r="Q45" s="91">
        <f t="shared" si="1"/>
        <v>94.7</v>
      </c>
      <c r="R45" s="22">
        <f t="shared" si="2"/>
        <v>91</v>
      </c>
      <c r="S45" s="100">
        <f t="shared" si="3"/>
        <v>1.976284584980248</v>
      </c>
      <c r="T45" s="100">
        <v>103.2</v>
      </c>
      <c r="U45" s="100">
        <v>101.2</v>
      </c>
    </row>
    <row r="46" spans="2:21" ht="12.75" customHeight="1">
      <c r="B46" s="36"/>
      <c r="C46" s="205" t="s">
        <v>165</v>
      </c>
      <c r="D46" s="205"/>
      <c r="E46" s="206"/>
      <c r="F46" s="18">
        <f>'寄与度'!F12</f>
        <v>103.1</v>
      </c>
      <c r="G46" s="20">
        <f>'寄与度'!G12</f>
        <v>85.6</v>
      </c>
      <c r="H46" s="20">
        <f>'寄与度'!H12</f>
        <v>82.7</v>
      </c>
      <c r="I46" s="22">
        <f>'寄与度'!I12</f>
        <v>-3.4</v>
      </c>
      <c r="J46" s="22">
        <f>'寄与度'!J12</f>
        <v>-10</v>
      </c>
      <c r="K46" s="25">
        <f>'寄与度'!K12</f>
        <v>0</v>
      </c>
      <c r="N46" s="2"/>
      <c r="O46" t="s">
        <v>180</v>
      </c>
      <c r="P46" s="22">
        <f t="shared" si="0"/>
        <v>-3.4</v>
      </c>
      <c r="Q46" s="91">
        <f t="shared" si="1"/>
        <v>82.7</v>
      </c>
      <c r="R46" s="22">
        <f t="shared" si="2"/>
        <v>85.6</v>
      </c>
      <c r="S46" s="100">
        <f t="shared" si="3"/>
        <v>-10.495626822157433</v>
      </c>
      <c r="T46" s="100">
        <v>61.4</v>
      </c>
      <c r="U46" s="100">
        <v>68.6</v>
      </c>
    </row>
    <row r="47" spans="2:21" ht="12.75" customHeight="1">
      <c r="B47" s="36"/>
      <c r="C47" s="205" t="s">
        <v>169</v>
      </c>
      <c r="D47" s="205"/>
      <c r="E47" s="206"/>
      <c r="F47" s="18">
        <f>'寄与度'!F13</f>
        <v>3144.2</v>
      </c>
      <c r="G47" s="20">
        <f>'寄与度'!G13</f>
        <v>93.4</v>
      </c>
      <c r="H47" s="20">
        <f>'寄与度'!H13</f>
        <v>93.1</v>
      </c>
      <c r="I47" s="22">
        <f>'寄与度'!I13</f>
        <v>-0.3</v>
      </c>
      <c r="J47" s="22">
        <f>'寄与度'!J13</f>
        <v>-31.4</v>
      </c>
      <c r="K47" s="25">
        <f>'寄与度'!K13</f>
        <v>-0.1</v>
      </c>
      <c r="N47" s="2"/>
      <c r="O47" t="s">
        <v>85</v>
      </c>
      <c r="P47" s="22">
        <f t="shared" si="0"/>
        <v>-0.3</v>
      </c>
      <c r="Q47" s="91">
        <f t="shared" si="1"/>
        <v>93.1</v>
      </c>
      <c r="R47" s="22">
        <f t="shared" si="2"/>
        <v>93.4</v>
      </c>
      <c r="S47" s="100">
        <f t="shared" si="3"/>
        <v>1.8036072144288484</v>
      </c>
      <c r="T47" s="100">
        <v>101.6</v>
      </c>
      <c r="U47" s="100">
        <v>99.8</v>
      </c>
    </row>
    <row r="48" spans="2:21" ht="12.75" customHeight="1">
      <c r="B48" s="36"/>
      <c r="C48" s="205" t="s">
        <v>170</v>
      </c>
      <c r="D48" s="205"/>
      <c r="E48" s="206"/>
      <c r="F48" s="18">
        <f>'寄与度'!F14</f>
        <v>170.1</v>
      </c>
      <c r="G48" s="20">
        <f>'寄与度'!G14</f>
        <v>98.4</v>
      </c>
      <c r="H48" s="20">
        <f>'寄与度'!H14</f>
        <v>110.6</v>
      </c>
      <c r="I48" s="22">
        <f>'寄与度'!I14</f>
        <v>12.4</v>
      </c>
      <c r="J48" s="22">
        <f>'寄与度'!J14</f>
        <v>69.2</v>
      </c>
      <c r="K48" s="25">
        <f>'寄与度'!K14</f>
        <v>0.2</v>
      </c>
      <c r="N48" s="2"/>
      <c r="O48" t="s">
        <v>193</v>
      </c>
      <c r="P48" s="22">
        <f t="shared" si="0"/>
        <v>12.4</v>
      </c>
      <c r="Q48" s="91">
        <f t="shared" si="1"/>
        <v>110.6</v>
      </c>
      <c r="R48" s="22">
        <f t="shared" si="2"/>
        <v>98.4</v>
      </c>
      <c r="S48" s="100">
        <f t="shared" si="3"/>
        <v>2.607823470411219</v>
      </c>
      <c r="T48" s="100">
        <v>102.3</v>
      </c>
      <c r="U48" s="100">
        <v>99.7</v>
      </c>
    </row>
    <row r="49" spans="2:21" ht="13.5" customHeight="1">
      <c r="B49" s="36"/>
      <c r="C49" s="205" t="s">
        <v>171</v>
      </c>
      <c r="D49" s="205"/>
      <c r="E49" s="206"/>
      <c r="F49" s="18">
        <f>'寄与度'!F15</f>
        <v>995</v>
      </c>
      <c r="G49" s="20">
        <f>'寄与度'!G15</f>
        <v>115.8</v>
      </c>
      <c r="H49" s="20">
        <f>'寄与度'!H15</f>
        <v>109</v>
      </c>
      <c r="I49" s="22">
        <f>'寄与度'!I15</f>
        <v>-5.9</v>
      </c>
      <c r="J49" s="22">
        <f>'寄与度'!J15</f>
        <v>-225.5</v>
      </c>
      <c r="K49" s="25">
        <f>'寄与度'!K15</f>
        <v>-0.7</v>
      </c>
      <c r="N49" s="2"/>
      <c r="O49" t="s">
        <v>86</v>
      </c>
      <c r="P49" s="22">
        <f t="shared" si="0"/>
        <v>-5.9</v>
      </c>
      <c r="Q49" s="91">
        <f t="shared" si="1"/>
        <v>109</v>
      </c>
      <c r="R49" s="22">
        <f t="shared" si="2"/>
        <v>115.8</v>
      </c>
      <c r="S49" s="100">
        <f t="shared" si="3"/>
        <v>-1.4373716632443578</v>
      </c>
      <c r="T49" s="100">
        <v>96</v>
      </c>
      <c r="U49" s="100">
        <v>97.4</v>
      </c>
    </row>
    <row r="50" spans="2:21" ht="12.75" customHeight="1">
      <c r="B50" s="36"/>
      <c r="C50" s="205" t="s">
        <v>172</v>
      </c>
      <c r="D50" s="205"/>
      <c r="E50" s="206"/>
      <c r="F50" s="18">
        <f>'寄与度'!F16</f>
        <v>472.6</v>
      </c>
      <c r="G50" s="20">
        <f>'寄与度'!G16</f>
        <v>94.4</v>
      </c>
      <c r="H50" s="20">
        <f>'寄与度'!H16</f>
        <v>93.3</v>
      </c>
      <c r="I50" s="22">
        <f>'寄与度'!I16</f>
        <v>-1.2</v>
      </c>
      <c r="J50" s="22">
        <f>'寄与度'!J16</f>
        <v>-17.3</v>
      </c>
      <c r="K50" s="25">
        <f>'寄与度'!K16</f>
        <v>-0.1</v>
      </c>
      <c r="N50" s="2"/>
      <c r="O50" s="105" t="s">
        <v>181</v>
      </c>
      <c r="P50" s="22">
        <f t="shared" si="0"/>
        <v>-1.2</v>
      </c>
      <c r="Q50" s="91">
        <f t="shared" si="1"/>
        <v>93.3</v>
      </c>
      <c r="R50" s="22">
        <f t="shared" si="2"/>
        <v>94.4</v>
      </c>
      <c r="S50" s="100">
        <f t="shared" si="3"/>
        <v>0.40733197556006573</v>
      </c>
      <c r="T50" s="100">
        <v>98.6</v>
      </c>
      <c r="U50" s="100">
        <v>98.2</v>
      </c>
    </row>
    <row r="51" spans="2:21" ht="12.75" customHeight="1">
      <c r="B51" s="36"/>
      <c r="C51" s="205" t="s">
        <v>173</v>
      </c>
      <c r="D51" s="205"/>
      <c r="E51" s="206"/>
      <c r="F51" s="18">
        <f>'寄与度'!F17</f>
        <v>301</v>
      </c>
      <c r="G51" s="20">
        <f>'寄与度'!G17</f>
        <v>82.8</v>
      </c>
      <c r="H51" s="20">
        <f>'寄与度'!H17</f>
        <v>83.4</v>
      </c>
      <c r="I51" s="22">
        <f>'寄与度'!I17</f>
        <v>0.7</v>
      </c>
      <c r="J51" s="22">
        <f>'寄与度'!J17</f>
        <v>6</v>
      </c>
      <c r="K51" s="25">
        <f>'寄与度'!K17</f>
        <v>0</v>
      </c>
      <c r="N51" s="2"/>
      <c r="O51" t="s">
        <v>197</v>
      </c>
      <c r="P51" s="22">
        <f t="shared" si="0"/>
        <v>0.7</v>
      </c>
      <c r="Q51" s="91">
        <f t="shared" si="1"/>
        <v>83.4</v>
      </c>
      <c r="R51" s="22">
        <f t="shared" si="2"/>
        <v>82.8</v>
      </c>
      <c r="S51" s="100">
        <f t="shared" si="3"/>
        <v>0.9249743062692772</v>
      </c>
      <c r="T51" s="100">
        <v>98.2</v>
      </c>
      <c r="U51" s="100">
        <v>97.3</v>
      </c>
    </row>
    <row r="52" spans="2:21" ht="13.5" customHeight="1">
      <c r="B52" s="36"/>
      <c r="C52" s="205" t="s">
        <v>174</v>
      </c>
      <c r="D52" s="205"/>
      <c r="E52" s="206"/>
      <c r="F52" s="18">
        <f>'寄与度'!F18</f>
        <v>58.1</v>
      </c>
      <c r="G52" s="20">
        <f>'寄与度'!G18</f>
        <v>91.9</v>
      </c>
      <c r="H52" s="20">
        <f>'寄与度'!H18</f>
        <v>94.1</v>
      </c>
      <c r="I52" s="22">
        <f>'寄与度'!I18</f>
        <v>2.4</v>
      </c>
      <c r="J52" s="22">
        <f>'寄与度'!J18</f>
        <v>4.3</v>
      </c>
      <c r="K52" s="25">
        <f>'寄与度'!K18</f>
        <v>0</v>
      </c>
      <c r="N52" s="2"/>
      <c r="O52" t="s">
        <v>87</v>
      </c>
      <c r="P52" s="22">
        <f t="shared" si="0"/>
        <v>2.4</v>
      </c>
      <c r="Q52" s="91">
        <f t="shared" si="1"/>
        <v>94.1</v>
      </c>
      <c r="R52" s="22">
        <f t="shared" si="2"/>
        <v>91.9</v>
      </c>
      <c r="S52" s="100">
        <f t="shared" si="3"/>
        <v>-1.2195121951219523</v>
      </c>
      <c r="T52" s="100">
        <v>97.2</v>
      </c>
      <c r="U52" s="100">
        <v>98.4</v>
      </c>
    </row>
    <row r="53" spans="2:21" ht="12.75" customHeight="1">
      <c r="B53" s="36"/>
      <c r="C53" s="205" t="s">
        <v>175</v>
      </c>
      <c r="D53" s="205"/>
      <c r="E53" s="206"/>
      <c r="F53" s="18">
        <f>'寄与度'!F19</f>
        <v>1635</v>
      </c>
      <c r="G53" s="20">
        <f>'寄与度'!G19</f>
        <v>92.2</v>
      </c>
      <c r="H53" s="20">
        <f>'寄与度'!H19</f>
        <v>88.6</v>
      </c>
      <c r="I53" s="22">
        <f>'寄与度'!I19</f>
        <v>-3.9</v>
      </c>
      <c r="J53" s="22">
        <f>'寄与度'!J19</f>
        <v>-196.2</v>
      </c>
      <c r="K53" s="25">
        <f>'寄与度'!K19</f>
        <v>-0.6</v>
      </c>
      <c r="N53" s="2"/>
      <c r="O53" t="s">
        <v>199</v>
      </c>
      <c r="P53" s="22">
        <f t="shared" si="0"/>
        <v>-3.9</v>
      </c>
      <c r="Q53" s="91">
        <f t="shared" si="1"/>
        <v>88.6</v>
      </c>
      <c r="R53" s="22">
        <f t="shared" si="2"/>
        <v>92.2</v>
      </c>
      <c r="S53" s="100">
        <f t="shared" si="3"/>
        <v>-1.0224948875255602</v>
      </c>
      <c r="T53" s="100">
        <v>96.8</v>
      </c>
      <c r="U53" s="100">
        <v>97.8</v>
      </c>
    </row>
    <row r="54" spans="2:21" ht="12.75" customHeight="1">
      <c r="B54" s="36"/>
      <c r="C54" s="205" t="s">
        <v>176</v>
      </c>
      <c r="D54" s="205"/>
      <c r="E54" s="206"/>
      <c r="F54" s="18">
        <f>'寄与度'!F20</f>
        <v>224.4</v>
      </c>
      <c r="G54" s="20">
        <f>'寄与度'!G20</f>
        <v>91</v>
      </c>
      <c r="H54" s="20">
        <f>'寄与度'!H20</f>
        <v>88.1</v>
      </c>
      <c r="I54" s="22">
        <f>'寄与度'!I20</f>
        <v>-3.2</v>
      </c>
      <c r="J54" s="22">
        <f>'寄与度'!J20</f>
        <v>-21.7</v>
      </c>
      <c r="K54" s="25">
        <f>'寄与度'!K20</f>
        <v>-0.1</v>
      </c>
      <c r="N54" s="2"/>
      <c r="O54" t="s">
        <v>88</v>
      </c>
      <c r="P54" s="22">
        <f t="shared" si="0"/>
        <v>-3.2</v>
      </c>
      <c r="Q54" s="91">
        <f t="shared" si="1"/>
        <v>88.1</v>
      </c>
      <c r="R54" s="22">
        <f t="shared" si="2"/>
        <v>91</v>
      </c>
      <c r="S54" s="100">
        <f t="shared" si="3"/>
        <v>-0.7106598984771617</v>
      </c>
      <c r="T54" s="100">
        <v>97.8</v>
      </c>
      <c r="U54" s="100">
        <v>98.5</v>
      </c>
    </row>
    <row r="55" spans="2:21" ht="13.5" customHeight="1">
      <c r="B55" s="36"/>
      <c r="C55" s="205" t="s">
        <v>177</v>
      </c>
      <c r="D55" s="205"/>
      <c r="E55" s="206"/>
      <c r="F55" s="18">
        <f>'寄与度'!F21</f>
        <v>58.6</v>
      </c>
      <c r="G55" s="20">
        <f>'寄与度'!G21</f>
        <v>123.7</v>
      </c>
      <c r="H55" s="20">
        <f>'寄与度'!H21</f>
        <v>124.2</v>
      </c>
      <c r="I55" s="22">
        <f>'寄与度'!I21</f>
        <v>0.4</v>
      </c>
      <c r="J55" s="22">
        <f>'寄与度'!J21</f>
        <v>1</v>
      </c>
      <c r="K55" s="25">
        <f>'寄与度'!K21</f>
        <v>0</v>
      </c>
      <c r="N55" s="2"/>
      <c r="O55" t="s">
        <v>89</v>
      </c>
      <c r="P55" s="22">
        <f t="shared" si="0"/>
        <v>0.4</v>
      </c>
      <c r="Q55" s="91">
        <f t="shared" si="1"/>
        <v>124.2</v>
      </c>
      <c r="R55" s="22">
        <f t="shared" si="2"/>
        <v>123.7</v>
      </c>
      <c r="S55" s="100">
        <f t="shared" si="3"/>
        <v>-0.7575757575757569</v>
      </c>
      <c r="T55" s="100">
        <v>104.8</v>
      </c>
      <c r="U55" s="100">
        <v>105.6</v>
      </c>
    </row>
    <row r="56" spans="2:21" ht="12.75" customHeight="1">
      <c r="B56" s="36"/>
      <c r="C56" s="205" t="s">
        <v>79</v>
      </c>
      <c r="D56" s="205"/>
      <c r="E56" s="206"/>
      <c r="F56" s="18">
        <f>'寄与度'!F22</f>
        <v>129.7</v>
      </c>
      <c r="G56" s="20">
        <f>'寄与度'!G22</f>
        <v>95.6</v>
      </c>
      <c r="H56" s="20">
        <f>'寄与度'!H22</f>
        <v>97.3</v>
      </c>
      <c r="I56" s="22">
        <f>'寄与度'!I22</f>
        <v>1.8</v>
      </c>
      <c r="J56" s="22">
        <f>'寄与度'!J22</f>
        <v>7.3</v>
      </c>
      <c r="K56" s="25">
        <f>'寄与度'!K22</f>
        <v>0</v>
      </c>
      <c r="N56" s="2"/>
      <c r="O56" t="s">
        <v>182</v>
      </c>
      <c r="P56" s="22">
        <f t="shared" si="0"/>
        <v>1.8</v>
      </c>
      <c r="Q56" s="91">
        <f t="shared" si="1"/>
        <v>97.3</v>
      </c>
      <c r="R56" s="22">
        <f t="shared" si="2"/>
        <v>95.6</v>
      </c>
      <c r="S56" s="100">
        <f t="shared" si="3"/>
        <v>-1.8398268398268414</v>
      </c>
      <c r="T56" s="100">
        <v>90.7</v>
      </c>
      <c r="U56" s="100">
        <v>92.4</v>
      </c>
    </row>
    <row r="57" spans="2:21" ht="12.75" customHeight="1">
      <c r="B57" s="36"/>
      <c r="C57" s="205" t="s">
        <v>178</v>
      </c>
      <c r="D57" s="205"/>
      <c r="E57" s="206"/>
      <c r="F57" s="18">
        <f>'寄与度'!F23</f>
        <v>20.1</v>
      </c>
      <c r="G57" s="20">
        <f>'寄与度'!G23</f>
        <v>104.1</v>
      </c>
      <c r="H57" s="20">
        <f>'寄与度'!H23</f>
        <v>100.1</v>
      </c>
      <c r="I57" s="22">
        <f>'寄与度'!I23</f>
        <v>-3.8</v>
      </c>
      <c r="J57" s="22">
        <f>'寄与度'!J23</f>
        <v>-2.7</v>
      </c>
      <c r="K57" s="25">
        <f>'寄与度'!K23</f>
        <v>0</v>
      </c>
      <c r="N57" s="2"/>
      <c r="O57" t="s">
        <v>201</v>
      </c>
      <c r="P57" s="22">
        <f t="shared" si="0"/>
        <v>-3.8</v>
      </c>
      <c r="Q57" s="91">
        <f t="shared" si="1"/>
        <v>100.1</v>
      </c>
      <c r="R57" s="22">
        <f t="shared" si="2"/>
        <v>104.1</v>
      </c>
      <c r="S57" s="100">
        <f t="shared" si="3"/>
        <v>-3.3621517771373677</v>
      </c>
      <c r="T57" s="100">
        <v>100.6</v>
      </c>
      <c r="U57" s="100">
        <v>104.1</v>
      </c>
    </row>
    <row r="58" spans="2:21" ht="13.5" customHeight="1">
      <c r="B58" s="37"/>
      <c r="C58" s="209" t="s">
        <v>179</v>
      </c>
      <c r="D58" s="209"/>
      <c r="E58" s="210"/>
      <c r="F58" s="28">
        <f>'寄与度'!F24</f>
        <v>112.3</v>
      </c>
      <c r="G58" s="29">
        <f>'寄与度'!G24</f>
        <v>95.8</v>
      </c>
      <c r="H58" s="29">
        <f>'寄与度'!H24</f>
        <v>106</v>
      </c>
      <c r="I58" s="30">
        <f>'寄与度'!I24</f>
        <v>10.6</v>
      </c>
      <c r="J58" s="30">
        <f>'寄与度'!J24</f>
        <v>38.2</v>
      </c>
      <c r="K58" s="31">
        <f>'寄与度'!K24</f>
        <v>0.1</v>
      </c>
      <c r="N58" s="2"/>
      <c r="O58" t="s">
        <v>90</v>
      </c>
      <c r="P58" s="23">
        <f t="shared" si="0"/>
        <v>10.6</v>
      </c>
      <c r="Q58" s="95">
        <f t="shared" si="1"/>
        <v>106</v>
      </c>
      <c r="R58" s="23">
        <f t="shared" si="2"/>
        <v>95.8</v>
      </c>
      <c r="S58" s="101">
        <f>(T58/U58-1)*100</f>
        <v>5.093555093555091</v>
      </c>
      <c r="T58" s="101">
        <v>101.1</v>
      </c>
      <c r="U58" s="101">
        <v>96.2</v>
      </c>
    </row>
    <row r="59" spans="2:21" ht="13.5" customHeight="1">
      <c r="B59" s="148"/>
      <c r="C59" s="155"/>
      <c r="D59" s="155"/>
      <c r="E59" s="155"/>
      <c r="F59" s="7"/>
      <c r="G59" s="13"/>
      <c r="H59" s="13"/>
      <c r="I59" s="14"/>
      <c r="J59" s="14"/>
      <c r="K59" s="14"/>
      <c r="N59" s="2"/>
      <c r="P59" s="14"/>
      <c r="Q59" s="157"/>
      <c r="R59" s="14"/>
      <c r="S59" s="158"/>
      <c r="T59" s="158"/>
      <c r="U59" s="158"/>
    </row>
    <row r="60" spans="2:21" ht="13.5" customHeight="1">
      <c r="B60" s="148"/>
      <c r="C60" s="155"/>
      <c r="D60" s="155"/>
      <c r="E60" s="155"/>
      <c r="F60" s="7"/>
      <c r="G60" s="13"/>
      <c r="H60" s="13"/>
      <c r="I60" s="14"/>
      <c r="J60" s="14"/>
      <c r="K60" s="14"/>
      <c r="N60" s="2"/>
      <c r="P60" s="14"/>
      <c r="Q60" s="157"/>
      <c r="R60" s="14"/>
      <c r="S60" s="158"/>
      <c r="U60" s="158"/>
    </row>
    <row r="61" spans="2:21" ht="13.5" customHeight="1">
      <c r="B61" s="148"/>
      <c r="C61" s="155"/>
      <c r="D61" s="155"/>
      <c r="E61" s="155"/>
      <c r="F61" s="7"/>
      <c r="G61" s="13"/>
      <c r="H61" s="13"/>
      <c r="I61" s="14"/>
      <c r="J61" s="14"/>
      <c r="K61" s="14"/>
      <c r="N61" s="2"/>
      <c r="P61" s="14"/>
      <c r="Q61" s="157"/>
      <c r="R61" s="14"/>
      <c r="S61" s="158"/>
      <c r="T61" s="158"/>
      <c r="U61" s="158"/>
    </row>
    <row r="62" spans="2:21" ht="13.5" customHeight="1">
      <c r="B62" s="148"/>
      <c r="C62" s="155"/>
      <c r="D62" s="155"/>
      <c r="E62" s="155"/>
      <c r="F62" s="7"/>
      <c r="G62" s="164" t="s">
        <v>202</v>
      </c>
      <c r="H62" s="13"/>
      <c r="I62" s="14"/>
      <c r="J62" s="14"/>
      <c r="K62" s="14"/>
      <c r="N62" s="2"/>
      <c r="P62" s="14"/>
      <c r="Q62" s="157"/>
      <c r="R62" s="14"/>
      <c r="S62" s="158"/>
      <c r="T62" s="158"/>
      <c r="U62" s="158"/>
    </row>
    <row r="63" spans="2:21" ht="13.5" customHeight="1">
      <c r="B63" s="148"/>
      <c r="C63" s="155"/>
      <c r="D63" s="155"/>
      <c r="E63" s="155"/>
      <c r="F63" s="7"/>
      <c r="G63" s="13"/>
      <c r="H63" s="13"/>
      <c r="I63" s="14"/>
      <c r="J63" s="14"/>
      <c r="K63" s="14"/>
      <c r="N63" s="2"/>
      <c r="P63" s="14"/>
      <c r="Q63" s="157"/>
      <c r="R63" s="14"/>
      <c r="S63" s="158"/>
      <c r="T63" s="158"/>
      <c r="U63" s="158"/>
    </row>
    <row r="64" spans="2:14" ht="13.5">
      <c r="B64" s="27" t="s">
        <v>51</v>
      </c>
      <c r="C64" s="12"/>
      <c r="D64" s="12"/>
      <c r="E64" s="12"/>
      <c r="F64" s="7"/>
      <c r="G64" s="13"/>
      <c r="H64" s="13"/>
      <c r="I64" s="14"/>
      <c r="J64" s="14"/>
      <c r="K64" s="26" t="s">
        <v>130</v>
      </c>
      <c r="N64" s="2"/>
    </row>
    <row r="65" spans="2:14" ht="13.5">
      <c r="B65" s="9"/>
      <c r="C65" s="12"/>
      <c r="D65" s="12"/>
      <c r="E65" s="12"/>
      <c r="F65" s="7"/>
      <c r="G65" s="13"/>
      <c r="H65" s="13"/>
      <c r="I65" s="14"/>
      <c r="J65" s="14"/>
      <c r="K65" s="14"/>
      <c r="N65" s="2"/>
    </row>
    <row r="67" ht="13.5">
      <c r="F67" s="10"/>
    </row>
    <row r="68" ht="13.5">
      <c r="F68" s="10"/>
    </row>
    <row r="69" ht="13.5">
      <c r="F69" s="10"/>
    </row>
    <row r="70" ht="13.5">
      <c r="F70" s="10"/>
    </row>
    <row r="71" ht="13.5">
      <c r="F71" s="10"/>
    </row>
    <row r="72" ht="13.5">
      <c r="F72" s="10"/>
    </row>
    <row r="73" ht="13.5">
      <c r="F73" s="10"/>
    </row>
    <row r="74" ht="13.5">
      <c r="F74" s="10"/>
    </row>
    <row r="75" ht="13.5">
      <c r="F75" s="10"/>
    </row>
    <row r="76" ht="13.5">
      <c r="F76" s="10"/>
    </row>
    <row r="77" ht="13.5">
      <c r="F77" s="10"/>
    </row>
    <row r="78" ht="13.5">
      <c r="F78" s="10"/>
    </row>
    <row r="79" ht="13.5">
      <c r="F79" s="10"/>
    </row>
    <row r="80" ht="13.5">
      <c r="F80" s="10"/>
    </row>
    <row r="81" ht="13.5">
      <c r="F81" s="10"/>
    </row>
    <row r="82" ht="27.75" customHeight="1">
      <c r="F82" s="10"/>
    </row>
    <row r="83" spans="2:21" s="43" customFormat="1" ht="12.75" customHeight="1">
      <c r="B83" s="39" t="s">
        <v>52</v>
      </c>
      <c r="C83" s="40"/>
      <c r="D83" s="41"/>
      <c r="E83" s="42"/>
      <c r="F83" s="3"/>
      <c r="G83" s="3"/>
      <c r="H83" s="3"/>
      <c r="I83" s="3"/>
      <c r="K83" s="42" t="s">
        <v>130</v>
      </c>
      <c r="L83" s="3"/>
      <c r="N83" s="3"/>
      <c r="O83"/>
      <c r="P83"/>
      <c r="Q83"/>
      <c r="R83"/>
      <c r="S83"/>
      <c r="T83"/>
      <c r="U83"/>
    </row>
    <row r="84" spans="2:19" s="43" customFormat="1" ht="12.75" customHeight="1">
      <c r="B84" s="45" t="s">
        <v>127</v>
      </c>
      <c r="C84" s="46"/>
      <c r="D84" s="46"/>
      <c r="E84" s="46"/>
      <c r="F84" s="46"/>
      <c r="G84" s="47"/>
      <c r="H84" s="46" t="s">
        <v>128</v>
      </c>
      <c r="I84" s="46"/>
      <c r="J84" s="46"/>
      <c r="K84" s="46"/>
      <c r="L84" s="48"/>
      <c r="M84" s="49"/>
      <c r="N84" s="44"/>
      <c r="O84" s="3"/>
      <c r="P84" s="3"/>
      <c r="Q84" s="3"/>
      <c r="R84" s="3"/>
      <c r="S84" s="44"/>
    </row>
    <row r="85" spans="2:14" s="43" customFormat="1" ht="12.75" customHeight="1">
      <c r="B85" s="45" t="s">
        <v>129</v>
      </c>
      <c r="C85" s="46"/>
      <c r="D85" s="50"/>
      <c r="E85" s="46" t="s">
        <v>189</v>
      </c>
      <c r="F85" s="46"/>
      <c r="G85" s="47"/>
      <c r="H85" s="46" t="s">
        <v>129</v>
      </c>
      <c r="I85" s="46"/>
      <c r="J85" s="50"/>
      <c r="K85" s="46" t="s">
        <v>189</v>
      </c>
      <c r="L85" s="46"/>
      <c r="M85" s="47"/>
      <c r="N85" s="51"/>
    </row>
    <row r="86" spans="2:15" s="43" customFormat="1" ht="12.75" customHeight="1">
      <c r="B86" s="215" t="s">
        <v>192</v>
      </c>
      <c r="C86" s="216"/>
      <c r="D86" s="55">
        <v>5.8</v>
      </c>
      <c r="E86" s="53" t="s">
        <v>188</v>
      </c>
      <c r="F86" s="54"/>
      <c r="G86" s="4"/>
      <c r="H86" s="217" t="s">
        <v>125</v>
      </c>
      <c r="I86" s="216"/>
      <c r="J86" s="52">
        <v>-3.3</v>
      </c>
      <c r="K86" s="53" t="s">
        <v>123</v>
      </c>
      <c r="L86" s="54"/>
      <c r="M86" s="4"/>
      <c r="N86" s="3"/>
      <c r="O86" s="44"/>
    </row>
    <row r="87" spans="2:15" s="43" customFormat="1" ht="12.75" customHeight="1">
      <c r="B87" s="207" t="s">
        <v>184</v>
      </c>
      <c r="C87" s="208"/>
      <c r="D87" s="58"/>
      <c r="E87" s="42" t="s">
        <v>91</v>
      </c>
      <c r="F87" s="3"/>
      <c r="G87" s="3"/>
      <c r="H87" s="211" t="s">
        <v>80</v>
      </c>
      <c r="I87" s="208"/>
      <c r="J87" s="58"/>
      <c r="K87" s="42" t="s">
        <v>240</v>
      </c>
      <c r="L87" s="3"/>
      <c r="M87" s="5"/>
      <c r="N87" s="3"/>
      <c r="O87" s="44"/>
    </row>
    <row r="88" spans="2:15" s="43" customFormat="1" ht="12.75" customHeight="1">
      <c r="B88" s="60"/>
      <c r="C88" s="61"/>
      <c r="D88" s="62"/>
      <c r="E88" s="63" t="s">
        <v>216</v>
      </c>
      <c r="F88" s="64"/>
      <c r="G88" s="38"/>
      <c r="H88" s="61"/>
      <c r="I88" s="61"/>
      <c r="J88" s="62"/>
      <c r="K88" s="63" t="s">
        <v>187</v>
      </c>
      <c r="L88" s="64"/>
      <c r="M88" s="38"/>
      <c r="N88" s="3"/>
      <c r="O88" s="44"/>
    </row>
    <row r="89" spans="2:15" s="43" customFormat="1" ht="12.75" customHeight="1">
      <c r="B89" s="211" t="s">
        <v>126</v>
      </c>
      <c r="C89" s="208"/>
      <c r="D89" s="163">
        <v>3.9</v>
      </c>
      <c r="E89" s="42" t="s">
        <v>220</v>
      </c>
      <c r="F89" s="3"/>
      <c r="G89" s="5"/>
      <c r="H89" s="218" t="s">
        <v>94</v>
      </c>
      <c r="I89" s="219"/>
      <c r="J89" s="59">
        <v>-3.8</v>
      </c>
      <c r="K89" s="42" t="s">
        <v>122</v>
      </c>
      <c r="L89" s="3"/>
      <c r="M89" s="5"/>
      <c r="N89" s="3"/>
      <c r="O89" s="44"/>
    </row>
    <row r="90" spans="2:15" s="43" customFormat="1" ht="12.75" customHeight="1">
      <c r="B90" s="207"/>
      <c r="C90" s="208"/>
      <c r="D90" s="58"/>
      <c r="E90" s="42" t="s">
        <v>239</v>
      </c>
      <c r="F90" s="3"/>
      <c r="G90" s="5"/>
      <c r="H90" s="211"/>
      <c r="I90" s="208"/>
      <c r="J90" s="59"/>
      <c r="K90" s="42" t="s">
        <v>222</v>
      </c>
      <c r="L90" s="3"/>
      <c r="M90" s="5"/>
      <c r="N90" s="3"/>
      <c r="O90" s="44"/>
    </row>
    <row r="91" spans="2:15" s="43" customFormat="1" ht="12.75" customHeight="1">
      <c r="B91" s="60"/>
      <c r="C91" s="61"/>
      <c r="D91" s="62"/>
      <c r="E91" s="63" t="s">
        <v>244</v>
      </c>
      <c r="F91" s="64"/>
      <c r="G91" s="38"/>
      <c r="H91" s="65"/>
      <c r="I91" s="66"/>
      <c r="J91" s="67"/>
      <c r="K91" s="63"/>
      <c r="L91" s="64"/>
      <c r="M91" s="38"/>
      <c r="N91" s="3"/>
      <c r="O91" s="44"/>
    </row>
    <row r="92" spans="2:15" s="43" customFormat="1" ht="12.75" customHeight="1">
      <c r="B92" s="211" t="s">
        <v>243</v>
      </c>
      <c r="C92" s="214"/>
      <c r="D92" s="163">
        <v>4.7</v>
      </c>
      <c r="E92" s="42" t="s">
        <v>245</v>
      </c>
      <c r="F92" s="3"/>
      <c r="G92" s="5"/>
      <c r="H92" s="212" t="s">
        <v>165</v>
      </c>
      <c r="I92" s="213"/>
      <c r="J92" s="59">
        <v>-4.3</v>
      </c>
      <c r="K92" s="42" t="s">
        <v>247</v>
      </c>
      <c r="L92" s="3"/>
      <c r="M92" s="5"/>
      <c r="N92" s="3"/>
      <c r="O92" s="44"/>
    </row>
    <row r="93" spans="2:15" s="43" customFormat="1" ht="12.75" customHeight="1">
      <c r="B93" s="211" t="s">
        <v>18</v>
      </c>
      <c r="C93" s="208" t="s">
        <v>18</v>
      </c>
      <c r="D93" s="58"/>
      <c r="E93" s="42" t="s">
        <v>246</v>
      </c>
      <c r="F93" s="57"/>
      <c r="G93" s="5"/>
      <c r="H93" s="211"/>
      <c r="I93" s="213"/>
      <c r="J93" s="59"/>
      <c r="K93" s="42" t="s">
        <v>248</v>
      </c>
      <c r="L93" s="3"/>
      <c r="M93" s="5"/>
      <c r="N93" s="3"/>
      <c r="O93" s="44"/>
    </row>
    <row r="94" spans="2:15" s="43" customFormat="1" ht="12.75" customHeight="1">
      <c r="B94" s="68"/>
      <c r="C94" s="70"/>
      <c r="D94" s="71"/>
      <c r="E94" s="72"/>
      <c r="F94" s="73"/>
      <c r="G94" s="6"/>
      <c r="H94" s="74"/>
      <c r="I94" s="75"/>
      <c r="J94" s="76"/>
      <c r="K94" s="73"/>
      <c r="L94" s="73"/>
      <c r="M94" s="6"/>
      <c r="N94" s="3"/>
      <c r="O94" s="44"/>
    </row>
    <row r="95" spans="2:21" s="1" customFormat="1" ht="12.75" customHeight="1">
      <c r="B95" s="8"/>
      <c r="C95" s="11" t="s">
        <v>190</v>
      </c>
      <c r="D95" s="8"/>
      <c r="E95" s="8"/>
      <c r="F95" s="11"/>
      <c r="G95" s="8"/>
      <c r="H95" s="8"/>
      <c r="I95" s="8"/>
      <c r="J95" s="8"/>
      <c r="K95" s="2"/>
      <c r="L95" s="2"/>
      <c r="M95" s="2"/>
      <c r="O95" s="44"/>
      <c r="P95" s="43"/>
      <c r="Q95" s="43"/>
      <c r="R95" s="43"/>
      <c r="S95" s="43"/>
      <c r="T95" s="43"/>
      <c r="U95" s="43"/>
    </row>
    <row r="96" spans="2:13" s="1" customFormat="1" ht="12.75" customHeight="1">
      <c r="B96" s="8"/>
      <c r="C96" s="8" t="s">
        <v>191</v>
      </c>
      <c r="D96" s="8"/>
      <c r="E96" s="8"/>
      <c r="F96" s="11"/>
      <c r="G96" s="8"/>
      <c r="H96" s="8"/>
      <c r="I96" s="8"/>
      <c r="J96" s="8"/>
      <c r="K96" s="2"/>
      <c r="L96" s="2"/>
      <c r="M96" s="2"/>
    </row>
    <row r="97" spans="2:13" s="1" customFormat="1" ht="12.75" customHeight="1">
      <c r="B97" s="8"/>
      <c r="C97" s="8"/>
      <c r="D97" s="8"/>
      <c r="E97" s="8"/>
      <c r="F97" s="11"/>
      <c r="G97" s="8"/>
      <c r="H97" s="8"/>
      <c r="I97" s="8"/>
      <c r="J97" s="8"/>
      <c r="K97" s="2"/>
      <c r="L97" s="2"/>
      <c r="M97" s="2"/>
    </row>
    <row r="98" spans="2:13" s="1" customFormat="1" ht="12.75" customHeight="1">
      <c r="B98" s="8"/>
      <c r="C98" s="8"/>
      <c r="D98" s="8"/>
      <c r="E98" s="8"/>
      <c r="F98" s="11"/>
      <c r="G98" s="8"/>
      <c r="H98" s="8"/>
      <c r="I98" s="8"/>
      <c r="J98" s="8"/>
      <c r="K98" s="2"/>
      <c r="L98" s="2"/>
      <c r="M98" s="2"/>
    </row>
    <row r="99" spans="2:21" s="43" customFormat="1" ht="12.75" customHeight="1">
      <c r="B99" s="39" t="s">
        <v>53</v>
      </c>
      <c r="C99" s="40"/>
      <c r="D99" s="40"/>
      <c r="E99" s="40"/>
      <c r="F99" s="3"/>
      <c r="G99" s="40"/>
      <c r="H99" s="40"/>
      <c r="I99" s="40" t="s">
        <v>131</v>
      </c>
      <c r="J99" s="40"/>
      <c r="K99" s="44"/>
      <c r="L99" s="44"/>
      <c r="M99" s="44"/>
      <c r="O99" s="77"/>
      <c r="P99" s="98" t="s">
        <v>46</v>
      </c>
      <c r="Q99" s="77"/>
      <c r="R99" s="77"/>
      <c r="S99" s="77"/>
      <c r="T99" s="77"/>
      <c r="U99" s="77"/>
    </row>
    <row r="100" spans="2:23" s="43" customFormat="1" ht="12.75" customHeight="1">
      <c r="B100" s="78"/>
      <c r="C100" s="53"/>
      <c r="D100" s="53" t="s">
        <v>17</v>
      </c>
      <c r="E100" s="53"/>
      <c r="F100" s="221" t="s">
        <v>0</v>
      </c>
      <c r="G100" s="79" t="s">
        <v>5</v>
      </c>
      <c r="H100" s="79"/>
      <c r="I100" s="80" t="s">
        <v>6</v>
      </c>
      <c r="J100" s="80" t="s">
        <v>7</v>
      </c>
      <c r="K100" s="81" t="s">
        <v>8</v>
      </c>
      <c r="L100" s="44"/>
      <c r="M100" s="44"/>
      <c r="N100" s="44"/>
      <c r="O100" s="77"/>
      <c r="P100" s="80" t="s">
        <v>15</v>
      </c>
      <c r="Q100" s="80" t="s">
        <v>15</v>
      </c>
      <c r="R100" s="80" t="s">
        <v>58</v>
      </c>
      <c r="S100" s="107" t="s">
        <v>42</v>
      </c>
      <c r="T100" s="107" t="s">
        <v>42</v>
      </c>
      <c r="U100" s="107" t="s">
        <v>42</v>
      </c>
      <c r="V100"/>
      <c r="W100"/>
    </row>
    <row r="101" spans="2:23" s="43" customFormat="1" ht="12.75" customHeight="1">
      <c r="B101" s="82" t="s">
        <v>16</v>
      </c>
      <c r="C101" s="72"/>
      <c r="D101" s="72"/>
      <c r="E101" s="72"/>
      <c r="F101" s="222"/>
      <c r="G101" s="69" t="str">
        <f>'寄与度'!G28</f>
        <v>25年</v>
      </c>
      <c r="H101" s="83" t="str">
        <f>'寄与度'!H28</f>
        <v>26年</v>
      </c>
      <c r="I101" s="85" t="s">
        <v>9</v>
      </c>
      <c r="J101" s="85" t="s">
        <v>9</v>
      </c>
      <c r="K101" s="86"/>
      <c r="L101" s="44"/>
      <c r="M101" s="44"/>
      <c r="N101" s="44"/>
      <c r="O101" s="77"/>
      <c r="P101" s="84" t="s">
        <v>43</v>
      </c>
      <c r="Q101" s="84" t="str">
        <f>H101</f>
        <v>26年</v>
      </c>
      <c r="R101" s="84" t="str">
        <f>G101</f>
        <v>25年</v>
      </c>
      <c r="S101" s="108" t="s">
        <v>6</v>
      </c>
      <c r="T101" s="108" t="str">
        <f>Q101</f>
        <v>26年</v>
      </c>
      <c r="U101" s="108" t="str">
        <f>R101</f>
        <v>25年</v>
      </c>
      <c r="V101"/>
      <c r="W101"/>
    </row>
    <row r="102" spans="2:23" s="1" customFormat="1" ht="12.75" customHeight="1">
      <c r="B102" s="225" t="s">
        <v>3</v>
      </c>
      <c r="C102" s="226"/>
      <c r="D102" s="226"/>
      <c r="E102" s="227"/>
      <c r="F102" s="103">
        <f>'寄与度'!F29</f>
        <v>10000</v>
      </c>
      <c r="G102" s="15">
        <f>'寄与度'!G29</f>
        <v>93.6</v>
      </c>
      <c r="H102" s="19">
        <f>'寄与度'!H29</f>
        <v>94.1</v>
      </c>
      <c r="I102" s="21">
        <f>'寄与度'!I29</f>
        <v>0.5</v>
      </c>
      <c r="J102" s="21">
        <f>'寄与度'!J29</f>
        <v>100</v>
      </c>
      <c r="K102" s="24">
        <f>'寄与度'!K29</f>
        <v>0.5</v>
      </c>
      <c r="L102" s="2"/>
      <c r="M102" s="2"/>
      <c r="N102" s="2"/>
      <c r="O102"/>
      <c r="P102" s="21"/>
      <c r="Q102" s="21"/>
      <c r="R102" s="21"/>
      <c r="S102" s="99"/>
      <c r="T102" s="99"/>
      <c r="U102" s="99"/>
      <c r="V102"/>
      <c r="W102"/>
    </row>
    <row r="103" spans="2:23" s="1" customFormat="1" ht="12.75" customHeight="1">
      <c r="B103" s="36"/>
      <c r="C103" s="223" t="s">
        <v>12</v>
      </c>
      <c r="D103" s="223"/>
      <c r="E103" s="224"/>
      <c r="F103" s="18">
        <f>'寄与度'!F30</f>
        <v>40.4</v>
      </c>
      <c r="G103" s="16">
        <f>'寄与度'!G30</f>
        <v>105.1</v>
      </c>
      <c r="H103" s="20">
        <f>'寄与度'!H30</f>
        <v>107.1</v>
      </c>
      <c r="I103" s="21">
        <f>'寄与度'!I30</f>
        <v>1.9</v>
      </c>
      <c r="J103" s="22">
        <f>'寄与度'!J30</f>
        <v>1.6</v>
      </c>
      <c r="K103" s="25">
        <f>'寄与度'!K30</f>
        <v>0</v>
      </c>
      <c r="L103" s="2"/>
      <c r="M103" s="2"/>
      <c r="N103" s="2"/>
      <c r="O103" t="s">
        <v>81</v>
      </c>
      <c r="P103" s="22">
        <f>I103</f>
        <v>1.9</v>
      </c>
      <c r="Q103" s="22">
        <f>H103</f>
        <v>107.1</v>
      </c>
      <c r="R103" s="22">
        <f>G103</f>
        <v>105.1</v>
      </c>
      <c r="S103" s="100">
        <f aca="true" t="shared" si="4" ref="S103:S121">(T103/U103-1)*100</f>
        <v>1.8181818181818077</v>
      </c>
      <c r="T103" s="100">
        <v>100.8</v>
      </c>
      <c r="U103" s="100">
        <v>99</v>
      </c>
      <c r="V103"/>
      <c r="W103"/>
    </row>
    <row r="104" spans="2:23" s="1" customFormat="1" ht="12.75" customHeight="1">
      <c r="B104" s="36"/>
      <c r="C104" s="228" t="s">
        <v>13</v>
      </c>
      <c r="D104" s="228"/>
      <c r="E104" s="229"/>
      <c r="F104" s="18">
        <f>'寄与度'!F31</f>
        <v>346.8</v>
      </c>
      <c r="G104" s="16">
        <f>'寄与度'!G31</f>
        <v>94.2</v>
      </c>
      <c r="H104" s="20">
        <f>'寄与度'!H31</f>
        <v>98.6</v>
      </c>
      <c r="I104" s="21">
        <f>'寄与度'!I31</f>
        <v>4.7</v>
      </c>
      <c r="J104" s="22">
        <f>'寄与度'!J31</f>
        <v>30.5</v>
      </c>
      <c r="K104" s="25">
        <f>'寄与度'!K31</f>
        <v>0.2</v>
      </c>
      <c r="L104" s="2"/>
      <c r="M104" s="2"/>
      <c r="N104" s="2"/>
      <c r="O104" t="s">
        <v>82</v>
      </c>
      <c r="P104" s="22">
        <f aca="true" t="shared" si="5" ref="P104:P121">I104</f>
        <v>4.7</v>
      </c>
      <c r="Q104" s="22">
        <f aca="true" t="shared" si="6" ref="Q104:Q121">H104</f>
        <v>98.6</v>
      </c>
      <c r="R104" s="22">
        <f aca="true" t="shared" si="7" ref="R104:R121">G104</f>
        <v>94.2</v>
      </c>
      <c r="S104" s="100">
        <f t="shared" si="4"/>
        <v>2.2175290390707536</v>
      </c>
      <c r="T104" s="100">
        <v>96.8</v>
      </c>
      <c r="U104" s="100">
        <v>94.7</v>
      </c>
      <c r="V104"/>
      <c r="W104"/>
    </row>
    <row r="105" spans="2:23" s="1" customFormat="1" ht="12.75" customHeight="1">
      <c r="B105" s="36"/>
      <c r="C105" s="228" t="s">
        <v>14</v>
      </c>
      <c r="D105" s="228"/>
      <c r="E105" s="229"/>
      <c r="F105" s="18">
        <f>'寄与度'!F32</f>
        <v>174.9</v>
      </c>
      <c r="G105" s="16">
        <f>'寄与度'!G32</f>
        <v>91.1</v>
      </c>
      <c r="H105" s="20">
        <f>'寄与度'!H32</f>
        <v>96.1</v>
      </c>
      <c r="I105" s="21">
        <f>'寄与度'!I32</f>
        <v>5.5</v>
      </c>
      <c r="J105" s="22">
        <f>'寄与度'!J32</f>
        <v>17.5</v>
      </c>
      <c r="K105" s="25">
        <f>'寄与度'!K32</f>
        <v>0.1</v>
      </c>
      <c r="L105" s="2"/>
      <c r="M105" s="2"/>
      <c r="N105" s="2"/>
      <c r="O105" t="s">
        <v>83</v>
      </c>
      <c r="P105" s="22">
        <f t="shared" si="5"/>
        <v>5.5</v>
      </c>
      <c r="Q105" s="22">
        <f t="shared" si="6"/>
        <v>96.1</v>
      </c>
      <c r="R105" s="22">
        <f t="shared" si="7"/>
        <v>91.1</v>
      </c>
      <c r="S105" s="100">
        <f t="shared" si="4"/>
        <v>-1.0101010101010055</v>
      </c>
      <c r="T105" s="100">
        <v>98</v>
      </c>
      <c r="U105" s="100">
        <v>99</v>
      </c>
      <c r="V105"/>
      <c r="W105"/>
    </row>
    <row r="106" spans="2:23" s="1" customFormat="1" ht="12.75" customHeight="1">
      <c r="B106" s="36"/>
      <c r="C106" s="205" t="s">
        <v>164</v>
      </c>
      <c r="D106" s="205"/>
      <c r="E106" s="206"/>
      <c r="F106" s="18">
        <f>'寄与度'!F33</f>
        <v>825.8</v>
      </c>
      <c r="G106" s="16">
        <f>'寄与度'!G33</f>
        <v>85.2</v>
      </c>
      <c r="H106" s="20">
        <f>'寄与度'!H33</f>
        <v>90.1</v>
      </c>
      <c r="I106" s="21">
        <f>'寄与度'!I33</f>
        <v>5.8</v>
      </c>
      <c r="J106" s="22">
        <f>'寄与度'!J33</f>
        <v>80.9</v>
      </c>
      <c r="K106" s="25">
        <f>'寄与度'!K33</f>
        <v>0.4</v>
      </c>
      <c r="L106" s="2"/>
      <c r="M106" s="2"/>
      <c r="N106" s="2"/>
      <c r="O106" t="s">
        <v>194</v>
      </c>
      <c r="P106" s="22">
        <f t="shared" si="5"/>
        <v>5.8</v>
      </c>
      <c r="Q106" s="22">
        <f t="shared" si="6"/>
        <v>90.1</v>
      </c>
      <c r="R106" s="22">
        <f t="shared" si="7"/>
        <v>85.2</v>
      </c>
      <c r="S106" s="100">
        <f t="shared" si="4"/>
        <v>10.47070124879923</v>
      </c>
      <c r="T106" s="100">
        <v>115</v>
      </c>
      <c r="U106" s="100">
        <v>104.1</v>
      </c>
      <c r="V106"/>
      <c r="W106"/>
    </row>
    <row r="107" spans="2:23" s="1" customFormat="1" ht="12.75" customHeight="1">
      <c r="B107" s="36"/>
      <c r="C107" s="205" t="s">
        <v>166</v>
      </c>
      <c r="D107" s="205"/>
      <c r="E107" s="206"/>
      <c r="F107" s="18">
        <f>'寄与度'!F34</f>
        <v>134</v>
      </c>
      <c r="G107" s="16">
        <f>'寄与度'!G34</f>
        <v>81.4</v>
      </c>
      <c r="H107" s="20">
        <f>'寄与度'!H34</f>
        <v>85.9</v>
      </c>
      <c r="I107" s="21">
        <f>'寄与度'!I34</f>
        <v>5.5</v>
      </c>
      <c r="J107" s="22">
        <f>'寄与度'!J34</f>
        <v>12.1</v>
      </c>
      <c r="K107" s="25">
        <f>'寄与度'!K34</f>
        <v>0.1</v>
      </c>
      <c r="L107" s="2"/>
      <c r="M107" s="2"/>
      <c r="N107" s="2"/>
      <c r="O107" t="s">
        <v>195</v>
      </c>
      <c r="P107" s="22">
        <f>I107</f>
        <v>5.5</v>
      </c>
      <c r="Q107" s="22">
        <f>H107</f>
        <v>85.9</v>
      </c>
      <c r="R107" s="22">
        <f>G107</f>
        <v>81.4</v>
      </c>
      <c r="S107" s="100">
        <f t="shared" si="4"/>
        <v>9.342915811088282</v>
      </c>
      <c r="T107" s="100">
        <v>106.5</v>
      </c>
      <c r="U107" s="100">
        <v>97.4</v>
      </c>
      <c r="V107"/>
      <c r="W107"/>
    </row>
    <row r="108" spans="2:23" s="1" customFormat="1" ht="12.75" customHeight="1">
      <c r="B108" s="36"/>
      <c r="C108" s="205" t="s">
        <v>168</v>
      </c>
      <c r="D108" s="205"/>
      <c r="E108" s="206"/>
      <c r="F108" s="18">
        <f>'寄与度'!F35</f>
        <v>832.9</v>
      </c>
      <c r="G108" s="16">
        <f>'寄与度'!G35</f>
        <v>94.9</v>
      </c>
      <c r="H108" s="20">
        <f>'寄与度'!H35</f>
        <v>98.6</v>
      </c>
      <c r="I108" s="21">
        <f>'寄与度'!I35</f>
        <v>3.9</v>
      </c>
      <c r="J108" s="22">
        <f>'寄与度'!J35</f>
        <v>61.6</v>
      </c>
      <c r="K108" s="25">
        <f>'寄与度'!K35</f>
        <v>0.3</v>
      </c>
      <c r="L108" s="2"/>
      <c r="M108" s="2"/>
      <c r="N108" s="2"/>
      <c r="O108" t="s">
        <v>84</v>
      </c>
      <c r="P108" s="22">
        <f t="shared" si="5"/>
        <v>3.9</v>
      </c>
      <c r="Q108" s="22">
        <f t="shared" si="6"/>
        <v>98.6</v>
      </c>
      <c r="R108" s="22">
        <f t="shared" si="7"/>
        <v>94.9</v>
      </c>
      <c r="S108" s="100">
        <f t="shared" si="4"/>
        <v>1.1881188118811892</v>
      </c>
      <c r="T108" s="100">
        <v>102.2</v>
      </c>
      <c r="U108" s="100">
        <v>101</v>
      </c>
      <c r="V108"/>
      <c r="W108"/>
    </row>
    <row r="109" spans="2:23" s="1" customFormat="1" ht="12.75" customHeight="1">
      <c r="B109" s="36"/>
      <c r="C109" s="205" t="s">
        <v>165</v>
      </c>
      <c r="D109" s="205"/>
      <c r="E109" s="206"/>
      <c r="F109" s="18">
        <f>'寄与度'!F36</f>
        <v>97.4</v>
      </c>
      <c r="G109" s="16">
        <f>'寄与度'!G36</f>
        <v>85.3</v>
      </c>
      <c r="H109" s="20">
        <f>'寄与度'!H36</f>
        <v>81.6</v>
      </c>
      <c r="I109" s="21">
        <f>'寄与度'!I36</f>
        <v>-4.3</v>
      </c>
      <c r="J109" s="22">
        <f>'寄与度'!J36</f>
        <v>-7.2</v>
      </c>
      <c r="K109" s="25">
        <f>'寄与度'!K36</f>
        <v>0</v>
      </c>
      <c r="L109" s="2"/>
      <c r="M109" s="2"/>
      <c r="N109" s="2"/>
      <c r="O109" t="s">
        <v>180</v>
      </c>
      <c r="P109" s="22">
        <f t="shared" si="5"/>
        <v>-4.3</v>
      </c>
      <c r="Q109" s="22">
        <f t="shared" si="6"/>
        <v>81.6</v>
      </c>
      <c r="R109" s="22">
        <f t="shared" si="7"/>
        <v>85.3</v>
      </c>
      <c r="S109" s="100">
        <f t="shared" si="4"/>
        <v>-7.731958762886593</v>
      </c>
      <c r="T109" s="100">
        <v>53.7</v>
      </c>
      <c r="U109" s="100">
        <v>58.2</v>
      </c>
      <c r="V109"/>
      <c r="W109"/>
    </row>
    <row r="110" spans="2:25" s="1" customFormat="1" ht="12.75" customHeight="1">
      <c r="B110" s="36"/>
      <c r="C110" s="205" t="s">
        <v>169</v>
      </c>
      <c r="D110" s="205"/>
      <c r="E110" s="206"/>
      <c r="F110" s="18">
        <f>'寄与度'!F37</f>
        <v>3795.2</v>
      </c>
      <c r="G110" s="16">
        <f>'寄与度'!G37</f>
        <v>93.8</v>
      </c>
      <c r="H110" s="20">
        <f>'寄与度'!H37</f>
        <v>94</v>
      </c>
      <c r="I110" s="21">
        <f>'寄与度'!I37</f>
        <v>0.2</v>
      </c>
      <c r="J110" s="22">
        <f>'寄与度'!J37</f>
        <v>15.2</v>
      </c>
      <c r="K110" s="25">
        <f>'寄与度'!K37</f>
        <v>0.1</v>
      </c>
      <c r="L110" s="2"/>
      <c r="M110" s="2"/>
      <c r="N110" s="2"/>
      <c r="O110" t="s">
        <v>85</v>
      </c>
      <c r="P110" s="22">
        <f t="shared" si="5"/>
        <v>0.2</v>
      </c>
      <c r="Q110" s="22">
        <f t="shared" si="6"/>
        <v>94</v>
      </c>
      <c r="R110" s="22">
        <f t="shared" si="7"/>
        <v>93.8</v>
      </c>
      <c r="S110" s="100">
        <f t="shared" si="4"/>
        <v>-0.10020040080159776</v>
      </c>
      <c r="T110" s="100">
        <v>99.7</v>
      </c>
      <c r="U110" s="100">
        <v>99.8</v>
      </c>
      <c r="V110"/>
      <c r="W110"/>
      <c r="X110"/>
      <c r="Y110"/>
    </row>
    <row r="111" spans="2:25" s="1" customFormat="1" ht="12.75" customHeight="1">
      <c r="B111" s="36"/>
      <c r="C111" s="205" t="s">
        <v>170</v>
      </c>
      <c r="D111" s="205"/>
      <c r="E111" s="206"/>
      <c r="F111" s="18">
        <f>'寄与度'!F38</f>
        <v>117.9</v>
      </c>
      <c r="G111" s="16">
        <f>'寄与度'!G38</f>
        <v>89</v>
      </c>
      <c r="H111" s="20">
        <f>'寄与度'!H38</f>
        <v>95.9</v>
      </c>
      <c r="I111" s="21">
        <f>'寄与度'!I38</f>
        <v>7.8</v>
      </c>
      <c r="J111" s="22">
        <f>'寄与度'!J38</f>
        <v>16.3</v>
      </c>
      <c r="K111" s="25">
        <f>'寄与度'!K38</f>
        <v>0.1</v>
      </c>
      <c r="L111" s="2"/>
      <c r="M111" s="2"/>
      <c r="N111" s="2"/>
      <c r="O111" t="s">
        <v>193</v>
      </c>
      <c r="P111" s="22">
        <f t="shared" si="5"/>
        <v>7.8</v>
      </c>
      <c r="Q111" s="22">
        <f t="shared" si="6"/>
        <v>95.9</v>
      </c>
      <c r="R111" s="22">
        <f t="shared" si="7"/>
        <v>89</v>
      </c>
      <c r="S111" s="100">
        <f t="shared" si="4"/>
        <v>1.998001998001997</v>
      </c>
      <c r="T111" s="100">
        <v>102.1</v>
      </c>
      <c r="U111" s="100">
        <v>100.1</v>
      </c>
      <c r="V111"/>
      <c r="W111"/>
      <c r="X111"/>
      <c r="Y111"/>
    </row>
    <row r="112" spans="2:23" s="1" customFormat="1" ht="12.75" customHeight="1">
      <c r="B112" s="36"/>
      <c r="C112" s="205" t="s">
        <v>171</v>
      </c>
      <c r="D112" s="205"/>
      <c r="E112" s="206"/>
      <c r="F112" s="18">
        <f>'寄与度'!F39</f>
        <v>784.3</v>
      </c>
      <c r="G112" s="16">
        <f>'寄与度'!G39</f>
        <v>112.2</v>
      </c>
      <c r="H112" s="20">
        <f>'寄与度'!H39</f>
        <v>107.9</v>
      </c>
      <c r="I112" s="21">
        <f>'寄与度'!I39</f>
        <v>-3.8</v>
      </c>
      <c r="J112" s="22">
        <f>'寄与度'!J39</f>
        <v>-67.4</v>
      </c>
      <c r="K112" s="25">
        <f>'寄与度'!K39</f>
        <v>-0.3</v>
      </c>
      <c r="L112" s="2"/>
      <c r="M112" s="2"/>
      <c r="N112" s="2"/>
      <c r="O112" t="s">
        <v>86</v>
      </c>
      <c r="P112" s="22">
        <f t="shared" si="5"/>
        <v>-3.8</v>
      </c>
      <c r="Q112" s="22">
        <f t="shared" si="6"/>
        <v>107.9</v>
      </c>
      <c r="R112" s="22">
        <f t="shared" si="7"/>
        <v>112.2</v>
      </c>
      <c r="S112" s="100">
        <f t="shared" si="4"/>
        <v>-2.4922118380062197</v>
      </c>
      <c r="T112" s="100">
        <v>93.9</v>
      </c>
      <c r="U112" s="100">
        <v>96.3</v>
      </c>
      <c r="V112"/>
      <c r="W112"/>
    </row>
    <row r="113" spans="2:23" s="1" customFormat="1" ht="12.75" customHeight="1">
      <c r="B113" s="36"/>
      <c r="C113" s="205" t="s">
        <v>221</v>
      </c>
      <c r="D113" s="205"/>
      <c r="E113" s="206"/>
      <c r="F113" s="18">
        <f>'寄与度'!F40</f>
        <v>466.3</v>
      </c>
      <c r="G113" s="16">
        <f>'寄与度'!G40</f>
        <v>94.9</v>
      </c>
      <c r="H113" s="20">
        <f>'寄与度'!H40</f>
        <v>94.7</v>
      </c>
      <c r="I113" s="21">
        <f>'寄与度'!I40</f>
        <v>-0.2</v>
      </c>
      <c r="J113" s="22">
        <f>'寄与度'!J40</f>
        <v>-1.9</v>
      </c>
      <c r="K113" s="25">
        <f>'寄与度'!K40</f>
        <v>0</v>
      </c>
      <c r="L113" s="2"/>
      <c r="M113" s="2"/>
      <c r="N113" s="2"/>
      <c r="O113" s="105" t="s">
        <v>181</v>
      </c>
      <c r="P113" s="22">
        <f t="shared" si="5"/>
        <v>-0.2</v>
      </c>
      <c r="Q113" s="22">
        <f t="shared" si="6"/>
        <v>94.7</v>
      </c>
      <c r="R113" s="22">
        <f t="shared" si="7"/>
        <v>94.9</v>
      </c>
      <c r="S113" s="100">
        <f t="shared" si="4"/>
        <v>0.3095975232198178</v>
      </c>
      <c r="T113" s="100">
        <v>97.2</v>
      </c>
      <c r="U113" s="100">
        <v>96.9</v>
      </c>
      <c r="V113"/>
      <c r="W113"/>
    </row>
    <row r="114" spans="2:23" s="1" customFormat="1" ht="12.75" customHeight="1">
      <c r="B114" s="36"/>
      <c r="C114" s="205" t="s">
        <v>173</v>
      </c>
      <c r="D114" s="205"/>
      <c r="E114" s="206"/>
      <c r="F114" s="18">
        <f>'寄与度'!F41</f>
        <v>426.8</v>
      </c>
      <c r="G114" s="16">
        <f>'寄与度'!G41</f>
        <v>82.7</v>
      </c>
      <c r="H114" s="20">
        <f>'寄与度'!H41</f>
        <v>83.3</v>
      </c>
      <c r="I114" s="21">
        <f>'寄与度'!I41</f>
        <v>0.7</v>
      </c>
      <c r="J114" s="22">
        <f>'寄与度'!J41</f>
        <v>5.1</v>
      </c>
      <c r="K114" s="25">
        <f>'寄与度'!K41</f>
        <v>0</v>
      </c>
      <c r="L114" s="2"/>
      <c r="M114" s="2"/>
      <c r="N114" s="2"/>
      <c r="O114" t="s">
        <v>196</v>
      </c>
      <c r="P114" s="22">
        <f t="shared" si="5"/>
        <v>0.7</v>
      </c>
      <c r="Q114" s="22">
        <f t="shared" si="6"/>
        <v>83.3</v>
      </c>
      <c r="R114" s="22">
        <f t="shared" si="7"/>
        <v>82.7</v>
      </c>
      <c r="S114" s="100">
        <f t="shared" si="4"/>
        <v>-0.3089598352214229</v>
      </c>
      <c r="T114" s="100">
        <v>96.8</v>
      </c>
      <c r="U114" s="100">
        <v>97.1</v>
      </c>
      <c r="V114"/>
      <c r="W114"/>
    </row>
    <row r="115" spans="2:23" s="1" customFormat="1" ht="12.75" customHeight="1">
      <c r="B115" s="36"/>
      <c r="C115" s="205" t="s">
        <v>174</v>
      </c>
      <c r="D115" s="205"/>
      <c r="E115" s="206"/>
      <c r="F115" s="18">
        <f>'寄与度'!F42</f>
        <v>44</v>
      </c>
      <c r="G115" s="16">
        <f>'寄与度'!G42</f>
        <v>94.8</v>
      </c>
      <c r="H115" s="20">
        <f>'寄与度'!H42</f>
        <v>93.1</v>
      </c>
      <c r="I115" s="21">
        <f>'寄与度'!I42</f>
        <v>-1.8</v>
      </c>
      <c r="J115" s="22">
        <f>'寄与度'!J42</f>
        <v>-1.5</v>
      </c>
      <c r="K115" s="25">
        <f>'寄与度'!K42</f>
        <v>0</v>
      </c>
      <c r="L115" s="2"/>
      <c r="M115" s="2"/>
      <c r="N115" s="2"/>
      <c r="O115" t="s">
        <v>87</v>
      </c>
      <c r="P115" s="22">
        <f t="shared" si="5"/>
        <v>-1.8</v>
      </c>
      <c r="Q115" s="22">
        <f t="shared" si="6"/>
        <v>93.1</v>
      </c>
      <c r="R115" s="22">
        <f t="shared" si="7"/>
        <v>94.8</v>
      </c>
      <c r="S115" s="100">
        <f t="shared" si="4"/>
        <v>-1.2332990750256956</v>
      </c>
      <c r="T115" s="100">
        <v>96.1</v>
      </c>
      <c r="U115" s="100">
        <v>97.3</v>
      </c>
      <c r="V115"/>
      <c r="W115"/>
    </row>
    <row r="116" spans="2:23" s="1" customFormat="1" ht="12.75" customHeight="1">
      <c r="B116" s="36"/>
      <c r="C116" s="205" t="s">
        <v>175</v>
      </c>
      <c r="D116" s="205"/>
      <c r="E116" s="206"/>
      <c r="F116" s="18">
        <f>'寄与度'!F43</f>
        <v>1467.6</v>
      </c>
      <c r="G116" s="16">
        <f>'寄与度'!G43</f>
        <v>91.2</v>
      </c>
      <c r="H116" s="20">
        <f>'寄与度'!H43</f>
        <v>88.2</v>
      </c>
      <c r="I116" s="21">
        <f>'寄与度'!I43</f>
        <v>-3.3</v>
      </c>
      <c r="J116" s="22">
        <f>'寄与度'!J43</f>
        <v>-88.1</v>
      </c>
      <c r="K116" s="25">
        <f>'寄与度'!K43</f>
        <v>-0.4</v>
      </c>
      <c r="L116" s="2"/>
      <c r="M116" s="2"/>
      <c r="N116" s="2"/>
      <c r="O116" t="s">
        <v>198</v>
      </c>
      <c r="P116" s="22">
        <f t="shared" si="5"/>
        <v>-3.3</v>
      </c>
      <c r="Q116" s="22">
        <f t="shared" si="6"/>
        <v>88.2</v>
      </c>
      <c r="R116" s="22">
        <f t="shared" si="7"/>
        <v>91.2</v>
      </c>
      <c r="S116" s="100">
        <f t="shared" si="4"/>
        <v>-1.2396694214876103</v>
      </c>
      <c r="T116" s="100">
        <v>95.6</v>
      </c>
      <c r="U116" s="100">
        <v>96.8</v>
      </c>
      <c r="V116"/>
      <c r="W116"/>
    </row>
    <row r="117" spans="2:23" s="1" customFormat="1" ht="12.75" customHeight="1">
      <c r="B117" s="36"/>
      <c r="C117" s="205" t="s">
        <v>176</v>
      </c>
      <c r="D117" s="205"/>
      <c r="E117" s="206"/>
      <c r="F117" s="18">
        <f>'寄与度'!F44</f>
        <v>161.6</v>
      </c>
      <c r="G117" s="16">
        <f>'寄与度'!G44</f>
        <v>86.9</v>
      </c>
      <c r="H117" s="20">
        <f>'寄与度'!H44</f>
        <v>85.2</v>
      </c>
      <c r="I117" s="21">
        <f>'寄与度'!I44</f>
        <v>-2</v>
      </c>
      <c r="J117" s="22">
        <f>'寄与度'!J44</f>
        <v>-5.5</v>
      </c>
      <c r="K117" s="25">
        <f>'寄与度'!K44</f>
        <v>0</v>
      </c>
      <c r="L117" s="2"/>
      <c r="M117" s="2"/>
      <c r="N117" s="2"/>
      <c r="O117" t="s">
        <v>88</v>
      </c>
      <c r="P117" s="22">
        <f t="shared" si="5"/>
        <v>-2</v>
      </c>
      <c r="Q117" s="22">
        <f t="shared" si="6"/>
        <v>85.2</v>
      </c>
      <c r="R117" s="22">
        <f t="shared" si="7"/>
        <v>86.9</v>
      </c>
      <c r="S117" s="100">
        <f t="shared" si="4"/>
        <v>0.40281973816718164</v>
      </c>
      <c r="T117" s="100">
        <v>99.7</v>
      </c>
      <c r="U117" s="100">
        <v>99.3</v>
      </c>
      <c r="V117"/>
      <c r="W117"/>
    </row>
    <row r="118" spans="2:23" s="1" customFormat="1" ht="12.75" customHeight="1">
      <c r="B118" s="36"/>
      <c r="C118" s="205" t="s">
        <v>177</v>
      </c>
      <c r="D118" s="205"/>
      <c r="E118" s="206"/>
      <c r="F118" s="18">
        <f>'寄与度'!F45</f>
        <v>46.3</v>
      </c>
      <c r="G118" s="16">
        <f>'寄与度'!G45</f>
        <v>117.7</v>
      </c>
      <c r="H118" s="20">
        <f>'寄与度'!H45</f>
        <v>119.1</v>
      </c>
      <c r="I118" s="21">
        <f>'寄与度'!I45</f>
        <v>1.2</v>
      </c>
      <c r="J118" s="22">
        <f>'寄与度'!J45</f>
        <v>1.3</v>
      </c>
      <c r="K118" s="25">
        <f>'寄与度'!K45</f>
        <v>0</v>
      </c>
      <c r="L118" s="2"/>
      <c r="M118" s="2"/>
      <c r="N118" s="2"/>
      <c r="O118" t="s">
        <v>89</v>
      </c>
      <c r="P118" s="22">
        <f t="shared" si="5"/>
        <v>1.2</v>
      </c>
      <c r="Q118" s="22">
        <f t="shared" si="6"/>
        <v>119.1</v>
      </c>
      <c r="R118" s="22">
        <f t="shared" si="7"/>
        <v>117.7</v>
      </c>
      <c r="S118" s="100">
        <f t="shared" si="4"/>
        <v>1.0546500479386545</v>
      </c>
      <c r="T118" s="100">
        <v>105.4</v>
      </c>
      <c r="U118" s="100">
        <v>104.3</v>
      </c>
      <c r="V118"/>
      <c r="W118"/>
    </row>
    <row r="119" spans="2:23" s="1" customFormat="1" ht="12.75" customHeight="1">
      <c r="B119" s="36"/>
      <c r="C119" s="205" t="s">
        <v>79</v>
      </c>
      <c r="D119" s="205"/>
      <c r="E119" s="206"/>
      <c r="F119" s="18">
        <f>'寄与度'!F46</f>
        <v>107</v>
      </c>
      <c r="G119" s="20">
        <f>'寄与度'!G46</f>
        <v>95.6</v>
      </c>
      <c r="H119" s="20">
        <f>'寄与度'!H46</f>
        <v>97.3</v>
      </c>
      <c r="I119" s="22">
        <f>'寄与度'!I46</f>
        <v>1.8</v>
      </c>
      <c r="J119" s="22">
        <f>'寄与度'!J46</f>
        <v>3.6</v>
      </c>
      <c r="K119" s="25">
        <f>'寄与度'!K46</f>
        <v>0</v>
      </c>
      <c r="L119" s="2"/>
      <c r="M119" s="2"/>
      <c r="N119" s="2"/>
      <c r="O119" t="s">
        <v>182</v>
      </c>
      <c r="P119" s="22">
        <f t="shared" si="5"/>
        <v>1.8</v>
      </c>
      <c r="Q119" s="22">
        <f t="shared" si="6"/>
        <v>97.3</v>
      </c>
      <c r="R119" s="22">
        <f t="shared" si="7"/>
        <v>95.6</v>
      </c>
      <c r="S119" s="100">
        <f t="shared" si="4"/>
        <v>-1.8398268398268414</v>
      </c>
      <c r="T119" s="100">
        <v>90.7</v>
      </c>
      <c r="U119" s="100">
        <v>92.4</v>
      </c>
      <c r="V119"/>
      <c r="W119"/>
    </row>
    <row r="120" spans="2:23" s="1" customFormat="1" ht="12.75" customHeight="1">
      <c r="B120" s="36"/>
      <c r="C120" s="205" t="s">
        <v>178</v>
      </c>
      <c r="D120" s="205"/>
      <c r="E120" s="206"/>
      <c r="F120" s="18">
        <f>'寄与度'!F47</f>
        <v>18.2</v>
      </c>
      <c r="G120" s="20">
        <f>'寄与度'!G47</f>
        <v>86.8</v>
      </c>
      <c r="H120" s="20">
        <f>'寄与度'!H47</f>
        <v>81.8</v>
      </c>
      <c r="I120" s="22">
        <f>'寄与度'!I47</f>
        <v>-5.8</v>
      </c>
      <c r="J120" s="22">
        <f>'寄与度'!J47</f>
        <v>-1.8</v>
      </c>
      <c r="K120" s="25">
        <f>'寄与度'!K47</f>
        <v>0</v>
      </c>
      <c r="L120" s="2"/>
      <c r="M120" s="2"/>
      <c r="N120" s="2"/>
      <c r="O120" t="s">
        <v>200</v>
      </c>
      <c r="P120" s="22">
        <f t="shared" si="5"/>
        <v>-5.8</v>
      </c>
      <c r="Q120" s="22">
        <f t="shared" si="6"/>
        <v>81.8</v>
      </c>
      <c r="R120" s="22">
        <f t="shared" si="7"/>
        <v>86.8</v>
      </c>
      <c r="S120" s="100">
        <f t="shared" si="4"/>
        <v>-5.662188099808063</v>
      </c>
      <c r="T120" s="100">
        <v>98.3</v>
      </c>
      <c r="U120" s="100">
        <v>104.2</v>
      </c>
      <c r="V120"/>
      <c r="W120"/>
    </row>
    <row r="121" spans="2:23" s="1" customFormat="1" ht="12.75" customHeight="1">
      <c r="B121" s="37"/>
      <c r="C121" s="209" t="s">
        <v>179</v>
      </c>
      <c r="D121" s="209"/>
      <c r="E121" s="210"/>
      <c r="F121" s="28">
        <f>'寄与度'!F48</f>
        <v>112.6</v>
      </c>
      <c r="G121" s="29">
        <f>'寄与度'!G48</f>
        <v>100.8</v>
      </c>
      <c r="H121" s="29">
        <f>'寄与度'!H48</f>
        <v>113.2</v>
      </c>
      <c r="I121" s="30">
        <f>'寄与度'!I48</f>
        <v>12.3</v>
      </c>
      <c r="J121" s="30">
        <f>'寄与度'!J48</f>
        <v>27.9</v>
      </c>
      <c r="K121" s="31">
        <f>'寄与度'!K48</f>
        <v>0.1</v>
      </c>
      <c r="L121" s="2"/>
      <c r="M121" s="2"/>
      <c r="N121" s="2"/>
      <c r="O121" t="s">
        <v>90</v>
      </c>
      <c r="P121" s="23">
        <f t="shared" si="5"/>
        <v>12.3</v>
      </c>
      <c r="Q121" s="23">
        <f t="shared" si="6"/>
        <v>113.2</v>
      </c>
      <c r="R121" s="23">
        <f t="shared" si="7"/>
        <v>100.8</v>
      </c>
      <c r="S121" s="101">
        <f t="shared" si="4"/>
        <v>3.154574132492116</v>
      </c>
      <c r="T121" s="101">
        <v>98.1</v>
      </c>
      <c r="U121" s="101">
        <v>95.1</v>
      </c>
      <c r="V121"/>
      <c r="W121"/>
    </row>
    <row r="122" spans="2:23" s="1" customFormat="1" ht="12.75" customHeight="1">
      <c r="B122" s="148"/>
      <c r="C122" s="155"/>
      <c r="D122" s="155"/>
      <c r="E122" s="155"/>
      <c r="F122" s="7"/>
      <c r="G122" s="13"/>
      <c r="H122" s="13"/>
      <c r="I122" s="14"/>
      <c r="J122" s="14"/>
      <c r="K122" s="14"/>
      <c r="L122" s="2"/>
      <c r="M122" s="2"/>
      <c r="N122" s="2"/>
      <c r="O122"/>
      <c r="P122" s="14"/>
      <c r="Q122" s="14"/>
      <c r="R122" s="14"/>
      <c r="S122" s="158"/>
      <c r="T122" s="158"/>
      <c r="U122" s="158"/>
      <c r="V122"/>
      <c r="W122"/>
    </row>
    <row r="123" spans="2:23" s="1" customFormat="1" ht="12.75" customHeight="1">
      <c r="B123" s="148"/>
      <c r="C123" s="155"/>
      <c r="D123" s="155"/>
      <c r="E123" s="155"/>
      <c r="F123" s="7"/>
      <c r="G123" s="13"/>
      <c r="H123" s="13"/>
      <c r="I123" s="14"/>
      <c r="J123" s="14"/>
      <c r="K123" s="14"/>
      <c r="L123" s="2"/>
      <c r="M123" s="2"/>
      <c r="N123" s="2"/>
      <c r="O123"/>
      <c r="P123" s="14"/>
      <c r="Q123" s="14"/>
      <c r="R123" s="14"/>
      <c r="S123" s="158"/>
      <c r="T123" s="158"/>
      <c r="U123" s="158"/>
      <c r="V123"/>
      <c r="W123"/>
    </row>
    <row r="124" spans="2:23" s="1" customFormat="1" ht="12.75" customHeight="1">
      <c r="B124" s="148"/>
      <c r="C124" s="155"/>
      <c r="D124" s="155"/>
      <c r="E124" s="155"/>
      <c r="F124" s="7"/>
      <c r="G124" s="13"/>
      <c r="H124" s="13"/>
      <c r="I124" s="14"/>
      <c r="J124" s="14"/>
      <c r="K124" s="14"/>
      <c r="L124" s="2"/>
      <c r="M124" s="2"/>
      <c r="N124" s="2"/>
      <c r="O124"/>
      <c r="P124" s="14"/>
      <c r="Q124" s="14"/>
      <c r="R124" s="14"/>
      <c r="S124" s="158"/>
      <c r="T124" s="158"/>
      <c r="U124" s="158"/>
      <c r="V124"/>
      <c r="W124"/>
    </row>
    <row r="125" spans="2:23" s="1" customFormat="1" ht="12.75" customHeight="1">
      <c r="B125" s="148"/>
      <c r="C125" s="155"/>
      <c r="D125" s="155"/>
      <c r="E125" s="155"/>
      <c r="F125" s="7"/>
      <c r="G125" s="164" t="s">
        <v>203</v>
      </c>
      <c r="H125" s="13"/>
      <c r="I125" s="14"/>
      <c r="J125" s="14"/>
      <c r="K125" s="14"/>
      <c r="L125" s="2"/>
      <c r="M125" s="2"/>
      <c r="N125" s="2"/>
      <c r="O125"/>
      <c r="P125" s="14"/>
      <c r="Q125" s="14"/>
      <c r="R125" s="14"/>
      <c r="S125" s="158"/>
      <c r="T125" s="158"/>
      <c r="U125" s="158"/>
      <c r="V125"/>
      <c r="W125"/>
    </row>
    <row r="126" spans="2:23" s="1" customFormat="1" ht="12.75" customHeight="1">
      <c r="B126" s="148"/>
      <c r="C126" s="155"/>
      <c r="D126" s="155"/>
      <c r="E126" s="155"/>
      <c r="F126" s="7"/>
      <c r="G126" s="13"/>
      <c r="H126" s="13"/>
      <c r="I126" s="14"/>
      <c r="J126" s="14"/>
      <c r="K126" s="14"/>
      <c r="L126" s="2"/>
      <c r="M126" s="2"/>
      <c r="N126" s="2"/>
      <c r="O126"/>
      <c r="P126" s="14"/>
      <c r="Q126" s="14"/>
      <c r="R126" s="14"/>
      <c r="S126" s="158"/>
      <c r="T126" s="158"/>
      <c r="U126" s="158"/>
      <c r="V126"/>
      <c r="W126"/>
    </row>
    <row r="127" spans="2:23" s="1" customFormat="1" ht="12.75" customHeight="1">
      <c r="B127" s="27" t="s">
        <v>54</v>
      </c>
      <c r="C127" s="156"/>
      <c r="D127" s="156"/>
      <c r="E127" s="156"/>
      <c r="F127" s="11"/>
      <c r="G127" s="8"/>
      <c r="H127" s="8"/>
      <c r="I127" s="8"/>
      <c r="J127" s="8"/>
      <c r="K127" s="26" t="s">
        <v>130</v>
      </c>
      <c r="L127" s="2"/>
      <c r="M127" s="2"/>
      <c r="V127"/>
      <c r="W127"/>
    </row>
    <row r="128" spans="2:21" s="1" customFormat="1" ht="12.75" customHeight="1">
      <c r="B128" s="8"/>
      <c r="C128" s="8"/>
      <c r="D128" s="8"/>
      <c r="E128" s="8"/>
      <c r="F128" s="11"/>
      <c r="G128" s="8"/>
      <c r="H128" s="8"/>
      <c r="I128" s="8"/>
      <c r="J128" s="8"/>
      <c r="K128" s="2"/>
      <c r="L128" s="2"/>
      <c r="M128" s="2"/>
      <c r="O128"/>
      <c r="P128" s="14"/>
      <c r="Q128" s="14"/>
      <c r="R128" s="14"/>
      <c r="S128" s="14"/>
      <c r="T128" s="14"/>
      <c r="U128" s="14"/>
    </row>
    <row r="129" spans="2:13" s="1" customFormat="1" ht="12.75" customHeight="1">
      <c r="B129" s="8"/>
      <c r="C129" s="8"/>
      <c r="D129" s="8"/>
      <c r="E129" s="8"/>
      <c r="F129" s="11"/>
      <c r="G129" s="8"/>
      <c r="H129" s="8"/>
      <c r="I129" s="8"/>
      <c r="J129" s="8"/>
      <c r="K129" s="2"/>
      <c r="L129" s="2"/>
      <c r="M129" s="2"/>
    </row>
    <row r="130" spans="2:13" s="1" customFormat="1" ht="12.75" customHeight="1">
      <c r="B130" s="8"/>
      <c r="C130" s="8"/>
      <c r="D130" s="8"/>
      <c r="E130" s="8"/>
      <c r="F130" s="11"/>
      <c r="G130" s="8"/>
      <c r="H130" s="8"/>
      <c r="I130" s="8"/>
      <c r="J130" s="8"/>
      <c r="K130" s="2"/>
      <c r="L130" s="2"/>
      <c r="M130" s="2"/>
    </row>
    <row r="131" spans="2:13" s="1" customFormat="1" ht="12.75" customHeight="1">
      <c r="B131" s="8"/>
      <c r="C131" s="8"/>
      <c r="D131" s="8"/>
      <c r="E131" s="8"/>
      <c r="F131" s="11"/>
      <c r="G131" s="8"/>
      <c r="H131" s="8"/>
      <c r="I131" s="8"/>
      <c r="J131" s="8"/>
      <c r="K131" s="2"/>
      <c r="L131" s="2"/>
      <c r="M131" s="2"/>
    </row>
    <row r="132" spans="2:13" s="1" customFormat="1" ht="12.75" customHeight="1">
      <c r="B132" s="8"/>
      <c r="C132" s="8"/>
      <c r="D132" s="8"/>
      <c r="E132" s="8"/>
      <c r="F132" s="11"/>
      <c r="G132" s="8"/>
      <c r="H132" s="8"/>
      <c r="I132" s="8"/>
      <c r="J132" s="8"/>
      <c r="K132" s="2"/>
      <c r="L132" s="2"/>
      <c r="M132" s="2"/>
    </row>
    <row r="133" spans="2:13" s="1" customFormat="1" ht="12.75" customHeight="1">
      <c r="B133" s="8"/>
      <c r="C133" s="8"/>
      <c r="D133" s="8"/>
      <c r="E133" s="8"/>
      <c r="F133" s="11"/>
      <c r="G133" s="8"/>
      <c r="H133" s="8"/>
      <c r="I133" s="8"/>
      <c r="J133" s="8"/>
      <c r="K133" s="2"/>
      <c r="L133" s="2"/>
      <c r="M133" s="2"/>
    </row>
    <row r="134" spans="2:13" s="1" customFormat="1" ht="12.75" customHeight="1">
      <c r="B134" s="8"/>
      <c r="C134" s="8"/>
      <c r="D134" s="8"/>
      <c r="E134" s="8"/>
      <c r="F134" s="11"/>
      <c r="G134" s="8"/>
      <c r="H134" s="8"/>
      <c r="I134" s="8"/>
      <c r="J134" s="8"/>
      <c r="K134" s="2"/>
      <c r="L134" s="2"/>
      <c r="M134" s="2"/>
    </row>
    <row r="135" spans="2:13" s="1" customFormat="1" ht="12.75" customHeight="1">
      <c r="B135" s="8"/>
      <c r="C135" s="8"/>
      <c r="D135" s="8"/>
      <c r="E135" s="8"/>
      <c r="F135" s="11"/>
      <c r="G135" s="8"/>
      <c r="H135" s="8"/>
      <c r="I135" s="8"/>
      <c r="J135" s="8"/>
      <c r="K135" s="2"/>
      <c r="L135" s="2"/>
      <c r="M135" s="2"/>
    </row>
    <row r="136" spans="2:13" s="1" customFormat="1" ht="12.75" customHeight="1">
      <c r="B136" s="8"/>
      <c r="C136" s="8"/>
      <c r="D136" s="8"/>
      <c r="E136" s="8"/>
      <c r="F136" s="11"/>
      <c r="G136" s="8"/>
      <c r="H136" s="8"/>
      <c r="I136" s="8"/>
      <c r="J136" s="8"/>
      <c r="K136" s="2"/>
      <c r="L136" s="2"/>
      <c r="M136" s="2"/>
    </row>
    <row r="137" spans="2:13" s="1" customFormat="1" ht="12.75" customHeight="1">
      <c r="B137" s="8"/>
      <c r="C137" s="8"/>
      <c r="D137" s="8"/>
      <c r="E137" s="8"/>
      <c r="F137" s="11"/>
      <c r="G137" s="8"/>
      <c r="H137" s="8"/>
      <c r="I137" s="8"/>
      <c r="J137" s="8"/>
      <c r="K137" s="2"/>
      <c r="L137" s="2"/>
      <c r="M137" s="2"/>
    </row>
    <row r="138" spans="2:13" s="1" customFormat="1" ht="12.75" customHeight="1">
      <c r="B138" s="8"/>
      <c r="C138" s="8"/>
      <c r="D138" s="8"/>
      <c r="E138" s="8"/>
      <c r="F138" s="11"/>
      <c r="G138" s="8"/>
      <c r="H138" s="8"/>
      <c r="I138" s="8"/>
      <c r="J138" s="8"/>
      <c r="K138" s="2"/>
      <c r="L138" s="2"/>
      <c r="M138" s="2"/>
    </row>
    <row r="139" spans="2:13" s="1" customFormat="1" ht="12.75" customHeight="1">
      <c r="B139" s="8"/>
      <c r="C139" s="8"/>
      <c r="D139" s="8"/>
      <c r="E139" s="8"/>
      <c r="F139" s="11"/>
      <c r="G139" s="8"/>
      <c r="H139" s="8"/>
      <c r="I139" s="8"/>
      <c r="J139" s="8"/>
      <c r="K139" s="2"/>
      <c r="L139" s="2"/>
      <c r="M139" s="2"/>
    </row>
    <row r="140" spans="2:13" s="1" customFormat="1" ht="12.75" customHeight="1">
      <c r="B140" s="8"/>
      <c r="C140" s="8"/>
      <c r="D140" s="8"/>
      <c r="E140" s="8"/>
      <c r="F140" s="11"/>
      <c r="G140" s="8"/>
      <c r="H140" s="8"/>
      <c r="I140" s="8"/>
      <c r="J140" s="8"/>
      <c r="K140" s="2"/>
      <c r="L140" s="2"/>
      <c r="M140" s="2"/>
    </row>
    <row r="141" spans="2:13" s="1" customFormat="1" ht="12.75" customHeight="1">
      <c r="B141" s="8"/>
      <c r="C141" s="8"/>
      <c r="D141" s="8"/>
      <c r="E141" s="8"/>
      <c r="F141" s="11"/>
      <c r="G141" s="8"/>
      <c r="H141" s="8"/>
      <c r="I141" s="8"/>
      <c r="J141" s="8"/>
      <c r="K141" s="2"/>
      <c r="L141" s="2"/>
      <c r="M141" s="2"/>
    </row>
    <row r="142" spans="2:13" s="1" customFormat="1" ht="12.75" customHeight="1">
      <c r="B142" s="8"/>
      <c r="C142" s="8"/>
      <c r="D142" s="8"/>
      <c r="E142" s="8"/>
      <c r="F142" s="11"/>
      <c r="G142" s="8"/>
      <c r="H142" s="8"/>
      <c r="I142" s="8"/>
      <c r="J142" s="8"/>
      <c r="K142" s="2"/>
      <c r="L142" s="2"/>
      <c r="M142" s="2"/>
    </row>
    <row r="143" spans="2:13" s="1" customFormat="1" ht="12.75" customHeight="1">
      <c r="B143" s="8"/>
      <c r="C143" s="8"/>
      <c r="D143" s="8"/>
      <c r="E143" s="8"/>
      <c r="F143" s="11"/>
      <c r="G143" s="8"/>
      <c r="H143" s="8"/>
      <c r="I143" s="8"/>
      <c r="J143" s="8"/>
      <c r="K143" s="2"/>
      <c r="L143" s="2"/>
      <c r="M143" s="2"/>
    </row>
    <row r="144" spans="2:13" s="1" customFormat="1" ht="12.75" customHeight="1">
      <c r="B144" s="8"/>
      <c r="C144" s="8"/>
      <c r="D144" s="8"/>
      <c r="E144" s="8"/>
      <c r="F144" s="11"/>
      <c r="G144" s="8"/>
      <c r="H144" s="8"/>
      <c r="I144" s="8"/>
      <c r="J144" s="8"/>
      <c r="K144" s="2"/>
      <c r="L144" s="2"/>
      <c r="M144" s="2"/>
    </row>
    <row r="145" spans="2:13" s="1" customFormat="1" ht="12.75" customHeight="1">
      <c r="B145" s="8"/>
      <c r="C145" s="8"/>
      <c r="D145" s="8"/>
      <c r="E145" s="8"/>
      <c r="F145" s="11"/>
      <c r="G145" s="8"/>
      <c r="H145" s="8"/>
      <c r="I145" s="8"/>
      <c r="J145" s="8"/>
      <c r="K145" s="2"/>
      <c r="L145" s="2"/>
      <c r="M145" s="2"/>
    </row>
    <row r="146" spans="2:13" s="1" customFormat="1" ht="33" customHeight="1">
      <c r="B146" s="8"/>
      <c r="C146" s="8"/>
      <c r="D146" s="8"/>
      <c r="E146" s="8"/>
      <c r="F146" s="11"/>
      <c r="G146" s="8"/>
      <c r="H146" s="8"/>
      <c r="I146" s="8"/>
      <c r="J146" s="8"/>
      <c r="K146" s="2"/>
      <c r="L146" s="2"/>
      <c r="M146" s="2"/>
    </row>
    <row r="147" spans="2:21" s="43" customFormat="1" ht="12.75" customHeight="1">
      <c r="B147" s="39" t="s">
        <v>55</v>
      </c>
      <c r="C147" s="40"/>
      <c r="D147" s="41"/>
      <c r="E147" s="42"/>
      <c r="F147" s="3"/>
      <c r="G147" s="3"/>
      <c r="H147" s="3"/>
      <c r="I147" s="3"/>
      <c r="K147" s="42" t="s">
        <v>130</v>
      </c>
      <c r="L147" s="3"/>
      <c r="N147" s="3"/>
      <c r="O147" s="1"/>
      <c r="P147" s="1"/>
      <c r="Q147" s="1"/>
      <c r="R147" s="1"/>
      <c r="S147" s="1"/>
      <c r="T147" s="1"/>
      <c r="U147" s="1"/>
    </row>
    <row r="148" spans="2:21" s="43" customFormat="1" ht="12.75" customHeight="1">
      <c r="B148" s="45" t="s">
        <v>127</v>
      </c>
      <c r="C148" s="46"/>
      <c r="D148" s="46"/>
      <c r="E148" s="46"/>
      <c r="F148" s="46"/>
      <c r="G148" s="47"/>
      <c r="H148" s="46" t="s">
        <v>128</v>
      </c>
      <c r="I148" s="46"/>
      <c r="J148" s="46"/>
      <c r="K148" s="46"/>
      <c r="L148" s="48"/>
      <c r="M148" s="49"/>
      <c r="N148" s="44"/>
      <c r="O148" s="1"/>
      <c r="P148" s="1"/>
      <c r="Q148" s="1"/>
      <c r="R148" s="1"/>
      <c r="S148" s="1"/>
      <c r="T148" s="1"/>
      <c r="U148" s="1"/>
    </row>
    <row r="149" spans="2:19" s="43" customFormat="1" ht="12.75" customHeight="1">
      <c r="B149" s="45" t="s">
        <v>129</v>
      </c>
      <c r="C149" s="46"/>
      <c r="D149" s="50"/>
      <c r="E149" s="46" t="s">
        <v>189</v>
      </c>
      <c r="F149" s="46"/>
      <c r="G149" s="47"/>
      <c r="H149" s="46" t="s">
        <v>129</v>
      </c>
      <c r="I149" s="46"/>
      <c r="J149" s="50"/>
      <c r="K149" s="46" t="s">
        <v>189</v>
      </c>
      <c r="L149" s="46"/>
      <c r="M149" s="47"/>
      <c r="N149" s="51"/>
      <c r="O149" s="3"/>
      <c r="P149" s="3"/>
      <c r="Q149" s="3"/>
      <c r="R149" s="3"/>
      <c r="S149" s="44"/>
    </row>
    <row r="150" spans="2:14" s="43" customFormat="1" ht="12.75" customHeight="1">
      <c r="B150" s="211" t="s">
        <v>94</v>
      </c>
      <c r="C150" s="208"/>
      <c r="D150" s="52">
        <v>9</v>
      </c>
      <c r="E150" s="137" t="s">
        <v>95</v>
      </c>
      <c r="F150" s="54"/>
      <c r="G150" s="4"/>
      <c r="H150" s="211" t="s">
        <v>47</v>
      </c>
      <c r="I150" s="208"/>
      <c r="J150" s="55">
        <v>-16.4</v>
      </c>
      <c r="K150" s="53" t="s">
        <v>242</v>
      </c>
      <c r="L150" s="54"/>
      <c r="M150" s="4"/>
      <c r="N150" s="3"/>
    </row>
    <row r="151" spans="2:15" s="43" customFormat="1" ht="12.75" customHeight="1">
      <c r="B151" s="211"/>
      <c r="C151" s="230"/>
      <c r="D151" s="58"/>
      <c r="E151" s="42" t="s">
        <v>249</v>
      </c>
      <c r="F151" s="3"/>
      <c r="G151" s="5"/>
      <c r="H151" s="211"/>
      <c r="I151" s="208"/>
      <c r="J151" s="59"/>
      <c r="K151" s="42"/>
      <c r="L151" s="3"/>
      <c r="M151" s="5"/>
      <c r="N151" s="3"/>
      <c r="O151" s="44"/>
    </row>
    <row r="152" spans="2:15" s="43" customFormat="1" ht="12.75" customHeight="1">
      <c r="B152" s="60"/>
      <c r="C152" s="61"/>
      <c r="D152" s="62"/>
      <c r="E152" s="63"/>
      <c r="F152" s="64"/>
      <c r="G152" s="38"/>
      <c r="H152" s="65"/>
      <c r="I152" s="66"/>
      <c r="J152" s="67"/>
      <c r="K152" s="63"/>
      <c r="L152" s="64"/>
      <c r="M152" s="38"/>
      <c r="N152" s="3"/>
      <c r="O152" s="44"/>
    </row>
    <row r="153" spans="2:15" s="43" customFormat="1" ht="12.75" customHeight="1">
      <c r="B153" s="211" t="s">
        <v>126</v>
      </c>
      <c r="C153" s="208"/>
      <c r="D153" s="59">
        <v>25.8</v>
      </c>
      <c r="E153" s="42" t="s">
        <v>220</v>
      </c>
      <c r="F153" s="3"/>
      <c r="G153" s="5"/>
      <c r="H153" s="211" t="s">
        <v>192</v>
      </c>
      <c r="I153" s="208"/>
      <c r="J153" s="59">
        <v>-14.9</v>
      </c>
      <c r="K153" s="42" t="s">
        <v>188</v>
      </c>
      <c r="L153" s="3"/>
      <c r="M153" s="5"/>
      <c r="N153" s="3"/>
      <c r="O153" s="44"/>
    </row>
    <row r="154" spans="2:15" s="43" customFormat="1" ht="12.75" customHeight="1">
      <c r="B154" s="211"/>
      <c r="C154" s="230"/>
      <c r="D154" s="58"/>
      <c r="E154" s="42" t="s">
        <v>244</v>
      </c>
      <c r="F154" s="3"/>
      <c r="G154" s="5"/>
      <c r="H154" s="207" t="s">
        <v>184</v>
      </c>
      <c r="I154" s="208"/>
      <c r="J154" s="59"/>
      <c r="K154" s="42"/>
      <c r="L154" s="3"/>
      <c r="M154" s="5"/>
      <c r="N154" s="3"/>
      <c r="O154" s="44"/>
    </row>
    <row r="155" spans="2:15" s="43" customFormat="1" ht="12.75" customHeight="1">
      <c r="B155" s="60"/>
      <c r="C155" s="61"/>
      <c r="D155" s="62"/>
      <c r="E155" s="234" t="s">
        <v>93</v>
      </c>
      <c r="F155" s="235"/>
      <c r="G155" s="236"/>
      <c r="H155" s="65"/>
      <c r="I155" s="66"/>
      <c r="J155" s="67"/>
      <c r="K155" s="63"/>
      <c r="L155" s="64"/>
      <c r="M155" s="38"/>
      <c r="N155" s="3"/>
      <c r="O155" s="42"/>
    </row>
    <row r="156" spans="2:15" s="43" customFormat="1" ht="12.75" customHeight="1">
      <c r="B156" s="211" t="s">
        <v>217</v>
      </c>
      <c r="C156" s="208"/>
      <c r="D156" s="59">
        <v>27.7</v>
      </c>
      <c r="E156" s="42" t="s">
        <v>219</v>
      </c>
      <c r="F156" s="3"/>
      <c r="G156" s="5"/>
      <c r="H156" s="212" t="s">
        <v>250</v>
      </c>
      <c r="I156" s="208"/>
      <c r="J156" s="59">
        <v>-6.4</v>
      </c>
      <c r="K156" s="42" t="s">
        <v>251</v>
      </c>
      <c r="L156" s="3"/>
      <c r="M156" s="5"/>
      <c r="N156" s="3"/>
      <c r="O156" s="44"/>
    </row>
    <row r="157" spans="2:15" s="43" customFormat="1" ht="12.75" customHeight="1">
      <c r="B157" s="211" t="s">
        <v>218</v>
      </c>
      <c r="C157" s="208"/>
      <c r="D157" s="58"/>
      <c r="E157" s="42"/>
      <c r="F157" s="3"/>
      <c r="G157" s="5"/>
      <c r="H157" s="220" t="s">
        <v>80</v>
      </c>
      <c r="I157" s="230"/>
      <c r="J157" s="59"/>
      <c r="K157" s="42" t="s">
        <v>252</v>
      </c>
      <c r="L157" s="3"/>
      <c r="M157" s="5"/>
      <c r="N157" s="3"/>
      <c r="O157" s="44"/>
    </row>
    <row r="158" spans="2:15" s="43" customFormat="1" ht="12.75" customHeight="1">
      <c r="B158" s="68"/>
      <c r="C158" s="70"/>
      <c r="D158" s="71"/>
      <c r="E158" s="72"/>
      <c r="F158" s="73"/>
      <c r="G158" s="6"/>
      <c r="H158" s="74"/>
      <c r="I158" s="75"/>
      <c r="J158" s="76"/>
      <c r="K158" s="72"/>
      <c r="L158" s="73"/>
      <c r="M158" s="6"/>
      <c r="N158" s="3"/>
      <c r="O158" s="44"/>
    </row>
    <row r="159" spans="2:21" s="1" customFormat="1" ht="12.75" customHeight="1">
      <c r="B159" s="8"/>
      <c r="C159" s="11" t="s">
        <v>190</v>
      </c>
      <c r="D159" s="8"/>
      <c r="E159" s="8"/>
      <c r="F159" s="11"/>
      <c r="G159" s="8"/>
      <c r="H159" s="8"/>
      <c r="I159" s="8"/>
      <c r="J159" s="8"/>
      <c r="K159" s="2"/>
      <c r="L159" s="2"/>
      <c r="M159" s="2"/>
      <c r="O159" s="44"/>
      <c r="P159" s="43"/>
      <c r="Q159" s="43"/>
      <c r="R159" s="43"/>
      <c r="S159" s="43"/>
      <c r="T159" s="43"/>
      <c r="U159" s="43"/>
    </row>
    <row r="160" spans="2:21" s="1" customFormat="1" ht="12.75" customHeight="1">
      <c r="B160" s="8"/>
      <c r="C160" s="8" t="s">
        <v>191</v>
      </c>
      <c r="D160" s="8"/>
      <c r="E160" s="8"/>
      <c r="F160" s="11"/>
      <c r="G160" s="8"/>
      <c r="H160" s="8"/>
      <c r="I160" s="8"/>
      <c r="J160" s="8"/>
      <c r="K160" s="2"/>
      <c r="L160" s="2"/>
      <c r="M160" s="2"/>
      <c r="O160" s="44"/>
      <c r="P160" s="43"/>
      <c r="Q160" s="43"/>
      <c r="R160" s="43"/>
      <c r="S160" s="43"/>
      <c r="T160" s="43"/>
      <c r="U160" s="43"/>
    </row>
    <row r="161" spans="15:21" ht="13.5">
      <c r="O161" s="1"/>
      <c r="P161" s="1"/>
      <c r="Q161" s="1"/>
      <c r="R161" s="1"/>
      <c r="S161" s="1"/>
      <c r="T161" s="1"/>
      <c r="U161" s="1"/>
    </row>
    <row r="162" spans="15:21" ht="13.5">
      <c r="O162" s="1"/>
      <c r="P162" s="1"/>
      <c r="Q162" s="1"/>
      <c r="R162" s="1"/>
      <c r="S162" s="1"/>
      <c r="T162" s="1"/>
      <c r="U162" s="1"/>
    </row>
    <row r="163" spans="2:16" s="77" customFormat="1" ht="14.25">
      <c r="B163" s="39" t="s">
        <v>56</v>
      </c>
      <c r="C163" s="40"/>
      <c r="D163" s="40"/>
      <c r="E163" s="40"/>
      <c r="F163" s="40"/>
      <c r="G163" s="40"/>
      <c r="H163" s="40"/>
      <c r="I163" s="40" t="s">
        <v>131</v>
      </c>
      <c r="J163" s="40"/>
      <c r="K163" s="44"/>
      <c r="L163" s="44"/>
      <c r="M163" s="44"/>
      <c r="P163" s="98" t="s">
        <v>45</v>
      </c>
    </row>
    <row r="164" spans="2:21" s="77" customFormat="1" ht="13.5">
      <c r="B164" s="78"/>
      <c r="C164" s="53"/>
      <c r="D164" s="53" t="s">
        <v>17</v>
      </c>
      <c r="E164" s="53"/>
      <c r="F164" s="221" t="s">
        <v>0</v>
      </c>
      <c r="G164" s="79" t="s">
        <v>10</v>
      </c>
      <c r="H164" s="79"/>
      <c r="I164" s="80" t="s">
        <v>11</v>
      </c>
      <c r="J164" s="80" t="s">
        <v>1</v>
      </c>
      <c r="K164" s="81" t="s">
        <v>2</v>
      </c>
      <c r="L164" s="44"/>
      <c r="M164" s="44"/>
      <c r="N164" s="44"/>
      <c r="P164" s="80" t="s">
        <v>15</v>
      </c>
      <c r="Q164" s="80" t="s">
        <v>15</v>
      </c>
      <c r="R164" s="80" t="s">
        <v>58</v>
      </c>
      <c r="S164" s="107" t="s">
        <v>42</v>
      </c>
      <c r="T164" s="107" t="s">
        <v>42</v>
      </c>
      <c r="U164" s="107" t="s">
        <v>42</v>
      </c>
    </row>
    <row r="165" spans="2:21" s="77" customFormat="1" ht="13.5">
      <c r="B165" s="82" t="s">
        <v>16</v>
      </c>
      <c r="C165" s="72"/>
      <c r="D165" s="72"/>
      <c r="E165" s="72"/>
      <c r="F165" s="222"/>
      <c r="G165" s="69" t="str">
        <f>'寄与度'!G52</f>
        <v>25年</v>
      </c>
      <c r="H165" s="83" t="str">
        <f>'寄与度'!H52</f>
        <v>26年</v>
      </c>
      <c r="I165" s="85" t="s">
        <v>9</v>
      </c>
      <c r="J165" s="85" t="s">
        <v>9</v>
      </c>
      <c r="K165" s="86"/>
      <c r="L165" s="44"/>
      <c r="M165" s="44"/>
      <c r="N165" s="44"/>
      <c r="P165" s="84" t="s">
        <v>43</v>
      </c>
      <c r="Q165" s="84" t="str">
        <f>H165</f>
        <v>26年</v>
      </c>
      <c r="R165" s="84" t="str">
        <f>G165</f>
        <v>25年</v>
      </c>
      <c r="S165" s="108" t="s">
        <v>6</v>
      </c>
      <c r="T165" s="108" t="str">
        <f>Q165</f>
        <v>26年</v>
      </c>
      <c r="U165" s="108" t="str">
        <f>R165</f>
        <v>25年</v>
      </c>
    </row>
    <row r="166" spans="2:22" ht="13.5">
      <c r="B166" s="225" t="s">
        <v>3</v>
      </c>
      <c r="C166" s="226"/>
      <c r="D166" s="226"/>
      <c r="E166" s="227"/>
      <c r="F166" s="103">
        <f>'寄与度'!F53</f>
        <v>10000</v>
      </c>
      <c r="G166" s="15">
        <f>'寄与度'!G53</f>
        <v>105.3</v>
      </c>
      <c r="H166" s="19">
        <f>'寄与度'!H53</f>
        <v>105.4</v>
      </c>
      <c r="I166" s="21">
        <f>'寄与度'!I53</f>
        <v>0.1</v>
      </c>
      <c r="J166" s="21">
        <f>'寄与度'!J53</f>
        <v>100</v>
      </c>
      <c r="K166" s="24">
        <f>'寄与度'!K53</f>
        <v>0.1</v>
      </c>
      <c r="N166" s="2"/>
      <c r="P166" s="21"/>
      <c r="Q166" s="21"/>
      <c r="R166" s="21"/>
      <c r="S166" s="99"/>
      <c r="T166" s="99"/>
      <c r="U166" s="99"/>
      <c r="V166" s="89"/>
    </row>
    <row r="167" spans="2:21" ht="13.5">
      <c r="B167" s="36"/>
      <c r="C167" s="223" t="s">
        <v>12</v>
      </c>
      <c r="D167" s="223"/>
      <c r="E167" s="224"/>
      <c r="F167" s="18">
        <f>'寄与度'!F54</f>
        <v>30.6</v>
      </c>
      <c r="G167" s="16">
        <f>'寄与度'!G54</f>
        <v>132.3</v>
      </c>
      <c r="H167" s="20">
        <f>'寄与度'!H54</f>
        <v>140.9</v>
      </c>
      <c r="I167" s="22">
        <f>'寄与度'!I54</f>
        <v>6.5</v>
      </c>
      <c r="J167" s="22">
        <f>'寄与度'!J54</f>
        <v>26.3</v>
      </c>
      <c r="K167" s="25">
        <f>'寄与度'!K54</f>
        <v>0</v>
      </c>
      <c r="N167" s="2"/>
      <c r="O167" t="s">
        <v>81</v>
      </c>
      <c r="P167" s="22">
        <f>I167</f>
        <v>6.5</v>
      </c>
      <c r="Q167" s="22">
        <f>H167</f>
        <v>140.9</v>
      </c>
      <c r="R167" s="22">
        <f>G167</f>
        <v>132.3</v>
      </c>
      <c r="S167" s="100">
        <f aca="true" t="shared" si="8" ref="S167:S185">(T167/U167-1)*100</f>
        <v>-2.7545909849749584</v>
      </c>
      <c r="T167" s="100">
        <v>116.5</v>
      </c>
      <c r="U167" s="100">
        <v>119.8</v>
      </c>
    </row>
    <row r="168" spans="2:21" ht="12.75" customHeight="1">
      <c r="B168" s="36"/>
      <c r="C168" s="228" t="s">
        <v>13</v>
      </c>
      <c r="D168" s="228"/>
      <c r="E168" s="229"/>
      <c r="F168" s="18">
        <f>'寄与度'!F55</f>
        <v>518.3</v>
      </c>
      <c r="G168" s="16">
        <f>'寄与度'!G55</f>
        <v>107.7</v>
      </c>
      <c r="H168" s="20">
        <f>'寄与度'!H55</f>
        <v>110.1</v>
      </c>
      <c r="I168" s="22">
        <f>'寄与度'!I55</f>
        <v>2.2</v>
      </c>
      <c r="J168" s="22">
        <f>'寄与度'!J55</f>
        <v>124.4</v>
      </c>
      <c r="K168" s="25">
        <f>'寄与度'!K55</f>
        <v>0.1</v>
      </c>
      <c r="N168" s="2"/>
      <c r="O168" t="s">
        <v>82</v>
      </c>
      <c r="P168" s="22">
        <f aca="true" t="shared" si="9" ref="P168:P185">I168</f>
        <v>2.2</v>
      </c>
      <c r="Q168" s="22">
        <f aca="true" t="shared" si="10" ref="Q168:Q185">H168</f>
        <v>110.1</v>
      </c>
      <c r="R168" s="22">
        <f aca="true" t="shared" si="11" ref="R168:R185">G168</f>
        <v>107.7</v>
      </c>
      <c r="S168" s="100">
        <f t="shared" si="8"/>
        <v>4.285714285714293</v>
      </c>
      <c r="T168" s="100">
        <v>109.5</v>
      </c>
      <c r="U168" s="100">
        <v>105</v>
      </c>
    </row>
    <row r="169" spans="2:21" ht="12.75" customHeight="1">
      <c r="B169" s="36"/>
      <c r="C169" s="228" t="s">
        <v>14</v>
      </c>
      <c r="D169" s="228"/>
      <c r="E169" s="229"/>
      <c r="F169" s="18">
        <f>'寄与度'!F56</f>
        <v>306.9</v>
      </c>
      <c r="G169" s="16">
        <f>'寄与度'!G56</f>
        <v>125.7</v>
      </c>
      <c r="H169" s="20">
        <f>'寄与度'!H56</f>
        <v>138.1</v>
      </c>
      <c r="I169" s="22">
        <f>'寄与度'!I56</f>
        <v>9.9</v>
      </c>
      <c r="J169" s="22">
        <f>'寄与度'!J56</f>
        <v>380.6</v>
      </c>
      <c r="K169" s="25">
        <f>'寄与度'!K56</f>
        <v>0.4</v>
      </c>
      <c r="N169" s="2"/>
      <c r="O169" t="s">
        <v>83</v>
      </c>
      <c r="P169" s="22">
        <f t="shared" si="9"/>
        <v>9.9</v>
      </c>
      <c r="Q169" s="22">
        <f t="shared" si="10"/>
        <v>138.1</v>
      </c>
      <c r="R169" s="22">
        <f t="shared" si="11"/>
        <v>125.7</v>
      </c>
      <c r="S169" s="100">
        <f t="shared" si="8"/>
        <v>-0.9456264775413725</v>
      </c>
      <c r="T169" s="100">
        <v>125.7</v>
      </c>
      <c r="U169" s="100">
        <v>126.9</v>
      </c>
    </row>
    <row r="170" spans="2:21" ht="12.75" customHeight="1">
      <c r="B170" s="36"/>
      <c r="C170" s="205" t="s">
        <v>164</v>
      </c>
      <c r="D170" s="205"/>
      <c r="E170" s="206"/>
      <c r="F170" s="18">
        <f>'寄与度'!F57</f>
        <v>800.2</v>
      </c>
      <c r="G170" s="16">
        <f>'寄与度'!G57</f>
        <v>129.9</v>
      </c>
      <c r="H170" s="20">
        <f>'寄与度'!H57</f>
        <v>110.6</v>
      </c>
      <c r="I170" s="22">
        <f>'寄与度'!I57</f>
        <v>-14.9</v>
      </c>
      <c r="J170" s="87">
        <f>'寄与度'!J57</f>
        <v>-1544.4</v>
      </c>
      <c r="K170" s="25">
        <f>'寄与度'!K57</f>
        <v>-1.5</v>
      </c>
      <c r="N170" s="2"/>
      <c r="O170" t="s">
        <v>194</v>
      </c>
      <c r="P170" s="22">
        <f t="shared" si="9"/>
        <v>-14.9</v>
      </c>
      <c r="Q170" s="22">
        <f t="shared" si="10"/>
        <v>110.6</v>
      </c>
      <c r="R170" s="22">
        <f t="shared" si="11"/>
        <v>129.9</v>
      </c>
      <c r="S170" s="100">
        <f t="shared" si="8"/>
        <v>4.51882845188285</v>
      </c>
      <c r="T170" s="100">
        <v>124.9</v>
      </c>
      <c r="U170" s="100">
        <v>119.5</v>
      </c>
    </row>
    <row r="171" spans="2:21" ht="12.75" customHeight="1">
      <c r="B171" s="36"/>
      <c r="C171" s="205" t="s">
        <v>166</v>
      </c>
      <c r="D171" s="205"/>
      <c r="E171" s="206"/>
      <c r="F171" s="150" t="str">
        <f>'寄与度'!F58</f>
        <v>-</v>
      </c>
      <c r="G171" s="171" t="str">
        <f>'寄与度'!G58</f>
        <v>-</v>
      </c>
      <c r="H171" s="151" t="str">
        <f>'寄与度'!H58</f>
        <v>-</v>
      </c>
      <c r="I171" s="152" t="str">
        <f>'寄与度'!I58</f>
        <v>-</v>
      </c>
      <c r="J171" s="172" t="str">
        <f>'寄与度'!J58</f>
        <v>-</v>
      </c>
      <c r="K171" s="153" t="str">
        <f>'寄与度'!K58</f>
        <v>-</v>
      </c>
      <c r="N171" s="2"/>
      <c r="O171" t="s">
        <v>195</v>
      </c>
      <c r="P171" s="152" t="str">
        <f>I171</f>
        <v>-</v>
      </c>
      <c r="Q171" s="152" t="str">
        <f>H171</f>
        <v>-</v>
      </c>
      <c r="R171" s="152" t="str">
        <f>G171</f>
        <v>-</v>
      </c>
      <c r="S171" s="100">
        <f t="shared" si="8"/>
        <v>-3.3598585322723196</v>
      </c>
      <c r="T171" s="100">
        <v>109.3</v>
      </c>
      <c r="U171" s="100">
        <v>113.1</v>
      </c>
    </row>
    <row r="172" spans="2:22" ht="12.75" customHeight="1">
      <c r="B172" s="36"/>
      <c r="C172" s="205" t="s">
        <v>168</v>
      </c>
      <c r="D172" s="205"/>
      <c r="E172" s="206"/>
      <c r="F172" s="18">
        <f>'寄与度'!F59</f>
        <v>429.7</v>
      </c>
      <c r="G172" s="16">
        <f>'寄与度'!G59</f>
        <v>103.3</v>
      </c>
      <c r="H172" s="20">
        <f>'寄与度'!H59</f>
        <v>130</v>
      </c>
      <c r="I172" s="22">
        <f>'寄与度'!I59</f>
        <v>25.8</v>
      </c>
      <c r="J172" s="87">
        <f>'寄与度'!J59</f>
        <v>1147.3</v>
      </c>
      <c r="K172" s="25">
        <f>'寄与度'!K59</f>
        <v>1.1</v>
      </c>
      <c r="N172" s="2"/>
      <c r="O172" t="s">
        <v>84</v>
      </c>
      <c r="P172" s="22">
        <f t="shared" si="9"/>
        <v>25.8</v>
      </c>
      <c r="Q172" s="22">
        <f t="shared" si="10"/>
        <v>130</v>
      </c>
      <c r="R172" s="22">
        <f t="shared" si="11"/>
        <v>103.3</v>
      </c>
      <c r="S172" s="100">
        <f t="shared" si="8"/>
        <v>21.61339421613395</v>
      </c>
      <c r="T172" s="100">
        <v>159.8</v>
      </c>
      <c r="U172" s="100">
        <v>131.4</v>
      </c>
      <c r="V172" s="89"/>
    </row>
    <row r="173" spans="2:21" ht="12.75" customHeight="1">
      <c r="B173" s="36"/>
      <c r="C173" s="205" t="s">
        <v>165</v>
      </c>
      <c r="D173" s="205"/>
      <c r="E173" s="206"/>
      <c r="F173" s="150" t="str">
        <f>'寄与度'!F60</f>
        <v>-</v>
      </c>
      <c r="G173" s="171" t="str">
        <f>'寄与度'!G60</f>
        <v>-</v>
      </c>
      <c r="H173" s="151" t="str">
        <f>'寄与度'!H60</f>
        <v>-</v>
      </c>
      <c r="I173" s="152" t="str">
        <f>'寄与度'!I60</f>
        <v>-</v>
      </c>
      <c r="J173" s="152" t="str">
        <f>'寄与度'!J60</f>
        <v>-</v>
      </c>
      <c r="K173" s="153" t="str">
        <f>'寄与度'!K60</f>
        <v>-</v>
      </c>
      <c r="N173" s="2"/>
      <c r="O173" t="s">
        <v>180</v>
      </c>
      <c r="P173" s="152" t="str">
        <f t="shared" si="9"/>
        <v>-</v>
      </c>
      <c r="Q173" s="152" t="str">
        <f t="shared" si="10"/>
        <v>-</v>
      </c>
      <c r="R173" s="152" t="str">
        <f t="shared" si="11"/>
        <v>-</v>
      </c>
      <c r="S173" s="100">
        <f t="shared" si="8"/>
        <v>4.0840140023337135</v>
      </c>
      <c r="T173" s="100">
        <v>89.2</v>
      </c>
      <c r="U173" s="100">
        <v>85.7</v>
      </c>
    </row>
    <row r="174" spans="2:22" ht="12.75" customHeight="1">
      <c r="B174" s="36"/>
      <c r="C174" s="205" t="s">
        <v>169</v>
      </c>
      <c r="D174" s="205"/>
      <c r="E174" s="206"/>
      <c r="F174" s="18">
        <f>'寄与度'!F61</f>
        <v>1427.3</v>
      </c>
      <c r="G174" s="16">
        <f>'寄与度'!G61</f>
        <v>84.8</v>
      </c>
      <c r="H174" s="20">
        <f>'寄与度'!H61</f>
        <v>70.9</v>
      </c>
      <c r="I174" s="22">
        <f>'寄与度'!I61</f>
        <v>-16.4</v>
      </c>
      <c r="J174" s="22">
        <f>'寄与度'!J61</f>
        <v>-1983.9</v>
      </c>
      <c r="K174" s="25">
        <f>'寄与度'!K61</f>
        <v>-2</v>
      </c>
      <c r="N174" s="2"/>
      <c r="O174" t="s">
        <v>85</v>
      </c>
      <c r="P174" s="22">
        <f t="shared" si="9"/>
        <v>-16.4</v>
      </c>
      <c r="Q174" s="22">
        <f t="shared" si="10"/>
        <v>70.9</v>
      </c>
      <c r="R174" s="22">
        <f t="shared" si="11"/>
        <v>84.8</v>
      </c>
      <c r="S174" s="100">
        <f t="shared" si="8"/>
        <v>12.031782065834285</v>
      </c>
      <c r="T174" s="100">
        <v>98.7</v>
      </c>
      <c r="U174" s="100">
        <v>88.1</v>
      </c>
      <c r="V174" s="89"/>
    </row>
    <row r="175" spans="2:21" ht="12.75" customHeight="1">
      <c r="B175" s="36"/>
      <c r="C175" s="205" t="s">
        <v>170</v>
      </c>
      <c r="D175" s="205"/>
      <c r="E175" s="206"/>
      <c r="F175" s="18">
        <f>'寄与度'!F62</f>
        <v>318.9</v>
      </c>
      <c r="G175" s="16">
        <f>'寄与度'!G62</f>
        <v>84.7</v>
      </c>
      <c r="H175" s="20">
        <f>'寄与度'!H62</f>
        <v>108.2</v>
      </c>
      <c r="I175" s="22">
        <f>'寄与度'!I62</f>
        <v>27.7</v>
      </c>
      <c r="J175" s="22">
        <f>'寄与度'!J62</f>
        <v>749.4</v>
      </c>
      <c r="K175" s="25">
        <f>'寄与度'!K62</f>
        <v>0.7</v>
      </c>
      <c r="N175" s="2"/>
      <c r="O175" t="s">
        <v>193</v>
      </c>
      <c r="P175" s="22">
        <f t="shared" si="9"/>
        <v>27.7</v>
      </c>
      <c r="Q175" s="22">
        <f t="shared" si="10"/>
        <v>108.2</v>
      </c>
      <c r="R175" s="22">
        <f t="shared" si="11"/>
        <v>84.7</v>
      </c>
      <c r="S175" s="100">
        <f t="shared" si="8"/>
        <v>-1.4981273408239626</v>
      </c>
      <c r="T175" s="100">
        <v>105.2</v>
      </c>
      <c r="U175" s="100">
        <v>106.8</v>
      </c>
    </row>
    <row r="176" spans="2:21" ht="13.5">
      <c r="B176" s="36"/>
      <c r="C176" s="205" t="s">
        <v>171</v>
      </c>
      <c r="D176" s="205"/>
      <c r="E176" s="206"/>
      <c r="F176" s="18">
        <f>'寄与度'!F63</f>
        <v>1423.7</v>
      </c>
      <c r="G176" s="16">
        <f>'寄与度'!G63</f>
        <v>125.1</v>
      </c>
      <c r="H176" s="20">
        <f>'寄与度'!H63</f>
        <v>136.4</v>
      </c>
      <c r="I176" s="22">
        <f>'寄与度'!I63</f>
        <v>9</v>
      </c>
      <c r="J176" s="22">
        <f>'寄与度'!J63</f>
        <v>1608.8</v>
      </c>
      <c r="K176" s="25">
        <f>'寄与度'!K63</f>
        <v>1.6</v>
      </c>
      <c r="N176" s="2"/>
      <c r="O176" t="s">
        <v>86</v>
      </c>
      <c r="P176" s="22">
        <f t="shared" si="9"/>
        <v>9</v>
      </c>
      <c r="Q176" s="22">
        <f t="shared" si="10"/>
        <v>136.4</v>
      </c>
      <c r="R176" s="22">
        <f t="shared" si="11"/>
        <v>125.1</v>
      </c>
      <c r="S176" s="100">
        <f t="shared" si="8"/>
        <v>-0.6610009442870712</v>
      </c>
      <c r="T176" s="100">
        <v>105.2</v>
      </c>
      <c r="U176" s="100">
        <v>105.9</v>
      </c>
    </row>
    <row r="177" spans="2:21" ht="12.75" customHeight="1">
      <c r="B177" s="36"/>
      <c r="C177" s="205" t="s">
        <v>172</v>
      </c>
      <c r="D177" s="205"/>
      <c r="E177" s="206"/>
      <c r="F177" s="18">
        <f>'寄与度'!F64</f>
        <v>903.3</v>
      </c>
      <c r="G177" s="16">
        <f>'寄与度'!G64</f>
        <v>95.7</v>
      </c>
      <c r="H177" s="20">
        <f>'寄与度'!H64</f>
        <v>99.8</v>
      </c>
      <c r="I177" s="22">
        <f>'寄与度'!I64</f>
        <v>4.3</v>
      </c>
      <c r="J177" s="22">
        <f>'寄与度'!J64</f>
        <v>370.4</v>
      </c>
      <c r="K177" s="25">
        <f>'寄与度'!K64</f>
        <v>0.4</v>
      </c>
      <c r="N177" s="2"/>
      <c r="O177" s="105" t="s">
        <v>181</v>
      </c>
      <c r="P177" s="22">
        <f t="shared" si="9"/>
        <v>4.3</v>
      </c>
      <c r="Q177" s="22">
        <f t="shared" si="10"/>
        <v>99.8</v>
      </c>
      <c r="R177" s="22">
        <f t="shared" si="11"/>
        <v>95.7</v>
      </c>
      <c r="S177" s="100">
        <f t="shared" si="8"/>
        <v>1.3232514177693888</v>
      </c>
      <c r="T177" s="100">
        <v>107.2</v>
      </c>
      <c r="U177" s="100">
        <v>105.8</v>
      </c>
    </row>
    <row r="178" spans="2:21" ht="12.75" customHeight="1">
      <c r="B178" s="36"/>
      <c r="C178" s="205" t="s">
        <v>223</v>
      </c>
      <c r="D178" s="205"/>
      <c r="E178" s="206"/>
      <c r="F178" s="18">
        <f>'寄与度'!F65</f>
        <v>1510.1</v>
      </c>
      <c r="G178" s="16">
        <f>'寄与度'!G65</f>
        <v>91.8</v>
      </c>
      <c r="H178" s="20">
        <f>'寄与度'!H65</f>
        <v>88.1</v>
      </c>
      <c r="I178" s="22">
        <f>'寄与度'!I65</f>
        <v>-4</v>
      </c>
      <c r="J178" s="22">
        <f>'寄与度'!J65</f>
        <v>-558.7</v>
      </c>
      <c r="K178" s="25">
        <f>'寄与度'!K65</f>
        <v>-0.6</v>
      </c>
      <c r="N178" s="2"/>
      <c r="O178" t="s">
        <v>196</v>
      </c>
      <c r="P178" s="22">
        <f t="shared" si="9"/>
        <v>-4</v>
      </c>
      <c r="Q178" s="22">
        <f t="shared" si="10"/>
        <v>88.1</v>
      </c>
      <c r="R178" s="22">
        <f t="shared" si="11"/>
        <v>91.8</v>
      </c>
      <c r="S178" s="100">
        <f t="shared" si="8"/>
        <v>-0.49850448654037427</v>
      </c>
      <c r="T178" s="100">
        <v>99.8</v>
      </c>
      <c r="U178" s="100">
        <v>100.3</v>
      </c>
    </row>
    <row r="179" spans="2:21" ht="13.5">
      <c r="B179" s="36"/>
      <c r="C179" s="205" t="s">
        <v>174</v>
      </c>
      <c r="D179" s="205"/>
      <c r="E179" s="206"/>
      <c r="F179" s="18">
        <f>'寄与度'!F66</f>
        <v>214.5</v>
      </c>
      <c r="G179" s="16">
        <f>'寄与度'!G66</f>
        <v>108.8</v>
      </c>
      <c r="H179" s="20">
        <f>'寄与度'!H66</f>
        <v>113.6</v>
      </c>
      <c r="I179" s="22">
        <f>'寄与度'!I66</f>
        <v>4.4</v>
      </c>
      <c r="J179" s="22">
        <f>'寄与度'!J66</f>
        <v>103</v>
      </c>
      <c r="K179" s="25">
        <f>'寄与度'!K66</f>
        <v>0.1</v>
      </c>
      <c r="N179" s="2"/>
      <c r="O179" t="s">
        <v>87</v>
      </c>
      <c r="P179" s="22">
        <f t="shared" si="9"/>
        <v>4.4</v>
      </c>
      <c r="Q179" s="22">
        <f t="shared" si="10"/>
        <v>113.6</v>
      </c>
      <c r="R179" s="22">
        <f t="shared" si="11"/>
        <v>108.8</v>
      </c>
      <c r="S179" s="100">
        <f t="shared" si="8"/>
        <v>0.19157088122603305</v>
      </c>
      <c r="T179" s="100">
        <v>104.6</v>
      </c>
      <c r="U179" s="100">
        <v>104.4</v>
      </c>
    </row>
    <row r="180" spans="2:22" ht="12.75" customHeight="1">
      <c r="B180" s="36"/>
      <c r="C180" s="205" t="s">
        <v>175</v>
      </c>
      <c r="D180" s="205"/>
      <c r="E180" s="206"/>
      <c r="F180" s="18">
        <f>'寄与度'!F67</f>
        <v>938.7</v>
      </c>
      <c r="G180" s="16">
        <f>'寄与度'!G67</f>
        <v>112.8</v>
      </c>
      <c r="H180" s="20">
        <f>'寄与度'!H67</f>
        <v>113.3</v>
      </c>
      <c r="I180" s="22">
        <f>'寄与度'!I67</f>
        <v>0.4</v>
      </c>
      <c r="J180" s="22">
        <f>'寄与度'!J67</f>
        <v>46.9</v>
      </c>
      <c r="K180" s="25">
        <f>'寄与度'!K67</f>
        <v>0</v>
      </c>
      <c r="N180" s="2"/>
      <c r="O180" t="s">
        <v>198</v>
      </c>
      <c r="P180" s="22">
        <f t="shared" si="9"/>
        <v>0.4</v>
      </c>
      <c r="Q180" s="22">
        <f t="shared" si="10"/>
        <v>113.3</v>
      </c>
      <c r="R180" s="22">
        <f t="shared" si="11"/>
        <v>112.8</v>
      </c>
      <c r="S180" s="100">
        <f t="shared" si="8"/>
        <v>11.901840490797543</v>
      </c>
      <c r="T180" s="100">
        <v>91.2</v>
      </c>
      <c r="U180" s="100">
        <v>81.5</v>
      </c>
      <c r="V180" s="89"/>
    </row>
    <row r="181" spans="2:21" ht="12.75" customHeight="1">
      <c r="B181" s="36"/>
      <c r="C181" s="205" t="s">
        <v>176</v>
      </c>
      <c r="D181" s="205"/>
      <c r="E181" s="206"/>
      <c r="F181" s="18">
        <f>'寄与度'!F68</f>
        <v>133.2</v>
      </c>
      <c r="G181" s="16">
        <f>'寄与度'!G68</f>
        <v>119.1</v>
      </c>
      <c r="H181" s="20">
        <f>'寄与度'!H68</f>
        <v>119.7</v>
      </c>
      <c r="I181" s="22">
        <f>'寄与度'!I68</f>
        <v>0.5</v>
      </c>
      <c r="J181" s="22">
        <f>'寄与度'!J68</f>
        <v>8</v>
      </c>
      <c r="K181" s="25">
        <f>'寄与度'!K68</f>
        <v>0</v>
      </c>
      <c r="N181" s="2"/>
      <c r="O181" t="s">
        <v>88</v>
      </c>
      <c r="P181" s="22">
        <f t="shared" si="9"/>
        <v>0.5</v>
      </c>
      <c r="Q181" s="22">
        <f t="shared" si="10"/>
        <v>119.7</v>
      </c>
      <c r="R181" s="22">
        <f t="shared" si="11"/>
        <v>119.1</v>
      </c>
      <c r="S181" s="100">
        <f t="shared" si="8"/>
        <v>-4.716981132075471</v>
      </c>
      <c r="T181" s="100">
        <v>90.9</v>
      </c>
      <c r="U181" s="100">
        <v>95.4</v>
      </c>
    </row>
    <row r="182" spans="2:21" ht="13.5">
      <c r="B182" s="36"/>
      <c r="C182" s="205" t="s">
        <v>177</v>
      </c>
      <c r="D182" s="205"/>
      <c r="E182" s="206"/>
      <c r="F182" s="18">
        <f>'寄与度'!F69</f>
        <v>63.2</v>
      </c>
      <c r="G182" s="16">
        <f>'寄与度'!G69</f>
        <v>199.9</v>
      </c>
      <c r="H182" s="20">
        <f>'寄与度'!H69</f>
        <v>208.6</v>
      </c>
      <c r="I182" s="22">
        <f>'寄与度'!I69</f>
        <v>4.4</v>
      </c>
      <c r="J182" s="22">
        <f>'寄与度'!J69</f>
        <v>55</v>
      </c>
      <c r="K182" s="25">
        <f>'寄与度'!K69</f>
        <v>0.1</v>
      </c>
      <c r="N182" s="2"/>
      <c r="O182" t="s">
        <v>89</v>
      </c>
      <c r="P182" s="22">
        <f t="shared" si="9"/>
        <v>4.4</v>
      </c>
      <c r="Q182" s="22">
        <f t="shared" si="10"/>
        <v>208.6</v>
      </c>
      <c r="R182" s="22">
        <f t="shared" si="11"/>
        <v>199.9</v>
      </c>
      <c r="S182" s="100">
        <f t="shared" si="8"/>
        <v>-1.0489510489510523</v>
      </c>
      <c r="T182" s="100">
        <v>113.2</v>
      </c>
      <c r="U182" s="100">
        <v>114.4</v>
      </c>
    </row>
    <row r="183" spans="2:21" ht="12.75" customHeight="1">
      <c r="B183" s="36"/>
      <c r="C183" s="205" t="s">
        <v>79</v>
      </c>
      <c r="D183" s="205"/>
      <c r="E183" s="206"/>
      <c r="F183" s="150" t="str">
        <f>'寄与度'!F70</f>
        <v>-</v>
      </c>
      <c r="G183" s="151" t="str">
        <f>'寄与度'!G70</f>
        <v>-</v>
      </c>
      <c r="H183" s="151" t="str">
        <f>'寄与度'!H70</f>
        <v>-</v>
      </c>
      <c r="I183" s="152" t="str">
        <f>'寄与度'!I70</f>
        <v>-</v>
      </c>
      <c r="J183" s="152" t="str">
        <f>'寄与度'!J70</f>
        <v>-</v>
      </c>
      <c r="K183" s="153" t="str">
        <f>'寄与度'!K70</f>
        <v>-</v>
      </c>
      <c r="N183" s="2"/>
      <c r="O183" t="s">
        <v>182</v>
      </c>
      <c r="P183" s="152" t="str">
        <f t="shared" si="9"/>
        <v>-</v>
      </c>
      <c r="Q183" s="152" t="str">
        <f t="shared" si="10"/>
        <v>-</v>
      </c>
      <c r="R183" s="152" t="str">
        <f t="shared" si="11"/>
        <v>-</v>
      </c>
      <c r="S183" s="170" t="s">
        <v>183</v>
      </c>
      <c r="T183" s="170"/>
      <c r="U183" s="170"/>
    </row>
    <row r="184" spans="2:21" ht="12.75" customHeight="1">
      <c r="B184" s="36"/>
      <c r="C184" s="205" t="s">
        <v>178</v>
      </c>
      <c r="D184" s="205"/>
      <c r="E184" s="206"/>
      <c r="F184" s="18">
        <f>'寄与度'!F71</f>
        <v>80.6</v>
      </c>
      <c r="G184" s="20">
        <f>'寄与度'!G71</f>
        <v>91</v>
      </c>
      <c r="H184" s="20">
        <f>'寄与度'!H71</f>
        <v>99.3</v>
      </c>
      <c r="I184" s="22">
        <f>'寄与度'!I71</f>
        <v>9.1</v>
      </c>
      <c r="J184" s="22">
        <f>'寄与度'!J71</f>
        <v>66.9</v>
      </c>
      <c r="K184" s="25">
        <f>'寄与度'!K71</f>
        <v>0.1</v>
      </c>
      <c r="N184" s="2"/>
      <c r="O184" t="s">
        <v>200</v>
      </c>
      <c r="P184" s="22">
        <f t="shared" si="9"/>
        <v>9.1</v>
      </c>
      <c r="Q184" s="22">
        <f t="shared" si="10"/>
        <v>99.3</v>
      </c>
      <c r="R184" s="22">
        <f t="shared" si="11"/>
        <v>91</v>
      </c>
      <c r="S184" s="100">
        <f t="shared" si="8"/>
        <v>-1.3626834381551434</v>
      </c>
      <c r="T184" s="100">
        <v>94.1</v>
      </c>
      <c r="U184" s="100">
        <v>95.4</v>
      </c>
    </row>
    <row r="185" spans="2:21" ht="13.5" customHeight="1">
      <c r="B185" s="37"/>
      <c r="C185" s="209" t="s">
        <v>179</v>
      </c>
      <c r="D185" s="209"/>
      <c r="E185" s="210"/>
      <c r="F185" s="28">
        <f>'寄与度'!F72</f>
        <v>900.8</v>
      </c>
      <c r="G185" s="29">
        <f>'寄与度'!G72</f>
        <v>100.2</v>
      </c>
      <c r="H185" s="29">
        <f>'寄与度'!H72</f>
        <v>93.8</v>
      </c>
      <c r="I185" s="30">
        <f>'寄与度'!I72</f>
        <v>-6.4</v>
      </c>
      <c r="J185" s="30">
        <f>'寄与度'!J72</f>
        <v>-576.5</v>
      </c>
      <c r="K185" s="31">
        <f>'寄与度'!K72</f>
        <v>-0.6</v>
      </c>
      <c r="O185" t="s">
        <v>90</v>
      </c>
      <c r="P185" s="23">
        <f t="shared" si="9"/>
        <v>-6.4</v>
      </c>
      <c r="Q185" s="23">
        <f t="shared" si="10"/>
        <v>93.8</v>
      </c>
      <c r="R185" s="23">
        <f t="shared" si="11"/>
        <v>100.2</v>
      </c>
      <c r="S185" s="101">
        <f t="shared" si="8"/>
        <v>-4.999999999999993</v>
      </c>
      <c r="T185" s="101">
        <v>96.9</v>
      </c>
      <c r="U185" s="101">
        <v>102</v>
      </c>
    </row>
    <row r="186" spans="7:19" ht="13.5">
      <c r="G186" s="154"/>
      <c r="S186" t="s">
        <v>108</v>
      </c>
    </row>
    <row r="187" ht="13.5">
      <c r="S187" s="158"/>
    </row>
    <row r="188" ht="13.5">
      <c r="G188" s="164" t="s">
        <v>109</v>
      </c>
    </row>
    <row r="192" ht="9" customHeight="1"/>
    <row r="193" ht="13.5">
      <c r="H193" s="159"/>
    </row>
  </sheetData>
  <sheetProtection/>
  <mergeCells count="101">
    <mergeCell ref="C169:E169"/>
    <mergeCell ref="C120:E120"/>
    <mergeCell ref="C117:E117"/>
    <mergeCell ref="C118:E118"/>
    <mergeCell ref="C167:E167"/>
    <mergeCell ref="C168:E168"/>
    <mergeCell ref="B154:C154"/>
    <mergeCell ref="B166:E166"/>
    <mergeCell ref="B156:C156"/>
    <mergeCell ref="B157:C157"/>
    <mergeCell ref="C110:E110"/>
    <mergeCell ref="C105:E105"/>
    <mergeCell ref="C57:E57"/>
    <mergeCell ref="C43:E43"/>
    <mergeCell ref="C56:E56"/>
    <mergeCell ref="C51:E51"/>
    <mergeCell ref="C54:E54"/>
    <mergeCell ref="C53:E53"/>
    <mergeCell ref="C52:E52"/>
    <mergeCell ref="C55:E55"/>
    <mergeCell ref="C184:E184"/>
    <mergeCell ref="C179:E179"/>
    <mergeCell ref="C180:E180"/>
    <mergeCell ref="C181:E181"/>
    <mergeCell ref="C182:E182"/>
    <mergeCell ref="C183:E183"/>
    <mergeCell ref="C170:E170"/>
    <mergeCell ref="C177:E177"/>
    <mergeCell ref="C178:E178"/>
    <mergeCell ref="C172:E172"/>
    <mergeCell ref="C173:E173"/>
    <mergeCell ref="C174:E174"/>
    <mergeCell ref="C175:E175"/>
    <mergeCell ref="C176:E176"/>
    <mergeCell ref="C111:E111"/>
    <mergeCell ref="C112:E112"/>
    <mergeCell ref="C113:E113"/>
    <mergeCell ref="C114:E114"/>
    <mergeCell ref="C115:E115"/>
    <mergeCell ref="C116:E116"/>
    <mergeCell ref="F164:F165"/>
    <mergeCell ref="B150:C150"/>
    <mergeCell ref="B153:C153"/>
    <mergeCell ref="B151:C151"/>
    <mergeCell ref="E155:G155"/>
    <mergeCell ref="C119:E119"/>
    <mergeCell ref="F37:F38"/>
    <mergeCell ref="C48:E48"/>
    <mergeCell ref="C49:E49"/>
    <mergeCell ref="C47:E47"/>
    <mergeCell ref="C40:E40"/>
    <mergeCell ref="B39:E39"/>
    <mergeCell ref="C41:E41"/>
    <mergeCell ref="C45:E45"/>
    <mergeCell ref="C42:E42"/>
    <mergeCell ref="C46:E46"/>
    <mergeCell ref="H93:I93"/>
    <mergeCell ref="H153:I153"/>
    <mergeCell ref="H156:I156"/>
    <mergeCell ref="H157:I157"/>
    <mergeCell ref="H150:I150"/>
    <mergeCell ref="H151:I151"/>
    <mergeCell ref="H87:I87"/>
    <mergeCell ref="F100:F101"/>
    <mergeCell ref="C103:E103"/>
    <mergeCell ref="C109:E109"/>
    <mergeCell ref="B93:C93"/>
    <mergeCell ref="C106:E106"/>
    <mergeCell ref="C108:E108"/>
    <mergeCell ref="B102:E102"/>
    <mergeCell ref="C104:E104"/>
    <mergeCell ref="H92:I92"/>
    <mergeCell ref="B23:C23"/>
    <mergeCell ref="B29:C29"/>
    <mergeCell ref="H23:I23"/>
    <mergeCell ref="H26:I26"/>
    <mergeCell ref="H29:I29"/>
    <mergeCell ref="B26:C26"/>
    <mergeCell ref="B27:C27"/>
    <mergeCell ref="H27:I27"/>
    <mergeCell ref="B24:C24"/>
    <mergeCell ref="C185:E185"/>
    <mergeCell ref="O29:P29"/>
    <mergeCell ref="O30:P30"/>
    <mergeCell ref="H30:I30"/>
    <mergeCell ref="B30:C30"/>
    <mergeCell ref="B92:C92"/>
    <mergeCell ref="B86:C86"/>
    <mergeCell ref="C50:E50"/>
    <mergeCell ref="H86:I86"/>
    <mergeCell ref="H89:I89"/>
    <mergeCell ref="C44:E44"/>
    <mergeCell ref="C107:E107"/>
    <mergeCell ref="C171:E171"/>
    <mergeCell ref="H154:I154"/>
    <mergeCell ref="C58:E58"/>
    <mergeCell ref="C121:E121"/>
    <mergeCell ref="B89:C89"/>
    <mergeCell ref="B90:C90"/>
    <mergeCell ref="H90:I90"/>
    <mergeCell ref="B87:C87"/>
  </mergeCells>
  <printOptions/>
  <pageMargins left="0.7086614173228347" right="0.3937007874015748" top="0.6692913385826772" bottom="0.31496062992125984" header="0.3937007874015748" footer="0.2362204724409449"/>
  <pageSetup horizontalDpi="600" verticalDpi="600" orientation="portrait" paperSize="9" scale="95" r:id="rId2"/>
  <rowBreaks count="2" manualBreakCount="2">
    <brk id="63" max="13" man="1"/>
    <brk id="125" max="13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C98"/>
  <sheetViews>
    <sheetView view="pageBreakPreview" zoomScaleSheetLayoutView="100" zoomScalePageLayoutView="0" workbookViewId="0" topLeftCell="A48">
      <selection activeCell="I67" sqref="I67"/>
    </sheetView>
  </sheetViews>
  <sheetFormatPr defaultColWidth="9.00390625" defaultRowHeight="13.5"/>
  <cols>
    <col min="1" max="1" width="1.75390625" style="0" customWidth="1"/>
    <col min="2" max="2" width="4.375" style="8" customWidth="1"/>
    <col min="3" max="3" width="9.75390625" style="8" customWidth="1"/>
    <col min="4" max="4" width="7.375" style="8" customWidth="1"/>
    <col min="5" max="5" width="6.75390625" style="8" customWidth="1"/>
    <col min="6" max="6" width="7.375" style="8" customWidth="1"/>
    <col min="7" max="8" width="6.75390625" style="8" customWidth="1"/>
    <col min="9" max="9" width="7.375" style="8" customWidth="1"/>
    <col min="10" max="10" width="7.875" style="8" customWidth="1"/>
    <col min="11" max="11" width="8.625" style="2" customWidth="1"/>
    <col min="12" max="12" width="6.75390625" style="2" customWidth="1"/>
    <col min="13" max="13" width="19.00390625" style="117" customWidth="1"/>
    <col min="14" max="14" width="18.50390625" style="123" customWidth="1"/>
    <col min="15" max="15" width="3.625" style="0" customWidth="1"/>
    <col min="16" max="16" width="3.75390625" style="0" customWidth="1"/>
    <col min="17" max="17" width="22.75390625" style="0" customWidth="1"/>
    <col min="18" max="18" width="8.75390625" style="0" customWidth="1"/>
  </cols>
  <sheetData>
    <row r="2" spans="1:15" s="43" customFormat="1" ht="12.75" customHeight="1">
      <c r="A2" s="77"/>
      <c r="B2" s="39" t="s">
        <v>24</v>
      </c>
      <c r="C2" s="40"/>
      <c r="D2" s="40"/>
      <c r="E2" s="40"/>
      <c r="F2" s="40"/>
      <c r="G2" s="40"/>
      <c r="H2" s="40"/>
      <c r="I2" s="40"/>
      <c r="J2" s="40" t="s">
        <v>163</v>
      </c>
      <c r="K2" s="44"/>
      <c r="L2" s="44"/>
      <c r="M2" s="112"/>
      <c r="N2" s="113"/>
      <c r="O2"/>
    </row>
    <row r="3" spans="1:15" s="43" customFormat="1" ht="12.75" customHeight="1">
      <c r="A3" s="77"/>
      <c r="B3" s="78"/>
      <c r="C3" s="53"/>
      <c r="D3" s="53" t="s">
        <v>25</v>
      </c>
      <c r="E3" s="53"/>
      <c r="F3" s="221" t="s">
        <v>0</v>
      </c>
      <c r="G3" s="79" t="s">
        <v>5</v>
      </c>
      <c r="H3" s="79"/>
      <c r="I3" s="80" t="s">
        <v>6</v>
      </c>
      <c r="J3" s="80" t="s">
        <v>7</v>
      </c>
      <c r="K3" s="81" t="s">
        <v>8</v>
      </c>
      <c r="L3" s="44"/>
      <c r="M3" s="109" t="s">
        <v>39</v>
      </c>
      <c r="N3" s="114" t="s">
        <v>8</v>
      </c>
      <c r="O3"/>
    </row>
    <row r="4" spans="1:29" s="43" customFormat="1" ht="12.75" customHeight="1">
      <c r="A4" s="77"/>
      <c r="B4" s="82" t="s">
        <v>26</v>
      </c>
      <c r="C4" s="72"/>
      <c r="D4" s="72"/>
      <c r="E4" s="72"/>
      <c r="F4" s="222"/>
      <c r="G4" s="129" t="s">
        <v>224</v>
      </c>
      <c r="H4" s="130" t="s">
        <v>225</v>
      </c>
      <c r="I4" s="85" t="s">
        <v>9</v>
      </c>
      <c r="J4" s="85" t="s">
        <v>9</v>
      </c>
      <c r="K4" s="85" t="s">
        <v>9</v>
      </c>
      <c r="L4" s="161"/>
      <c r="M4" s="44"/>
      <c r="N4" s="115" t="s">
        <v>92</v>
      </c>
      <c r="O4" s="160"/>
      <c r="P4"/>
      <c r="AC4" s="147"/>
    </row>
    <row r="5" spans="1:14" s="43" customFormat="1" ht="12.75" customHeight="1">
      <c r="A5"/>
      <c r="B5" s="225" t="s">
        <v>3</v>
      </c>
      <c r="C5" s="226"/>
      <c r="D5" s="226"/>
      <c r="E5" s="227"/>
      <c r="F5" s="32">
        <f>'101'!C$9</f>
        <v>10000</v>
      </c>
      <c r="G5" s="33">
        <f>ROUND((AVERAGE('101'!$C46:$C57)),1)</f>
        <v>94.9</v>
      </c>
      <c r="H5" s="33">
        <f>ROUND((AVERAGE('101'!$C58:$C69)),1)</f>
        <v>95.2</v>
      </c>
      <c r="I5" s="34">
        <f aca="true" t="shared" si="0" ref="I5:I10">ROUND(((H5/G5-1)*100),1)</f>
        <v>0.3</v>
      </c>
      <c r="J5" s="34">
        <v>100</v>
      </c>
      <c r="K5" s="35">
        <f>ROUND((I5*J5/100),1)</f>
        <v>0.3</v>
      </c>
      <c r="L5" s="162"/>
      <c r="M5" s="111"/>
      <c r="N5" s="116"/>
    </row>
    <row r="6" spans="1:15" s="43" customFormat="1" ht="12.75" customHeight="1">
      <c r="A6"/>
      <c r="B6" s="36"/>
      <c r="C6" s="239" t="s">
        <v>57</v>
      </c>
      <c r="D6" s="239"/>
      <c r="E6" s="240"/>
      <c r="F6" s="90">
        <f>'101'!D$9</f>
        <v>35.1</v>
      </c>
      <c r="G6" s="91">
        <f>ROUND((AVERAGE('101'!$D46:$D57)),1)</f>
        <v>105.4</v>
      </c>
      <c r="H6" s="91">
        <f>ROUND((AVERAGE('101'!$D58:$D69)),1)</f>
        <v>107.4</v>
      </c>
      <c r="I6" s="92">
        <f t="shared" si="0"/>
        <v>1.9</v>
      </c>
      <c r="J6" s="92">
        <f>ROUND(((H6-G6)*F6*100/(($H$5-$G$5)*$F$5)),1)</f>
        <v>2.3</v>
      </c>
      <c r="K6" s="93">
        <f aca="true" t="shared" si="1" ref="K6:K24">ROUND((J6*$I$5/100),1)</f>
        <v>0</v>
      </c>
      <c r="L6" s="106"/>
      <c r="M6" s="127" t="s">
        <v>21</v>
      </c>
      <c r="N6" s="128">
        <f aca="true" t="shared" si="2" ref="N6:N23">VLOOKUP(M6,$C$6:$K$24,9,0)</f>
        <v>-0.1</v>
      </c>
      <c r="O6"/>
    </row>
    <row r="7" spans="1:15" s="43" customFormat="1" ht="12.75" customHeight="1">
      <c r="A7"/>
      <c r="B7" s="36"/>
      <c r="C7" s="205" t="s">
        <v>28</v>
      </c>
      <c r="D7" s="205"/>
      <c r="E7" s="206"/>
      <c r="F7" s="90">
        <f>'101'!E$9</f>
        <v>235.1</v>
      </c>
      <c r="G7" s="91">
        <f>ROUND((AVERAGE('101'!$E46:$E57)),1)</f>
        <v>94</v>
      </c>
      <c r="H7" s="91">
        <f>ROUND((AVERAGE('101'!$E58:$E69)),1)</f>
        <v>98.4</v>
      </c>
      <c r="I7" s="92">
        <f t="shared" si="0"/>
        <v>4.7</v>
      </c>
      <c r="J7" s="92">
        <f>ROUND(((H7-G7)*F7*100/(($H$5-$G$5)*10000)),1)</f>
        <v>34.5</v>
      </c>
      <c r="K7" s="93">
        <f t="shared" si="1"/>
        <v>0.1</v>
      </c>
      <c r="L7" s="106"/>
      <c r="M7" s="127" t="s">
        <v>164</v>
      </c>
      <c r="N7" s="128">
        <f t="shared" si="2"/>
        <v>0.7</v>
      </c>
      <c r="O7"/>
    </row>
    <row r="8" spans="1:15" s="43" customFormat="1" ht="12.75" customHeight="1">
      <c r="A8"/>
      <c r="B8" s="36"/>
      <c r="C8" s="205" t="s">
        <v>29</v>
      </c>
      <c r="D8" s="205"/>
      <c r="E8" s="206"/>
      <c r="F8" s="90">
        <f>'101'!F$9</f>
        <v>143.3</v>
      </c>
      <c r="G8" s="91">
        <f>ROUND((AVERAGE('101'!$F46:$F57)),1)</f>
        <v>104.3</v>
      </c>
      <c r="H8" s="91">
        <f>ROUND((AVERAGE('101'!$F58:$F69)),1)</f>
        <v>110.7</v>
      </c>
      <c r="I8" s="92">
        <f t="shared" si="0"/>
        <v>6.1</v>
      </c>
      <c r="J8" s="92">
        <f>ROUND(((H8-G8)*F8*100/(($H$5-$G$5)*10000)),1)</f>
        <v>30.6</v>
      </c>
      <c r="K8" s="93">
        <f t="shared" si="1"/>
        <v>0.1</v>
      </c>
      <c r="L8" s="106"/>
      <c r="M8" s="127" t="s">
        <v>4</v>
      </c>
      <c r="N8" s="128">
        <f t="shared" si="2"/>
        <v>-0.7</v>
      </c>
      <c r="O8"/>
    </row>
    <row r="9" spans="1:15" s="43" customFormat="1" ht="12.75" customHeight="1">
      <c r="A9"/>
      <c r="B9" s="36"/>
      <c r="C9" s="205" t="s">
        <v>164</v>
      </c>
      <c r="D9" s="205"/>
      <c r="E9" s="206"/>
      <c r="F9" s="90">
        <f>'101'!G$9</f>
        <v>880.2</v>
      </c>
      <c r="G9" s="91">
        <f>ROUND((AVERAGE('101'!$G46:$G57)),1)</f>
        <v>91.3</v>
      </c>
      <c r="H9" s="91">
        <f>ROUND((AVERAGE('101'!$G58:$G69)),1)</f>
        <v>99.8</v>
      </c>
      <c r="I9" s="92">
        <f t="shared" si="0"/>
        <v>9.3</v>
      </c>
      <c r="J9" s="92">
        <f>ROUND(((H9-G9)*F9*100/(($H$5-$G$5)*10000)),1)</f>
        <v>249.4</v>
      </c>
      <c r="K9" s="93">
        <f t="shared" si="1"/>
        <v>0.7</v>
      </c>
      <c r="L9" s="106"/>
      <c r="M9" s="127" t="s">
        <v>31</v>
      </c>
      <c r="N9" s="128">
        <f t="shared" si="2"/>
        <v>-0.1</v>
      </c>
      <c r="O9"/>
    </row>
    <row r="10" spans="1:15" s="43" customFormat="1" ht="12.75" customHeight="1">
      <c r="A10"/>
      <c r="B10" s="36"/>
      <c r="C10" s="205" t="s">
        <v>166</v>
      </c>
      <c r="D10" s="205"/>
      <c r="E10" s="206"/>
      <c r="F10" s="90">
        <f>'101'!H$9</f>
        <v>174.2</v>
      </c>
      <c r="G10" s="91">
        <f>ROUND((AVERAGE('101'!$H46:$H57)),1)</f>
        <v>82.7</v>
      </c>
      <c r="H10" s="91">
        <f>ROUND((AVERAGE('101'!$H58:$H69)),1)</f>
        <v>88</v>
      </c>
      <c r="I10" s="92">
        <f t="shared" si="0"/>
        <v>6.4</v>
      </c>
      <c r="J10" s="92">
        <f aca="true" t="shared" si="3" ref="J10:J23">ROUND(((H10-G10)*F10*100/(($H$5-$G$5)*10000)),1)</f>
        <v>30.8</v>
      </c>
      <c r="K10" s="93">
        <f t="shared" si="1"/>
        <v>0.1</v>
      </c>
      <c r="L10" s="106"/>
      <c r="M10" s="127" t="s">
        <v>166</v>
      </c>
      <c r="N10" s="128">
        <f t="shared" si="2"/>
        <v>0.1</v>
      </c>
      <c r="O10"/>
    </row>
    <row r="11" spans="1:15" s="43" customFormat="1" ht="12.75" customHeight="1">
      <c r="A11"/>
      <c r="B11" s="36"/>
      <c r="C11" s="205" t="s">
        <v>19</v>
      </c>
      <c r="D11" s="205"/>
      <c r="E11" s="206"/>
      <c r="F11" s="90">
        <f>'101'!I$9</f>
        <v>1107.9</v>
      </c>
      <c r="G11" s="91">
        <f>ROUND((AVERAGE('101'!$I46:$I57)),1)</f>
        <v>91</v>
      </c>
      <c r="H11" s="91">
        <f>ROUND((AVERAGE('101'!$I58:$I69)),1)</f>
        <v>94.7</v>
      </c>
      <c r="I11" s="92">
        <f aca="true" t="shared" si="4" ref="I11:I23">ROUND(((H11/G11-1)*100),1)</f>
        <v>4.1</v>
      </c>
      <c r="J11" s="92">
        <f t="shared" si="3"/>
        <v>136.6</v>
      </c>
      <c r="K11" s="93">
        <f t="shared" si="1"/>
        <v>0.4</v>
      </c>
      <c r="L11" s="106"/>
      <c r="M11" s="127" t="s">
        <v>29</v>
      </c>
      <c r="N11" s="128">
        <f t="shared" si="2"/>
        <v>0.1</v>
      </c>
      <c r="O11"/>
    </row>
    <row r="12" spans="1:15" s="43" customFormat="1" ht="12.75" customHeight="1">
      <c r="A12"/>
      <c r="B12" s="36"/>
      <c r="C12" s="205" t="s">
        <v>165</v>
      </c>
      <c r="D12" s="205"/>
      <c r="E12" s="206"/>
      <c r="F12" s="90">
        <f>'101'!J$9</f>
        <v>103.1</v>
      </c>
      <c r="G12" s="91">
        <f>ROUND((AVERAGE('101'!$J46:$J57)),1)</f>
        <v>85.6</v>
      </c>
      <c r="H12" s="91">
        <f>ROUND((AVERAGE('101'!$J58:$J69)),1)</f>
        <v>82.7</v>
      </c>
      <c r="I12" s="92">
        <f t="shared" si="4"/>
        <v>-3.4</v>
      </c>
      <c r="J12" s="92">
        <f t="shared" si="3"/>
        <v>-10</v>
      </c>
      <c r="K12" s="93">
        <f t="shared" si="1"/>
        <v>0</v>
      </c>
      <c r="L12" s="106"/>
      <c r="M12" s="127" t="s">
        <v>34</v>
      </c>
      <c r="N12" s="128">
        <f t="shared" si="2"/>
        <v>-0.1</v>
      </c>
      <c r="O12"/>
    </row>
    <row r="13" spans="1:15" s="43" customFormat="1" ht="12.75" customHeight="1">
      <c r="A13"/>
      <c r="B13" s="36"/>
      <c r="C13" s="205" t="s">
        <v>21</v>
      </c>
      <c r="D13" s="205"/>
      <c r="E13" s="206"/>
      <c r="F13" s="90">
        <f>'101'!K$9</f>
        <v>3144.2</v>
      </c>
      <c r="G13" s="91">
        <f>ROUND((AVERAGE('101'!$K46:$K57)),1)</f>
        <v>93.4</v>
      </c>
      <c r="H13" s="91">
        <f>ROUND((AVERAGE('101'!$K58:$K69)),1)</f>
        <v>93.1</v>
      </c>
      <c r="I13" s="92">
        <f t="shared" si="4"/>
        <v>-0.3</v>
      </c>
      <c r="J13" s="92">
        <f t="shared" si="3"/>
        <v>-31.4</v>
      </c>
      <c r="K13" s="93">
        <f t="shared" si="1"/>
        <v>-0.1</v>
      </c>
      <c r="L13" s="106"/>
      <c r="M13" s="127" t="s">
        <v>36</v>
      </c>
      <c r="N13" s="128">
        <f t="shared" si="2"/>
        <v>0.1</v>
      </c>
      <c r="O13"/>
    </row>
    <row r="14" spans="1:15" s="43" customFormat="1" ht="12.75" customHeight="1">
      <c r="A14"/>
      <c r="B14" s="36"/>
      <c r="C14" s="205" t="s">
        <v>30</v>
      </c>
      <c r="D14" s="205"/>
      <c r="E14" s="206"/>
      <c r="F14" s="90">
        <f>'101'!L$9</f>
        <v>170.1</v>
      </c>
      <c r="G14" s="91">
        <f>ROUND((AVERAGE('101'!$L46:$L57)),1)</f>
        <v>98.4</v>
      </c>
      <c r="H14" s="91">
        <f>ROUND((AVERAGE('101'!$L58:$L69)),1)</f>
        <v>110.6</v>
      </c>
      <c r="I14" s="92">
        <f t="shared" si="4"/>
        <v>12.4</v>
      </c>
      <c r="J14" s="92">
        <f t="shared" si="3"/>
        <v>69.2</v>
      </c>
      <c r="K14" s="93">
        <f t="shared" si="1"/>
        <v>0.2</v>
      </c>
      <c r="L14" s="106"/>
      <c r="M14" s="127" t="s">
        <v>165</v>
      </c>
      <c r="N14" s="128">
        <f t="shared" si="2"/>
        <v>0</v>
      </c>
      <c r="O14"/>
    </row>
    <row r="15" spans="2:14" ht="13.5">
      <c r="B15" s="36"/>
      <c r="C15" s="205" t="s">
        <v>4</v>
      </c>
      <c r="D15" s="205"/>
      <c r="E15" s="206"/>
      <c r="F15" s="90">
        <f>'101'!M$9</f>
        <v>995</v>
      </c>
      <c r="G15" s="91">
        <f>ROUND((AVERAGE('101'!$M46:$M57)),1)</f>
        <v>115.8</v>
      </c>
      <c r="H15" s="91">
        <f>ROUND((AVERAGE('101'!$M58:$M69)),1)</f>
        <v>109</v>
      </c>
      <c r="I15" s="92">
        <f t="shared" si="4"/>
        <v>-5.9</v>
      </c>
      <c r="J15" s="92">
        <f t="shared" si="3"/>
        <v>-225.5</v>
      </c>
      <c r="K15" s="93">
        <f t="shared" si="1"/>
        <v>-0.7</v>
      </c>
      <c r="L15" s="106"/>
      <c r="M15" s="127" t="s">
        <v>27</v>
      </c>
      <c r="N15" s="128">
        <f t="shared" si="2"/>
        <v>0</v>
      </c>
    </row>
    <row r="16" spans="2:14" ht="13.5">
      <c r="B16" s="36"/>
      <c r="C16" s="205" t="s">
        <v>31</v>
      </c>
      <c r="D16" s="205"/>
      <c r="E16" s="206"/>
      <c r="F16" s="90">
        <f>'101'!N$9</f>
        <v>472.6</v>
      </c>
      <c r="G16" s="91">
        <f>ROUND((AVERAGE('101'!$N46:$N57)),1)</f>
        <v>94.4</v>
      </c>
      <c r="H16" s="91">
        <f>ROUND((AVERAGE('101'!$N58:$N69)),1)</f>
        <v>93.3</v>
      </c>
      <c r="I16" s="92">
        <f t="shared" si="4"/>
        <v>-1.2</v>
      </c>
      <c r="J16" s="92">
        <f t="shared" si="3"/>
        <v>-17.3</v>
      </c>
      <c r="K16" s="93">
        <f t="shared" si="1"/>
        <v>-0.1</v>
      </c>
      <c r="L16" s="106"/>
      <c r="M16" s="127" t="s">
        <v>28</v>
      </c>
      <c r="N16" s="128">
        <f t="shared" si="2"/>
        <v>0.1</v>
      </c>
    </row>
    <row r="17" spans="2:14" ht="13.5">
      <c r="B17" s="36"/>
      <c r="C17" s="205" t="s">
        <v>32</v>
      </c>
      <c r="D17" s="205"/>
      <c r="E17" s="206"/>
      <c r="F17" s="90">
        <f>'101'!O$9</f>
        <v>301</v>
      </c>
      <c r="G17" s="91">
        <f>ROUND((AVERAGE('101'!$O46:$O57)),1)</f>
        <v>82.8</v>
      </c>
      <c r="H17" s="91">
        <f>ROUND((AVERAGE('101'!$O58:$O69)),1)</f>
        <v>83.4</v>
      </c>
      <c r="I17" s="92">
        <f t="shared" si="4"/>
        <v>0.7</v>
      </c>
      <c r="J17" s="92">
        <f t="shared" si="3"/>
        <v>6</v>
      </c>
      <c r="K17" s="93">
        <f t="shared" si="1"/>
        <v>0</v>
      </c>
      <c r="L17" s="106"/>
      <c r="M17" s="127" t="s">
        <v>23</v>
      </c>
      <c r="N17" s="128">
        <f t="shared" si="2"/>
        <v>0</v>
      </c>
    </row>
    <row r="18" spans="2:14" ht="13.5">
      <c r="B18" s="36"/>
      <c r="C18" s="205" t="s">
        <v>22</v>
      </c>
      <c r="D18" s="205"/>
      <c r="E18" s="206"/>
      <c r="F18" s="90">
        <f>'101'!P$9</f>
        <v>58.1</v>
      </c>
      <c r="G18" s="91">
        <f>ROUND((AVERAGE('101'!$P46:$P57)),1)</f>
        <v>91.9</v>
      </c>
      <c r="H18" s="91">
        <f>ROUND((AVERAGE('101'!$P58:$P69)),1)</f>
        <v>94.1</v>
      </c>
      <c r="I18" s="92">
        <f t="shared" si="4"/>
        <v>2.4</v>
      </c>
      <c r="J18" s="92">
        <f t="shared" si="3"/>
        <v>4.3</v>
      </c>
      <c r="K18" s="93">
        <f t="shared" si="1"/>
        <v>0</v>
      </c>
      <c r="L18" s="106"/>
      <c r="M18" s="127" t="s">
        <v>30</v>
      </c>
      <c r="N18" s="128">
        <f t="shared" si="2"/>
        <v>0.2</v>
      </c>
    </row>
    <row r="19" spans="1:15" s="77" customFormat="1" ht="13.5">
      <c r="A19"/>
      <c r="B19" s="36"/>
      <c r="C19" s="205" t="s">
        <v>33</v>
      </c>
      <c r="D19" s="205"/>
      <c r="E19" s="206"/>
      <c r="F19" s="90">
        <f>'101'!Q$9</f>
        <v>1635</v>
      </c>
      <c r="G19" s="91">
        <f>ROUND((AVERAGE('101'!$Q46:$Q57)),1)</f>
        <v>92.2</v>
      </c>
      <c r="H19" s="91">
        <f>ROUND((AVERAGE('101'!$Q58:$Q69)),1)</f>
        <v>88.6</v>
      </c>
      <c r="I19" s="92">
        <f t="shared" si="4"/>
        <v>-3.9</v>
      </c>
      <c r="J19" s="92">
        <f t="shared" si="3"/>
        <v>-196.2</v>
      </c>
      <c r="K19" s="93">
        <f t="shared" si="1"/>
        <v>-0.6</v>
      </c>
      <c r="L19" s="106"/>
      <c r="M19" s="127" t="s">
        <v>33</v>
      </c>
      <c r="N19" s="128">
        <f t="shared" si="2"/>
        <v>-0.6</v>
      </c>
      <c r="O19"/>
    </row>
    <row r="20" spans="1:15" s="77" customFormat="1" ht="13.5">
      <c r="A20"/>
      <c r="B20" s="36"/>
      <c r="C20" s="205" t="s">
        <v>34</v>
      </c>
      <c r="D20" s="205"/>
      <c r="E20" s="206"/>
      <c r="F20" s="90">
        <f>'101'!S$9</f>
        <v>224.4</v>
      </c>
      <c r="G20" s="91">
        <f>ROUND((AVERAGE('101'!$S46:$S57)),1)</f>
        <v>91</v>
      </c>
      <c r="H20" s="91">
        <f>ROUND((AVERAGE('101'!$S58:$S69)),1)</f>
        <v>88.1</v>
      </c>
      <c r="I20" s="92">
        <f t="shared" si="4"/>
        <v>-3.2</v>
      </c>
      <c r="J20" s="92">
        <f t="shared" si="3"/>
        <v>-21.7</v>
      </c>
      <c r="K20" s="93">
        <f t="shared" si="1"/>
        <v>-0.1</v>
      </c>
      <c r="L20" s="106"/>
      <c r="M20" s="127" t="s">
        <v>32</v>
      </c>
      <c r="N20" s="128">
        <f t="shared" si="2"/>
        <v>0</v>
      </c>
      <c r="O20"/>
    </row>
    <row r="21" spans="1:15" s="77" customFormat="1" ht="13.5">
      <c r="A21"/>
      <c r="B21" s="36"/>
      <c r="C21" s="205" t="s">
        <v>23</v>
      </c>
      <c r="D21" s="205"/>
      <c r="E21" s="206"/>
      <c r="F21" s="90">
        <f>'101'!T$9</f>
        <v>58.6</v>
      </c>
      <c r="G21" s="91">
        <f>ROUND((AVERAGE('101'!$T46:$T57)),1)</f>
        <v>123.7</v>
      </c>
      <c r="H21" s="91">
        <f>ROUND((AVERAGE('101'!$T58:$T69)),1)</f>
        <v>124.2</v>
      </c>
      <c r="I21" s="92">
        <f t="shared" si="4"/>
        <v>0.4</v>
      </c>
      <c r="J21" s="92">
        <f t="shared" si="3"/>
        <v>1</v>
      </c>
      <c r="K21" s="93">
        <f t="shared" si="1"/>
        <v>0</v>
      </c>
      <c r="L21" s="106"/>
      <c r="M21" s="127" t="s">
        <v>22</v>
      </c>
      <c r="N21" s="128">
        <f t="shared" si="2"/>
        <v>0</v>
      </c>
      <c r="O21"/>
    </row>
    <row r="22" spans="2:14" ht="13.5">
      <c r="B22" s="36"/>
      <c r="C22" s="205" t="s">
        <v>79</v>
      </c>
      <c r="D22" s="205"/>
      <c r="E22" s="206"/>
      <c r="F22" s="90">
        <f>'101'!U$9</f>
        <v>129.7</v>
      </c>
      <c r="G22" s="91">
        <f>ROUND((AVERAGE('101'!$U46:$U57)),1)</f>
        <v>95.6</v>
      </c>
      <c r="H22" s="91">
        <f>ROUND((AVERAGE('101'!$U58:$U69)),1)</f>
        <v>97.3</v>
      </c>
      <c r="I22" s="92">
        <f t="shared" si="4"/>
        <v>1.8</v>
      </c>
      <c r="J22" s="92">
        <f t="shared" si="3"/>
        <v>7.3</v>
      </c>
      <c r="K22" s="93">
        <f t="shared" si="1"/>
        <v>0</v>
      </c>
      <c r="L22" s="106"/>
      <c r="M22" s="127" t="s">
        <v>35</v>
      </c>
      <c r="N22" s="128">
        <f t="shared" si="2"/>
        <v>0</v>
      </c>
    </row>
    <row r="23" spans="2:14" ht="13.5">
      <c r="B23" s="36"/>
      <c r="C23" s="205" t="s">
        <v>35</v>
      </c>
      <c r="D23" s="205"/>
      <c r="E23" s="206"/>
      <c r="F23" s="90">
        <f>'101'!V$9</f>
        <v>20.1</v>
      </c>
      <c r="G23" s="165">
        <f>ROUND((AVERAGE('101'!$V46:$V57)),1)</f>
        <v>104.1</v>
      </c>
      <c r="H23" s="91">
        <f>ROUND((AVERAGE('101'!$V58:$V69)),1)</f>
        <v>100.1</v>
      </c>
      <c r="I23" s="92">
        <f t="shared" si="4"/>
        <v>-3.8</v>
      </c>
      <c r="J23" s="92">
        <f t="shared" si="3"/>
        <v>-2.7</v>
      </c>
      <c r="K23" s="93">
        <f t="shared" si="1"/>
        <v>0</v>
      </c>
      <c r="L23" s="106"/>
      <c r="M23" s="127" t="s">
        <v>19</v>
      </c>
      <c r="N23" s="128">
        <f t="shared" si="2"/>
        <v>0.4</v>
      </c>
    </row>
    <row r="24" spans="1:14" ht="12.75" customHeight="1">
      <c r="A24" s="1"/>
      <c r="B24" s="37"/>
      <c r="C24" s="237" t="s">
        <v>36</v>
      </c>
      <c r="D24" s="237"/>
      <c r="E24" s="238"/>
      <c r="F24" s="94">
        <f>'101'!W9</f>
        <v>112.3</v>
      </c>
      <c r="G24" s="95">
        <f>ROUND((AVERAGE('101'!$W46:$W57)),1)</f>
        <v>95.8</v>
      </c>
      <c r="H24" s="95">
        <f>ROUND((AVERAGE('101'!$W58:$W69)),1)</f>
        <v>106</v>
      </c>
      <c r="I24" s="96">
        <f>ROUND(((H24/G24-1)*100),1)</f>
        <v>10.6</v>
      </c>
      <c r="J24" s="96">
        <f>ROUND(((H24-G24)*F24*100/(($H$5-$G$5)*10000)),1)</f>
        <v>38.2</v>
      </c>
      <c r="K24" s="97">
        <f t="shared" si="1"/>
        <v>0.1</v>
      </c>
      <c r="N24" s="118"/>
    </row>
    <row r="25" spans="1:14" ht="12.75" customHeight="1">
      <c r="A25" s="43"/>
      <c r="F25" s="11"/>
      <c r="L25" s="44"/>
      <c r="M25" s="112"/>
      <c r="N25" s="119"/>
    </row>
    <row r="26" spans="1:14" ht="12.75" customHeight="1">
      <c r="A26" s="43"/>
      <c r="B26" s="39" t="s">
        <v>37</v>
      </c>
      <c r="C26" s="40"/>
      <c r="D26" s="40"/>
      <c r="E26" s="40"/>
      <c r="F26" s="3"/>
      <c r="G26" s="40"/>
      <c r="H26" s="40"/>
      <c r="I26" s="40"/>
      <c r="J26" s="40" t="s">
        <v>163</v>
      </c>
      <c r="K26" s="44"/>
      <c r="L26" s="44"/>
      <c r="M26" s="120" t="s">
        <v>40</v>
      </c>
      <c r="N26" s="114" t="s">
        <v>8</v>
      </c>
    </row>
    <row r="27" spans="1:14" ht="12.75" customHeight="1">
      <c r="A27" s="43"/>
      <c r="B27" s="78"/>
      <c r="C27" s="53"/>
      <c r="D27" s="53" t="s">
        <v>25</v>
      </c>
      <c r="E27" s="53"/>
      <c r="F27" s="221" t="s">
        <v>0</v>
      </c>
      <c r="G27" s="79" t="s">
        <v>5</v>
      </c>
      <c r="H27" s="79"/>
      <c r="I27" s="80" t="s">
        <v>6</v>
      </c>
      <c r="J27" s="80" t="s">
        <v>7</v>
      </c>
      <c r="K27" s="81" t="s">
        <v>8</v>
      </c>
      <c r="L27" s="44"/>
      <c r="M27" s="121"/>
      <c r="N27" s="115" t="s">
        <v>9</v>
      </c>
    </row>
    <row r="28" spans="1:14" ht="12.75" customHeight="1">
      <c r="A28" s="1"/>
      <c r="B28" s="82" t="s">
        <v>26</v>
      </c>
      <c r="C28" s="72"/>
      <c r="D28" s="72"/>
      <c r="E28" s="72"/>
      <c r="F28" s="222"/>
      <c r="G28" s="129" t="s">
        <v>238</v>
      </c>
      <c r="H28" s="130" t="s">
        <v>225</v>
      </c>
      <c r="I28" s="85" t="s">
        <v>9</v>
      </c>
      <c r="J28" s="85" t="s">
        <v>9</v>
      </c>
      <c r="K28" s="86" t="s">
        <v>9</v>
      </c>
      <c r="M28" s="122" t="s">
        <v>18</v>
      </c>
      <c r="N28" s="116" t="s">
        <v>18</v>
      </c>
    </row>
    <row r="29" spans="1:14" ht="12.75" customHeight="1">
      <c r="A29" s="1"/>
      <c r="B29" s="225" t="s">
        <v>3</v>
      </c>
      <c r="C29" s="226"/>
      <c r="D29" s="226"/>
      <c r="E29" s="227"/>
      <c r="F29" s="17">
        <f>'103'!C$9</f>
        <v>10000</v>
      </c>
      <c r="G29" s="15">
        <f>ROUND((AVERAGE('103'!$C46:$C57)),1)</f>
        <v>93.6</v>
      </c>
      <c r="H29" s="19">
        <f>ROUND((AVERAGE('103'!$C58:$C69)),1)</f>
        <v>94.1</v>
      </c>
      <c r="I29" s="21">
        <f>ROUND(((H29/G29-1)*100),1)</f>
        <v>0.5</v>
      </c>
      <c r="J29" s="21">
        <v>100</v>
      </c>
      <c r="K29" s="24">
        <f>ROUND((I29*J29/100),1)</f>
        <v>0.5</v>
      </c>
      <c r="M29" s="127" t="s">
        <v>21</v>
      </c>
      <c r="N29" s="128">
        <f aca="true" t="shared" si="5" ref="N29:N46">VLOOKUP(M29,$C$30:$K$48,9,0)</f>
        <v>0.1</v>
      </c>
    </row>
    <row r="30" spans="1:14" ht="12.75" customHeight="1">
      <c r="A30" s="1"/>
      <c r="B30" s="36"/>
      <c r="C30" s="239" t="s">
        <v>57</v>
      </c>
      <c r="D30" s="239"/>
      <c r="E30" s="240"/>
      <c r="F30" s="18">
        <f>'103'!D$9</f>
        <v>40.4</v>
      </c>
      <c r="G30" s="16">
        <f>ROUND((AVERAGE('103'!$D46:$D57)),1)</f>
        <v>105.1</v>
      </c>
      <c r="H30" s="20">
        <f>ROUND((AVERAGE('103'!$D58:$D69)),1)</f>
        <v>107.1</v>
      </c>
      <c r="I30" s="21">
        <f>ROUND(((H30/G30-1)*100),1)</f>
        <v>1.9</v>
      </c>
      <c r="J30" s="22">
        <f>ROUND(((H30-G30)*F30*100/(($H$29-$G$29)*10000)),1)</f>
        <v>1.6</v>
      </c>
      <c r="K30" s="25">
        <f>ROUND((J30*$I$29/100),1)</f>
        <v>0</v>
      </c>
      <c r="M30" s="127" t="s">
        <v>164</v>
      </c>
      <c r="N30" s="128">
        <f t="shared" si="5"/>
        <v>0.4</v>
      </c>
    </row>
    <row r="31" spans="1:14" ht="12.75" customHeight="1">
      <c r="A31" s="1"/>
      <c r="B31" s="36"/>
      <c r="C31" s="205" t="s">
        <v>28</v>
      </c>
      <c r="D31" s="205"/>
      <c r="E31" s="206"/>
      <c r="F31" s="18">
        <f>'103'!E$9</f>
        <v>346.8</v>
      </c>
      <c r="G31" s="16">
        <f>ROUND((AVERAGE('103'!$E46:$E57)),1)</f>
        <v>94.2</v>
      </c>
      <c r="H31" s="20">
        <f>ROUND((AVERAGE('103'!$E58:$E69)),1)</f>
        <v>98.6</v>
      </c>
      <c r="I31" s="21">
        <f>ROUND(((H31/G31-1)*100),1)</f>
        <v>4.7</v>
      </c>
      <c r="J31" s="22">
        <f>ROUND(((H31-G31)*F31*100/(($H$29-$G$29)*10000)),1)</f>
        <v>30.5</v>
      </c>
      <c r="K31" s="25">
        <f aca="true" t="shared" si="6" ref="K31:K48">ROUND((J31*$I$29/100),1)</f>
        <v>0.2</v>
      </c>
      <c r="M31" s="127" t="s">
        <v>4</v>
      </c>
      <c r="N31" s="128">
        <f t="shared" si="5"/>
        <v>-0.3</v>
      </c>
    </row>
    <row r="32" spans="1:14" ht="12.75" customHeight="1">
      <c r="A32" s="1"/>
      <c r="B32" s="36"/>
      <c r="C32" s="205" t="s">
        <v>29</v>
      </c>
      <c r="D32" s="205"/>
      <c r="E32" s="206"/>
      <c r="F32" s="18">
        <f>'103'!F$9</f>
        <v>174.9</v>
      </c>
      <c r="G32" s="16">
        <f>ROUND((AVERAGE('103'!$F46:$F57)),1)</f>
        <v>91.1</v>
      </c>
      <c r="H32" s="20">
        <f>ROUND((AVERAGE('103'!$F58:$F69)),1)</f>
        <v>96.1</v>
      </c>
      <c r="I32" s="21">
        <f>ROUND(((H32/G32-1)*100),1)</f>
        <v>5.5</v>
      </c>
      <c r="J32" s="22">
        <f>ROUND(((H32-G32)*F32*100/(($H$29-$G$29)*10000)),1)</f>
        <v>17.5</v>
      </c>
      <c r="K32" s="25">
        <f t="shared" si="6"/>
        <v>0.1</v>
      </c>
      <c r="M32" s="127" t="s">
        <v>31</v>
      </c>
      <c r="N32" s="128">
        <f t="shared" si="5"/>
        <v>0</v>
      </c>
    </row>
    <row r="33" spans="1:14" ht="12.75" customHeight="1">
      <c r="A33" s="1"/>
      <c r="B33" s="36"/>
      <c r="C33" s="205" t="s">
        <v>164</v>
      </c>
      <c r="D33" s="205"/>
      <c r="E33" s="206"/>
      <c r="F33" s="18">
        <f>'103'!G$9</f>
        <v>825.8</v>
      </c>
      <c r="G33" s="16">
        <f>ROUND((AVERAGE('103'!$G46:$G57)),1)</f>
        <v>85.2</v>
      </c>
      <c r="H33" s="20">
        <f>ROUND((AVERAGE('103'!$G58:$G69)),1)</f>
        <v>90.1</v>
      </c>
      <c r="I33" s="21">
        <f>ROUND(((H33/G33-1)*100),1)</f>
        <v>5.8</v>
      </c>
      <c r="J33" s="22">
        <f>ROUND(((H33-G33)*F33*100/(($H$29-$G$29)*10000)),1)</f>
        <v>80.9</v>
      </c>
      <c r="K33" s="25">
        <f t="shared" si="6"/>
        <v>0.4</v>
      </c>
      <c r="M33" s="127" t="s">
        <v>166</v>
      </c>
      <c r="N33" s="128">
        <f t="shared" si="5"/>
        <v>0.1</v>
      </c>
    </row>
    <row r="34" spans="1:14" ht="12.75" customHeight="1">
      <c r="A34" s="1"/>
      <c r="B34" s="36"/>
      <c r="C34" s="205" t="s">
        <v>166</v>
      </c>
      <c r="D34" s="205"/>
      <c r="E34" s="206"/>
      <c r="F34" s="18">
        <f>'103'!H$9</f>
        <v>134</v>
      </c>
      <c r="G34" s="16">
        <f>ROUND((AVERAGE('103'!$H46:$H57)),1)</f>
        <v>81.4</v>
      </c>
      <c r="H34" s="20">
        <f>ROUND((AVERAGE('103'!$H58:$H69)),1)</f>
        <v>85.9</v>
      </c>
      <c r="I34" s="21">
        <f aca="true" t="shared" si="7" ref="I34:I47">ROUND(((H34/G34-1)*100),1)</f>
        <v>5.5</v>
      </c>
      <c r="J34" s="22">
        <f aca="true" t="shared" si="8" ref="J34:J47">ROUND(((H34-G34)*F34*100/(($H$29-$G$29)*10000)),1)</f>
        <v>12.1</v>
      </c>
      <c r="K34" s="25">
        <f t="shared" si="6"/>
        <v>0.1</v>
      </c>
      <c r="M34" s="127" t="s">
        <v>29</v>
      </c>
      <c r="N34" s="128">
        <f t="shared" si="5"/>
        <v>0.1</v>
      </c>
    </row>
    <row r="35" spans="1:14" ht="12.75" customHeight="1">
      <c r="A35" s="1"/>
      <c r="B35" s="36"/>
      <c r="C35" s="205" t="s">
        <v>19</v>
      </c>
      <c r="D35" s="205"/>
      <c r="E35" s="206"/>
      <c r="F35" s="18">
        <f>'103'!I$9</f>
        <v>832.9</v>
      </c>
      <c r="G35" s="16">
        <f>ROUND((AVERAGE('103'!$I46:$I57)),1)</f>
        <v>94.9</v>
      </c>
      <c r="H35" s="20">
        <f>ROUND((AVERAGE('103'!$I58:$I69)),1)</f>
        <v>98.6</v>
      </c>
      <c r="I35" s="21">
        <f t="shared" si="7"/>
        <v>3.9</v>
      </c>
      <c r="J35" s="22">
        <f t="shared" si="8"/>
        <v>61.6</v>
      </c>
      <c r="K35" s="25">
        <f t="shared" si="6"/>
        <v>0.3</v>
      </c>
      <c r="M35" s="127" t="s">
        <v>34</v>
      </c>
      <c r="N35" s="128">
        <f t="shared" si="5"/>
        <v>0</v>
      </c>
    </row>
    <row r="36" spans="1:14" ht="12.75" customHeight="1">
      <c r="A36" s="1"/>
      <c r="B36" s="36"/>
      <c r="C36" s="205" t="s">
        <v>165</v>
      </c>
      <c r="D36" s="205"/>
      <c r="E36" s="206"/>
      <c r="F36" s="18">
        <f>'103'!J$9</f>
        <v>97.4</v>
      </c>
      <c r="G36" s="16">
        <f>ROUND((AVERAGE('103'!$J46:$J57)),1)</f>
        <v>85.3</v>
      </c>
      <c r="H36" s="20">
        <f>ROUND((AVERAGE('103'!$J58:$J69)),1)</f>
        <v>81.6</v>
      </c>
      <c r="I36" s="21">
        <f t="shared" si="7"/>
        <v>-4.3</v>
      </c>
      <c r="J36" s="22">
        <f t="shared" si="8"/>
        <v>-7.2</v>
      </c>
      <c r="K36" s="25">
        <f t="shared" si="6"/>
        <v>0</v>
      </c>
      <c r="M36" s="127" t="s">
        <v>36</v>
      </c>
      <c r="N36" s="128">
        <f t="shared" si="5"/>
        <v>0.1</v>
      </c>
    </row>
    <row r="37" spans="1:14" ht="12.75" customHeight="1">
      <c r="A37" s="1"/>
      <c r="B37" s="36"/>
      <c r="C37" s="205" t="s">
        <v>21</v>
      </c>
      <c r="D37" s="205"/>
      <c r="E37" s="206"/>
      <c r="F37" s="18">
        <f>'103'!K$9</f>
        <v>3795.2</v>
      </c>
      <c r="G37" s="16">
        <f>ROUND((AVERAGE('103'!$K46:$K57)),1)</f>
        <v>93.8</v>
      </c>
      <c r="H37" s="20">
        <f>ROUND((AVERAGE('103'!$K58:$K69)),1)</f>
        <v>94</v>
      </c>
      <c r="I37" s="21">
        <f t="shared" si="7"/>
        <v>0.2</v>
      </c>
      <c r="J37" s="22">
        <f t="shared" si="8"/>
        <v>15.2</v>
      </c>
      <c r="K37" s="25">
        <f t="shared" si="6"/>
        <v>0.1</v>
      </c>
      <c r="M37" s="127" t="s">
        <v>165</v>
      </c>
      <c r="N37" s="128">
        <f t="shared" si="5"/>
        <v>0</v>
      </c>
    </row>
    <row r="38" spans="1:14" ht="12.75" customHeight="1">
      <c r="A38" s="1"/>
      <c r="B38" s="36"/>
      <c r="C38" s="205" t="s">
        <v>30</v>
      </c>
      <c r="D38" s="205"/>
      <c r="E38" s="206"/>
      <c r="F38" s="18">
        <f>'103'!L$9</f>
        <v>117.9</v>
      </c>
      <c r="G38" s="16">
        <f>ROUND((AVERAGE('103'!$L46:$L57)),1)</f>
        <v>89</v>
      </c>
      <c r="H38" s="20">
        <f>ROUND((AVERAGE('103'!$L58:$L69)),1)</f>
        <v>95.9</v>
      </c>
      <c r="I38" s="21">
        <f t="shared" si="7"/>
        <v>7.8</v>
      </c>
      <c r="J38" s="22">
        <f t="shared" si="8"/>
        <v>16.3</v>
      </c>
      <c r="K38" s="25">
        <f t="shared" si="6"/>
        <v>0.1</v>
      </c>
      <c r="M38" s="127" t="s">
        <v>27</v>
      </c>
      <c r="N38" s="128">
        <f t="shared" si="5"/>
        <v>0</v>
      </c>
    </row>
    <row r="39" spans="1:14" ht="13.5">
      <c r="A39" s="1"/>
      <c r="B39" s="36"/>
      <c r="C39" s="205" t="s">
        <v>4</v>
      </c>
      <c r="D39" s="205"/>
      <c r="E39" s="206"/>
      <c r="F39" s="18">
        <f>'103'!M$9</f>
        <v>784.3</v>
      </c>
      <c r="G39" s="16">
        <f>ROUND((AVERAGE('103'!$M46:$M57)),1)</f>
        <v>112.2</v>
      </c>
      <c r="H39" s="20">
        <f>ROUND((AVERAGE('103'!$M58:$M69)),1)</f>
        <v>107.9</v>
      </c>
      <c r="I39" s="21">
        <f t="shared" si="7"/>
        <v>-3.8</v>
      </c>
      <c r="J39" s="22">
        <f t="shared" si="8"/>
        <v>-67.4</v>
      </c>
      <c r="K39" s="25">
        <f t="shared" si="6"/>
        <v>-0.3</v>
      </c>
      <c r="M39" s="127" t="s">
        <v>28</v>
      </c>
      <c r="N39" s="128">
        <f t="shared" si="5"/>
        <v>0.2</v>
      </c>
    </row>
    <row r="40" spans="1:14" ht="13.5" customHeight="1">
      <c r="A40" s="1"/>
      <c r="B40" s="36"/>
      <c r="C40" s="205" t="s">
        <v>31</v>
      </c>
      <c r="D40" s="205"/>
      <c r="E40" s="206"/>
      <c r="F40" s="18">
        <f>'103'!N$9</f>
        <v>466.3</v>
      </c>
      <c r="G40" s="16">
        <f>ROUND((AVERAGE('103'!$N46:$N57)),1)</f>
        <v>94.9</v>
      </c>
      <c r="H40" s="20">
        <f>ROUND((AVERAGE('103'!$N58:$N69)),1)</f>
        <v>94.7</v>
      </c>
      <c r="I40" s="21">
        <f t="shared" si="7"/>
        <v>-0.2</v>
      </c>
      <c r="J40" s="22">
        <f t="shared" si="8"/>
        <v>-1.9</v>
      </c>
      <c r="K40" s="25">
        <f t="shared" si="6"/>
        <v>0</v>
      </c>
      <c r="M40" s="127" t="s">
        <v>23</v>
      </c>
      <c r="N40" s="128">
        <f t="shared" si="5"/>
        <v>0</v>
      </c>
    </row>
    <row r="41" spans="1:14" ht="13.5" customHeight="1">
      <c r="A41" s="1"/>
      <c r="B41" s="36"/>
      <c r="C41" s="205" t="s">
        <v>32</v>
      </c>
      <c r="D41" s="205"/>
      <c r="E41" s="206"/>
      <c r="F41" s="18">
        <f>'103'!O$9</f>
        <v>426.8</v>
      </c>
      <c r="G41" s="16">
        <f>ROUND((AVERAGE('103'!$O46:$O57)),1)</f>
        <v>82.7</v>
      </c>
      <c r="H41" s="20">
        <f>ROUND((AVERAGE('103'!$O58:$O69)),1)</f>
        <v>83.3</v>
      </c>
      <c r="I41" s="21">
        <f t="shared" si="7"/>
        <v>0.7</v>
      </c>
      <c r="J41" s="22">
        <f t="shared" si="8"/>
        <v>5.1</v>
      </c>
      <c r="K41" s="25">
        <f t="shared" si="6"/>
        <v>0</v>
      </c>
      <c r="M41" s="127" t="s">
        <v>30</v>
      </c>
      <c r="N41" s="128">
        <f t="shared" si="5"/>
        <v>0.1</v>
      </c>
    </row>
    <row r="42" spans="1:14" ht="13.5">
      <c r="A42" s="1"/>
      <c r="B42" s="36"/>
      <c r="C42" s="205" t="s">
        <v>22</v>
      </c>
      <c r="D42" s="205"/>
      <c r="E42" s="206"/>
      <c r="F42" s="18">
        <f>'103'!P$9</f>
        <v>44</v>
      </c>
      <c r="G42" s="16">
        <f>ROUND((AVERAGE('103'!$P46:$P57)),1)</f>
        <v>94.8</v>
      </c>
      <c r="H42" s="20">
        <f>ROUND((AVERAGE('103'!$P58:$P69)),1)</f>
        <v>93.1</v>
      </c>
      <c r="I42" s="21">
        <f t="shared" si="7"/>
        <v>-1.8</v>
      </c>
      <c r="J42" s="22">
        <f t="shared" si="8"/>
        <v>-1.5</v>
      </c>
      <c r="K42" s="25">
        <f t="shared" si="6"/>
        <v>0</v>
      </c>
      <c r="M42" s="127" t="s">
        <v>33</v>
      </c>
      <c r="N42" s="128">
        <f t="shared" si="5"/>
        <v>-0.4</v>
      </c>
    </row>
    <row r="43" spans="1:14" s="43" customFormat="1" ht="12.75" customHeight="1">
      <c r="A43" s="1"/>
      <c r="B43" s="36"/>
      <c r="C43" s="205" t="s">
        <v>33</v>
      </c>
      <c r="D43" s="205"/>
      <c r="E43" s="206"/>
      <c r="F43" s="18">
        <f>'103'!Q$9</f>
        <v>1467.6</v>
      </c>
      <c r="G43" s="16">
        <f>ROUND((AVERAGE('103'!$Q46:$Q57)),1)</f>
        <v>91.2</v>
      </c>
      <c r="H43" s="20">
        <f>ROUND((AVERAGE('103'!$Q58:$Q69)),1)</f>
        <v>88.2</v>
      </c>
      <c r="I43" s="21">
        <f t="shared" si="7"/>
        <v>-3.3</v>
      </c>
      <c r="J43" s="22">
        <f t="shared" si="8"/>
        <v>-88.1</v>
      </c>
      <c r="K43" s="25">
        <f t="shared" si="6"/>
        <v>-0.4</v>
      </c>
      <c r="L43" s="2"/>
      <c r="M43" s="127" t="s">
        <v>32</v>
      </c>
      <c r="N43" s="128">
        <f t="shared" si="5"/>
        <v>0</v>
      </c>
    </row>
    <row r="44" spans="1:14" s="43" customFormat="1" ht="12.75" customHeight="1">
      <c r="A44" s="1"/>
      <c r="B44" s="36"/>
      <c r="C44" s="205" t="s">
        <v>34</v>
      </c>
      <c r="D44" s="205"/>
      <c r="E44" s="206"/>
      <c r="F44" s="18">
        <f>'103'!S$9</f>
        <v>161.6</v>
      </c>
      <c r="G44" s="16">
        <f>ROUND((AVERAGE('103'!$S46:$S57)),1)</f>
        <v>86.9</v>
      </c>
      <c r="H44" s="20">
        <f>ROUND((AVERAGE('103'!$S58:$S69)),1)</f>
        <v>85.2</v>
      </c>
      <c r="I44" s="21">
        <f t="shared" si="7"/>
        <v>-2</v>
      </c>
      <c r="J44" s="22">
        <f t="shared" si="8"/>
        <v>-5.5</v>
      </c>
      <c r="K44" s="25">
        <f t="shared" si="6"/>
        <v>0</v>
      </c>
      <c r="L44" s="2"/>
      <c r="M44" s="127" t="s">
        <v>22</v>
      </c>
      <c r="N44" s="128">
        <f t="shared" si="5"/>
        <v>0</v>
      </c>
    </row>
    <row r="45" spans="1:14" s="43" customFormat="1" ht="12.75" customHeight="1">
      <c r="A45" s="1"/>
      <c r="B45" s="36"/>
      <c r="C45" s="205" t="s">
        <v>23</v>
      </c>
      <c r="D45" s="205"/>
      <c r="E45" s="206"/>
      <c r="F45" s="18">
        <f>'103'!T$9</f>
        <v>46.3</v>
      </c>
      <c r="G45" s="16">
        <f>ROUND((AVERAGE('103'!$T46:$T57)),1)</f>
        <v>117.7</v>
      </c>
      <c r="H45" s="20">
        <f>ROUND((AVERAGE('103'!$T58:$T69)),1)</f>
        <v>119.1</v>
      </c>
      <c r="I45" s="21">
        <f t="shared" si="7"/>
        <v>1.2</v>
      </c>
      <c r="J45" s="22">
        <f t="shared" si="8"/>
        <v>1.3</v>
      </c>
      <c r="K45" s="25">
        <f t="shared" si="6"/>
        <v>0</v>
      </c>
      <c r="L45" s="2"/>
      <c r="M45" s="127" t="s">
        <v>35</v>
      </c>
      <c r="N45" s="128">
        <f t="shared" si="5"/>
        <v>0</v>
      </c>
    </row>
    <row r="46" spans="1:14" s="43" customFormat="1" ht="12.75" customHeight="1">
      <c r="A46" s="1"/>
      <c r="B46" s="36"/>
      <c r="C46" s="205" t="s">
        <v>79</v>
      </c>
      <c r="D46" s="205"/>
      <c r="E46" s="206"/>
      <c r="F46" s="18">
        <f>'103'!U$9</f>
        <v>107</v>
      </c>
      <c r="G46" s="16">
        <f>ROUND((AVERAGE('103'!$U46:$U57)),1)</f>
        <v>95.6</v>
      </c>
      <c r="H46" s="20">
        <f>ROUND((AVERAGE('103'!$U58:$U69)),1)</f>
        <v>97.3</v>
      </c>
      <c r="I46" s="21">
        <f t="shared" si="7"/>
        <v>1.8</v>
      </c>
      <c r="J46" s="22">
        <f t="shared" si="8"/>
        <v>3.6</v>
      </c>
      <c r="K46" s="25">
        <f t="shared" si="6"/>
        <v>0</v>
      </c>
      <c r="L46" s="2"/>
      <c r="M46" s="127" t="s">
        <v>19</v>
      </c>
      <c r="N46" s="128">
        <f t="shared" si="5"/>
        <v>0.3</v>
      </c>
    </row>
    <row r="47" spans="1:14" s="43" customFormat="1" ht="12.75" customHeight="1">
      <c r="A47"/>
      <c r="B47" s="36"/>
      <c r="C47" s="205" t="s">
        <v>35</v>
      </c>
      <c r="D47" s="205"/>
      <c r="E47" s="206"/>
      <c r="F47" s="18">
        <f>'103'!V$9</f>
        <v>18.2</v>
      </c>
      <c r="G47" s="167">
        <f>ROUND((AVERAGE('103'!$V46:$V57)),1)</f>
        <v>86.8</v>
      </c>
      <c r="H47" s="20">
        <f>ROUND((AVERAGE('103'!$V58:$V69)),1)</f>
        <v>81.8</v>
      </c>
      <c r="I47" s="22">
        <f t="shared" si="7"/>
        <v>-5.8</v>
      </c>
      <c r="J47" s="22">
        <f t="shared" si="8"/>
        <v>-1.8</v>
      </c>
      <c r="K47" s="25">
        <f t="shared" si="6"/>
        <v>0</v>
      </c>
      <c r="L47" s="2"/>
      <c r="M47" s="117"/>
      <c r="N47" s="123"/>
    </row>
    <row r="48" spans="1:14" s="43" customFormat="1" ht="12.75" customHeight="1">
      <c r="A48" s="77"/>
      <c r="B48" s="37"/>
      <c r="C48" s="237" t="s">
        <v>36</v>
      </c>
      <c r="D48" s="237"/>
      <c r="E48" s="238"/>
      <c r="F48" s="28">
        <f>'103'!W$9</f>
        <v>112.6</v>
      </c>
      <c r="G48" s="166">
        <f>ROUND((AVERAGE('103'!$W46:$W57)),1)</f>
        <v>100.8</v>
      </c>
      <c r="H48" s="29">
        <f>ROUND((AVERAGE('103'!$W58:$W69)),1)</f>
        <v>113.2</v>
      </c>
      <c r="I48" s="30">
        <f>ROUND(((H48/G48-1)*100),1)</f>
        <v>12.3</v>
      </c>
      <c r="J48" s="30">
        <f>ROUND(((H48-G48)*F48*100/(($H$29-$G$29)*10000)),1)</f>
        <v>27.9</v>
      </c>
      <c r="K48" s="31">
        <f t="shared" si="6"/>
        <v>0.1</v>
      </c>
      <c r="L48" s="44"/>
      <c r="M48" s="112"/>
      <c r="N48" s="124"/>
    </row>
    <row r="49" spans="1:14" s="43" customFormat="1" ht="12.75" customHeight="1">
      <c r="A49" s="77"/>
      <c r="B49" s="8"/>
      <c r="C49" s="8"/>
      <c r="D49" s="8"/>
      <c r="E49" s="8"/>
      <c r="F49" s="8"/>
      <c r="G49" s="8"/>
      <c r="H49" s="8"/>
      <c r="I49" s="8"/>
      <c r="J49" s="8"/>
      <c r="K49" s="2"/>
      <c r="L49" s="44"/>
      <c r="M49" s="109" t="s">
        <v>41</v>
      </c>
      <c r="N49" s="114" t="s">
        <v>8</v>
      </c>
    </row>
    <row r="50" spans="1:14" s="43" customFormat="1" ht="12.75" customHeight="1">
      <c r="A50" s="77"/>
      <c r="B50" s="39" t="s">
        <v>38</v>
      </c>
      <c r="C50" s="40"/>
      <c r="D50" s="40"/>
      <c r="E50" s="40"/>
      <c r="F50" s="40"/>
      <c r="G50" s="40"/>
      <c r="H50" s="40"/>
      <c r="I50" s="40"/>
      <c r="J50" s="40" t="s">
        <v>163</v>
      </c>
      <c r="K50" s="44"/>
      <c r="L50" s="44"/>
      <c r="M50" s="110"/>
      <c r="N50" s="115" t="s">
        <v>9</v>
      </c>
    </row>
    <row r="51" spans="1:14" s="43" customFormat="1" ht="12.75" customHeight="1">
      <c r="A51"/>
      <c r="B51" s="78"/>
      <c r="C51" s="53"/>
      <c r="D51" s="53" t="s">
        <v>25</v>
      </c>
      <c r="E51" s="53"/>
      <c r="F51" s="221" t="s">
        <v>0</v>
      </c>
      <c r="G51" s="79" t="s">
        <v>5</v>
      </c>
      <c r="H51" s="47"/>
      <c r="I51" s="80" t="s">
        <v>6</v>
      </c>
      <c r="J51" s="80" t="s">
        <v>7</v>
      </c>
      <c r="K51" s="81" t="s">
        <v>8</v>
      </c>
      <c r="L51" s="2"/>
      <c r="M51" s="111"/>
      <c r="N51" s="125"/>
    </row>
    <row r="52" spans="1:16" s="43" customFormat="1" ht="12.75" customHeight="1">
      <c r="A52"/>
      <c r="B52" s="82" t="s">
        <v>26</v>
      </c>
      <c r="C52" s="72"/>
      <c r="D52" s="72"/>
      <c r="E52" s="72"/>
      <c r="F52" s="222"/>
      <c r="G52" s="129" t="s">
        <v>238</v>
      </c>
      <c r="H52" s="130" t="s">
        <v>225</v>
      </c>
      <c r="I52" s="85" t="s">
        <v>9</v>
      </c>
      <c r="J52" s="85" t="s">
        <v>9</v>
      </c>
      <c r="K52" s="86" t="s">
        <v>9</v>
      </c>
      <c r="L52" s="2"/>
      <c r="M52" s="127" t="s">
        <v>21</v>
      </c>
      <c r="N52" s="128">
        <f aca="true" t="shared" si="9" ref="N52:N69">VLOOKUP(M52,$C$54:$K$72,9,0)</f>
        <v>-2</v>
      </c>
      <c r="O52"/>
      <c r="P52"/>
    </row>
    <row r="53" spans="1:14" s="43" customFormat="1" ht="12.75" customHeight="1">
      <c r="A53"/>
      <c r="B53" s="225" t="s">
        <v>3</v>
      </c>
      <c r="C53" s="226"/>
      <c r="D53" s="226"/>
      <c r="E53" s="227"/>
      <c r="F53" s="17">
        <f>'104'!C$9</f>
        <v>10000</v>
      </c>
      <c r="G53" s="15">
        <f>ROUND((AVERAGE('104'!$C46:$C57)),1)</f>
        <v>105.3</v>
      </c>
      <c r="H53" s="19">
        <f>ROUND((AVERAGE('104'!$C58:$C69)),1)</f>
        <v>105.4</v>
      </c>
      <c r="I53" s="21">
        <f>ROUND(((H53/G53-1)*100),1)</f>
        <v>0.1</v>
      </c>
      <c r="J53" s="21">
        <v>100</v>
      </c>
      <c r="K53" s="24">
        <f>ROUND((I53*J53/100),1)</f>
        <v>0.1</v>
      </c>
      <c r="L53" s="2"/>
      <c r="M53" s="127" t="s">
        <v>164</v>
      </c>
      <c r="N53" s="128">
        <f t="shared" si="9"/>
        <v>-1.5</v>
      </c>
    </row>
    <row r="54" spans="1:14" s="1" customFormat="1" ht="12.75" customHeight="1">
      <c r="A54"/>
      <c r="B54" s="36"/>
      <c r="C54" s="223" t="s">
        <v>27</v>
      </c>
      <c r="D54" s="223"/>
      <c r="E54" s="224"/>
      <c r="F54" s="18">
        <f>'104'!D$9</f>
        <v>30.6</v>
      </c>
      <c r="G54" s="16">
        <f>ROUND((AVERAGE('104'!$D46:$D57)),1)</f>
        <v>132.3</v>
      </c>
      <c r="H54" s="20">
        <f>ROUND((AVERAGE('104'!$D58:$D69)),1)</f>
        <v>140.9</v>
      </c>
      <c r="I54" s="22">
        <f>ROUND(((H54/G54-1)*100),1)</f>
        <v>6.5</v>
      </c>
      <c r="J54" s="22">
        <f>ROUND(((H54-G54)*F54*100/(($H$53-$G$53)*10000)),1)</f>
        <v>26.3</v>
      </c>
      <c r="K54" s="25">
        <f aca="true" t="shared" si="10" ref="K54:K69">ROUND((J54*$I$53/100),1)</f>
        <v>0</v>
      </c>
      <c r="L54" s="2"/>
      <c r="M54" s="127" t="s">
        <v>4</v>
      </c>
      <c r="N54" s="128">
        <f t="shared" si="9"/>
        <v>1.6</v>
      </c>
    </row>
    <row r="55" spans="1:14" s="1" customFormat="1" ht="12.75" customHeight="1">
      <c r="A55"/>
      <c r="B55" s="36"/>
      <c r="C55" s="228" t="s">
        <v>28</v>
      </c>
      <c r="D55" s="228"/>
      <c r="E55" s="229"/>
      <c r="F55" s="18">
        <f>'104'!E$9</f>
        <v>518.3</v>
      </c>
      <c r="G55" s="16">
        <f>ROUND((AVERAGE('104'!$E46:$E57)),1)</f>
        <v>107.7</v>
      </c>
      <c r="H55" s="20">
        <f>ROUND((AVERAGE('104'!$E58:$E69)),1)</f>
        <v>110.1</v>
      </c>
      <c r="I55" s="22">
        <f>ROUND(((H55/G55-1)*100),1)</f>
        <v>2.2</v>
      </c>
      <c r="J55" s="22">
        <f>ROUND(((H55-G55)*F55*100/(($H$53-$G$53)*10000)),1)</f>
        <v>124.4</v>
      </c>
      <c r="K55" s="25">
        <f t="shared" si="10"/>
        <v>0.1</v>
      </c>
      <c r="L55" s="2"/>
      <c r="M55" s="127" t="s">
        <v>31</v>
      </c>
      <c r="N55" s="128">
        <f t="shared" si="9"/>
        <v>0.4</v>
      </c>
    </row>
    <row r="56" spans="1:14" s="1" customFormat="1" ht="12.75" customHeight="1">
      <c r="A56"/>
      <c r="B56" s="36"/>
      <c r="C56" s="228" t="s">
        <v>29</v>
      </c>
      <c r="D56" s="228"/>
      <c r="E56" s="229"/>
      <c r="F56" s="18">
        <f>'104'!F$9</f>
        <v>306.9</v>
      </c>
      <c r="G56" s="16">
        <f>ROUND((AVERAGE('104'!$F46:$F57)),1)</f>
        <v>125.7</v>
      </c>
      <c r="H56" s="20">
        <f>ROUND((AVERAGE('104'!$F58:$F69)),1)</f>
        <v>138.1</v>
      </c>
      <c r="I56" s="22">
        <f>ROUND(((H56/G56-1)*100),1)</f>
        <v>9.9</v>
      </c>
      <c r="J56" s="22">
        <f>ROUND(((H56-G56)*F56*100/(($H$53-$G$53)*10000)),1)</f>
        <v>380.6</v>
      </c>
      <c r="K56" s="25">
        <f t="shared" si="10"/>
        <v>0.4</v>
      </c>
      <c r="L56" s="2"/>
      <c r="M56" s="127" t="s">
        <v>166</v>
      </c>
      <c r="N56" s="169" t="str">
        <f t="shared" si="9"/>
        <v>-</v>
      </c>
    </row>
    <row r="57" spans="1:14" s="43" customFormat="1" ht="12.75" customHeight="1">
      <c r="A57"/>
      <c r="B57" s="36"/>
      <c r="C57" s="205" t="s">
        <v>164</v>
      </c>
      <c r="D57" s="205"/>
      <c r="E57" s="206"/>
      <c r="F57" s="18">
        <f>'104'!G$9</f>
        <v>800.2</v>
      </c>
      <c r="G57" s="16">
        <f>ROUND((AVERAGE('104'!$G46:$G57)),1)</f>
        <v>129.9</v>
      </c>
      <c r="H57" s="20">
        <f>ROUND((AVERAGE('104'!$G58:$G69)),1)</f>
        <v>110.6</v>
      </c>
      <c r="I57" s="22">
        <f>ROUND(((H57/G57-1)*100),1)</f>
        <v>-14.9</v>
      </c>
      <c r="J57" s="87">
        <f>ROUND(((H57-G57)*F57*100/(($H$53-$G$53)*10000)),1)</f>
        <v>-1544.4</v>
      </c>
      <c r="K57" s="25">
        <f t="shared" si="10"/>
        <v>-1.5</v>
      </c>
      <c r="L57" s="2"/>
      <c r="M57" s="127" t="s">
        <v>29</v>
      </c>
      <c r="N57" s="128">
        <f t="shared" si="9"/>
        <v>0.4</v>
      </c>
    </row>
    <row r="58" spans="1:14" s="43" customFormat="1" ht="12.75" customHeight="1">
      <c r="A58"/>
      <c r="B58" s="36"/>
      <c r="C58" s="205" t="s">
        <v>166</v>
      </c>
      <c r="D58" s="205"/>
      <c r="E58" s="206"/>
      <c r="F58" s="150" t="s">
        <v>167</v>
      </c>
      <c r="G58" s="150" t="s">
        <v>167</v>
      </c>
      <c r="H58" s="150" t="s">
        <v>167</v>
      </c>
      <c r="I58" s="150" t="s">
        <v>167</v>
      </c>
      <c r="J58" s="150" t="s">
        <v>167</v>
      </c>
      <c r="K58" s="150" t="s">
        <v>167</v>
      </c>
      <c r="L58" s="2"/>
      <c r="M58" s="127" t="s">
        <v>34</v>
      </c>
      <c r="N58" s="128">
        <f t="shared" si="9"/>
        <v>0</v>
      </c>
    </row>
    <row r="59" spans="1:14" s="43" customFormat="1" ht="12.75" customHeight="1">
      <c r="A59"/>
      <c r="B59" s="36"/>
      <c r="C59" s="205" t="s">
        <v>19</v>
      </c>
      <c r="D59" s="205"/>
      <c r="E59" s="206"/>
      <c r="F59" s="18">
        <f>'104'!I$9</f>
        <v>429.7</v>
      </c>
      <c r="G59" s="16">
        <f>ROUND((AVERAGE('104'!$I46:$I57)),1)</f>
        <v>103.3</v>
      </c>
      <c r="H59" s="20">
        <f>ROUND((AVERAGE('104'!$I58:$I69)),1)</f>
        <v>130</v>
      </c>
      <c r="I59" s="22">
        <f aca="true" t="shared" si="11" ref="I59:I68">ROUND(((H59/G59-1)*100),1)</f>
        <v>25.8</v>
      </c>
      <c r="J59" s="22">
        <f aca="true" t="shared" si="12" ref="J59:J68">ROUND(((H59-G59)*F59*100/(($H$53-$G$53)*10000)),1)</f>
        <v>1147.3</v>
      </c>
      <c r="K59" s="25">
        <f t="shared" si="10"/>
        <v>1.1</v>
      </c>
      <c r="L59" s="2"/>
      <c r="M59" s="127" t="s">
        <v>36</v>
      </c>
      <c r="N59" s="128">
        <f t="shared" si="9"/>
        <v>-0.6</v>
      </c>
    </row>
    <row r="60" spans="1:14" s="43" customFormat="1" ht="12.75" customHeight="1">
      <c r="A60"/>
      <c r="B60" s="36"/>
      <c r="C60" s="205" t="s">
        <v>165</v>
      </c>
      <c r="D60" s="205"/>
      <c r="E60" s="206"/>
      <c r="F60" s="150" t="s">
        <v>167</v>
      </c>
      <c r="G60" s="150" t="s">
        <v>167</v>
      </c>
      <c r="H60" s="150" t="s">
        <v>167</v>
      </c>
      <c r="I60" s="150" t="s">
        <v>167</v>
      </c>
      <c r="J60" s="150" t="s">
        <v>167</v>
      </c>
      <c r="K60" s="150" t="s">
        <v>167</v>
      </c>
      <c r="L60" s="2"/>
      <c r="M60" s="127" t="s">
        <v>165</v>
      </c>
      <c r="N60" s="169" t="str">
        <f t="shared" si="9"/>
        <v>-</v>
      </c>
    </row>
    <row r="61" spans="1:14" s="1" customFormat="1" ht="12.75" customHeight="1">
      <c r="A61"/>
      <c r="B61" s="36"/>
      <c r="C61" s="205" t="s">
        <v>21</v>
      </c>
      <c r="D61" s="205"/>
      <c r="E61" s="206"/>
      <c r="F61" s="18">
        <f>'104'!K$9</f>
        <v>1427.3</v>
      </c>
      <c r="G61" s="16">
        <f>ROUND((AVERAGE('104'!$K46:$K57)),1)</f>
        <v>84.8</v>
      </c>
      <c r="H61" s="20">
        <f>ROUND((AVERAGE('104'!$K58:$K69)),1)</f>
        <v>70.9</v>
      </c>
      <c r="I61" s="22">
        <f t="shared" si="11"/>
        <v>-16.4</v>
      </c>
      <c r="J61" s="22">
        <f t="shared" si="12"/>
        <v>-1983.9</v>
      </c>
      <c r="K61" s="25">
        <f t="shared" si="10"/>
        <v>-2</v>
      </c>
      <c r="L61" s="2"/>
      <c r="M61" s="127" t="s">
        <v>27</v>
      </c>
      <c r="N61" s="128">
        <f t="shared" si="9"/>
        <v>0</v>
      </c>
    </row>
    <row r="62" spans="1:14" s="1" customFormat="1" ht="12.75" customHeight="1">
      <c r="A62"/>
      <c r="B62" s="36"/>
      <c r="C62" s="205" t="s">
        <v>30</v>
      </c>
      <c r="D62" s="205"/>
      <c r="E62" s="206"/>
      <c r="F62" s="18">
        <f>'104'!L$9</f>
        <v>318.9</v>
      </c>
      <c r="G62" s="16">
        <f>ROUND((AVERAGE('104'!$L46:$L57)),1)</f>
        <v>84.7</v>
      </c>
      <c r="H62" s="20">
        <f>ROUND((AVERAGE('104'!$L58:$L69)),1)</f>
        <v>108.2</v>
      </c>
      <c r="I62" s="22">
        <f t="shared" si="11"/>
        <v>27.7</v>
      </c>
      <c r="J62" s="22">
        <f t="shared" si="12"/>
        <v>749.4</v>
      </c>
      <c r="K62" s="25">
        <f t="shared" si="10"/>
        <v>0.7</v>
      </c>
      <c r="L62" s="2"/>
      <c r="M62" s="127" t="s">
        <v>28</v>
      </c>
      <c r="N62" s="128">
        <f t="shared" si="9"/>
        <v>0.1</v>
      </c>
    </row>
    <row r="63" spans="1:14" s="1" customFormat="1" ht="12.75" customHeight="1">
      <c r="A63"/>
      <c r="B63" s="36"/>
      <c r="C63" s="205" t="s">
        <v>4</v>
      </c>
      <c r="D63" s="205"/>
      <c r="E63" s="206"/>
      <c r="F63" s="18">
        <f>'104'!M$9</f>
        <v>1423.7</v>
      </c>
      <c r="G63" s="16">
        <f>ROUND((AVERAGE('104'!$M46:$M57)),1)</f>
        <v>125.1</v>
      </c>
      <c r="H63" s="20">
        <f>ROUND((AVERAGE('104'!$M58:$M69)),1)</f>
        <v>136.4</v>
      </c>
      <c r="I63" s="22">
        <f t="shared" si="11"/>
        <v>9</v>
      </c>
      <c r="J63" s="22">
        <f t="shared" si="12"/>
        <v>1608.8</v>
      </c>
      <c r="K63" s="25">
        <f t="shared" si="10"/>
        <v>1.6</v>
      </c>
      <c r="L63" s="2"/>
      <c r="M63" s="127" t="s">
        <v>23</v>
      </c>
      <c r="N63" s="128">
        <f t="shared" si="9"/>
        <v>0.1</v>
      </c>
    </row>
    <row r="64" spans="1:14" s="1" customFormat="1" ht="12.75" customHeight="1">
      <c r="A64"/>
      <c r="B64" s="36"/>
      <c r="C64" s="205" t="s">
        <v>31</v>
      </c>
      <c r="D64" s="205"/>
      <c r="E64" s="206"/>
      <c r="F64" s="18">
        <f>'104'!N$9</f>
        <v>903.3</v>
      </c>
      <c r="G64" s="16">
        <f>ROUND((AVERAGE('104'!$N46:$N57)),1)</f>
        <v>95.7</v>
      </c>
      <c r="H64" s="20">
        <f>ROUND((AVERAGE('104'!$N58:$N69)),1)</f>
        <v>99.8</v>
      </c>
      <c r="I64" s="22">
        <f t="shared" si="11"/>
        <v>4.3</v>
      </c>
      <c r="J64" s="22">
        <f t="shared" si="12"/>
        <v>370.4</v>
      </c>
      <c r="K64" s="25">
        <f t="shared" si="10"/>
        <v>0.4</v>
      </c>
      <c r="L64" s="2"/>
      <c r="M64" s="127" t="s">
        <v>30</v>
      </c>
      <c r="N64" s="128">
        <f t="shared" si="9"/>
        <v>0.7</v>
      </c>
    </row>
    <row r="65" spans="1:14" s="1" customFormat="1" ht="12.75" customHeight="1">
      <c r="A65"/>
      <c r="B65" s="36"/>
      <c r="C65" s="205" t="s">
        <v>32</v>
      </c>
      <c r="D65" s="205"/>
      <c r="E65" s="206"/>
      <c r="F65" s="18">
        <f>'104'!O$9</f>
        <v>1510.1</v>
      </c>
      <c r="G65" s="16">
        <f>ROUND((AVERAGE('104'!$O46:$O57)),1)</f>
        <v>91.8</v>
      </c>
      <c r="H65" s="20">
        <f>ROUND((AVERAGE('104'!$O58:$O69)),1)</f>
        <v>88.1</v>
      </c>
      <c r="I65" s="22">
        <f t="shared" si="11"/>
        <v>-4</v>
      </c>
      <c r="J65" s="22">
        <f t="shared" si="12"/>
        <v>-558.7</v>
      </c>
      <c r="K65" s="25">
        <f t="shared" si="10"/>
        <v>-0.6</v>
      </c>
      <c r="L65" s="2"/>
      <c r="M65" s="127" t="s">
        <v>33</v>
      </c>
      <c r="N65" s="128">
        <f t="shared" si="9"/>
        <v>0</v>
      </c>
    </row>
    <row r="66" spans="1:14" s="1" customFormat="1" ht="12.75" customHeight="1">
      <c r="A66"/>
      <c r="B66" s="36"/>
      <c r="C66" s="205" t="s">
        <v>22</v>
      </c>
      <c r="D66" s="205"/>
      <c r="E66" s="206"/>
      <c r="F66" s="18">
        <f>'104'!P$9</f>
        <v>214.5</v>
      </c>
      <c r="G66" s="16">
        <f>ROUND((AVERAGE('104'!$P46:$P57)),1)</f>
        <v>108.8</v>
      </c>
      <c r="H66" s="20">
        <f>ROUND((AVERAGE('104'!$P58:$P69)),1)</f>
        <v>113.6</v>
      </c>
      <c r="I66" s="22">
        <f t="shared" si="11"/>
        <v>4.4</v>
      </c>
      <c r="J66" s="22">
        <f t="shared" si="12"/>
        <v>103</v>
      </c>
      <c r="K66" s="25">
        <f t="shared" si="10"/>
        <v>0.1</v>
      </c>
      <c r="L66" s="2"/>
      <c r="M66" s="127" t="s">
        <v>32</v>
      </c>
      <c r="N66" s="128">
        <f t="shared" si="9"/>
        <v>-0.6</v>
      </c>
    </row>
    <row r="67" spans="1:14" s="1" customFormat="1" ht="12.75" customHeight="1">
      <c r="A67"/>
      <c r="B67" s="36"/>
      <c r="C67" s="205" t="s">
        <v>33</v>
      </c>
      <c r="D67" s="205"/>
      <c r="E67" s="206"/>
      <c r="F67" s="18">
        <f>'104'!Q$9</f>
        <v>938.7</v>
      </c>
      <c r="G67" s="16">
        <f>ROUND((AVERAGE('104'!$Q46:$Q57)),1)</f>
        <v>112.8</v>
      </c>
      <c r="H67" s="20">
        <f>ROUND((AVERAGE('104'!$Q58:$Q69)),1)</f>
        <v>113.3</v>
      </c>
      <c r="I67" s="22">
        <f t="shared" si="11"/>
        <v>0.4</v>
      </c>
      <c r="J67" s="22">
        <f t="shared" si="12"/>
        <v>46.9</v>
      </c>
      <c r="K67" s="25">
        <f t="shared" si="10"/>
        <v>0</v>
      </c>
      <c r="L67" s="2"/>
      <c r="M67" s="127" t="s">
        <v>22</v>
      </c>
      <c r="N67" s="128">
        <f t="shared" si="9"/>
        <v>0.1</v>
      </c>
    </row>
    <row r="68" spans="1:14" s="1" customFormat="1" ht="12.75" customHeight="1">
      <c r="A68"/>
      <c r="B68" s="36"/>
      <c r="C68" s="205" t="s">
        <v>34</v>
      </c>
      <c r="D68" s="205"/>
      <c r="E68" s="206"/>
      <c r="F68" s="18">
        <f>'104'!S$9</f>
        <v>133.2</v>
      </c>
      <c r="G68" s="16">
        <f>ROUND((AVERAGE('104'!$S46:$S57)),1)</f>
        <v>119.1</v>
      </c>
      <c r="H68" s="20">
        <f>ROUND((AVERAGE('104'!$S58:$S69)),1)</f>
        <v>119.7</v>
      </c>
      <c r="I68" s="22">
        <f t="shared" si="11"/>
        <v>0.5</v>
      </c>
      <c r="J68" s="22">
        <f t="shared" si="12"/>
        <v>8</v>
      </c>
      <c r="K68" s="25">
        <f t="shared" si="10"/>
        <v>0</v>
      </c>
      <c r="L68" s="2"/>
      <c r="M68" s="127" t="s">
        <v>35</v>
      </c>
      <c r="N68" s="128">
        <f t="shared" si="9"/>
        <v>0.1</v>
      </c>
    </row>
    <row r="69" spans="1:14" s="1" customFormat="1" ht="12.75" customHeight="1">
      <c r="A69"/>
      <c r="B69" s="36"/>
      <c r="C69" s="205" t="s">
        <v>23</v>
      </c>
      <c r="D69" s="205"/>
      <c r="E69" s="206"/>
      <c r="F69" s="149">
        <f>'104'!T$9</f>
        <v>63.2</v>
      </c>
      <c r="G69" s="16">
        <f>ROUND((AVERAGE('104'!$T46:$T57)),1)</f>
        <v>199.9</v>
      </c>
      <c r="H69" s="20">
        <f>ROUND((AVERAGE('104'!$T58:$T69)),1)</f>
        <v>208.6</v>
      </c>
      <c r="I69" s="22">
        <f>ROUND(((H69/G69-1)*100),1)</f>
        <v>4.4</v>
      </c>
      <c r="J69" s="22">
        <f>ROUND(((H69-G69)*F69*100/(($H$53-$G$53)*10000)),1)</f>
        <v>55</v>
      </c>
      <c r="K69" s="25">
        <f t="shared" si="10"/>
        <v>0.1</v>
      </c>
      <c r="L69" s="2"/>
      <c r="M69" s="127" t="s">
        <v>19</v>
      </c>
      <c r="N69" s="128">
        <f t="shared" si="9"/>
        <v>1.1</v>
      </c>
    </row>
    <row r="70" spans="1:14" s="1" customFormat="1" ht="12.75" customHeight="1">
      <c r="A70"/>
      <c r="B70" s="36"/>
      <c r="C70" s="205" t="s">
        <v>79</v>
      </c>
      <c r="D70" s="205"/>
      <c r="E70" s="206"/>
      <c r="F70" s="150" t="s">
        <v>167</v>
      </c>
      <c r="G70" s="150" t="s">
        <v>167</v>
      </c>
      <c r="H70" s="150" t="s">
        <v>167</v>
      </c>
      <c r="I70" s="150" t="s">
        <v>167</v>
      </c>
      <c r="J70" s="150" t="s">
        <v>167</v>
      </c>
      <c r="K70" s="150" t="s">
        <v>167</v>
      </c>
      <c r="L70" s="2"/>
      <c r="M70" s="117"/>
      <c r="N70" s="126"/>
    </row>
    <row r="71" spans="1:14" s="1" customFormat="1" ht="12.75" customHeight="1">
      <c r="A71"/>
      <c r="B71" s="36"/>
      <c r="C71" s="205" t="s">
        <v>35</v>
      </c>
      <c r="D71" s="205"/>
      <c r="E71" s="206"/>
      <c r="F71" s="18">
        <f>'104'!V$9</f>
        <v>80.6</v>
      </c>
      <c r="G71" s="16">
        <f>ROUND((AVERAGE('104'!$V46:$V57)),1)</f>
        <v>91</v>
      </c>
      <c r="H71" s="20">
        <f>ROUND((AVERAGE('104'!$V58:$V69)),1)</f>
        <v>99.3</v>
      </c>
      <c r="I71" s="22">
        <f>ROUND(((H71/G71-1)*100),1)</f>
        <v>9.1</v>
      </c>
      <c r="J71" s="87">
        <f>ROUND(((H71-G71)*F71*100/(($H$53-$G$53)*10000)),1)</f>
        <v>66.9</v>
      </c>
      <c r="K71" s="25">
        <f>ROUND((J71*$I$53/100),1)</f>
        <v>0.1</v>
      </c>
      <c r="L71" s="2"/>
      <c r="M71" s="117"/>
      <c r="N71" s="123"/>
    </row>
    <row r="72" spans="1:14" s="1" customFormat="1" ht="12.75" customHeight="1">
      <c r="A72"/>
      <c r="B72" s="37"/>
      <c r="C72" s="237" t="s">
        <v>36</v>
      </c>
      <c r="D72" s="237"/>
      <c r="E72" s="238"/>
      <c r="F72" s="28">
        <f>'104'!W$9</f>
        <v>900.8</v>
      </c>
      <c r="G72" s="166">
        <f>ROUND((AVERAGE('104'!$W46:$W57)),1)</f>
        <v>100.2</v>
      </c>
      <c r="H72" s="29">
        <f>ROUND((AVERAGE('104'!$W58:$W69)),1)</f>
        <v>93.8</v>
      </c>
      <c r="I72" s="30">
        <f>ROUND(((H72/G72-1)*100),1)</f>
        <v>-6.4</v>
      </c>
      <c r="J72" s="168">
        <f>ROUND(((H72-G72)*F72*100/(($H$53-$G$53)*10000)),1)</f>
        <v>-576.5</v>
      </c>
      <c r="K72" s="31">
        <f>ROUND((J72*$I$53/100),1)</f>
        <v>-0.6</v>
      </c>
      <c r="L72" s="2"/>
      <c r="M72" s="117"/>
      <c r="N72" s="123"/>
    </row>
    <row r="73" spans="1:14" s="1" customFormat="1" ht="12.75" customHeight="1">
      <c r="A73"/>
      <c r="B73" s="8"/>
      <c r="C73" s="8"/>
      <c r="D73" s="8"/>
      <c r="E73" s="8"/>
      <c r="F73" s="8"/>
      <c r="G73" s="8"/>
      <c r="H73" s="8"/>
      <c r="I73" s="8"/>
      <c r="J73" s="8" t="s">
        <v>20</v>
      </c>
      <c r="K73" s="88" t="s">
        <v>20</v>
      </c>
      <c r="L73" s="2"/>
      <c r="M73" s="117"/>
      <c r="N73" s="123"/>
    </row>
    <row r="74" spans="1:14" s="1" customFormat="1" ht="12.75" customHeight="1">
      <c r="A74"/>
      <c r="B74" s="8"/>
      <c r="C74" s="8"/>
      <c r="D74" s="8"/>
      <c r="E74" s="8"/>
      <c r="F74" s="8"/>
      <c r="G74" s="8"/>
      <c r="H74" s="8"/>
      <c r="I74" s="8"/>
      <c r="J74" s="8"/>
      <c r="K74" s="2"/>
      <c r="L74" s="2"/>
      <c r="M74" s="117"/>
      <c r="N74" s="123"/>
    </row>
    <row r="75" spans="1:14" s="1" customFormat="1" ht="12.75" customHeight="1">
      <c r="A75"/>
      <c r="B75" s="8"/>
      <c r="C75" s="8"/>
      <c r="D75" s="8"/>
      <c r="E75" s="8"/>
      <c r="F75" s="8"/>
      <c r="G75" s="8"/>
      <c r="H75" s="8"/>
      <c r="I75" s="8"/>
      <c r="J75" s="8"/>
      <c r="K75" s="2"/>
      <c r="L75" s="2"/>
      <c r="M75" s="117"/>
      <c r="N75" s="123"/>
    </row>
    <row r="76" spans="1:14" s="1" customFormat="1" ht="12.75" customHeight="1">
      <c r="A76"/>
      <c r="B76" s="8"/>
      <c r="C76" s="8"/>
      <c r="D76" s="8"/>
      <c r="E76" s="8"/>
      <c r="F76" s="8"/>
      <c r="G76" s="8"/>
      <c r="H76" s="8"/>
      <c r="I76" s="8"/>
      <c r="J76" s="8"/>
      <c r="K76" s="2"/>
      <c r="L76" s="2"/>
      <c r="M76" s="117"/>
      <c r="N76" s="123"/>
    </row>
    <row r="77" spans="1:14" s="1" customFormat="1" ht="12.75" customHeight="1">
      <c r="A77"/>
      <c r="B77" s="8"/>
      <c r="C77" s="8"/>
      <c r="D77" s="8"/>
      <c r="E77" s="8"/>
      <c r="F77" s="8"/>
      <c r="G77" s="8"/>
      <c r="H77" s="8"/>
      <c r="I77" s="8"/>
      <c r="J77" s="8"/>
      <c r="K77" s="2"/>
      <c r="L77" s="2"/>
      <c r="M77" s="117"/>
      <c r="N77" s="123"/>
    </row>
    <row r="78" spans="1:14" s="1" customFormat="1" ht="12.75" customHeight="1">
      <c r="A78"/>
      <c r="B78" s="8"/>
      <c r="C78" s="8"/>
      <c r="D78" s="8"/>
      <c r="E78" s="8"/>
      <c r="F78" s="8"/>
      <c r="G78" s="8"/>
      <c r="H78" s="8"/>
      <c r="I78" s="8"/>
      <c r="J78" s="8"/>
      <c r="K78" s="2"/>
      <c r="L78" s="2"/>
      <c r="M78" s="117"/>
      <c r="N78" s="123"/>
    </row>
    <row r="79" spans="1:14" s="1" customFormat="1" ht="12.75" customHeight="1">
      <c r="A79"/>
      <c r="B79" s="8"/>
      <c r="C79" s="8"/>
      <c r="D79" s="8"/>
      <c r="E79" s="8"/>
      <c r="F79" s="8"/>
      <c r="G79" s="8"/>
      <c r="H79" s="8"/>
      <c r="I79" s="8"/>
      <c r="J79" s="8"/>
      <c r="K79" s="2"/>
      <c r="L79" s="2"/>
      <c r="M79" s="117"/>
      <c r="N79" s="123"/>
    </row>
    <row r="80" spans="1:14" s="1" customFormat="1" ht="12.75" customHeight="1">
      <c r="A80"/>
      <c r="B80" s="8"/>
      <c r="C80" s="8"/>
      <c r="D80" s="8"/>
      <c r="E80" s="8"/>
      <c r="F80" s="8"/>
      <c r="G80" s="8"/>
      <c r="H80" s="8"/>
      <c r="I80" s="8"/>
      <c r="J80" s="8"/>
      <c r="K80" s="2"/>
      <c r="L80" s="2"/>
      <c r="M80" s="117"/>
      <c r="N80" s="123"/>
    </row>
    <row r="81" spans="1:14" s="43" customFormat="1" ht="12.75" customHeight="1">
      <c r="A81"/>
      <c r="B81" s="8"/>
      <c r="C81" s="8"/>
      <c r="D81" s="8"/>
      <c r="E81" s="8"/>
      <c r="F81" s="8"/>
      <c r="G81" s="8"/>
      <c r="H81" s="8"/>
      <c r="I81" s="8"/>
      <c r="J81" s="8"/>
      <c r="K81" s="2"/>
      <c r="L81" s="2"/>
      <c r="M81" s="117"/>
      <c r="N81" s="123"/>
    </row>
    <row r="82" spans="1:14" s="43" customFormat="1" ht="12.75" customHeight="1">
      <c r="A82"/>
      <c r="B82" s="8"/>
      <c r="C82" s="8"/>
      <c r="D82" s="8"/>
      <c r="E82" s="8"/>
      <c r="F82" s="8"/>
      <c r="G82" s="8"/>
      <c r="H82" s="8"/>
      <c r="I82" s="8"/>
      <c r="J82" s="8"/>
      <c r="K82" s="2"/>
      <c r="L82" s="2"/>
      <c r="M82" s="117"/>
      <c r="N82" s="123"/>
    </row>
    <row r="83" spans="1:14" s="43" customFormat="1" ht="12.75" customHeight="1">
      <c r="A83"/>
      <c r="B83" s="8"/>
      <c r="C83" s="8"/>
      <c r="D83" s="8"/>
      <c r="E83" s="8"/>
      <c r="F83" s="8"/>
      <c r="G83" s="8"/>
      <c r="H83" s="8"/>
      <c r="I83" s="8"/>
      <c r="J83" s="8"/>
      <c r="K83" s="2"/>
      <c r="L83" s="2"/>
      <c r="M83" s="117"/>
      <c r="N83" s="123"/>
    </row>
    <row r="84" spans="1:14" s="43" customFormat="1" ht="12.75" customHeight="1">
      <c r="A84"/>
      <c r="B84" s="8"/>
      <c r="C84" s="8"/>
      <c r="D84" s="8"/>
      <c r="E84" s="8"/>
      <c r="F84" s="8"/>
      <c r="G84" s="8"/>
      <c r="H84" s="8"/>
      <c r="I84" s="8"/>
      <c r="J84" s="8"/>
      <c r="K84" s="2"/>
      <c r="L84" s="2"/>
      <c r="M84" s="117"/>
      <c r="N84" s="123"/>
    </row>
    <row r="85" spans="1:14" s="43" customFormat="1" ht="12.75" customHeight="1">
      <c r="A85"/>
      <c r="B85" s="8"/>
      <c r="C85" s="8"/>
      <c r="D85" s="8"/>
      <c r="E85" s="8"/>
      <c r="F85" s="8"/>
      <c r="G85" s="8"/>
      <c r="H85" s="8"/>
      <c r="I85" s="8"/>
      <c r="J85" s="8"/>
      <c r="K85" s="2"/>
      <c r="L85" s="2"/>
      <c r="M85" s="117"/>
      <c r="N85" s="123"/>
    </row>
    <row r="86" spans="1:14" s="43" customFormat="1" ht="12.75" customHeight="1">
      <c r="A86"/>
      <c r="B86" s="8"/>
      <c r="C86" s="8"/>
      <c r="D86" s="8"/>
      <c r="E86" s="8"/>
      <c r="F86" s="8"/>
      <c r="G86" s="8"/>
      <c r="H86" s="8"/>
      <c r="I86" s="8"/>
      <c r="J86" s="8"/>
      <c r="K86" s="2"/>
      <c r="L86" s="2"/>
      <c r="M86" s="117"/>
      <c r="N86" s="123"/>
    </row>
    <row r="87" spans="1:14" s="43" customFormat="1" ht="12.75" customHeight="1">
      <c r="A87"/>
      <c r="B87" s="8"/>
      <c r="C87" s="8"/>
      <c r="D87" s="8"/>
      <c r="E87" s="8"/>
      <c r="F87" s="8"/>
      <c r="G87" s="8"/>
      <c r="H87" s="8"/>
      <c r="I87" s="8"/>
      <c r="J87" s="8"/>
      <c r="K87" s="2"/>
      <c r="L87" s="2"/>
      <c r="M87" s="117"/>
      <c r="N87" s="123"/>
    </row>
    <row r="88" spans="1:14" s="43" customFormat="1" ht="12.75" customHeight="1">
      <c r="A88"/>
      <c r="B88" s="8"/>
      <c r="C88" s="8"/>
      <c r="D88" s="8"/>
      <c r="E88" s="8"/>
      <c r="F88" s="8"/>
      <c r="G88" s="8"/>
      <c r="H88" s="8"/>
      <c r="I88" s="8"/>
      <c r="J88" s="8"/>
      <c r="K88" s="2"/>
      <c r="L88" s="2"/>
      <c r="M88" s="117"/>
      <c r="N88" s="123"/>
    </row>
    <row r="89" spans="1:14" s="43" customFormat="1" ht="12.75" customHeight="1">
      <c r="A89"/>
      <c r="B89" s="8"/>
      <c r="C89" s="8"/>
      <c r="D89" s="8"/>
      <c r="E89" s="8"/>
      <c r="F89" s="8"/>
      <c r="G89" s="8"/>
      <c r="H89" s="8"/>
      <c r="I89" s="8"/>
      <c r="J89" s="8"/>
      <c r="K89" s="2"/>
      <c r="L89" s="2"/>
      <c r="M89" s="117"/>
      <c r="N89" s="123"/>
    </row>
    <row r="90" spans="1:14" s="43" customFormat="1" ht="12.75" customHeight="1">
      <c r="A90"/>
      <c r="B90" s="8"/>
      <c r="C90" s="8"/>
      <c r="D90" s="8"/>
      <c r="E90" s="8"/>
      <c r="F90" s="8"/>
      <c r="G90" s="8"/>
      <c r="H90" s="8"/>
      <c r="I90" s="8"/>
      <c r="J90" s="8"/>
      <c r="K90" s="2"/>
      <c r="L90" s="2"/>
      <c r="M90" s="117"/>
      <c r="N90" s="123"/>
    </row>
    <row r="91" spans="1:14" s="43" customFormat="1" ht="12.75" customHeight="1">
      <c r="A91"/>
      <c r="B91" s="8"/>
      <c r="C91" s="8"/>
      <c r="D91" s="8"/>
      <c r="E91" s="8"/>
      <c r="F91" s="8"/>
      <c r="G91" s="8"/>
      <c r="H91" s="8"/>
      <c r="I91" s="8"/>
      <c r="J91" s="8"/>
      <c r="K91" s="2"/>
      <c r="L91" s="2"/>
      <c r="M91" s="117"/>
      <c r="N91" s="123"/>
    </row>
    <row r="92" spans="1:14" s="43" customFormat="1" ht="12.75" customHeight="1">
      <c r="A92"/>
      <c r="B92" s="8"/>
      <c r="C92" s="8"/>
      <c r="D92" s="8"/>
      <c r="E92" s="8"/>
      <c r="F92" s="8"/>
      <c r="G92" s="8"/>
      <c r="H92" s="8"/>
      <c r="I92" s="8"/>
      <c r="J92" s="8"/>
      <c r="K92" s="2"/>
      <c r="L92" s="2"/>
      <c r="M92" s="117"/>
      <c r="N92" s="123"/>
    </row>
    <row r="93" spans="1:14" s="1" customFormat="1" ht="12.75" customHeight="1">
      <c r="A93"/>
      <c r="B93" s="8"/>
      <c r="C93" s="8"/>
      <c r="D93" s="8"/>
      <c r="E93" s="8"/>
      <c r="F93" s="8"/>
      <c r="G93" s="8"/>
      <c r="H93" s="8"/>
      <c r="I93" s="8"/>
      <c r="J93" s="8"/>
      <c r="K93" s="2"/>
      <c r="L93" s="2"/>
      <c r="M93" s="117"/>
      <c r="N93" s="123"/>
    </row>
    <row r="96" spans="1:14" s="77" customFormat="1" ht="13.5">
      <c r="A96"/>
      <c r="B96" s="8"/>
      <c r="C96" s="8"/>
      <c r="D96" s="8"/>
      <c r="E96" s="8"/>
      <c r="F96" s="8"/>
      <c r="G96" s="8"/>
      <c r="H96" s="8"/>
      <c r="I96" s="8"/>
      <c r="J96" s="8"/>
      <c r="K96" s="2"/>
      <c r="L96" s="2"/>
      <c r="M96" s="117"/>
      <c r="N96" s="123"/>
    </row>
    <row r="97" spans="1:14" s="77" customFormat="1" ht="13.5">
      <c r="A97"/>
      <c r="B97" s="8"/>
      <c r="C97" s="8"/>
      <c r="D97" s="8"/>
      <c r="E97" s="8"/>
      <c r="F97" s="8"/>
      <c r="G97" s="8"/>
      <c r="H97" s="8"/>
      <c r="I97" s="8"/>
      <c r="J97" s="8"/>
      <c r="K97" s="2"/>
      <c r="L97" s="2"/>
      <c r="M97" s="117"/>
      <c r="N97" s="123"/>
    </row>
    <row r="98" spans="1:14" s="77" customFormat="1" ht="13.5">
      <c r="A98"/>
      <c r="B98" s="8"/>
      <c r="C98" s="8"/>
      <c r="D98" s="8"/>
      <c r="E98" s="8"/>
      <c r="F98" s="8"/>
      <c r="G98" s="8"/>
      <c r="H98" s="8"/>
      <c r="I98" s="8"/>
      <c r="J98" s="8"/>
      <c r="K98" s="2"/>
      <c r="L98" s="2"/>
      <c r="M98" s="117"/>
      <c r="N98" s="123"/>
    </row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9" ht="12.75" customHeight="1"/>
    <row r="110" ht="12.75" customHeight="1"/>
    <row r="112" ht="12.75" customHeight="1"/>
    <row r="113" ht="12.75" customHeight="1"/>
    <row r="115" ht="12.75" customHeight="1"/>
    <row r="116" ht="12.75" customHeight="1"/>
  </sheetData>
  <sheetProtection/>
  <mergeCells count="63">
    <mergeCell ref="C23:E23"/>
    <mergeCell ref="C17:E17"/>
    <mergeCell ref="C16:E16"/>
    <mergeCell ref="C65:E65"/>
    <mergeCell ref="C59:E59"/>
    <mergeCell ref="C60:E60"/>
    <mergeCell ref="C10:E10"/>
    <mergeCell ref="C34:E34"/>
    <mergeCell ref="C58:E58"/>
    <mergeCell ref="C32:E32"/>
    <mergeCell ref="C42:E42"/>
    <mergeCell ref="C43:E43"/>
    <mergeCell ref="C46:E46"/>
    <mergeCell ref="C33:E33"/>
    <mergeCell ref="C35:E35"/>
    <mergeCell ref="C36:E36"/>
    <mergeCell ref="C37:E37"/>
    <mergeCell ref="C56:E56"/>
    <mergeCell ref="C57:E57"/>
    <mergeCell ref="F27:F28"/>
    <mergeCell ref="C30:E30"/>
    <mergeCell ref="C31:E31"/>
    <mergeCell ref="B29:E29"/>
    <mergeCell ref="F3:F4"/>
    <mergeCell ref="C14:E14"/>
    <mergeCell ref="C15:E15"/>
    <mergeCell ref="C13:E13"/>
    <mergeCell ref="C7:E7"/>
    <mergeCell ref="C12:E12"/>
    <mergeCell ref="B53:E53"/>
    <mergeCell ref="C44:E44"/>
    <mergeCell ref="C45:E45"/>
    <mergeCell ref="F51:F52"/>
    <mergeCell ref="C54:E54"/>
    <mergeCell ref="C47:E47"/>
    <mergeCell ref="C48:E48"/>
    <mergeCell ref="C63:E63"/>
    <mergeCell ref="C38:E38"/>
    <mergeCell ref="C24:E24"/>
    <mergeCell ref="C61:E61"/>
    <mergeCell ref="C62:E62"/>
    <mergeCell ref="C64:E64"/>
    <mergeCell ref="C39:E39"/>
    <mergeCell ref="C40:E40"/>
    <mergeCell ref="C41:E41"/>
    <mergeCell ref="C55:E55"/>
    <mergeCell ref="C72:E72"/>
    <mergeCell ref="C66:E66"/>
    <mergeCell ref="C67:E67"/>
    <mergeCell ref="C68:E68"/>
    <mergeCell ref="C69:E69"/>
    <mergeCell ref="C71:E71"/>
    <mergeCell ref="C70:E70"/>
    <mergeCell ref="C22:E22"/>
    <mergeCell ref="C20:E20"/>
    <mergeCell ref="C19:E19"/>
    <mergeCell ref="C18:E18"/>
    <mergeCell ref="C21:E21"/>
    <mergeCell ref="B5:E5"/>
    <mergeCell ref="C11:E11"/>
    <mergeCell ref="C9:E9"/>
    <mergeCell ref="C8:E8"/>
    <mergeCell ref="C6:E6"/>
  </mergeCells>
  <printOptions/>
  <pageMargins left="0.62" right="0.19" top="0.73" bottom="0.76" header="0.2" footer="0.3"/>
  <pageSetup horizontalDpi="600" verticalDpi="600" orientation="portrait" paperSize="9" scale="80" r:id="rId2"/>
  <headerFooter alignWithMargins="0">
    <oddFooter>&amp;C&amp;A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75"/>
  <sheetViews>
    <sheetView zoomScalePageLayoutView="0" workbookViewId="0" topLeftCell="A1">
      <pane xSplit="2" ySplit="9" topLeftCell="C64" activePane="bottomRight" state="frozen"/>
      <selection pane="topLeft" activeCell="C10" sqref="C10"/>
      <selection pane="topRight" activeCell="C10" sqref="C10"/>
      <selection pane="bottomLeft" activeCell="C10" sqref="C10"/>
      <selection pane="bottomRight" activeCell="A1" sqref="A1:Y69"/>
    </sheetView>
  </sheetViews>
  <sheetFormatPr defaultColWidth="10.625" defaultRowHeight="12.75" customHeight="1"/>
  <cols>
    <col min="1" max="1" width="4.375" style="138" customWidth="1"/>
    <col min="2" max="16384" width="10.625" style="138" customWidth="1"/>
  </cols>
  <sheetData>
    <row r="1" spans="1:25" ht="12.75" customHeight="1">
      <c r="A1" s="175"/>
      <c r="B1" s="175" t="s">
        <v>59</v>
      </c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5"/>
      <c r="R1" s="175"/>
      <c r="S1" s="175"/>
      <c r="T1" s="175"/>
      <c r="U1" s="175"/>
      <c r="V1" s="175"/>
      <c r="W1" s="175"/>
      <c r="X1" s="175"/>
      <c r="Y1" s="175"/>
    </row>
    <row r="2" spans="1:25" ht="12.75" customHeight="1">
      <c r="A2" s="175"/>
      <c r="B2" s="175" t="s">
        <v>60</v>
      </c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175"/>
      <c r="T2" s="175"/>
      <c r="U2" s="175"/>
      <c r="V2" s="175"/>
      <c r="W2" s="175"/>
      <c r="X2" s="175"/>
      <c r="Y2" s="175"/>
    </row>
    <row r="3" spans="1:25" ht="12.75" customHeight="1">
      <c r="A3" s="175"/>
      <c r="B3" s="175" t="s">
        <v>61</v>
      </c>
      <c r="C3" s="175"/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175"/>
      <c r="O3" s="175"/>
      <c r="P3" s="175"/>
      <c r="Q3" s="175"/>
      <c r="R3" s="175"/>
      <c r="S3" s="175"/>
      <c r="T3" s="175"/>
      <c r="U3" s="175"/>
      <c r="V3" s="175"/>
      <c r="W3" s="175"/>
      <c r="X3" s="175"/>
      <c r="Y3" s="175"/>
    </row>
    <row r="4" spans="1:25" ht="12.75" customHeight="1">
      <c r="A4" s="175"/>
      <c r="B4" s="175" t="s">
        <v>62</v>
      </c>
      <c r="C4" s="175"/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75"/>
      <c r="U4" s="175"/>
      <c r="V4" s="175"/>
      <c r="W4" s="175"/>
      <c r="X4" s="175"/>
      <c r="Y4" s="175"/>
    </row>
    <row r="5" spans="1:25" ht="12.75" customHeight="1">
      <c r="A5" s="175"/>
      <c r="B5" s="175" t="s">
        <v>63</v>
      </c>
      <c r="C5" s="175"/>
      <c r="D5" s="175"/>
      <c r="E5" s="175"/>
      <c r="F5" s="175"/>
      <c r="G5" s="175"/>
      <c r="H5" s="175"/>
      <c r="I5" s="175"/>
      <c r="J5" s="175"/>
      <c r="K5" s="175"/>
      <c r="L5" s="175"/>
      <c r="M5" s="175"/>
      <c r="N5" s="175"/>
      <c r="O5" s="175"/>
      <c r="P5" s="175"/>
      <c r="Q5" s="175"/>
      <c r="R5" s="175"/>
      <c r="S5" s="175"/>
      <c r="T5" s="175"/>
      <c r="U5" s="175"/>
      <c r="V5" s="175"/>
      <c r="W5" s="175"/>
      <c r="X5" s="175"/>
      <c r="Y5" s="175"/>
    </row>
    <row r="6" spans="1:25" ht="12.75" customHeight="1" thickBot="1">
      <c r="A6" s="175"/>
      <c r="B6" s="175" t="s">
        <v>64</v>
      </c>
      <c r="C6" s="175"/>
      <c r="D6" s="175"/>
      <c r="E6" s="175"/>
      <c r="F6" s="175"/>
      <c r="G6" s="175"/>
      <c r="H6" s="175"/>
      <c r="I6" s="175"/>
      <c r="J6" s="175"/>
      <c r="K6" s="175"/>
      <c r="L6" s="175"/>
      <c r="M6" s="175"/>
      <c r="N6" s="175"/>
      <c r="O6" s="175"/>
      <c r="P6" s="175"/>
      <c r="Q6" s="175"/>
      <c r="R6" s="175"/>
      <c r="S6" s="175"/>
      <c r="T6" s="175"/>
      <c r="U6" s="175"/>
      <c r="V6" s="175"/>
      <c r="W6" s="175"/>
      <c r="X6" s="175"/>
      <c r="Y6" s="175"/>
    </row>
    <row r="7" spans="1:25" ht="12.75" customHeight="1">
      <c r="A7" s="175"/>
      <c r="B7" s="241" t="s">
        <v>65</v>
      </c>
      <c r="C7" s="176" t="s">
        <v>66</v>
      </c>
      <c r="D7" s="177" t="s">
        <v>67</v>
      </c>
      <c r="E7" s="177" t="s">
        <v>68</v>
      </c>
      <c r="F7" s="177" t="s">
        <v>69</v>
      </c>
      <c r="G7" s="177" t="s">
        <v>132</v>
      </c>
      <c r="H7" s="177" t="s">
        <v>133</v>
      </c>
      <c r="I7" s="177" t="s">
        <v>134</v>
      </c>
      <c r="J7" s="177" t="s">
        <v>135</v>
      </c>
      <c r="K7" s="177" t="s">
        <v>136</v>
      </c>
      <c r="L7" s="177" t="s">
        <v>137</v>
      </c>
      <c r="M7" s="177" t="s">
        <v>70</v>
      </c>
      <c r="N7" s="177" t="s">
        <v>138</v>
      </c>
      <c r="O7" s="177" t="s">
        <v>139</v>
      </c>
      <c r="P7" s="177" t="s">
        <v>140</v>
      </c>
      <c r="Q7" s="177" t="s">
        <v>141</v>
      </c>
      <c r="R7" s="177" t="s">
        <v>142</v>
      </c>
      <c r="S7" s="177" t="s">
        <v>143</v>
      </c>
      <c r="T7" s="177" t="s">
        <v>144</v>
      </c>
      <c r="U7" s="177" t="s">
        <v>145</v>
      </c>
      <c r="V7" s="177" t="s">
        <v>71</v>
      </c>
      <c r="W7" s="177" t="s">
        <v>146</v>
      </c>
      <c r="X7" s="177" t="s">
        <v>147</v>
      </c>
      <c r="Y7" s="177" t="s">
        <v>72</v>
      </c>
    </row>
    <row r="8" spans="1:25" ht="12.75" customHeight="1">
      <c r="A8" s="175"/>
      <c r="B8" s="242"/>
      <c r="C8" s="178" t="s">
        <v>3</v>
      </c>
      <c r="D8" s="179" t="s">
        <v>27</v>
      </c>
      <c r="E8" s="179" t="s">
        <v>28</v>
      </c>
      <c r="F8" s="179" t="s">
        <v>29</v>
      </c>
      <c r="G8" s="179" t="s">
        <v>148</v>
      </c>
      <c r="H8" s="179" t="s">
        <v>149</v>
      </c>
      <c r="I8" s="179" t="s">
        <v>19</v>
      </c>
      <c r="J8" s="179" t="s">
        <v>150</v>
      </c>
      <c r="K8" s="179" t="s">
        <v>21</v>
      </c>
      <c r="L8" s="179" t="s">
        <v>30</v>
      </c>
      <c r="M8" s="179" t="s">
        <v>4</v>
      </c>
      <c r="N8" s="179" t="s">
        <v>31</v>
      </c>
      <c r="O8" s="179" t="s">
        <v>32</v>
      </c>
      <c r="P8" s="179" t="s">
        <v>22</v>
      </c>
      <c r="Q8" s="179" t="s">
        <v>33</v>
      </c>
      <c r="R8" s="179" t="s">
        <v>73</v>
      </c>
      <c r="S8" s="179" t="s">
        <v>34</v>
      </c>
      <c r="T8" s="179" t="s">
        <v>23</v>
      </c>
      <c r="U8" s="179" t="s">
        <v>74</v>
      </c>
      <c r="V8" s="179" t="s">
        <v>35</v>
      </c>
      <c r="W8" s="179" t="s">
        <v>36</v>
      </c>
      <c r="X8" s="179" t="s">
        <v>75</v>
      </c>
      <c r="Y8" s="179" t="s">
        <v>76</v>
      </c>
    </row>
    <row r="9" spans="1:26" s="140" customFormat="1" ht="12.75" customHeight="1" thickBot="1">
      <c r="A9" s="180"/>
      <c r="B9" s="181" t="s">
        <v>0</v>
      </c>
      <c r="C9" s="182">
        <v>10000</v>
      </c>
      <c r="D9" s="183">
        <v>35.1</v>
      </c>
      <c r="E9" s="183">
        <v>235.1</v>
      </c>
      <c r="F9" s="183">
        <v>143.3</v>
      </c>
      <c r="G9" s="183">
        <v>880.2</v>
      </c>
      <c r="H9" s="183">
        <v>174.2</v>
      </c>
      <c r="I9" s="183">
        <v>1107.9</v>
      </c>
      <c r="J9" s="183">
        <v>103.1</v>
      </c>
      <c r="K9" s="183">
        <v>3144.2</v>
      </c>
      <c r="L9" s="183">
        <v>170.1</v>
      </c>
      <c r="M9" s="183">
        <v>995</v>
      </c>
      <c r="N9" s="183">
        <v>472.6</v>
      </c>
      <c r="O9" s="183">
        <v>301</v>
      </c>
      <c r="P9" s="183">
        <v>58.1</v>
      </c>
      <c r="Q9" s="183">
        <v>1635</v>
      </c>
      <c r="R9" s="183">
        <v>545.1</v>
      </c>
      <c r="S9" s="183">
        <v>224.4</v>
      </c>
      <c r="T9" s="183">
        <v>58.6</v>
      </c>
      <c r="U9" s="183">
        <v>129.7</v>
      </c>
      <c r="V9" s="183">
        <v>20.1</v>
      </c>
      <c r="W9" s="183">
        <v>112.3</v>
      </c>
      <c r="X9" s="183">
        <v>178.5</v>
      </c>
      <c r="Y9" s="183">
        <v>10178.5</v>
      </c>
      <c r="Z9" s="139"/>
    </row>
    <row r="10" spans="1:25" ht="12.75" customHeight="1" thickTop="1">
      <c r="A10" s="175"/>
      <c r="B10" s="184" t="s">
        <v>96</v>
      </c>
      <c r="C10" s="185">
        <v>86.6</v>
      </c>
      <c r="D10" s="186">
        <v>74.5</v>
      </c>
      <c r="E10" s="186">
        <v>95.2</v>
      </c>
      <c r="F10" s="186">
        <v>81.1</v>
      </c>
      <c r="G10" s="186">
        <v>78.8</v>
      </c>
      <c r="H10" s="186">
        <v>86.3</v>
      </c>
      <c r="I10" s="186">
        <v>78.8</v>
      </c>
      <c r="J10" s="186">
        <v>88.6</v>
      </c>
      <c r="K10" s="186">
        <v>92.4</v>
      </c>
      <c r="L10" s="186">
        <v>90.3</v>
      </c>
      <c r="M10" s="186">
        <v>101.1</v>
      </c>
      <c r="N10" s="186">
        <v>90</v>
      </c>
      <c r="O10" s="186">
        <v>89.5</v>
      </c>
      <c r="P10" s="186">
        <v>84.1</v>
      </c>
      <c r="Q10" s="186">
        <v>72.7</v>
      </c>
      <c r="R10" s="186">
        <v>90.3</v>
      </c>
      <c r="S10" s="186">
        <v>92</v>
      </c>
      <c r="T10" s="186">
        <v>81</v>
      </c>
      <c r="U10" s="186">
        <v>92.8</v>
      </c>
      <c r="V10" s="186">
        <v>93</v>
      </c>
      <c r="W10" s="186">
        <v>88.2</v>
      </c>
      <c r="X10" s="186">
        <v>129.9</v>
      </c>
      <c r="Y10" s="186">
        <v>87.4</v>
      </c>
    </row>
    <row r="11" spans="1:25" ht="12.75" customHeight="1">
      <c r="A11" s="175"/>
      <c r="B11" s="187" t="s">
        <v>97</v>
      </c>
      <c r="C11" s="188">
        <v>93.8</v>
      </c>
      <c r="D11" s="189">
        <v>90.4</v>
      </c>
      <c r="E11" s="189">
        <v>92.6</v>
      </c>
      <c r="F11" s="189">
        <v>95</v>
      </c>
      <c r="G11" s="189">
        <v>100</v>
      </c>
      <c r="H11" s="189">
        <v>93.7</v>
      </c>
      <c r="I11" s="189">
        <v>87.7</v>
      </c>
      <c r="J11" s="189">
        <v>117.2</v>
      </c>
      <c r="K11" s="189">
        <v>101.5</v>
      </c>
      <c r="L11" s="189">
        <v>86.7</v>
      </c>
      <c r="M11" s="189">
        <v>97.9</v>
      </c>
      <c r="N11" s="189">
        <v>92.5</v>
      </c>
      <c r="O11" s="189">
        <v>93.4</v>
      </c>
      <c r="P11" s="189">
        <v>85</v>
      </c>
      <c r="Q11" s="189">
        <v>77.2</v>
      </c>
      <c r="R11" s="189">
        <v>94.3</v>
      </c>
      <c r="S11" s="189">
        <v>97.4</v>
      </c>
      <c r="T11" s="189">
        <v>99.3</v>
      </c>
      <c r="U11" s="189">
        <v>94.8</v>
      </c>
      <c r="V11" s="189">
        <v>98.5</v>
      </c>
      <c r="W11" s="189">
        <v>84.2</v>
      </c>
      <c r="X11" s="189">
        <v>109.4</v>
      </c>
      <c r="Y11" s="189">
        <v>94.1</v>
      </c>
    </row>
    <row r="12" spans="1:25" ht="12.75" customHeight="1">
      <c r="A12" s="175"/>
      <c r="B12" s="187" t="s">
        <v>98</v>
      </c>
      <c r="C12" s="188">
        <v>106.9</v>
      </c>
      <c r="D12" s="189">
        <v>97</v>
      </c>
      <c r="E12" s="189">
        <v>107.6</v>
      </c>
      <c r="F12" s="189">
        <v>101.9</v>
      </c>
      <c r="G12" s="189">
        <v>128.4</v>
      </c>
      <c r="H12" s="189">
        <v>94</v>
      </c>
      <c r="I12" s="189">
        <v>96.4</v>
      </c>
      <c r="J12" s="189">
        <v>136</v>
      </c>
      <c r="K12" s="189">
        <v>112.2</v>
      </c>
      <c r="L12" s="189">
        <v>91.4</v>
      </c>
      <c r="M12" s="189">
        <v>101.2</v>
      </c>
      <c r="N12" s="189">
        <v>107.3</v>
      </c>
      <c r="O12" s="189">
        <v>104.3</v>
      </c>
      <c r="P12" s="189">
        <v>84.9</v>
      </c>
      <c r="Q12" s="189">
        <v>98.1</v>
      </c>
      <c r="R12" s="189">
        <v>107.9</v>
      </c>
      <c r="S12" s="189">
        <v>109.8</v>
      </c>
      <c r="T12" s="189">
        <v>110.8</v>
      </c>
      <c r="U12" s="189">
        <v>109.4</v>
      </c>
      <c r="V12" s="189">
        <v>101.6</v>
      </c>
      <c r="W12" s="189">
        <v>101.8</v>
      </c>
      <c r="X12" s="189">
        <v>98.2</v>
      </c>
      <c r="Y12" s="189">
        <v>106.7</v>
      </c>
    </row>
    <row r="13" spans="1:25" ht="12.75" customHeight="1">
      <c r="A13" s="175"/>
      <c r="B13" s="187" t="s">
        <v>99</v>
      </c>
      <c r="C13" s="188">
        <v>98.4</v>
      </c>
      <c r="D13" s="189">
        <v>99.4</v>
      </c>
      <c r="E13" s="189">
        <v>97.6</v>
      </c>
      <c r="F13" s="189">
        <v>104.4</v>
      </c>
      <c r="G13" s="189">
        <v>94.2</v>
      </c>
      <c r="H13" s="189">
        <v>101.9</v>
      </c>
      <c r="I13" s="189">
        <v>112.7</v>
      </c>
      <c r="J13" s="189">
        <v>95</v>
      </c>
      <c r="K13" s="189">
        <v>97.4</v>
      </c>
      <c r="L13" s="189">
        <v>87</v>
      </c>
      <c r="M13" s="189">
        <v>92.2</v>
      </c>
      <c r="N13" s="189">
        <v>99</v>
      </c>
      <c r="O13" s="189">
        <v>105.7</v>
      </c>
      <c r="P13" s="189">
        <v>99.8</v>
      </c>
      <c r="Q13" s="189">
        <v>95.3</v>
      </c>
      <c r="R13" s="189">
        <v>100</v>
      </c>
      <c r="S13" s="189">
        <v>102.4</v>
      </c>
      <c r="T13" s="189">
        <v>91.6</v>
      </c>
      <c r="U13" s="189">
        <v>99.1</v>
      </c>
      <c r="V13" s="189">
        <v>95</v>
      </c>
      <c r="W13" s="189">
        <v>101.6</v>
      </c>
      <c r="X13" s="189">
        <v>106.9</v>
      </c>
      <c r="Y13" s="189">
        <v>98.6</v>
      </c>
    </row>
    <row r="14" spans="1:25" ht="12.75" customHeight="1">
      <c r="A14" s="175"/>
      <c r="B14" s="187" t="s">
        <v>100</v>
      </c>
      <c r="C14" s="188">
        <v>100.7</v>
      </c>
      <c r="D14" s="189">
        <v>93.7</v>
      </c>
      <c r="E14" s="189">
        <v>91.2</v>
      </c>
      <c r="F14" s="189">
        <v>100.1</v>
      </c>
      <c r="G14" s="189">
        <v>92</v>
      </c>
      <c r="H14" s="189">
        <v>90.1</v>
      </c>
      <c r="I14" s="189">
        <v>107.8</v>
      </c>
      <c r="J14" s="189">
        <v>86</v>
      </c>
      <c r="K14" s="189">
        <v>92.8</v>
      </c>
      <c r="L14" s="189">
        <v>97.9</v>
      </c>
      <c r="M14" s="189">
        <v>81</v>
      </c>
      <c r="N14" s="189">
        <v>91.7</v>
      </c>
      <c r="O14" s="189">
        <v>104.1</v>
      </c>
      <c r="P14" s="189">
        <v>107.3</v>
      </c>
      <c r="Q14" s="189">
        <v>135.9</v>
      </c>
      <c r="R14" s="189">
        <v>92.7</v>
      </c>
      <c r="S14" s="189">
        <v>93.2</v>
      </c>
      <c r="T14" s="189">
        <v>86.6</v>
      </c>
      <c r="U14" s="189">
        <v>93.4</v>
      </c>
      <c r="V14" s="189">
        <v>90.4</v>
      </c>
      <c r="W14" s="189">
        <v>94.4</v>
      </c>
      <c r="X14" s="189">
        <v>92.8</v>
      </c>
      <c r="Y14" s="189">
        <v>100.5</v>
      </c>
    </row>
    <row r="15" spans="1:25" ht="12.75" customHeight="1">
      <c r="A15" s="175"/>
      <c r="B15" s="187" t="s">
        <v>101</v>
      </c>
      <c r="C15" s="188">
        <v>111.6</v>
      </c>
      <c r="D15" s="189">
        <v>105.4</v>
      </c>
      <c r="E15" s="189">
        <v>110.1</v>
      </c>
      <c r="F15" s="189">
        <v>104.1</v>
      </c>
      <c r="G15" s="189">
        <v>102.7</v>
      </c>
      <c r="H15" s="189">
        <v>100.5</v>
      </c>
      <c r="I15" s="189">
        <v>122.7</v>
      </c>
      <c r="J15" s="189">
        <v>102.4</v>
      </c>
      <c r="K15" s="189">
        <v>105.7</v>
      </c>
      <c r="L15" s="189">
        <v>111</v>
      </c>
      <c r="M15" s="189">
        <v>110.1</v>
      </c>
      <c r="N15" s="189">
        <v>105.9</v>
      </c>
      <c r="O15" s="189">
        <v>105.1</v>
      </c>
      <c r="P15" s="189">
        <v>106.1</v>
      </c>
      <c r="Q15" s="189">
        <v>128.4</v>
      </c>
      <c r="R15" s="189">
        <v>108.3</v>
      </c>
      <c r="S15" s="189">
        <v>107.6</v>
      </c>
      <c r="T15" s="189">
        <v>97.7</v>
      </c>
      <c r="U15" s="189">
        <v>109</v>
      </c>
      <c r="V15" s="189">
        <v>99</v>
      </c>
      <c r="W15" s="189">
        <v>115.9</v>
      </c>
      <c r="X15" s="189">
        <v>74.9</v>
      </c>
      <c r="Y15" s="189">
        <v>111</v>
      </c>
    </row>
    <row r="16" spans="1:25" ht="12.75" customHeight="1">
      <c r="A16" s="175"/>
      <c r="B16" s="187" t="s">
        <v>102</v>
      </c>
      <c r="C16" s="188">
        <v>109.2</v>
      </c>
      <c r="D16" s="189">
        <v>108.5</v>
      </c>
      <c r="E16" s="189">
        <v>107.3</v>
      </c>
      <c r="F16" s="189">
        <v>104.8</v>
      </c>
      <c r="G16" s="189">
        <v>99.3</v>
      </c>
      <c r="H16" s="189">
        <v>110.8</v>
      </c>
      <c r="I16" s="189">
        <v>115.1</v>
      </c>
      <c r="J16" s="189">
        <v>97.4</v>
      </c>
      <c r="K16" s="189">
        <v>106.7</v>
      </c>
      <c r="L16" s="189">
        <v>111.3</v>
      </c>
      <c r="M16" s="189">
        <v>106.2</v>
      </c>
      <c r="N16" s="189">
        <v>106.3</v>
      </c>
      <c r="O16" s="189">
        <v>91.7</v>
      </c>
      <c r="P16" s="189">
        <v>111.4</v>
      </c>
      <c r="Q16" s="189">
        <v>122.1</v>
      </c>
      <c r="R16" s="189">
        <v>109</v>
      </c>
      <c r="S16" s="189">
        <v>106.9</v>
      </c>
      <c r="T16" s="189">
        <v>103.1</v>
      </c>
      <c r="U16" s="189">
        <v>102.3</v>
      </c>
      <c r="V16" s="189">
        <v>96.3</v>
      </c>
      <c r="W16" s="189">
        <v>126.4</v>
      </c>
      <c r="X16" s="189">
        <v>95.2</v>
      </c>
      <c r="Y16" s="189">
        <v>108.9</v>
      </c>
    </row>
    <row r="17" spans="1:25" ht="12.75" customHeight="1">
      <c r="A17" s="175"/>
      <c r="B17" s="187" t="s">
        <v>103</v>
      </c>
      <c r="C17" s="188">
        <v>90.8</v>
      </c>
      <c r="D17" s="189">
        <v>94.8</v>
      </c>
      <c r="E17" s="189">
        <v>89.1</v>
      </c>
      <c r="F17" s="189">
        <v>93.6</v>
      </c>
      <c r="G17" s="189">
        <v>91.4</v>
      </c>
      <c r="H17" s="189">
        <v>99.1</v>
      </c>
      <c r="I17" s="189">
        <v>82.6</v>
      </c>
      <c r="J17" s="189">
        <v>84.9</v>
      </c>
      <c r="K17" s="189">
        <v>89.4</v>
      </c>
      <c r="L17" s="189">
        <v>104.9</v>
      </c>
      <c r="M17" s="189">
        <v>89.5</v>
      </c>
      <c r="N17" s="189">
        <v>93.8</v>
      </c>
      <c r="O17" s="189">
        <v>94.9</v>
      </c>
      <c r="P17" s="189">
        <v>101.2</v>
      </c>
      <c r="Q17" s="189">
        <v>96.6</v>
      </c>
      <c r="R17" s="189">
        <v>88.3</v>
      </c>
      <c r="S17" s="189">
        <v>83.1</v>
      </c>
      <c r="T17" s="189">
        <v>95.6</v>
      </c>
      <c r="U17" s="189">
        <v>94</v>
      </c>
      <c r="V17" s="189">
        <v>94.8</v>
      </c>
      <c r="W17" s="189">
        <v>87</v>
      </c>
      <c r="X17" s="189">
        <v>110.3</v>
      </c>
      <c r="Y17" s="189">
        <v>91.2</v>
      </c>
    </row>
    <row r="18" spans="1:25" ht="12.75" customHeight="1">
      <c r="A18" s="175"/>
      <c r="B18" s="187" t="s">
        <v>104</v>
      </c>
      <c r="C18" s="188">
        <v>104.1</v>
      </c>
      <c r="D18" s="189">
        <v>112.4</v>
      </c>
      <c r="E18" s="189">
        <v>98</v>
      </c>
      <c r="F18" s="189">
        <v>104.1</v>
      </c>
      <c r="G18" s="189">
        <v>103.1</v>
      </c>
      <c r="H18" s="189">
        <v>103</v>
      </c>
      <c r="I18" s="189">
        <v>93.6</v>
      </c>
      <c r="J18" s="189">
        <v>107</v>
      </c>
      <c r="K18" s="189">
        <v>110.1</v>
      </c>
      <c r="L18" s="189">
        <v>106.2</v>
      </c>
      <c r="M18" s="189">
        <v>106.7</v>
      </c>
      <c r="N18" s="189">
        <v>106.5</v>
      </c>
      <c r="O18" s="189">
        <v>102.3</v>
      </c>
      <c r="P18" s="189">
        <v>108.7</v>
      </c>
      <c r="Q18" s="189">
        <v>99.4</v>
      </c>
      <c r="R18" s="189">
        <v>101.6</v>
      </c>
      <c r="S18" s="189">
        <v>105.6</v>
      </c>
      <c r="T18" s="189">
        <v>97.2</v>
      </c>
      <c r="U18" s="189">
        <v>99.4</v>
      </c>
      <c r="V18" s="189">
        <v>107.1</v>
      </c>
      <c r="W18" s="189">
        <v>97.3</v>
      </c>
      <c r="X18" s="189">
        <v>114.7</v>
      </c>
      <c r="Y18" s="189">
        <v>104.3</v>
      </c>
    </row>
    <row r="19" spans="1:25" ht="12.75" customHeight="1">
      <c r="A19" s="175"/>
      <c r="B19" s="187" t="s">
        <v>105</v>
      </c>
      <c r="C19" s="188">
        <v>98.8</v>
      </c>
      <c r="D19" s="189">
        <v>105.2</v>
      </c>
      <c r="E19" s="189">
        <v>109.1</v>
      </c>
      <c r="F19" s="189">
        <v>103.1</v>
      </c>
      <c r="G19" s="189">
        <v>94.9</v>
      </c>
      <c r="H19" s="189">
        <v>110.7</v>
      </c>
      <c r="I19" s="189">
        <v>96.1</v>
      </c>
      <c r="J19" s="189">
        <v>109.9</v>
      </c>
      <c r="K19" s="189">
        <v>97.7</v>
      </c>
      <c r="L19" s="189">
        <v>110</v>
      </c>
      <c r="M19" s="189">
        <v>99.1</v>
      </c>
      <c r="N19" s="189">
        <v>101.3</v>
      </c>
      <c r="O19" s="189">
        <v>106.8</v>
      </c>
      <c r="P19" s="189">
        <v>93</v>
      </c>
      <c r="Q19" s="189">
        <v>96.7</v>
      </c>
      <c r="R19" s="189">
        <v>102.4</v>
      </c>
      <c r="S19" s="189">
        <v>100.2</v>
      </c>
      <c r="T19" s="189">
        <v>116.2</v>
      </c>
      <c r="U19" s="189">
        <v>99.6</v>
      </c>
      <c r="V19" s="189">
        <v>107.5</v>
      </c>
      <c r="W19" s="189">
        <v>101.8</v>
      </c>
      <c r="X19" s="189">
        <v>89.7</v>
      </c>
      <c r="Y19" s="189">
        <v>98.7</v>
      </c>
    </row>
    <row r="20" spans="1:25" ht="12.75" customHeight="1">
      <c r="A20" s="175"/>
      <c r="B20" s="187" t="s">
        <v>106</v>
      </c>
      <c r="C20" s="188">
        <v>101.8</v>
      </c>
      <c r="D20" s="189">
        <v>112.2</v>
      </c>
      <c r="E20" s="189">
        <v>102.8</v>
      </c>
      <c r="F20" s="189">
        <v>108.1</v>
      </c>
      <c r="G20" s="189">
        <v>108.7</v>
      </c>
      <c r="H20" s="189">
        <v>108</v>
      </c>
      <c r="I20" s="189">
        <v>107</v>
      </c>
      <c r="J20" s="189">
        <v>95</v>
      </c>
      <c r="K20" s="189">
        <v>99.2</v>
      </c>
      <c r="L20" s="189">
        <v>93.6</v>
      </c>
      <c r="M20" s="189">
        <v>114.1</v>
      </c>
      <c r="N20" s="189">
        <v>106.6</v>
      </c>
      <c r="O20" s="189">
        <v>101.5</v>
      </c>
      <c r="P20" s="189">
        <v>113.8</v>
      </c>
      <c r="Q20" s="189">
        <v>88.1</v>
      </c>
      <c r="R20" s="189">
        <v>107.7</v>
      </c>
      <c r="S20" s="189">
        <v>105</v>
      </c>
      <c r="T20" s="189">
        <v>117.7</v>
      </c>
      <c r="U20" s="189">
        <v>106.1</v>
      </c>
      <c r="V20" s="189">
        <v>116.9</v>
      </c>
      <c r="W20" s="189">
        <v>108</v>
      </c>
      <c r="X20" s="189">
        <v>85.1</v>
      </c>
      <c r="Y20" s="189">
        <v>101.5</v>
      </c>
    </row>
    <row r="21" spans="1:25" ht="12.75" customHeight="1">
      <c r="A21" s="175"/>
      <c r="B21" s="187" t="s">
        <v>107</v>
      </c>
      <c r="C21" s="188">
        <v>97.2</v>
      </c>
      <c r="D21" s="189">
        <v>106.4</v>
      </c>
      <c r="E21" s="189">
        <v>99.4</v>
      </c>
      <c r="F21" s="189">
        <v>99.5</v>
      </c>
      <c r="G21" s="189">
        <v>106.7</v>
      </c>
      <c r="H21" s="189">
        <v>102.1</v>
      </c>
      <c r="I21" s="189">
        <v>99.6</v>
      </c>
      <c r="J21" s="189">
        <v>80.9</v>
      </c>
      <c r="K21" s="189">
        <v>94.8</v>
      </c>
      <c r="L21" s="189">
        <v>109.7</v>
      </c>
      <c r="M21" s="189">
        <v>100.9</v>
      </c>
      <c r="N21" s="189">
        <v>99.2</v>
      </c>
      <c r="O21" s="189">
        <v>100.7</v>
      </c>
      <c r="P21" s="189">
        <v>104.9</v>
      </c>
      <c r="Q21" s="189">
        <v>89.8</v>
      </c>
      <c r="R21" s="189">
        <v>97.6</v>
      </c>
      <c r="S21" s="189">
        <v>96.7</v>
      </c>
      <c r="T21" s="189">
        <v>103.1</v>
      </c>
      <c r="U21" s="189">
        <v>99.8</v>
      </c>
      <c r="V21" s="189">
        <v>100.2</v>
      </c>
      <c r="W21" s="189">
        <v>93.4</v>
      </c>
      <c r="X21" s="189">
        <v>92.9</v>
      </c>
      <c r="Y21" s="189">
        <v>97.1</v>
      </c>
    </row>
    <row r="22" spans="1:25" ht="12.75" customHeight="1">
      <c r="A22" s="175"/>
      <c r="B22" s="187" t="s">
        <v>110</v>
      </c>
      <c r="C22" s="188">
        <v>86.2</v>
      </c>
      <c r="D22" s="189">
        <v>102.2</v>
      </c>
      <c r="E22" s="189">
        <v>100.9</v>
      </c>
      <c r="F22" s="189">
        <v>90.3</v>
      </c>
      <c r="G22" s="189">
        <v>86.2</v>
      </c>
      <c r="H22" s="189">
        <v>87.2</v>
      </c>
      <c r="I22" s="189">
        <v>82.8</v>
      </c>
      <c r="J22" s="189">
        <v>94.4</v>
      </c>
      <c r="K22" s="189">
        <v>90.1</v>
      </c>
      <c r="L22" s="189">
        <v>97.7</v>
      </c>
      <c r="M22" s="189">
        <v>95.5</v>
      </c>
      <c r="N22" s="189">
        <v>88.7</v>
      </c>
      <c r="O22" s="189">
        <v>87.9</v>
      </c>
      <c r="P22" s="189">
        <v>112.9</v>
      </c>
      <c r="Q22" s="189">
        <v>67.8</v>
      </c>
      <c r="R22" s="189">
        <v>89.5</v>
      </c>
      <c r="S22" s="189">
        <v>94.1</v>
      </c>
      <c r="T22" s="189">
        <v>93.6</v>
      </c>
      <c r="U22" s="189">
        <v>93</v>
      </c>
      <c r="V22" s="189">
        <v>98.3</v>
      </c>
      <c r="W22" s="189">
        <v>72.6</v>
      </c>
      <c r="X22" s="189">
        <v>131.6</v>
      </c>
      <c r="Y22" s="189">
        <v>87</v>
      </c>
    </row>
    <row r="23" spans="1:25" ht="12.75" customHeight="1">
      <c r="A23" s="175"/>
      <c r="B23" s="187" t="s">
        <v>111</v>
      </c>
      <c r="C23" s="188">
        <v>94.8</v>
      </c>
      <c r="D23" s="189">
        <v>108.7</v>
      </c>
      <c r="E23" s="189">
        <v>99.4</v>
      </c>
      <c r="F23" s="189">
        <v>101.6</v>
      </c>
      <c r="G23" s="189">
        <v>104.7</v>
      </c>
      <c r="H23" s="189">
        <v>102.7</v>
      </c>
      <c r="I23" s="189">
        <v>82.2</v>
      </c>
      <c r="J23" s="189">
        <v>95.9</v>
      </c>
      <c r="K23" s="189">
        <v>100.9</v>
      </c>
      <c r="L23" s="189">
        <v>84.5</v>
      </c>
      <c r="M23" s="189">
        <v>101.4</v>
      </c>
      <c r="N23" s="189">
        <v>96.6</v>
      </c>
      <c r="O23" s="189">
        <v>97.1</v>
      </c>
      <c r="P23" s="189">
        <v>102.1</v>
      </c>
      <c r="Q23" s="189">
        <v>78.1</v>
      </c>
      <c r="R23" s="189">
        <v>99.7</v>
      </c>
      <c r="S23" s="189">
        <v>101.2</v>
      </c>
      <c r="T23" s="189">
        <v>118.2</v>
      </c>
      <c r="U23" s="189">
        <v>97.3</v>
      </c>
      <c r="V23" s="189">
        <v>94.7</v>
      </c>
      <c r="W23" s="189">
        <v>90.5</v>
      </c>
      <c r="X23" s="189">
        <v>114.3</v>
      </c>
      <c r="Y23" s="189">
        <v>95.1</v>
      </c>
    </row>
    <row r="24" spans="1:25" ht="12.75" customHeight="1">
      <c r="A24" s="175"/>
      <c r="B24" s="187" t="s">
        <v>112</v>
      </c>
      <c r="C24" s="188">
        <v>83.9</v>
      </c>
      <c r="D24" s="189">
        <v>101</v>
      </c>
      <c r="E24" s="189">
        <v>95</v>
      </c>
      <c r="F24" s="189">
        <v>103.6</v>
      </c>
      <c r="G24" s="189">
        <v>110.5</v>
      </c>
      <c r="H24" s="189">
        <v>103.6</v>
      </c>
      <c r="I24" s="189">
        <v>88.3</v>
      </c>
      <c r="J24" s="189">
        <v>120.8</v>
      </c>
      <c r="K24" s="189">
        <v>57.2</v>
      </c>
      <c r="L24" s="189">
        <v>91.1</v>
      </c>
      <c r="M24" s="189">
        <v>109.4</v>
      </c>
      <c r="N24" s="189">
        <v>86.3</v>
      </c>
      <c r="O24" s="189">
        <v>105.6</v>
      </c>
      <c r="P24" s="189">
        <v>114.9</v>
      </c>
      <c r="Q24" s="189">
        <v>83.1</v>
      </c>
      <c r="R24" s="189">
        <v>98</v>
      </c>
      <c r="S24" s="189">
        <v>85.9</v>
      </c>
      <c r="T24" s="189">
        <v>130.4</v>
      </c>
      <c r="U24" s="189">
        <v>107.8</v>
      </c>
      <c r="V24" s="189">
        <v>112.6</v>
      </c>
      <c r="W24" s="189">
        <v>91.4</v>
      </c>
      <c r="X24" s="189">
        <v>100.6</v>
      </c>
      <c r="Y24" s="189">
        <v>84.2</v>
      </c>
    </row>
    <row r="25" spans="1:25" ht="12.75" customHeight="1">
      <c r="A25" s="175"/>
      <c r="B25" s="187" t="s">
        <v>113</v>
      </c>
      <c r="C25" s="188">
        <v>85.5</v>
      </c>
      <c r="D25" s="189">
        <v>105.9</v>
      </c>
      <c r="E25" s="189">
        <v>91.6</v>
      </c>
      <c r="F25" s="189">
        <v>101.4</v>
      </c>
      <c r="G25" s="189">
        <v>92.4</v>
      </c>
      <c r="H25" s="189">
        <v>97.8</v>
      </c>
      <c r="I25" s="189">
        <v>85.8</v>
      </c>
      <c r="J25" s="189">
        <v>87.7</v>
      </c>
      <c r="K25" s="189">
        <v>65.6</v>
      </c>
      <c r="L25" s="189">
        <v>66.8</v>
      </c>
      <c r="M25" s="189">
        <v>96.3</v>
      </c>
      <c r="N25" s="189">
        <v>82.7</v>
      </c>
      <c r="O25" s="189">
        <v>106.8</v>
      </c>
      <c r="P25" s="189">
        <v>106.5</v>
      </c>
      <c r="Q25" s="189">
        <v>104.5</v>
      </c>
      <c r="R25" s="189">
        <v>94.4</v>
      </c>
      <c r="S25" s="189">
        <v>80.9</v>
      </c>
      <c r="T25" s="189">
        <v>131.3</v>
      </c>
      <c r="U25" s="189">
        <v>99.8</v>
      </c>
      <c r="V25" s="189">
        <v>111.6</v>
      </c>
      <c r="W25" s="189">
        <v>93</v>
      </c>
      <c r="X25" s="189">
        <v>106.2</v>
      </c>
      <c r="Y25" s="189">
        <v>85.9</v>
      </c>
    </row>
    <row r="26" spans="1:25" ht="12.75" customHeight="1">
      <c r="A26" s="175"/>
      <c r="B26" s="187" t="s">
        <v>114</v>
      </c>
      <c r="C26" s="188">
        <v>96.9</v>
      </c>
      <c r="D26" s="189">
        <v>92.9</v>
      </c>
      <c r="E26" s="189">
        <v>99.2</v>
      </c>
      <c r="F26" s="189">
        <v>105.3</v>
      </c>
      <c r="G26" s="189">
        <v>100.2</v>
      </c>
      <c r="H26" s="189">
        <v>83.1</v>
      </c>
      <c r="I26" s="189">
        <v>82.7</v>
      </c>
      <c r="J26" s="189">
        <v>105.2</v>
      </c>
      <c r="K26" s="189">
        <v>73.5</v>
      </c>
      <c r="L26" s="189">
        <v>76.6</v>
      </c>
      <c r="M26" s="189">
        <v>102.3</v>
      </c>
      <c r="N26" s="189">
        <v>81.4</v>
      </c>
      <c r="O26" s="189">
        <v>104.6</v>
      </c>
      <c r="P26" s="189">
        <v>104.7</v>
      </c>
      <c r="Q26" s="189">
        <v>152.7</v>
      </c>
      <c r="R26" s="189">
        <v>92.6</v>
      </c>
      <c r="S26" s="189">
        <v>82.7</v>
      </c>
      <c r="T26" s="189">
        <v>124.7</v>
      </c>
      <c r="U26" s="189">
        <v>96.9</v>
      </c>
      <c r="V26" s="189">
        <v>110.3</v>
      </c>
      <c r="W26" s="189">
        <v>87.2</v>
      </c>
      <c r="X26" s="189">
        <v>85</v>
      </c>
      <c r="Y26" s="189">
        <v>96.7</v>
      </c>
    </row>
    <row r="27" spans="1:25" ht="12.75" customHeight="1">
      <c r="A27" s="175"/>
      <c r="B27" s="187" t="s">
        <v>115</v>
      </c>
      <c r="C27" s="188">
        <v>107.4</v>
      </c>
      <c r="D27" s="189">
        <v>110.3</v>
      </c>
      <c r="E27" s="189">
        <v>105.1</v>
      </c>
      <c r="F27" s="189">
        <v>110.2</v>
      </c>
      <c r="G27" s="189">
        <v>113.7</v>
      </c>
      <c r="H27" s="189">
        <v>96.2</v>
      </c>
      <c r="I27" s="189">
        <v>109.8</v>
      </c>
      <c r="J27" s="189">
        <v>121</v>
      </c>
      <c r="K27" s="189">
        <v>88.4</v>
      </c>
      <c r="L27" s="189">
        <v>90.8</v>
      </c>
      <c r="M27" s="189">
        <v>125.7</v>
      </c>
      <c r="N27" s="189">
        <v>97.8</v>
      </c>
      <c r="O27" s="189">
        <v>105.7</v>
      </c>
      <c r="P27" s="189">
        <v>114.6</v>
      </c>
      <c r="Q27" s="189">
        <v>133.1</v>
      </c>
      <c r="R27" s="189">
        <v>106.3</v>
      </c>
      <c r="S27" s="189">
        <v>101.3</v>
      </c>
      <c r="T27" s="189">
        <v>124.8</v>
      </c>
      <c r="U27" s="189">
        <v>105</v>
      </c>
      <c r="V27" s="189">
        <v>108.5</v>
      </c>
      <c r="W27" s="189">
        <v>107.6</v>
      </c>
      <c r="X27" s="189">
        <v>72.2</v>
      </c>
      <c r="Y27" s="189">
        <v>106.8</v>
      </c>
    </row>
    <row r="28" spans="1:25" ht="12.75" customHeight="1">
      <c r="A28" s="175"/>
      <c r="B28" s="187" t="s">
        <v>116</v>
      </c>
      <c r="C28" s="188">
        <v>107.8</v>
      </c>
      <c r="D28" s="189">
        <v>115.6</v>
      </c>
      <c r="E28" s="189">
        <v>108.4</v>
      </c>
      <c r="F28" s="189">
        <v>107.6</v>
      </c>
      <c r="G28" s="189">
        <v>113.5</v>
      </c>
      <c r="H28" s="189">
        <v>98.6</v>
      </c>
      <c r="I28" s="189">
        <v>117.6</v>
      </c>
      <c r="J28" s="189">
        <v>115.1</v>
      </c>
      <c r="K28" s="189">
        <v>100.7</v>
      </c>
      <c r="L28" s="189">
        <v>77.8</v>
      </c>
      <c r="M28" s="189">
        <v>115.1</v>
      </c>
      <c r="N28" s="189">
        <v>99</v>
      </c>
      <c r="O28" s="189">
        <v>86</v>
      </c>
      <c r="P28" s="189">
        <v>107.5</v>
      </c>
      <c r="Q28" s="189">
        <v>119.4</v>
      </c>
      <c r="R28" s="189">
        <v>101.7</v>
      </c>
      <c r="S28" s="189">
        <v>102.5</v>
      </c>
      <c r="T28" s="189">
        <v>116.1</v>
      </c>
      <c r="U28" s="189">
        <v>94.4</v>
      </c>
      <c r="V28" s="189">
        <v>105.5</v>
      </c>
      <c r="W28" s="189">
        <v>100.4</v>
      </c>
      <c r="X28" s="189">
        <v>91.2</v>
      </c>
      <c r="Y28" s="189">
        <v>107.5</v>
      </c>
    </row>
    <row r="29" spans="1:25" ht="12.75" customHeight="1">
      <c r="A29" s="175"/>
      <c r="B29" s="187" t="s">
        <v>117</v>
      </c>
      <c r="C29" s="188">
        <v>94.3</v>
      </c>
      <c r="D29" s="189">
        <v>108.7</v>
      </c>
      <c r="E29" s="189">
        <v>99</v>
      </c>
      <c r="F29" s="189">
        <v>106.3</v>
      </c>
      <c r="G29" s="189">
        <v>100.6</v>
      </c>
      <c r="H29" s="189">
        <v>99</v>
      </c>
      <c r="I29" s="189">
        <v>89.5</v>
      </c>
      <c r="J29" s="189">
        <v>104.7</v>
      </c>
      <c r="K29" s="189">
        <v>92.7</v>
      </c>
      <c r="L29" s="189">
        <v>88.4</v>
      </c>
      <c r="M29" s="189">
        <v>107.4</v>
      </c>
      <c r="N29" s="189">
        <v>87.8</v>
      </c>
      <c r="O29" s="189">
        <v>93.5</v>
      </c>
      <c r="P29" s="189">
        <v>83.8</v>
      </c>
      <c r="Q29" s="189">
        <v>89.6</v>
      </c>
      <c r="R29" s="189">
        <v>93</v>
      </c>
      <c r="S29" s="189">
        <v>85.5</v>
      </c>
      <c r="T29" s="189">
        <v>108.8</v>
      </c>
      <c r="U29" s="189">
        <v>94</v>
      </c>
      <c r="V29" s="189">
        <v>103.8</v>
      </c>
      <c r="W29" s="189">
        <v>96.4</v>
      </c>
      <c r="X29" s="189">
        <v>91.7</v>
      </c>
      <c r="Y29" s="189">
        <v>94.3</v>
      </c>
    </row>
    <row r="30" spans="1:25" ht="12.75" customHeight="1">
      <c r="A30" s="175"/>
      <c r="B30" s="187" t="s">
        <v>118</v>
      </c>
      <c r="C30" s="188">
        <v>102.2</v>
      </c>
      <c r="D30" s="189">
        <v>125</v>
      </c>
      <c r="E30" s="189">
        <v>101</v>
      </c>
      <c r="F30" s="189">
        <v>98.3</v>
      </c>
      <c r="G30" s="189">
        <v>113.8</v>
      </c>
      <c r="H30" s="189">
        <v>103</v>
      </c>
      <c r="I30" s="189">
        <v>82.6</v>
      </c>
      <c r="J30" s="189">
        <v>110.7</v>
      </c>
      <c r="K30" s="189">
        <v>109.2</v>
      </c>
      <c r="L30" s="189">
        <v>89.9</v>
      </c>
      <c r="M30" s="189">
        <v>112.1</v>
      </c>
      <c r="N30" s="189">
        <v>95.8</v>
      </c>
      <c r="O30" s="189">
        <v>98.1</v>
      </c>
      <c r="P30" s="189">
        <v>100.5</v>
      </c>
      <c r="Q30" s="189">
        <v>92.4</v>
      </c>
      <c r="R30" s="189">
        <v>104.1</v>
      </c>
      <c r="S30" s="189">
        <v>103.4</v>
      </c>
      <c r="T30" s="189">
        <v>113.8</v>
      </c>
      <c r="U30" s="189">
        <v>95.9</v>
      </c>
      <c r="V30" s="189">
        <v>99.6</v>
      </c>
      <c r="W30" s="189">
        <v>110.4</v>
      </c>
      <c r="X30" s="189">
        <v>100.7</v>
      </c>
      <c r="Y30" s="189">
        <v>102.2</v>
      </c>
    </row>
    <row r="31" spans="1:25" ht="12.75" customHeight="1">
      <c r="A31" s="175"/>
      <c r="B31" s="187" t="s">
        <v>119</v>
      </c>
      <c r="C31" s="188">
        <v>100</v>
      </c>
      <c r="D31" s="189">
        <v>117.8</v>
      </c>
      <c r="E31" s="189">
        <v>113.1</v>
      </c>
      <c r="F31" s="189">
        <v>100.2</v>
      </c>
      <c r="G31" s="189">
        <v>91</v>
      </c>
      <c r="H31" s="189">
        <v>103.7</v>
      </c>
      <c r="I31" s="189">
        <v>84.7</v>
      </c>
      <c r="J31" s="189">
        <v>100.7</v>
      </c>
      <c r="K31" s="189">
        <v>108.9</v>
      </c>
      <c r="L31" s="189">
        <v>98.1</v>
      </c>
      <c r="M31" s="189">
        <v>102.4</v>
      </c>
      <c r="N31" s="189">
        <v>97.7</v>
      </c>
      <c r="O31" s="189">
        <v>102.2</v>
      </c>
      <c r="P31" s="189">
        <v>91.7</v>
      </c>
      <c r="Q31" s="189">
        <v>92.9</v>
      </c>
      <c r="R31" s="189">
        <v>105.2</v>
      </c>
      <c r="S31" s="189">
        <v>102.3</v>
      </c>
      <c r="T31" s="189">
        <v>135.3</v>
      </c>
      <c r="U31" s="189">
        <v>91.1</v>
      </c>
      <c r="V31" s="189">
        <v>109.4</v>
      </c>
      <c r="W31" s="189">
        <v>110.7</v>
      </c>
      <c r="X31" s="189">
        <v>81.8</v>
      </c>
      <c r="Y31" s="189">
        <v>99.7</v>
      </c>
    </row>
    <row r="32" spans="1:25" ht="12.75" customHeight="1">
      <c r="A32" s="175"/>
      <c r="B32" s="187" t="s">
        <v>120</v>
      </c>
      <c r="C32" s="188">
        <v>100.9</v>
      </c>
      <c r="D32" s="189">
        <v>117.5</v>
      </c>
      <c r="E32" s="189">
        <v>112</v>
      </c>
      <c r="F32" s="189">
        <v>102.8</v>
      </c>
      <c r="G32" s="189">
        <v>99.5</v>
      </c>
      <c r="H32" s="189">
        <v>100.2</v>
      </c>
      <c r="I32" s="189">
        <v>85.1</v>
      </c>
      <c r="J32" s="189">
        <v>91.6</v>
      </c>
      <c r="K32" s="189">
        <v>102.3</v>
      </c>
      <c r="L32" s="189">
        <v>97.6</v>
      </c>
      <c r="M32" s="189">
        <v>114.6</v>
      </c>
      <c r="N32" s="189">
        <v>99.7</v>
      </c>
      <c r="O32" s="189">
        <v>100.6</v>
      </c>
      <c r="P32" s="189">
        <v>96.9</v>
      </c>
      <c r="Q32" s="189">
        <v>97.7</v>
      </c>
      <c r="R32" s="189">
        <v>110</v>
      </c>
      <c r="S32" s="189">
        <v>103.8</v>
      </c>
      <c r="T32" s="189">
        <v>150.1</v>
      </c>
      <c r="U32" s="189">
        <v>96.7</v>
      </c>
      <c r="V32" s="189">
        <v>111.9</v>
      </c>
      <c r="W32" s="189">
        <v>116.6</v>
      </c>
      <c r="X32" s="189">
        <v>77.2</v>
      </c>
      <c r="Y32" s="189">
        <v>100.5</v>
      </c>
    </row>
    <row r="33" spans="1:25" ht="12.75" customHeight="1">
      <c r="A33" s="175"/>
      <c r="B33" s="187" t="s">
        <v>121</v>
      </c>
      <c r="C33" s="188">
        <v>93.4</v>
      </c>
      <c r="D33" s="189">
        <v>107.5</v>
      </c>
      <c r="E33" s="189">
        <v>104.2</v>
      </c>
      <c r="F33" s="189">
        <v>94.7</v>
      </c>
      <c r="G33" s="189">
        <v>93.3</v>
      </c>
      <c r="H33" s="189">
        <v>89.1</v>
      </c>
      <c r="I33" s="189">
        <v>80.4</v>
      </c>
      <c r="J33" s="189">
        <v>88.3</v>
      </c>
      <c r="K33" s="189">
        <v>98</v>
      </c>
      <c r="L33" s="189">
        <v>96.2</v>
      </c>
      <c r="M33" s="189">
        <v>103.5</v>
      </c>
      <c r="N33" s="189">
        <v>93.4</v>
      </c>
      <c r="O33" s="189">
        <v>96.8</v>
      </c>
      <c r="P33" s="189">
        <v>83.4</v>
      </c>
      <c r="Q33" s="189">
        <v>83.9</v>
      </c>
      <c r="R33" s="189">
        <v>98.3</v>
      </c>
      <c r="S33" s="189">
        <v>92.3</v>
      </c>
      <c r="T33" s="189">
        <v>118.8</v>
      </c>
      <c r="U33" s="189">
        <v>93.1</v>
      </c>
      <c r="V33" s="189">
        <v>103.5</v>
      </c>
      <c r="W33" s="189">
        <v>104.7</v>
      </c>
      <c r="X33" s="189">
        <v>89.6</v>
      </c>
      <c r="Y33" s="189">
        <v>93.3</v>
      </c>
    </row>
    <row r="34" spans="1:25" ht="12.75" customHeight="1">
      <c r="A34" s="175"/>
      <c r="B34" s="187" t="s">
        <v>151</v>
      </c>
      <c r="C34" s="188">
        <v>86.5</v>
      </c>
      <c r="D34" s="189">
        <v>103.4</v>
      </c>
      <c r="E34" s="189">
        <v>99</v>
      </c>
      <c r="F34" s="189">
        <v>87.7</v>
      </c>
      <c r="G34" s="189">
        <v>84.4</v>
      </c>
      <c r="H34" s="189">
        <v>85.6</v>
      </c>
      <c r="I34" s="189">
        <v>75.2</v>
      </c>
      <c r="J34" s="189">
        <v>79.8</v>
      </c>
      <c r="K34" s="189">
        <v>95</v>
      </c>
      <c r="L34" s="189">
        <v>78.5</v>
      </c>
      <c r="M34" s="189">
        <v>101.2</v>
      </c>
      <c r="N34" s="189">
        <v>85.8</v>
      </c>
      <c r="O34" s="189">
        <v>87</v>
      </c>
      <c r="P34" s="189">
        <v>78.7</v>
      </c>
      <c r="Q34" s="189">
        <v>67.8</v>
      </c>
      <c r="R34" s="189">
        <v>92.2</v>
      </c>
      <c r="S34" s="189">
        <v>89.9</v>
      </c>
      <c r="T34" s="189">
        <v>105.7</v>
      </c>
      <c r="U34" s="189">
        <v>92.1</v>
      </c>
      <c r="V34" s="189">
        <v>96.6</v>
      </c>
      <c r="W34" s="189">
        <v>89.1</v>
      </c>
      <c r="X34" s="189">
        <v>128.1</v>
      </c>
      <c r="Y34" s="189">
        <v>87.3</v>
      </c>
    </row>
    <row r="35" spans="1:25" ht="12.75" customHeight="1">
      <c r="A35" s="175"/>
      <c r="B35" s="187" t="s">
        <v>152</v>
      </c>
      <c r="C35" s="188">
        <v>95.3</v>
      </c>
      <c r="D35" s="189">
        <v>112.3</v>
      </c>
      <c r="E35" s="189">
        <v>95.5</v>
      </c>
      <c r="F35" s="189">
        <v>96.8</v>
      </c>
      <c r="G35" s="189">
        <v>101.6</v>
      </c>
      <c r="H35" s="189">
        <v>98.9</v>
      </c>
      <c r="I35" s="189">
        <v>86.1</v>
      </c>
      <c r="J35" s="189">
        <v>107.8</v>
      </c>
      <c r="K35" s="189">
        <v>102.3</v>
      </c>
      <c r="L35" s="189">
        <v>84</v>
      </c>
      <c r="M35" s="189">
        <v>113.1</v>
      </c>
      <c r="N35" s="189">
        <v>98.3</v>
      </c>
      <c r="O35" s="189">
        <v>92.9</v>
      </c>
      <c r="P35" s="189">
        <v>83.3</v>
      </c>
      <c r="Q35" s="189">
        <v>70.4</v>
      </c>
      <c r="R35" s="189">
        <v>104.3</v>
      </c>
      <c r="S35" s="189">
        <v>101.8</v>
      </c>
      <c r="T35" s="189">
        <v>128.5</v>
      </c>
      <c r="U35" s="189">
        <v>97.6</v>
      </c>
      <c r="V35" s="189">
        <v>104.9</v>
      </c>
      <c r="W35" s="189">
        <v>104.2</v>
      </c>
      <c r="X35" s="189">
        <v>112.1</v>
      </c>
      <c r="Y35" s="189">
        <v>95.6</v>
      </c>
    </row>
    <row r="36" spans="1:25" ht="12.75" customHeight="1">
      <c r="A36" s="175"/>
      <c r="B36" s="187" t="s">
        <v>153</v>
      </c>
      <c r="C36" s="188">
        <v>103.4</v>
      </c>
      <c r="D36" s="189">
        <v>114.5</v>
      </c>
      <c r="E36" s="189">
        <v>108.4</v>
      </c>
      <c r="F36" s="189">
        <v>102.7</v>
      </c>
      <c r="G36" s="189">
        <v>118.3</v>
      </c>
      <c r="H36" s="189">
        <v>92.4</v>
      </c>
      <c r="I36" s="189">
        <v>94.5</v>
      </c>
      <c r="J36" s="189">
        <v>126.7</v>
      </c>
      <c r="K36" s="189">
        <v>108.9</v>
      </c>
      <c r="L36" s="189">
        <v>78.5</v>
      </c>
      <c r="M36" s="189">
        <v>110.7</v>
      </c>
      <c r="N36" s="189">
        <v>98.1</v>
      </c>
      <c r="O36" s="189">
        <v>98.3</v>
      </c>
      <c r="P36" s="189">
        <v>91.5</v>
      </c>
      <c r="Q36" s="189">
        <v>89.3</v>
      </c>
      <c r="R36" s="189">
        <v>108.3</v>
      </c>
      <c r="S36" s="189">
        <v>105.9</v>
      </c>
      <c r="T36" s="189">
        <v>125.3</v>
      </c>
      <c r="U36" s="189">
        <v>107.5</v>
      </c>
      <c r="V36" s="189">
        <v>109.9</v>
      </c>
      <c r="W36" s="189">
        <v>104.8</v>
      </c>
      <c r="X36" s="189">
        <v>108</v>
      </c>
      <c r="Y36" s="189">
        <v>103.5</v>
      </c>
    </row>
    <row r="37" spans="1:25" ht="12.75" customHeight="1">
      <c r="A37" s="175"/>
      <c r="B37" s="187" t="s">
        <v>154</v>
      </c>
      <c r="C37" s="188">
        <v>97.8</v>
      </c>
      <c r="D37" s="189">
        <v>113.9</v>
      </c>
      <c r="E37" s="189">
        <v>95.7</v>
      </c>
      <c r="F37" s="189">
        <v>105.8</v>
      </c>
      <c r="G37" s="189">
        <v>92.6</v>
      </c>
      <c r="H37" s="189">
        <v>93.4</v>
      </c>
      <c r="I37" s="189">
        <v>105.7</v>
      </c>
      <c r="J37" s="189">
        <v>94.6</v>
      </c>
      <c r="K37" s="189">
        <v>101.1</v>
      </c>
      <c r="L37" s="189">
        <v>72.3</v>
      </c>
      <c r="M37" s="189">
        <v>108.2</v>
      </c>
      <c r="N37" s="189">
        <v>95.9</v>
      </c>
      <c r="O37" s="189">
        <v>96.1</v>
      </c>
      <c r="P37" s="189">
        <v>97.3</v>
      </c>
      <c r="Q37" s="189">
        <v>85.4</v>
      </c>
      <c r="R37" s="189">
        <v>100.2</v>
      </c>
      <c r="S37" s="189">
        <v>96.7</v>
      </c>
      <c r="T37" s="189">
        <v>114.2</v>
      </c>
      <c r="U37" s="189">
        <v>95.5</v>
      </c>
      <c r="V37" s="189">
        <v>103</v>
      </c>
      <c r="W37" s="189">
        <v>104.8</v>
      </c>
      <c r="X37" s="189">
        <v>98.8</v>
      </c>
      <c r="Y37" s="189">
        <v>97.9</v>
      </c>
    </row>
    <row r="38" spans="1:25" ht="12.75" customHeight="1">
      <c r="A38" s="175"/>
      <c r="B38" s="187" t="s">
        <v>155</v>
      </c>
      <c r="C38" s="188">
        <v>103.6</v>
      </c>
      <c r="D38" s="189">
        <v>113.2</v>
      </c>
      <c r="E38" s="189">
        <v>97.2</v>
      </c>
      <c r="F38" s="189">
        <v>103.9</v>
      </c>
      <c r="G38" s="189">
        <v>102.9</v>
      </c>
      <c r="H38" s="189">
        <v>95.3</v>
      </c>
      <c r="I38" s="189">
        <v>103.9</v>
      </c>
      <c r="J38" s="189">
        <v>94.8</v>
      </c>
      <c r="K38" s="189">
        <v>95.2</v>
      </c>
      <c r="L38" s="189">
        <v>80.1</v>
      </c>
      <c r="M38" s="189">
        <v>103.2</v>
      </c>
      <c r="N38" s="189">
        <v>92.7</v>
      </c>
      <c r="O38" s="189">
        <v>94.9</v>
      </c>
      <c r="P38" s="189">
        <v>86.2</v>
      </c>
      <c r="Q38" s="189">
        <v>131.8</v>
      </c>
      <c r="R38" s="189">
        <v>99</v>
      </c>
      <c r="S38" s="189">
        <v>90.3</v>
      </c>
      <c r="T38" s="189">
        <v>129</v>
      </c>
      <c r="U38" s="189">
        <v>96.4</v>
      </c>
      <c r="V38" s="189">
        <v>96.6</v>
      </c>
      <c r="W38" s="189">
        <v>104.3</v>
      </c>
      <c r="X38" s="189">
        <v>85</v>
      </c>
      <c r="Y38" s="189">
        <v>103.3</v>
      </c>
    </row>
    <row r="39" spans="1:25" ht="12.75" customHeight="1">
      <c r="A39" s="175"/>
      <c r="B39" s="187" t="s">
        <v>156</v>
      </c>
      <c r="C39" s="188">
        <v>109</v>
      </c>
      <c r="D39" s="189">
        <v>113</v>
      </c>
      <c r="E39" s="189">
        <v>105.3</v>
      </c>
      <c r="F39" s="189">
        <v>99.2</v>
      </c>
      <c r="G39" s="189">
        <v>102.5</v>
      </c>
      <c r="H39" s="189">
        <v>96.6</v>
      </c>
      <c r="I39" s="189">
        <v>117.7</v>
      </c>
      <c r="J39" s="189">
        <v>102.1</v>
      </c>
      <c r="K39" s="189">
        <v>105.2</v>
      </c>
      <c r="L39" s="189">
        <v>84.5</v>
      </c>
      <c r="M39" s="189">
        <v>127.1</v>
      </c>
      <c r="N39" s="189">
        <v>91.9</v>
      </c>
      <c r="O39" s="189">
        <v>95.1</v>
      </c>
      <c r="P39" s="189">
        <v>97.1</v>
      </c>
      <c r="Q39" s="189">
        <v>118.3</v>
      </c>
      <c r="R39" s="189">
        <v>104.3</v>
      </c>
      <c r="S39" s="189">
        <v>101.2</v>
      </c>
      <c r="T39" s="189">
        <v>119.7</v>
      </c>
      <c r="U39" s="189">
        <v>98.6</v>
      </c>
      <c r="V39" s="189">
        <v>99.4</v>
      </c>
      <c r="W39" s="189">
        <v>110</v>
      </c>
      <c r="X39" s="189">
        <v>73.1</v>
      </c>
      <c r="Y39" s="189">
        <v>108.4</v>
      </c>
    </row>
    <row r="40" spans="1:25" ht="12.75" customHeight="1">
      <c r="A40" s="175"/>
      <c r="B40" s="187" t="s">
        <v>157</v>
      </c>
      <c r="C40" s="188">
        <v>107.3</v>
      </c>
      <c r="D40" s="189">
        <v>114.4</v>
      </c>
      <c r="E40" s="189">
        <v>105.5</v>
      </c>
      <c r="F40" s="189">
        <v>105.3</v>
      </c>
      <c r="G40" s="189">
        <v>93.9</v>
      </c>
      <c r="H40" s="189">
        <v>104.2</v>
      </c>
      <c r="I40" s="189">
        <v>114.1</v>
      </c>
      <c r="J40" s="189">
        <v>102.3</v>
      </c>
      <c r="K40" s="189">
        <v>108.4</v>
      </c>
      <c r="L40" s="189">
        <v>75.9</v>
      </c>
      <c r="M40" s="189">
        <v>125.5</v>
      </c>
      <c r="N40" s="189">
        <v>95.4</v>
      </c>
      <c r="O40" s="189">
        <v>79.6</v>
      </c>
      <c r="P40" s="189">
        <v>98.7</v>
      </c>
      <c r="Q40" s="189">
        <v>109.6</v>
      </c>
      <c r="R40" s="189">
        <v>107.5</v>
      </c>
      <c r="S40" s="189">
        <v>103.7</v>
      </c>
      <c r="T40" s="189">
        <v>126.9</v>
      </c>
      <c r="U40" s="189">
        <v>95.9</v>
      </c>
      <c r="V40" s="189">
        <v>106</v>
      </c>
      <c r="W40" s="189">
        <v>118.6</v>
      </c>
      <c r="X40" s="189">
        <v>78.9</v>
      </c>
      <c r="Y40" s="189">
        <v>106.8</v>
      </c>
    </row>
    <row r="41" spans="1:25" ht="12.75" customHeight="1">
      <c r="A41" s="175"/>
      <c r="B41" s="187" t="s">
        <v>158</v>
      </c>
      <c r="C41" s="188">
        <v>89.3</v>
      </c>
      <c r="D41" s="189">
        <v>98.9</v>
      </c>
      <c r="E41" s="189">
        <v>94</v>
      </c>
      <c r="F41" s="189">
        <v>101</v>
      </c>
      <c r="G41" s="189">
        <v>89.2</v>
      </c>
      <c r="H41" s="189">
        <v>92.1</v>
      </c>
      <c r="I41" s="189">
        <v>72.5</v>
      </c>
      <c r="J41" s="189">
        <v>104.2</v>
      </c>
      <c r="K41" s="189">
        <v>91.1</v>
      </c>
      <c r="L41" s="189">
        <v>75.4</v>
      </c>
      <c r="M41" s="189">
        <v>103.9</v>
      </c>
      <c r="N41" s="189">
        <v>83</v>
      </c>
      <c r="O41" s="189">
        <v>85.5</v>
      </c>
      <c r="P41" s="189">
        <v>110.8</v>
      </c>
      <c r="Q41" s="189">
        <v>86.6</v>
      </c>
      <c r="R41" s="189">
        <v>94.7</v>
      </c>
      <c r="S41" s="189">
        <v>85.2</v>
      </c>
      <c r="T41" s="189">
        <v>121.8</v>
      </c>
      <c r="U41" s="189">
        <v>97.2</v>
      </c>
      <c r="V41" s="189">
        <v>92.1</v>
      </c>
      <c r="W41" s="189">
        <v>97.2</v>
      </c>
      <c r="X41" s="189">
        <v>97.2</v>
      </c>
      <c r="Y41" s="189">
        <v>89.4</v>
      </c>
    </row>
    <row r="42" spans="1:25" ht="12.75" customHeight="1">
      <c r="A42" s="175"/>
      <c r="B42" s="187" t="s">
        <v>159</v>
      </c>
      <c r="C42" s="188">
        <v>93.1</v>
      </c>
      <c r="D42" s="189">
        <v>107.9</v>
      </c>
      <c r="E42" s="189">
        <v>102.7</v>
      </c>
      <c r="F42" s="189">
        <v>102.7</v>
      </c>
      <c r="G42" s="189">
        <v>94.7</v>
      </c>
      <c r="H42" s="189">
        <v>93.1</v>
      </c>
      <c r="I42" s="189">
        <v>74.7</v>
      </c>
      <c r="J42" s="189">
        <v>102.1</v>
      </c>
      <c r="K42" s="189">
        <v>94.3</v>
      </c>
      <c r="L42" s="189">
        <v>71.8</v>
      </c>
      <c r="M42" s="189">
        <v>109.5</v>
      </c>
      <c r="N42" s="189">
        <v>89.3</v>
      </c>
      <c r="O42" s="189">
        <v>90.4</v>
      </c>
      <c r="P42" s="189">
        <v>105</v>
      </c>
      <c r="Q42" s="189">
        <v>91.2</v>
      </c>
      <c r="R42" s="189">
        <v>97.3</v>
      </c>
      <c r="S42" s="189">
        <v>95</v>
      </c>
      <c r="T42" s="189">
        <v>119.3</v>
      </c>
      <c r="U42" s="189">
        <v>89.7</v>
      </c>
      <c r="V42" s="189">
        <v>102.5</v>
      </c>
      <c r="W42" s="189">
        <v>98.5</v>
      </c>
      <c r="X42" s="189">
        <v>100.5</v>
      </c>
      <c r="Y42" s="189">
        <v>93.2</v>
      </c>
    </row>
    <row r="43" spans="1:25" ht="12.75" customHeight="1">
      <c r="A43" s="175"/>
      <c r="B43" s="187" t="s">
        <v>160</v>
      </c>
      <c r="C43" s="188">
        <v>94.7</v>
      </c>
      <c r="D43" s="189">
        <v>106.9</v>
      </c>
      <c r="E43" s="189">
        <v>108</v>
      </c>
      <c r="F43" s="189">
        <v>108.9</v>
      </c>
      <c r="G43" s="189">
        <v>89.3</v>
      </c>
      <c r="H43" s="189">
        <v>96.6</v>
      </c>
      <c r="I43" s="189">
        <v>80.2</v>
      </c>
      <c r="J43" s="189">
        <v>105.6</v>
      </c>
      <c r="K43" s="189">
        <v>96.3</v>
      </c>
      <c r="L43" s="189">
        <v>82.8</v>
      </c>
      <c r="M43" s="189">
        <v>100.6</v>
      </c>
      <c r="N43" s="189">
        <v>94.7</v>
      </c>
      <c r="O43" s="189">
        <v>88.1</v>
      </c>
      <c r="P43" s="189">
        <v>96.6</v>
      </c>
      <c r="Q43" s="189">
        <v>96.8</v>
      </c>
      <c r="R43" s="189">
        <v>100.3</v>
      </c>
      <c r="S43" s="189">
        <v>91.4</v>
      </c>
      <c r="T43" s="189">
        <v>136.2</v>
      </c>
      <c r="U43" s="189">
        <v>94.9</v>
      </c>
      <c r="V43" s="189">
        <v>108.8</v>
      </c>
      <c r="W43" s="189">
        <v>104.2</v>
      </c>
      <c r="X43" s="189">
        <v>78.1</v>
      </c>
      <c r="Y43" s="189">
        <v>94.4</v>
      </c>
    </row>
    <row r="44" spans="1:25" ht="12.75" customHeight="1">
      <c r="A44" s="175"/>
      <c r="B44" s="187" t="s">
        <v>161</v>
      </c>
      <c r="C44" s="188">
        <v>96</v>
      </c>
      <c r="D44" s="189">
        <v>103.4</v>
      </c>
      <c r="E44" s="189">
        <v>94.7</v>
      </c>
      <c r="F44" s="189">
        <v>106.1</v>
      </c>
      <c r="G44" s="189">
        <v>96.5</v>
      </c>
      <c r="H44" s="189">
        <v>89.5</v>
      </c>
      <c r="I44" s="189">
        <v>79.1</v>
      </c>
      <c r="J44" s="189">
        <v>119</v>
      </c>
      <c r="K44" s="189">
        <v>93.4</v>
      </c>
      <c r="L44" s="189">
        <v>78.1</v>
      </c>
      <c r="M44" s="189">
        <v>121.7</v>
      </c>
      <c r="N44" s="189">
        <v>99.3</v>
      </c>
      <c r="O44" s="189">
        <v>85.9</v>
      </c>
      <c r="P44" s="189">
        <v>82.2</v>
      </c>
      <c r="Q44" s="189">
        <v>96.2</v>
      </c>
      <c r="R44" s="189">
        <v>101.6</v>
      </c>
      <c r="S44" s="189">
        <v>91.7</v>
      </c>
      <c r="T44" s="189">
        <v>130</v>
      </c>
      <c r="U44" s="189">
        <v>102.1</v>
      </c>
      <c r="V44" s="189">
        <v>103.4</v>
      </c>
      <c r="W44" s="189">
        <v>105.8</v>
      </c>
      <c r="X44" s="189">
        <v>80.3</v>
      </c>
      <c r="Y44" s="189">
        <v>95.7</v>
      </c>
    </row>
    <row r="45" spans="1:25" ht="12.75" customHeight="1">
      <c r="A45" s="175"/>
      <c r="B45" s="187" t="s">
        <v>162</v>
      </c>
      <c r="C45" s="188">
        <v>92.2</v>
      </c>
      <c r="D45" s="189">
        <v>104.9</v>
      </c>
      <c r="E45" s="189">
        <v>97.4</v>
      </c>
      <c r="F45" s="189">
        <v>93.9</v>
      </c>
      <c r="G45" s="189">
        <v>96.4</v>
      </c>
      <c r="H45" s="189">
        <v>79.4</v>
      </c>
      <c r="I45" s="189">
        <v>78.5</v>
      </c>
      <c r="J45" s="189">
        <v>109.1</v>
      </c>
      <c r="K45" s="189">
        <v>91.2</v>
      </c>
      <c r="L45" s="189">
        <v>86.5</v>
      </c>
      <c r="M45" s="189">
        <v>115.5</v>
      </c>
      <c r="N45" s="189">
        <v>91.8</v>
      </c>
      <c r="O45" s="189">
        <v>83.3</v>
      </c>
      <c r="P45" s="189">
        <v>70.7</v>
      </c>
      <c r="Q45" s="189">
        <v>88.7</v>
      </c>
      <c r="R45" s="189">
        <v>92.7</v>
      </c>
      <c r="S45" s="189">
        <v>84.2</v>
      </c>
      <c r="T45" s="189">
        <v>113.3</v>
      </c>
      <c r="U45" s="189">
        <v>97.1</v>
      </c>
      <c r="V45" s="189">
        <v>103.9</v>
      </c>
      <c r="W45" s="189">
        <v>92</v>
      </c>
      <c r="X45" s="189">
        <v>98.6</v>
      </c>
      <c r="Y45" s="189">
        <v>92.3</v>
      </c>
    </row>
    <row r="46" spans="1:25" ht="12.75" customHeight="1">
      <c r="A46" s="175"/>
      <c r="B46" s="187" t="s">
        <v>204</v>
      </c>
      <c r="C46" s="188">
        <v>83.2</v>
      </c>
      <c r="D46" s="189">
        <v>102.4</v>
      </c>
      <c r="E46" s="189">
        <v>84.2</v>
      </c>
      <c r="F46" s="189">
        <v>95</v>
      </c>
      <c r="G46" s="189">
        <v>81</v>
      </c>
      <c r="H46" s="189">
        <v>69.5</v>
      </c>
      <c r="I46" s="189">
        <v>73.4</v>
      </c>
      <c r="J46" s="189">
        <v>85.1</v>
      </c>
      <c r="K46" s="189">
        <v>90</v>
      </c>
      <c r="L46" s="189">
        <v>76.9</v>
      </c>
      <c r="M46" s="189">
        <v>109.3</v>
      </c>
      <c r="N46" s="189">
        <v>83.6</v>
      </c>
      <c r="O46" s="189">
        <v>74.8</v>
      </c>
      <c r="P46" s="189">
        <v>93.4</v>
      </c>
      <c r="Q46" s="189">
        <v>62.3</v>
      </c>
      <c r="R46" s="189">
        <v>87.3</v>
      </c>
      <c r="S46" s="189">
        <v>87.7</v>
      </c>
      <c r="T46" s="189">
        <v>97.5</v>
      </c>
      <c r="U46" s="189">
        <v>87.7</v>
      </c>
      <c r="V46" s="189">
        <v>93.6</v>
      </c>
      <c r="W46" s="189">
        <v>79.4</v>
      </c>
      <c r="X46" s="189">
        <v>124.5</v>
      </c>
      <c r="Y46" s="189">
        <v>83.9</v>
      </c>
    </row>
    <row r="47" spans="1:25" ht="12.75" customHeight="1">
      <c r="A47" s="175"/>
      <c r="B47" s="187" t="s">
        <v>205</v>
      </c>
      <c r="C47" s="188">
        <v>90.4</v>
      </c>
      <c r="D47" s="189">
        <v>91.1</v>
      </c>
      <c r="E47" s="189">
        <v>86.7</v>
      </c>
      <c r="F47" s="189">
        <v>98.6</v>
      </c>
      <c r="G47" s="189">
        <v>91.8</v>
      </c>
      <c r="H47" s="189">
        <v>82.9</v>
      </c>
      <c r="I47" s="189">
        <v>79.3</v>
      </c>
      <c r="J47" s="189">
        <v>106.1</v>
      </c>
      <c r="K47" s="189">
        <v>92.5</v>
      </c>
      <c r="L47" s="189">
        <v>77.9</v>
      </c>
      <c r="M47" s="189">
        <v>125.2</v>
      </c>
      <c r="N47" s="189">
        <v>87.7</v>
      </c>
      <c r="O47" s="189">
        <v>77.5</v>
      </c>
      <c r="P47" s="189">
        <v>82.1</v>
      </c>
      <c r="Q47" s="189">
        <v>74.9</v>
      </c>
      <c r="R47" s="189">
        <v>95.5</v>
      </c>
      <c r="S47" s="189">
        <v>93.2</v>
      </c>
      <c r="T47" s="189">
        <v>123.1</v>
      </c>
      <c r="U47" s="189">
        <v>94.7</v>
      </c>
      <c r="V47" s="189">
        <v>97.6</v>
      </c>
      <c r="W47" s="189">
        <v>86.3</v>
      </c>
      <c r="X47" s="189">
        <v>112.5</v>
      </c>
      <c r="Y47" s="189">
        <v>90.8</v>
      </c>
    </row>
    <row r="48" spans="1:25" ht="12.75" customHeight="1">
      <c r="A48" s="175"/>
      <c r="B48" s="187" t="s">
        <v>206</v>
      </c>
      <c r="C48" s="188">
        <v>94.6</v>
      </c>
      <c r="D48" s="189">
        <v>101.9</v>
      </c>
      <c r="E48" s="189">
        <v>94.5</v>
      </c>
      <c r="F48" s="189">
        <v>105.5</v>
      </c>
      <c r="G48" s="189">
        <v>106.9</v>
      </c>
      <c r="H48" s="189">
        <v>82.4</v>
      </c>
      <c r="I48" s="189">
        <v>84.6</v>
      </c>
      <c r="J48" s="189">
        <v>114.3</v>
      </c>
      <c r="K48" s="189">
        <v>98.4</v>
      </c>
      <c r="L48" s="189">
        <v>79.1</v>
      </c>
      <c r="M48" s="189">
        <v>91.6</v>
      </c>
      <c r="N48" s="189">
        <v>97.5</v>
      </c>
      <c r="O48" s="189">
        <v>84.9</v>
      </c>
      <c r="P48" s="189">
        <v>71.5</v>
      </c>
      <c r="Q48" s="189">
        <v>89.4</v>
      </c>
      <c r="R48" s="189">
        <v>100.6</v>
      </c>
      <c r="S48" s="189">
        <v>98.3</v>
      </c>
      <c r="T48" s="189">
        <v>123.3</v>
      </c>
      <c r="U48" s="189">
        <v>106.9</v>
      </c>
      <c r="V48" s="189">
        <v>107.4</v>
      </c>
      <c r="W48" s="189">
        <v>84.8</v>
      </c>
      <c r="X48" s="189">
        <v>96.3</v>
      </c>
      <c r="Y48" s="189">
        <v>94.6</v>
      </c>
    </row>
    <row r="49" spans="1:25" ht="12.75" customHeight="1">
      <c r="A49" s="175"/>
      <c r="B49" s="187" t="s">
        <v>207</v>
      </c>
      <c r="C49" s="188">
        <v>95.9</v>
      </c>
      <c r="D49" s="189">
        <v>115.3</v>
      </c>
      <c r="E49" s="189">
        <v>93.2</v>
      </c>
      <c r="F49" s="189">
        <v>111.1</v>
      </c>
      <c r="G49" s="189">
        <v>83.1</v>
      </c>
      <c r="H49" s="189">
        <v>80.6</v>
      </c>
      <c r="I49" s="189">
        <v>93.8</v>
      </c>
      <c r="J49" s="189">
        <v>84.1</v>
      </c>
      <c r="K49" s="189">
        <v>92.5</v>
      </c>
      <c r="L49" s="189">
        <v>82.1</v>
      </c>
      <c r="M49" s="189">
        <v>121</v>
      </c>
      <c r="N49" s="189">
        <v>95.2</v>
      </c>
      <c r="O49" s="189">
        <v>84.8</v>
      </c>
      <c r="P49" s="189">
        <v>94.9</v>
      </c>
      <c r="Q49" s="189">
        <v>98.6</v>
      </c>
      <c r="R49" s="189">
        <v>100.9</v>
      </c>
      <c r="S49" s="189">
        <v>94.5</v>
      </c>
      <c r="T49" s="189">
        <v>117</v>
      </c>
      <c r="U49" s="189">
        <v>101</v>
      </c>
      <c r="V49" s="189">
        <v>110.1</v>
      </c>
      <c r="W49" s="189">
        <v>103.4</v>
      </c>
      <c r="X49" s="189">
        <v>83.7</v>
      </c>
      <c r="Y49" s="189">
        <v>95.7</v>
      </c>
    </row>
    <row r="50" spans="1:25" ht="12.75" customHeight="1">
      <c r="A50" s="175"/>
      <c r="B50" s="187" t="s">
        <v>208</v>
      </c>
      <c r="C50" s="188">
        <v>96.2</v>
      </c>
      <c r="D50" s="189">
        <v>101.4</v>
      </c>
      <c r="E50" s="189">
        <v>88.1</v>
      </c>
      <c r="F50" s="189">
        <v>111.2</v>
      </c>
      <c r="G50" s="189">
        <v>90.3</v>
      </c>
      <c r="H50" s="189">
        <v>83.2</v>
      </c>
      <c r="I50" s="189">
        <v>99.9</v>
      </c>
      <c r="J50" s="189">
        <v>75.8</v>
      </c>
      <c r="K50" s="189">
        <v>84.7</v>
      </c>
      <c r="L50" s="189">
        <v>93.5</v>
      </c>
      <c r="M50" s="189">
        <v>127.7</v>
      </c>
      <c r="N50" s="189">
        <v>92.4</v>
      </c>
      <c r="O50" s="189">
        <v>85.2</v>
      </c>
      <c r="P50" s="189">
        <v>97.2</v>
      </c>
      <c r="Q50" s="189">
        <v>106.5</v>
      </c>
      <c r="R50" s="189">
        <v>94.5</v>
      </c>
      <c r="S50" s="189">
        <v>88.3</v>
      </c>
      <c r="T50" s="189">
        <v>114.5</v>
      </c>
      <c r="U50" s="189">
        <v>95.3</v>
      </c>
      <c r="V50" s="189">
        <v>105.6</v>
      </c>
      <c r="W50" s="189">
        <v>93.6</v>
      </c>
      <c r="X50" s="189">
        <v>84.4</v>
      </c>
      <c r="Y50" s="189">
        <v>96</v>
      </c>
    </row>
    <row r="51" spans="1:25" ht="12.75" customHeight="1">
      <c r="A51" s="175"/>
      <c r="B51" s="187" t="s">
        <v>209</v>
      </c>
      <c r="C51" s="188">
        <v>101.4</v>
      </c>
      <c r="D51" s="189">
        <v>105.1</v>
      </c>
      <c r="E51" s="189">
        <v>95.4</v>
      </c>
      <c r="F51" s="189">
        <v>102.8</v>
      </c>
      <c r="G51" s="189">
        <v>90.2</v>
      </c>
      <c r="H51" s="189">
        <v>77.7</v>
      </c>
      <c r="I51" s="189">
        <v>111.5</v>
      </c>
      <c r="J51" s="189">
        <v>77.1</v>
      </c>
      <c r="K51" s="189">
        <v>89.9</v>
      </c>
      <c r="L51" s="189">
        <v>93.8</v>
      </c>
      <c r="M51" s="189">
        <v>117.6</v>
      </c>
      <c r="N51" s="189">
        <v>92.8</v>
      </c>
      <c r="O51" s="189">
        <v>85.7</v>
      </c>
      <c r="P51" s="189">
        <v>89</v>
      </c>
      <c r="Q51" s="189">
        <v>125.7</v>
      </c>
      <c r="R51" s="189">
        <v>96.1</v>
      </c>
      <c r="S51" s="189">
        <v>91</v>
      </c>
      <c r="T51" s="189">
        <v>119.5</v>
      </c>
      <c r="U51" s="189">
        <v>93.8</v>
      </c>
      <c r="V51" s="189">
        <v>103.4</v>
      </c>
      <c r="W51" s="189">
        <v>95.7</v>
      </c>
      <c r="X51" s="189">
        <v>71.7</v>
      </c>
      <c r="Y51" s="189">
        <v>100.9</v>
      </c>
    </row>
    <row r="52" spans="1:25" ht="12.75" customHeight="1">
      <c r="A52" s="175"/>
      <c r="B52" s="187" t="s">
        <v>210</v>
      </c>
      <c r="C52" s="188">
        <v>106.2</v>
      </c>
      <c r="D52" s="189">
        <v>104.9</v>
      </c>
      <c r="E52" s="189">
        <v>102.5</v>
      </c>
      <c r="F52" s="189">
        <v>110.7</v>
      </c>
      <c r="G52" s="189">
        <v>99.9</v>
      </c>
      <c r="H52" s="189">
        <v>94.2</v>
      </c>
      <c r="I52" s="189">
        <v>121.3</v>
      </c>
      <c r="J52" s="189">
        <v>76.3</v>
      </c>
      <c r="K52" s="189">
        <v>102</v>
      </c>
      <c r="L52" s="189">
        <v>102.2</v>
      </c>
      <c r="M52" s="189">
        <v>136.9</v>
      </c>
      <c r="N52" s="189">
        <v>101</v>
      </c>
      <c r="O52" s="189">
        <v>75.1</v>
      </c>
      <c r="P52" s="189">
        <v>92.9</v>
      </c>
      <c r="Q52" s="189">
        <v>101.5</v>
      </c>
      <c r="R52" s="189">
        <v>102.9</v>
      </c>
      <c r="S52" s="189">
        <v>96.7</v>
      </c>
      <c r="T52" s="189">
        <v>131</v>
      </c>
      <c r="U52" s="189">
        <v>98.9</v>
      </c>
      <c r="V52" s="189">
        <v>103.8</v>
      </c>
      <c r="W52" s="189">
        <v>105.2</v>
      </c>
      <c r="X52" s="189">
        <v>78.2</v>
      </c>
      <c r="Y52" s="189">
        <v>105.7</v>
      </c>
    </row>
    <row r="53" spans="1:25" ht="12.75" customHeight="1">
      <c r="A53" s="175"/>
      <c r="B53" s="187" t="s">
        <v>211</v>
      </c>
      <c r="C53" s="188">
        <v>86.2</v>
      </c>
      <c r="D53" s="189">
        <v>97.3</v>
      </c>
      <c r="E53" s="189">
        <v>84.8</v>
      </c>
      <c r="F53" s="189">
        <v>92.4</v>
      </c>
      <c r="G53" s="189">
        <v>91.8</v>
      </c>
      <c r="H53" s="189">
        <v>81.8</v>
      </c>
      <c r="I53" s="189">
        <v>79.2</v>
      </c>
      <c r="J53" s="189">
        <v>61.3</v>
      </c>
      <c r="K53" s="189">
        <v>83.1</v>
      </c>
      <c r="L53" s="189">
        <v>106.6</v>
      </c>
      <c r="M53" s="189">
        <v>102.9</v>
      </c>
      <c r="N53" s="189">
        <v>89.9</v>
      </c>
      <c r="O53" s="189">
        <v>78</v>
      </c>
      <c r="P53" s="189">
        <v>96.5</v>
      </c>
      <c r="Q53" s="189">
        <v>82.4</v>
      </c>
      <c r="R53" s="189">
        <v>87.9</v>
      </c>
      <c r="S53" s="189">
        <v>76.1</v>
      </c>
      <c r="T53" s="189">
        <v>122.6</v>
      </c>
      <c r="U53" s="189">
        <v>91</v>
      </c>
      <c r="V53" s="189">
        <v>93.2</v>
      </c>
      <c r="W53" s="189">
        <v>88.9</v>
      </c>
      <c r="X53" s="189">
        <v>103.1</v>
      </c>
      <c r="Y53" s="189">
        <v>86.5</v>
      </c>
    </row>
    <row r="54" spans="1:25" ht="12.75" customHeight="1">
      <c r="A54" s="175"/>
      <c r="B54" s="187" t="s">
        <v>212</v>
      </c>
      <c r="C54" s="188">
        <v>93.8</v>
      </c>
      <c r="D54" s="189">
        <v>109.2</v>
      </c>
      <c r="E54" s="189">
        <v>99.4</v>
      </c>
      <c r="F54" s="189">
        <v>101.1</v>
      </c>
      <c r="G54" s="189">
        <v>88.5</v>
      </c>
      <c r="H54" s="189">
        <v>81.7</v>
      </c>
      <c r="I54" s="189">
        <v>75.7</v>
      </c>
      <c r="J54" s="189">
        <v>88.7</v>
      </c>
      <c r="K54" s="189">
        <v>97.6</v>
      </c>
      <c r="L54" s="189">
        <v>105</v>
      </c>
      <c r="M54" s="189">
        <v>109.5</v>
      </c>
      <c r="N54" s="189">
        <v>95.4</v>
      </c>
      <c r="O54" s="189">
        <v>85.4</v>
      </c>
      <c r="P54" s="189">
        <v>100.9</v>
      </c>
      <c r="Q54" s="189">
        <v>90.7</v>
      </c>
      <c r="R54" s="189">
        <v>97.1</v>
      </c>
      <c r="S54" s="189">
        <v>92.9</v>
      </c>
      <c r="T54" s="189">
        <v>120.1</v>
      </c>
      <c r="U54" s="189">
        <v>91</v>
      </c>
      <c r="V54" s="189">
        <v>108</v>
      </c>
      <c r="W54" s="189">
        <v>98.4</v>
      </c>
      <c r="X54" s="189">
        <v>99.7</v>
      </c>
      <c r="Y54" s="189">
        <v>93.9</v>
      </c>
    </row>
    <row r="55" spans="1:25" ht="12.75" customHeight="1">
      <c r="A55" s="175"/>
      <c r="B55" s="187" t="s">
        <v>213</v>
      </c>
      <c r="C55" s="188">
        <v>99.2</v>
      </c>
      <c r="D55" s="189">
        <v>106.7</v>
      </c>
      <c r="E55" s="189">
        <v>103.7</v>
      </c>
      <c r="F55" s="189">
        <v>113.1</v>
      </c>
      <c r="G55" s="189">
        <v>82.7</v>
      </c>
      <c r="H55" s="189">
        <v>89.2</v>
      </c>
      <c r="I55" s="189">
        <v>91</v>
      </c>
      <c r="J55" s="189">
        <v>74.6</v>
      </c>
      <c r="K55" s="189">
        <v>98.8</v>
      </c>
      <c r="L55" s="189">
        <v>104</v>
      </c>
      <c r="M55" s="189">
        <v>125.4</v>
      </c>
      <c r="N55" s="189">
        <v>101.7</v>
      </c>
      <c r="O55" s="189">
        <v>90.5</v>
      </c>
      <c r="P55" s="189">
        <v>88</v>
      </c>
      <c r="Q55" s="189">
        <v>97.3</v>
      </c>
      <c r="R55" s="189">
        <v>106.5</v>
      </c>
      <c r="S55" s="189">
        <v>99.7</v>
      </c>
      <c r="T55" s="189">
        <v>147.7</v>
      </c>
      <c r="U55" s="189">
        <v>99</v>
      </c>
      <c r="V55" s="189">
        <v>116.2</v>
      </c>
      <c r="W55" s="189">
        <v>105.5</v>
      </c>
      <c r="X55" s="189">
        <v>78.4</v>
      </c>
      <c r="Y55" s="189">
        <v>98.8</v>
      </c>
    </row>
    <row r="56" spans="1:25" ht="12.75" customHeight="1">
      <c r="A56" s="175"/>
      <c r="B56" s="187" t="s">
        <v>214</v>
      </c>
      <c r="C56" s="188">
        <v>97.7</v>
      </c>
      <c r="D56" s="189">
        <v>118.8</v>
      </c>
      <c r="E56" s="189">
        <v>100.4</v>
      </c>
      <c r="F56" s="189">
        <v>109.7</v>
      </c>
      <c r="G56" s="189">
        <v>95.6</v>
      </c>
      <c r="H56" s="189">
        <v>86.3</v>
      </c>
      <c r="I56" s="189">
        <v>89.4</v>
      </c>
      <c r="J56" s="189">
        <v>84.8</v>
      </c>
      <c r="K56" s="189">
        <v>97</v>
      </c>
      <c r="L56" s="189">
        <v>127.1</v>
      </c>
      <c r="M56" s="189">
        <v>115.1</v>
      </c>
      <c r="N56" s="189">
        <v>101.2</v>
      </c>
      <c r="O56" s="189">
        <v>88.5</v>
      </c>
      <c r="P56" s="189">
        <v>105.7</v>
      </c>
      <c r="Q56" s="189">
        <v>91.8</v>
      </c>
      <c r="R56" s="189">
        <v>100.9</v>
      </c>
      <c r="S56" s="189">
        <v>89.9</v>
      </c>
      <c r="T56" s="189">
        <v>138.7</v>
      </c>
      <c r="U56" s="189">
        <v>97.9</v>
      </c>
      <c r="V56" s="189">
        <v>107.9</v>
      </c>
      <c r="W56" s="189">
        <v>105.6</v>
      </c>
      <c r="X56" s="189">
        <v>82.6</v>
      </c>
      <c r="Y56" s="189">
        <v>97.5</v>
      </c>
    </row>
    <row r="57" spans="1:25" ht="12.75" customHeight="1">
      <c r="A57" s="175"/>
      <c r="B57" s="187" t="s">
        <v>215</v>
      </c>
      <c r="C57" s="188">
        <v>94.1</v>
      </c>
      <c r="D57" s="189">
        <v>111.1</v>
      </c>
      <c r="E57" s="189">
        <v>94.8</v>
      </c>
      <c r="F57" s="189">
        <v>100.2</v>
      </c>
      <c r="G57" s="189">
        <v>93.2</v>
      </c>
      <c r="H57" s="189">
        <v>83</v>
      </c>
      <c r="I57" s="189">
        <v>92.9</v>
      </c>
      <c r="J57" s="189">
        <v>99.1</v>
      </c>
      <c r="K57" s="189">
        <v>94.2</v>
      </c>
      <c r="L57" s="189">
        <v>132.7</v>
      </c>
      <c r="M57" s="189">
        <v>107.7</v>
      </c>
      <c r="N57" s="189">
        <v>94</v>
      </c>
      <c r="O57" s="189">
        <v>83.1</v>
      </c>
      <c r="P57" s="189">
        <v>90.9</v>
      </c>
      <c r="Q57" s="189">
        <v>85</v>
      </c>
      <c r="R57" s="189">
        <v>94.3</v>
      </c>
      <c r="S57" s="189">
        <v>83.3</v>
      </c>
      <c r="T57" s="189">
        <v>129.7</v>
      </c>
      <c r="U57" s="189">
        <v>89.4</v>
      </c>
      <c r="V57" s="189">
        <v>102</v>
      </c>
      <c r="W57" s="189">
        <v>102.3</v>
      </c>
      <c r="X57" s="189">
        <v>91</v>
      </c>
      <c r="Y57" s="189">
        <v>94.1</v>
      </c>
    </row>
    <row r="58" spans="1:25" ht="12.75" customHeight="1">
      <c r="A58" s="175"/>
      <c r="B58" s="187" t="s">
        <v>226</v>
      </c>
      <c r="C58" s="188">
        <v>92.7</v>
      </c>
      <c r="D58" s="189">
        <v>104.3</v>
      </c>
      <c r="E58" s="189">
        <v>92.2</v>
      </c>
      <c r="F58" s="189">
        <v>104.5</v>
      </c>
      <c r="G58" s="189">
        <v>87.4</v>
      </c>
      <c r="H58" s="189">
        <v>85.5</v>
      </c>
      <c r="I58" s="189">
        <v>94.6</v>
      </c>
      <c r="J58" s="189">
        <v>81.4</v>
      </c>
      <c r="K58" s="189">
        <v>96.2</v>
      </c>
      <c r="L58" s="189">
        <v>119.3</v>
      </c>
      <c r="M58" s="189">
        <v>118.9</v>
      </c>
      <c r="N58" s="189">
        <v>93.5</v>
      </c>
      <c r="O58" s="189">
        <v>78.6</v>
      </c>
      <c r="P58" s="189">
        <v>93.1</v>
      </c>
      <c r="Q58" s="189">
        <v>70.5</v>
      </c>
      <c r="R58" s="189">
        <v>95.9</v>
      </c>
      <c r="S58" s="189">
        <v>88.2</v>
      </c>
      <c r="T58" s="189">
        <v>121.5</v>
      </c>
      <c r="U58" s="189">
        <v>95.2</v>
      </c>
      <c r="V58" s="189">
        <v>103.1</v>
      </c>
      <c r="W58" s="189">
        <v>97.4</v>
      </c>
      <c r="X58" s="189">
        <v>128.4</v>
      </c>
      <c r="Y58" s="189">
        <v>93.3</v>
      </c>
    </row>
    <row r="59" spans="1:25" ht="12.75" customHeight="1">
      <c r="A59" s="175"/>
      <c r="B59" s="187" t="s">
        <v>227</v>
      </c>
      <c r="C59" s="188">
        <v>94.3</v>
      </c>
      <c r="D59" s="189">
        <v>111</v>
      </c>
      <c r="E59" s="189">
        <v>97.1</v>
      </c>
      <c r="F59" s="189">
        <v>106</v>
      </c>
      <c r="G59" s="189">
        <v>97.1</v>
      </c>
      <c r="H59" s="189">
        <v>95.4</v>
      </c>
      <c r="I59" s="189">
        <v>96.4</v>
      </c>
      <c r="J59" s="189">
        <v>89.9</v>
      </c>
      <c r="K59" s="189">
        <v>95.7</v>
      </c>
      <c r="L59" s="189">
        <v>98.1</v>
      </c>
      <c r="M59" s="189">
        <v>109.8</v>
      </c>
      <c r="N59" s="189">
        <v>95.1</v>
      </c>
      <c r="O59" s="189">
        <v>82.1</v>
      </c>
      <c r="P59" s="189">
        <v>94.6</v>
      </c>
      <c r="Q59" s="189">
        <v>78</v>
      </c>
      <c r="R59" s="189">
        <v>98</v>
      </c>
      <c r="S59" s="189">
        <v>91.4</v>
      </c>
      <c r="T59" s="189">
        <v>142.4</v>
      </c>
      <c r="U59" s="189">
        <v>98.8</v>
      </c>
      <c r="V59" s="189">
        <v>102.8</v>
      </c>
      <c r="W59" s="189">
        <v>86.4</v>
      </c>
      <c r="X59" s="189">
        <v>157.8</v>
      </c>
      <c r="Y59" s="189">
        <v>95.4</v>
      </c>
    </row>
    <row r="60" spans="1:25" ht="12.75" customHeight="1">
      <c r="A60" s="175"/>
      <c r="B60" s="187" t="s">
        <v>228</v>
      </c>
      <c r="C60" s="188">
        <v>103.4</v>
      </c>
      <c r="D60" s="189">
        <v>116.7</v>
      </c>
      <c r="E60" s="189">
        <v>100.7</v>
      </c>
      <c r="F60" s="189">
        <v>112.8</v>
      </c>
      <c r="G60" s="189">
        <v>123.1</v>
      </c>
      <c r="H60" s="189">
        <v>82.8</v>
      </c>
      <c r="I60" s="189">
        <v>102.7</v>
      </c>
      <c r="J60" s="189">
        <v>87.7</v>
      </c>
      <c r="K60" s="189">
        <v>105.7</v>
      </c>
      <c r="L60" s="189">
        <v>112.7</v>
      </c>
      <c r="M60" s="189">
        <v>114.3</v>
      </c>
      <c r="N60" s="189">
        <v>99.7</v>
      </c>
      <c r="O60" s="189">
        <v>89.8</v>
      </c>
      <c r="P60" s="189">
        <v>91.3</v>
      </c>
      <c r="Q60" s="189">
        <v>87.6</v>
      </c>
      <c r="R60" s="189">
        <v>103.6</v>
      </c>
      <c r="S60" s="189">
        <v>93.7</v>
      </c>
      <c r="T60" s="189">
        <v>149.5</v>
      </c>
      <c r="U60" s="189">
        <v>111.2</v>
      </c>
      <c r="V60" s="189">
        <v>110.7</v>
      </c>
      <c r="W60" s="189">
        <v>89.4</v>
      </c>
      <c r="X60" s="189">
        <v>143.8</v>
      </c>
      <c r="Y60" s="189">
        <v>104.1</v>
      </c>
    </row>
    <row r="61" spans="1:25" ht="12.75" customHeight="1">
      <c r="A61" s="175"/>
      <c r="B61" s="187" t="s">
        <v>229</v>
      </c>
      <c r="C61" s="188">
        <v>97.2</v>
      </c>
      <c r="D61" s="189">
        <v>114.2</v>
      </c>
      <c r="E61" s="189">
        <v>98.2</v>
      </c>
      <c r="F61" s="189">
        <v>116.8</v>
      </c>
      <c r="G61" s="189">
        <v>90.9</v>
      </c>
      <c r="H61" s="189">
        <v>84.1</v>
      </c>
      <c r="I61" s="189">
        <v>107.2</v>
      </c>
      <c r="J61" s="189">
        <v>77.3</v>
      </c>
      <c r="K61" s="189">
        <v>89.5</v>
      </c>
      <c r="L61" s="189">
        <v>102.4</v>
      </c>
      <c r="M61" s="189">
        <v>109.3</v>
      </c>
      <c r="N61" s="189">
        <v>94.1</v>
      </c>
      <c r="O61" s="189">
        <v>87.3</v>
      </c>
      <c r="P61" s="189">
        <v>99.9</v>
      </c>
      <c r="Q61" s="189">
        <v>101.9</v>
      </c>
      <c r="R61" s="189">
        <v>102.2</v>
      </c>
      <c r="S61" s="189">
        <v>88.6</v>
      </c>
      <c r="T61" s="189">
        <v>132.1</v>
      </c>
      <c r="U61" s="189">
        <v>104.2</v>
      </c>
      <c r="V61" s="189">
        <v>109.9</v>
      </c>
      <c r="W61" s="189">
        <v>110.2</v>
      </c>
      <c r="X61" s="189">
        <v>128.2</v>
      </c>
      <c r="Y61" s="189">
        <v>97.7</v>
      </c>
    </row>
    <row r="62" spans="1:25" ht="12.75" customHeight="1">
      <c r="A62" s="175"/>
      <c r="B62" s="187" t="s">
        <v>230</v>
      </c>
      <c r="C62" s="188">
        <v>98</v>
      </c>
      <c r="D62" s="189">
        <v>103.6</v>
      </c>
      <c r="E62" s="189">
        <v>94.3</v>
      </c>
      <c r="F62" s="189">
        <v>109.6</v>
      </c>
      <c r="G62" s="189">
        <v>93.2</v>
      </c>
      <c r="H62" s="189">
        <v>88.9</v>
      </c>
      <c r="I62" s="189">
        <v>100.3</v>
      </c>
      <c r="J62" s="189">
        <v>70.3</v>
      </c>
      <c r="K62" s="189">
        <v>90.8</v>
      </c>
      <c r="L62" s="189">
        <v>118.9</v>
      </c>
      <c r="M62" s="189">
        <v>112.9</v>
      </c>
      <c r="N62" s="189">
        <v>93.4</v>
      </c>
      <c r="O62" s="189">
        <v>87.5</v>
      </c>
      <c r="P62" s="189">
        <v>106.3</v>
      </c>
      <c r="Q62" s="189">
        <v>107.1</v>
      </c>
      <c r="R62" s="189">
        <v>96</v>
      </c>
      <c r="S62" s="189">
        <v>83.9</v>
      </c>
      <c r="T62" s="189">
        <v>122.9</v>
      </c>
      <c r="U62" s="189">
        <v>92</v>
      </c>
      <c r="V62" s="189">
        <v>100.8</v>
      </c>
      <c r="W62" s="189">
        <v>110</v>
      </c>
      <c r="X62" s="189">
        <v>120</v>
      </c>
      <c r="Y62" s="189">
        <v>98.3</v>
      </c>
    </row>
    <row r="63" spans="1:25" ht="12.75" customHeight="1">
      <c r="A63" s="175"/>
      <c r="B63" s="187" t="s">
        <v>231</v>
      </c>
      <c r="C63" s="188">
        <v>102.6</v>
      </c>
      <c r="D63" s="189">
        <v>114.7</v>
      </c>
      <c r="E63" s="189">
        <v>103.2</v>
      </c>
      <c r="F63" s="189">
        <v>105.7</v>
      </c>
      <c r="G63" s="189">
        <v>99.9</v>
      </c>
      <c r="H63" s="189">
        <v>87.2</v>
      </c>
      <c r="I63" s="189">
        <v>111.1</v>
      </c>
      <c r="J63" s="189">
        <v>88.5</v>
      </c>
      <c r="K63" s="189">
        <v>95.8</v>
      </c>
      <c r="L63" s="189">
        <v>108.4</v>
      </c>
      <c r="M63" s="189">
        <v>111.3</v>
      </c>
      <c r="N63" s="189">
        <v>94.2</v>
      </c>
      <c r="O63" s="189">
        <v>86.7</v>
      </c>
      <c r="P63" s="189">
        <v>88.4</v>
      </c>
      <c r="Q63" s="189">
        <v>113.5</v>
      </c>
      <c r="R63" s="189">
        <v>102.4</v>
      </c>
      <c r="S63" s="189">
        <v>93.8</v>
      </c>
      <c r="T63" s="189">
        <v>128.9</v>
      </c>
      <c r="U63" s="189">
        <v>97.5</v>
      </c>
      <c r="V63" s="189">
        <v>101.2</v>
      </c>
      <c r="W63" s="189">
        <v>111.5</v>
      </c>
      <c r="X63" s="189">
        <v>98.4</v>
      </c>
      <c r="Y63" s="189">
        <v>102.6</v>
      </c>
    </row>
    <row r="64" spans="1:25" ht="12.75" customHeight="1">
      <c r="A64" s="175"/>
      <c r="B64" s="187" t="s">
        <v>232</v>
      </c>
      <c r="C64" s="188">
        <v>104.3</v>
      </c>
      <c r="D64" s="189">
        <v>116.9</v>
      </c>
      <c r="E64" s="189">
        <v>103.2</v>
      </c>
      <c r="F64" s="189">
        <v>116.9</v>
      </c>
      <c r="G64" s="189">
        <v>117.1</v>
      </c>
      <c r="H64" s="189">
        <v>93.4</v>
      </c>
      <c r="I64" s="189">
        <v>115.4</v>
      </c>
      <c r="J64" s="189">
        <v>86.8</v>
      </c>
      <c r="K64" s="189">
        <v>99.1</v>
      </c>
      <c r="L64" s="189">
        <v>112.7</v>
      </c>
      <c r="M64" s="189">
        <v>114.6</v>
      </c>
      <c r="N64" s="189">
        <v>101.4</v>
      </c>
      <c r="O64" s="189">
        <v>80</v>
      </c>
      <c r="P64" s="189">
        <v>100</v>
      </c>
      <c r="Q64" s="189">
        <v>97.7</v>
      </c>
      <c r="R64" s="189">
        <v>109.6</v>
      </c>
      <c r="S64" s="189">
        <v>98.9</v>
      </c>
      <c r="T64" s="189">
        <v>127.7</v>
      </c>
      <c r="U64" s="189">
        <v>99.8</v>
      </c>
      <c r="V64" s="189">
        <v>102.5</v>
      </c>
      <c r="W64" s="189">
        <v>133.8</v>
      </c>
      <c r="X64" s="189">
        <v>77</v>
      </c>
      <c r="Y64" s="189">
        <v>103.9</v>
      </c>
    </row>
    <row r="65" spans="1:25" ht="12.75" customHeight="1">
      <c r="A65" s="175"/>
      <c r="B65" s="187" t="s">
        <v>233</v>
      </c>
      <c r="C65" s="188">
        <v>81</v>
      </c>
      <c r="D65" s="189">
        <v>89.2</v>
      </c>
      <c r="E65" s="189">
        <v>84.5</v>
      </c>
      <c r="F65" s="189">
        <v>97.2</v>
      </c>
      <c r="G65" s="189">
        <v>84</v>
      </c>
      <c r="H65" s="189">
        <v>84.8</v>
      </c>
      <c r="I65" s="189">
        <v>70.5</v>
      </c>
      <c r="J65" s="189">
        <v>78.5</v>
      </c>
      <c r="K65" s="189">
        <v>77.7</v>
      </c>
      <c r="L65" s="189">
        <v>110.9</v>
      </c>
      <c r="M65" s="189">
        <v>97.6</v>
      </c>
      <c r="N65" s="189">
        <v>81.3</v>
      </c>
      <c r="O65" s="189">
        <v>70.7</v>
      </c>
      <c r="P65" s="189">
        <v>86.6</v>
      </c>
      <c r="Q65" s="189">
        <v>77.2</v>
      </c>
      <c r="R65" s="189">
        <v>86.4</v>
      </c>
      <c r="S65" s="189">
        <v>73.5</v>
      </c>
      <c r="T65" s="189">
        <v>101.6</v>
      </c>
      <c r="U65" s="189">
        <v>92.3</v>
      </c>
      <c r="V65" s="189">
        <v>82</v>
      </c>
      <c r="W65" s="189">
        <v>98.3</v>
      </c>
      <c r="X65" s="189">
        <v>96.5</v>
      </c>
      <c r="Y65" s="189">
        <v>81.3</v>
      </c>
    </row>
    <row r="66" spans="1:25" ht="12.75" customHeight="1">
      <c r="A66" s="175"/>
      <c r="B66" s="187" t="s">
        <v>234</v>
      </c>
      <c r="C66" s="188">
        <v>93.3</v>
      </c>
      <c r="D66" s="189">
        <v>106.8</v>
      </c>
      <c r="E66" s="189">
        <v>104.1</v>
      </c>
      <c r="F66" s="189">
        <v>110.1</v>
      </c>
      <c r="G66" s="189">
        <v>119.1</v>
      </c>
      <c r="H66" s="189">
        <v>93.4</v>
      </c>
      <c r="I66" s="189">
        <v>76.7</v>
      </c>
      <c r="J66" s="189">
        <v>82.7</v>
      </c>
      <c r="K66" s="189">
        <v>91.8</v>
      </c>
      <c r="L66" s="189">
        <v>108.9</v>
      </c>
      <c r="M66" s="189">
        <v>103.2</v>
      </c>
      <c r="N66" s="189">
        <v>91.5</v>
      </c>
      <c r="O66" s="189">
        <v>85.2</v>
      </c>
      <c r="P66" s="189">
        <v>95.3</v>
      </c>
      <c r="Q66" s="189">
        <v>82.7</v>
      </c>
      <c r="R66" s="189">
        <v>101.4</v>
      </c>
      <c r="S66" s="189">
        <v>93.6</v>
      </c>
      <c r="T66" s="189">
        <v>125</v>
      </c>
      <c r="U66" s="189">
        <v>95.2</v>
      </c>
      <c r="V66" s="189">
        <v>96.5</v>
      </c>
      <c r="W66" s="189">
        <v>112.5</v>
      </c>
      <c r="X66" s="189">
        <v>82.1</v>
      </c>
      <c r="Y66" s="189">
        <v>93.1</v>
      </c>
    </row>
    <row r="67" spans="1:25" ht="12.75" customHeight="1">
      <c r="A67" s="175"/>
      <c r="B67" s="187" t="s">
        <v>235</v>
      </c>
      <c r="C67" s="188">
        <v>95</v>
      </c>
      <c r="D67" s="189">
        <v>110.7</v>
      </c>
      <c r="E67" s="189">
        <v>104.3</v>
      </c>
      <c r="F67" s="189">
        <v>122.5</v>
      </c>
      <c r="G67" s="189">
        <v>93.3</v>
      </c>
      <c r="H67" s="189">
        <v>89.3</v>
      </c>
      <c r="I67" s="189">
        <v>90.8</v>
      </c>
      <c r="J67" s="189">
        <v>82</v>
      </c>
      <c r="K67" s="189">
        <v>94.9</v>
      </c>
      <c r="L67" s="189">
        <v>106.6</v>
      </c>
      <c r="M67" s="189">
        <v>102.9</v>
      </c>
      <c r="N67" s="189">
        <v>94.8</v>
      </c>
      <c r="O67" s="189">
        <v>88.3</v>
      </c>
      <c r="P67" s="189">
        <v>95.1</v>
      </c>
      <c r="Q67" s="189">
        <v>89.7</v>
      </c>
      <c r="R67" s="189">
        <v>100.2</v>
      </c>
      <c r="S67" s="189">
        <v>92.6</v>
      </c>
      <c r="T67" s="189">
        <v>114.2</v>
      </c>
      <c r="U67" s="189">
        <v>93</v>
      </c>
      <c r="V67" s="189">
        <v>96.3</v>
      </c>
      <c r="W67" s="189">
        <v>117.2</v>
      </c>
      <c r="X67" s="189">
        <v>75</v>
      </c>
      <c r="Y67" s="189">
        <v>94.6</v>
      </c>
    </row>
    <row r="68" spans="1:25" ht="12.75" customHeight="1">
      <c r="A68" s="175"/>
      <c r="B68" s="187" t="s">
        <v>236</v>
      </c>
      <c r="C68" s="188">
        <v>90.3</v>
      </c>
      <c r="D68" s="189">
        <v>102.2</v>
      </c>
      <c r="E68" s="189">
        <v>101.5</v>
      </c>
      <c r="F68" s="189">
        <v>118.7</v>
      </c>
      <c r="G68" s="189">
        <v>88.6</v>
      </c>
      <c r="H68" s="189">
        <v>89.7</v>
      </c>
      <c r="I68" s="189">
        <v>80.8</v>
      </c>
      <c r="J68" s="189">
        <v>81.7</v>
      </c>
      <c r="K68" s="189">
        <v>89.5</v>
      </c>
      <c r="L68" s="189">
        <v>116.5</v>
      </c>
      <c r="M68" s="189">
        <v>104.7</v>
      </c>
      <c r="N68" s="189">
        <v>91.2</v>
      </c>
      <c r="O68" s="189">
        <v>86.1</v>
      </c>
      <c r="P68" s="189">
        <v>84.1</v>
      </c>
      <c r="Q68" s="189">
        <v>83.1</v>
      </c>
      <c r="R68" s="189">
        <v>94</v>
      </c>
      <c r="S68" s="189">
        <v>82.9</v>
      </c>
      <c r="T68" s="189">
        <v>113.8</v>
      </c>
      <c r="U68" s="189">
        <v>94.3</v>
      </c>
      <c r="V68" s="189">
        <v>94.9</v>
      </c>
      <c r="W68" s="189">
        <v>105.4</v>
      </c>
      <c r="X68" s="189">
        <v>77.7</v>
      </c>
      <c r="Y68" s="189">
        <v>90</v>
      </c>
    </row>
    <row r="69" spans="1:25" ht="12.75" customHeight="1">
      <c r="A69" s="175"/>
      <c r="B69" s="187" t="s">
        <v>237</v>
      </c>
      <c r="C69" s="188">
        <v>90.8</v>
      </c>
      <c r="D69" s="189">
        <v>98.2</v>
      </c>
      <c r="E69" s="189">
        <v>97.9</v>
      </c>
      <c r="F69" s="189">
        <v>108</v>
      </c>
      <c r="G69" s="189">
        <v>103.5</v>
      </c>
      <c r="H69" s="189">
        <v>81.4</v>
      </c>
      <c r="I69" s="189">
        <v>89.5</v>
      </c>
      <c r="J69" s="189">
        <v>85.8</v>
      </c>
      <c r="K69" s="189">
        <v>90.4</v>
      </c>
      <c r="L69" s="189">
        <v>112</v>
      </c>
      <c r="M69" s="189">
        <v>107.9</v>
      </c>
      <c r="N69" s="189">
        <v>89.6</v>
      </c>
      <c r="O69" s="189">
        <v>79</v>
      </c>
      <c r="P69" s="189">
        <v>94.4</v>
      </c>
      <c r="Q69" s="189">
        <v>74.1</v>
      </c>
      <c r="R69" s="189">
        <v>89.8</v>
      </c>
      <c r="S69" s="189">
        <v>75.9</v>
      </c>
      <c r="T69" s="189">
        <v>110.4</v>
      </c>
      <c r="U69" s="189">
        <v>93.5</v>
      </c>
      <c r="V69" s="189">
        <v>101</v>
      </c>
      <c r="W69" s="189">
        <v>100.4</v>
      </c>
      <c r="X69" s="189">
        <v>87.4</v>
      </c>
      <c r="Y69" s="189">
        <v>90.7</v>
      </c>
    </row>
    <row r="70" spans="2:25" ht="12.75" customHeight="1">
      <c r="B70" s="141"/>
      <c r="C70" s="142"/>
      <c r="D70" s="143"/>
      <c r="E70" s="143"/>
      <c r="F70" s="143"/>
      <c r="G70" s="143"/>
      <c r="H70" s="143"/>
      <c r="I70" s="143"/>
      <c r="J70" s="143"/>
      <c r="K70" s="143"/>
      <c r="L70" s="143"/>
      <c r="M70" s="143"/>
      <c r="N70" s="143"/>
      <c r="O70" s="143"/>
      <c r="P70" s="143"/>
      <c r="Q70" s="143"/>
      <c r="R70" s="143"/>
      <c r="S70" s="143"/>
      <c r="T70" s="143"/>
      <c r="U70" s="143"/>
      <c r="V70" s="143"/>
      <c r="W70" s="143"/>
      <c r="X70" s="143"/>
      <c r="Y70" s="143"/>
    </row>
    <row r="71" spans="2:25" ht="12.75" customHeight="1">
      <c r="B71" s="141"/>
      <c r="C71" s="142"/>
      <c r="D71" s="143"/>
      <c r="E71" s="143"/>
      <c r="F71" s="143"/>
      <c r="G71" s="143"/>
      <c r="H71" s="143"/>
      <c r="I71" s="143"/>
      <c r="J71" s="143"/>
      <c r="K71" s="143"/>
      <c r="L71" s="143"/>
      <c r="M71" s="143"/>
      <c r="N71" s="143"/>
      <c r="O71" s="143"/>
      <c r="P71" s="143"/>
      <c r="Q71" s="143"/>
      <c r="R71" s="143"/>
      <c r="S71" s="143"/>
      <c r="T71" s="143"/>
      <c r="U71" s="143"/>
      <c r="V71" s="143"/>
      <c r="W71" s="143"/>
      <c r="X71" s="143"/>
      <c r="Y71" s="143"/>
    </row>
    <row r="72" spans="2:25" ht="12.75" customHeight="1">
      <c r="B72" s="141"/>
      <c r="C72" s="142"/>
      <c r="D72" s="143"/>
      <c r="E72" s="143"/>
      <c r="F72" s="143"/>
      <c r="G72" s="143"/>
      <c r="H72" s="143"/>
      <c r="I72" s="143"/>
      <c r="J72" s="143"/>
      <c r="K72" s="143"/>
      <c r="L72" s="143"/>
      <c r="M72" s="143"/>
      <c r="N72" s="143"/>
      <c r="O72" s="143"/>
      <c r="P72" s="143"/>
      <c r="Q72" s="143"/>
      <c r="R72" s="143"/>
      <c r="S72" s="143"/>
      <c r="T72" s="143"/>
      <c r="U72" s="143"/>
      <c r="V72" s="143"/>
      <c r="W72" s="143"/>
      <c r="X72" s="143"/>
      <c r="Y72" s="143"/>
    </row>
    <row r="73" spans="2:25" ht="12.75" customHeight="1">
      <c r="B73" s="141"/>
      <c r="C73" s="142"/>
      <c r="D73" s="143"/>
      <c r="E73" s="143"/>
      <c r="F73" s="143"/>
      <c r="G73" s="143"/>
      <c r="H73" s="143"/>
      <c r="I73" s="143"/>
      <c r="J73" s="143"/>
      <c r="K73" s="143"/>
      <c r="L73" s="143"/>
      <c r="M73" s="143"/>
      <c r="N73" s="143"/>
      <c r="O73" s="143"/>
      <c r="P73" s="143"/>
      <c r="Q73" s="143"/>
      <c r="R73" s="143"/>
      <c r="S73" s="143"/>
      <c r="T73" s="143"/>
      <c r="U73" s="143"/>
      <c r="V73" s="143"/>
      <c r="W73" s="143"/>
      <c r="X73" s="143"/>
      <c r="Y73" s="143"/>
    </row>
    <row r="74" spans="2:25" ht="12.75" customHeight="1">
      <c r="B74" s="141"/>
      <c r="C74" s="142"/>
      <c r="D74" s="143"/>
      <c r="E74" s="143"/>
      <c r="F74" s="143"/>
      <c r="G74" s="143"/>
      <c r="H74" s="143"/>
      <c r="I74" s="143"/>
      <c r="J74" s="143"/>
      <c r="K74" s="143"/>
      <c r="L74" s="143"/>
      <c r="M74" s="143"/>
      <c r="N74" s="143"/>
      <c r="O74" s="143"/>
      <c r="P74" s="143"/>
      <c r="Q74" s="143"/>
      <c r="R74" s="143"/>
      <c r="S74" s="143"/>
      <c r="T74" s="143"/>
      <c r="U74" s="143"/>
      <c r="V74" s="143"/>
      <c r="W74" s="143"/>
      <c r="X74" s="143"/>
      <c r="Y74" s="143"/>
    </row>
    <row r="75" spans="2:25" ht="12.75" customHeight="1" thickBot="1">
      <c r="B75" s="144"/>
      <c r="C75" s="145"/>
      <c r="D75" s="146"/>
      <c r="E75" s="146"/>
      <c r="F75" s="146"/>
      <c r="G75" s="146"/>
      <c r="H75" s="146"/>
      <c r="I75" s="146"/>
      <c r="J75" s="146"/>
      <c r="K75" s="146"/>
      <c r="L75" s="146"/>
      <c r="M75" s="146"/>
      <c r="N75" s="146"/>
      <c r="O75" s="146"/>
      <c r="P75" s="146"/>
      <c r="Q75" s="146"/>
      <c r="R75" s="146"/>
      <c r="S75" s="146"/>
      <c r="T75" s="146"/>
      <c r="U75" s="146"/>
      <c r="V75" s="146"/>
      <c r="W75" s="146"/>
      <c r="X75" s="146"/>
      <c r="Y75" s="146"/>
    </row>
  </sheetData>
  <sheetProtection/>
  <mergeCells count="1">
    <mergeCell ref="B7:B8"/>
  </mergeCells>
  <printOptions/>
  <pageMargins left="0.26" right="0.27" top="0.79" bottom="0.32" header="0.512" footer="0.27"/>
  <pageSetup fitToHeight="1" fitToWidth="1" horizontalDpi="600" verticalDpi="600" orientation="landscape" paperSize="9" scale="5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75"/>
  <sheetViews>
    <sheetView zoomScalePageLayoutView="0" workbookViewId="0" topLeftCell="A1">
      <pane xSplit="2" ySplit="9" topLeftCell="C31" activePane="bottomRight" state="frozen"/>
      <selection pane="topLeft" activeCell="C10" sqref="C10"/>
      <selection pane="topRight" activeCell="C10" sqref="C10"/>
      <selection pane="bottomLeft" activeCell="C10" sqref="C10"/>
      <selection pane="bottomRight" activeCell="E24" sqref="E24"/>
    </sheetView>
  </sheetViews>
  <sheetFormatPr defaultColWidth="10.625" defaultRowHeight="12.75" customHeight="1"/>
  <cols>
    <col min="1" max="1" width="4.375" style="138" customWidth="1"/>
    <col min="2" max="16384" width="10.625" style="138" customWidth="1"/>
  </cols>
  <sheetData>
    <row r="1" spans="1:25" ht="12.75" customHeight="1">
      <c r="A1" s="190"/>
      <c r="B1" s="190" t="s">
        <v>59</v>
      </c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  <c r="Q1" s="190"/>
      <c r="R1" s="190"/>
      <c r="S1" s="190"/>
      <c r="T1" s="190"/>
      <c r="U1" s="190"/>
      <c r="V1" s="190"/>
      <c r="W1" s="190"/>
      <c r="X1" s="190"/>
      <c r="Y1" s="190"/>
    </row>
    <row r="2" spans="1:25" ht="12.75" customHeight="1">
      <c r="A2" s="190"/>
      <c r="B2" s="190" t="s">
        <v>60</v>
      </c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190"/>
      <c r="Q2" s="190"/>
      <c r="R2" s="190"/>
      <c r="S2" s="190"/>
      <c r="T2" s="190"/>
      <c r="U2" s="190"/>
      <c r="V2" s="190"/>
      <c r="W2" s="190"/>
      <c r="X2" s="190"/>
      <c r="Y2" s="190"/>
    </row>
    <row r="3" spans="1:25" ht="12.75" customHeight="1">
      <c r="A3" s="190"/>
      <c r="B3" s="190" t="s">
        <v>61</v>
      </c>
      <c r="C3" s="190"/>
      <c r="D3" s="190"/>
      <c r="E3" s="190"/>
      <c r="F3" s="190"/>
      <c r="G3" s="190"/>
      <c r="H3" s="190"/>
      <c r="I3" s="190"/>
      <c r="J3" s="190"/>
      <c r="K3" s="190"/>
      <c r="L3" s="190"/>
      <c r="M3" s="190"/>
      <c r="N3" s="190"/>
      <c r="O3" s="190"/>
      <c r="P3" s="190"/>
      <c r="Q3" s="190"/>
      <c r="R3" s="190"/>
      <c r="S3" s="190"/>
      <c r="T3" s="190"/>
      <c r="U3" s="190"/>
      <c r="V3" s="190"/>
      <c r="W3" s="190"/>
      <c r="X3" s="190"/>
      <c r="Y3" s="190"/>
    </row>
    <row r="4" spans="1:25" ht="12.75" customHeight="1">
      <c r="A4" s="190"/>
      <c r="B4" s="190" t="s">
        <v>77</v>
      </c>
      <c r="C4" s="190"/>
      <c r="D4" s="190"/>
      <c r="E4" s="190"/>
      <c r="F4" s="190"/>
      <c r="G4" s="190"/>
      <c r="H4" s="190"/>
      <c r="I4" s="190"/>
      <c r="J4" s="190"/>
      <c r="K4" s="190"/>
      <c r="L4" s="190"/>
      <c r="M4" s="190"/>
      <c r="N4" s="190"/>
      <c r="O4" s="190"/>
      <c r="P4" s="190"/>
      <c r="Q4" s="190"/>
      <c r="R4" s="190"/>
      <c r="S4" s="190"/>
      <c r="T4" s="190"/>
      <c r="U4" s="190"/>
      <c r="V4" s="190"/>
      <c r="W4" s="190"/>
      <c r="X4" s="190"/>
      <c r="Y4" s="190"/>
    </row>
    <row r="5" spans="1:25" ht="12.75" customHeight="1">
      <c r="A5" s="190"/>
      <c r="B5" s="190" t="s">
        <v>63</v>
      </c>
      <c r="C5" s="190"/>
      <c r="D5" s="190"/>
      <c r="E5" s="190"/>
      <c r="F5" s="190"/>
      <c r="G5" s="190"/>
      <c r="H5" s="190"/>
      <c r="I5" s="190"/>
      <c r="J5" s="190"/>
      <c r="K5" s="190"/>
      <c r="L5" s="190"/>
      <c r="M5" s="190"/>
      <c r="N5" s="190"/>
      <c r="O5" s="190"/>
      <c r="P5" s="190"/>
      <c r="Q5" s="190"/>
      <c r="R5" s="190"/>
      <c r="S5" s="190"/>
      <c r="T5" s="190"/>
      <c r="U5" s="190"/>
      <c r="V5" s="190"/>
      <c r="W5" s="190"/>
      <c r="X5" s="190"/>
      <c r="Y5" s="190"/>
    </row>
    <row r="6" spans="1:25" ht="12.75" customHeight="1" thickBot="1">
      <c r="A6" s="190"/>
      <c r="B6" s="190" t="s">
        <v>64</v>
      </c>
      <c r="C6" s="190"/>
      <c r="D6" s="190"/>
      <c r="E6" s="190"/>
      <c r="F6" s="190"/>
      <c r="G6" s="190"/>
      <c r="H6" s="190"/>
      <c r="I6" s="190"/>
      <c r="J6" s="190"/>
      <c r="K6" s="190"/>
      <c r="L6" s="190"/>
      <c r="M6" s="190"/>
      <c r="N6" s="190"/>
      <c r="O6" s="190"/>
      <c r="P6" s="190"/>
      <c r="Q6" s="190"/>
      <c r="R6" s="190"/>
      <c r="S6" s="190"/>
      <c r="T6" s="190"/>
      <c r="U6" s="190"/>
      <c r="V6" s="190"/>
      <c r="W6" s="190"/>
      <c r="X6" s="190"/>
      <c r="Y6" s="190"/>
    </row>
    <row r="7" spans="1:25" ht="12.75" customHeight="1">
      <c r="A7" s="190"/>
      <c r="B7" s="243" t="s">
        <v>65</v>
      </c>
      <c r="C7" s="191" t="s">
        <v>66</v>
      </c>
      <c r="D7" s="192" t="s">
        <v>67</v>
      </c>
      <c r="E7" s="192" t="s">
        <v>68</v>
      </c>
      <c r="F7" s="192" t="s">
        <v>69</v>
      </c>
      <c r="G7" s="192" t="s">
        <v>132</v>
      </c>
      <c r="H7" s="192" t="s">
        <v>133</v>
      </c>
      <c r="I7" s="192" t="s">
        <v>134</v>
      </c>
      <c r="J7" s="192" t="s">
        <v>135</v>
      </c>
      <c r="K7" s="192" t="s">
        <v>136</v>
      </c>
      <c r="L7" s="192" t="s">
        <v>137</v>
      </c>
      <c r="M7" s="192" t="s">
        <v>70</v>
      </c>
      <c r="N7" s="192" t="s">
        <v>138</v>
      </c>
      <c r="O7" s="192" t="s">
        <v>139</v>
      </c>
      <c r="P7" s="192" t="s">
        <v>140</v>
      </c>
      <c r="Q7" s="192" t="s">
        <v>141</v>
      </c>
      <c r="R7" s="192" t="s">
        <v>142</v>
      </c>
      <c r="S7" s="192" t="s">
        <v>143</v>
      </c>
      <c r="T7" s="192" t="s">
        <v>144</v>
      </c>
      <c r="U7" s="192" t="s">
        <v>145</v>
      </c>
      <c r="V7" s="192" t="s">
        <v>71</v>
      </c>
      <c r="W7" s="192" t="s">
        <v>146</v>
      </c>
      <c r="X7" s="192" t="s">
        <v>147</v>
      </c>
      <c r="Y7" s="192" t="s">
        <v>72</v>
      </c>
    </row>
    <row r="8" spans="1:25" ht="12.75" customHeight="1">
      <c r="A8" s="190"/>
      <c r="B8" s="244"/>
      <c r="C8" s="193" t="s">
        <v>3</v>
      </c>
      <c r="D8" s="194" t="s">
        <v>27</v>
      </c>
      <c r="E8" s="194" t="s">
        <v>28</v>
      </c>
      <c r="F8" s="194" t="s">
        <v>29</v>
      </c>
      <c r="G8" s="194" t="s">
        <v>148</v>
      </c>
      <c r="H8" s="194" t="s">
        <v>149</v>
      </c>
      <c r="I8" s="194" t="s">
        <v>19</v>
      </c>
      <c r="J8" s="194" t="s">
        <v>150</v>
      </c>
      <c r="K8" s="194" t="s">
        <v>21</v>
      </c>
      <c r="L8" s="194" t="s">
        <v>30</v>
      </c>
      <c r="M8" s="194" t="s">
        <v>4</v>
      </c>
      <c r="N8" s="194" t="s">
        <v>31</v>
      </c>
      <c r="O8" s="194" t="s">
        <v>32</v>
      </c>
      <c r="P8" s="194" t="s">
        <v>22</v>
      </c>
      <c r="Q8" s="194" t="s">
        <v>33</v>
      </c>
      <c r="R8" s="194" t="s">
        <v>73</v>
      </c>
      <c r="S8" s="194" t="s">
        <v>34</v>
      </c>
      <c r="T8" s="194" t="s">
        <v>23</v>
      </c>
      <c r="U8" s="194" t="s">
        <v>74</v>
      </c>
      <c r="V8" s="194" t="s">
        <v>35</v>
      </c>
      <c r="W8" s="194" t="s">
        <v>36</v>
      </c>
      <c r="X8" s="194" t="s">
        <v>75</v>
      </c>
      <c r="Y8" s="194" t="s">
        <v>76</v>
      </c>
    </row>
    <row r="9" spans="1:26" s="140" customFormat="1" ht="12.75" customHeight="1" thickBot="1">
      <c r="A9" s="195"/>
      <c r="B9" s="196" t="s">
        <v>0</v>
      </c>
      <c r="C9" s="197">
        <v>10000</v>
      </c>
      <c r="D9" s="198">
        <v>40.4</v>
      </c>
      <c r="E9" s="198">
        <v>346.8</v>
      </c>
      <c r="F9" s="198">
        <v>174.9</v>
      </c>
      <c r="G9" s="198">
        <v>825.8</v>
      </c>
      <c r="H9" s="198">
        <v>134</v>
      </c>
      <c r="I9" s="198">
        <v>832.9</v>
      </c>
      <c r="J9" s="198">
        <v>97.4</v>
      </c>
      <c r="K9" s="198">
        <v>3795.2</v>
      </c>
      <c r="L9" s="198">
        <v>117.9</v>
      </c>
      <c r="M9" s="198">
        <v>784.3</v>
      </c>
      <c r="N9" s="198">
        <v>466.3</v>
      </c>
      <c r="O9" s="198">
        <v>426.8</v>
      </c>
      <c r="P9" s="198">
        <v>44</v>
      </c>
      <c r="Q9" s="198">
        <v>1467.6</v>
      </c>
      <c r="R9" s="198">
        <v>445.7</v>
      </c>
      <c r="S9" s="198">
        <v>161.6</v>
      </c>
      <c r="T9" s="198">
        <v>46.3</v>
      </c>
      <c r="U9" s="198">
        <v>107</v>
      </c>
      <c r="V9" s="198">
        <v>18.2</v>
      </c>
      <c r="W9" s="198">
        <v>112.6</v>
      </c>
      <c r="X9" s="198">
        <v>162</v>
      </c>
      <c r="Y9" s="198">
        <v>10162</v>
      </c>
      <c r="Z9" s="139"/>
    </row>
    <row r="10" spans="1:25" ht="12.75" customHeight="1" thickTop="1">
      <c r="A10" s="190"/>
      <c r="B10" s="199" t="s">
        <v>96</v>
      </c>
      <c r="C10" s="200">
        <v>88.7</v>
      </c>
      <c r="D10" s="201">
        <v>76.2</v>
      </c>
      <c r="E10" s="201">
        <v>93.3</v>
      </c>
      <c r="F10" s="201">
        <v>79.3</v>
      </c>
      <c r="G10" s="201">
        <v>77.1</v>
      </c>
      <c r="H10" s="201">
        <v>86.1</v>
      </c>
      <c r="I10" s="201">
        <v>88.9</v>
      </c>
      <c r="J10" s="201">
        <v>88.4</v>
      </c>
      <c r="K10" s="201">
        <v>93.6</v>
      </c>
      <c r="L10" s="201">
        <v>96.8</v>
      </c>
      <c r="M10" s="201">
        <v>100.3</v>
      </c>
      <c r="N10" s="201">
        <v>88.6</v>
      </c>
      <c r="O10" s="201">
        <v>87.5</v>
      </c>
      <c r="P10" s="201">
        <v>79.5</v>
      </c>
      <c r="Q10" s="201">
        <v>76.4</v>
      </c>
      <c r="R10" s="201">
        <v>89.3</v>
      </c>
      <c r="S10" s="201">
        <v>93.3</v>
      </c>
      <c r="T10" s="201">
        <v>81.1</v>
      </c>
      <c r="U10" s="201">
        <v>92.8</v>
      </c>
      <c r="V10" s="201">
        <v>91.7</v>
      </c>
      <c r="W10" s="201">
        <v>82.9</v>
      </c>
      <c r="X10" s="201">
        <v>129.4</v>
      </c>
      <c r="Y10" s="201">
        <v>89.3</v>
      </c>
    </row>
    <row r="11" spans="1:25" ht="12.75" customHeight="1">
      <c r="A11" s="190"/>
      <c r="B11" s="202" t="s">
        <v>97</v>
      </c>
      <c r="C11" s="203">
        <v>97.1</v>
      </c>
      <c r="D11" s="204">
        <v>85.9</v>
      </c>
      <c r="E11" s="204">
        <v>95.7</v>
      </c>
      <c r="F11" s="204">
        <v>93</v>
      </c>
      <c r="G11" s="204">
        <v>96.9</v>
      </c>
      <c r="H11" s="204">
        <v>93.2</v>
      </c>
      <c r="I11" s="204">
        <v>96.2</v>
      </c>
      <c r="J11" s="204">
        <v>117</v>
      </c>
      <c r="K11" s="204">
        <v>104.5</v>
      </c>
      <c r="L11" s="204">
        <v>94.8</v>
      </c>
      <c r="M11" s="204">
        <v>98.3</v>
      </c>
      <c r="N11" s="204">
        <v>92</v>
      </c>
      <c r="O11" s="204">
        <v>92.5</v>
      </c>
      <c r="P11" s="204">
        <v>88</v>
      </c>
      <c r="Q11" s="204">
        <v>82.8</v>
      </c>
      <c r="R11" s="204">
        <v>93.2</v>
      </c>
      <c r="S11" s="204">
        <v>96.2</v>
      </c>
      <c r="T11" s="204">
        <v>97.2</v>
      </c>
      <c r="U11" s="204">
        <v>94.8</v>
      </c>
      <c r="V11" s="204">
        <v>95.6</v>
      </c>
      <c r="W11" s="204">
        <v>85.4</v>
      </c>
      <c r="X11" s="204">
        <v>109.3</v>
      </c>
      <c r="Y11" s="204">
        <v>97.3</v>
      </c>
    </row>
    <row r="12" spans="1:25" ht="12.75" customHeight="1">
      <c r="A12" s="190"/>
      <c r="B12" s="202" t="s">
        <v>98</v>
      </c>
      <c r="C12" s="203">
        <v>111.8</v>
      </c>
      <c r="D12" s="204">
        <v>95.8</v>
      </c>
      <c r="E12" s="204">
        <v>106.2</v>
      </c>
      <c r="F12" s="204">
        <v>99.7</v>
      </c>
      <c r="G12" s="204">
        <v>143.8</v>
      </c>
      <c r="H12" s="204">
        <v>95.6</v>
      </c>
      <c r="I12" s="204">
        <v>110.9</v>
      </c>
      <c r="J12" s="204">
        <v>142.1</v>
      </c>
      <c r="K12" s="204">
        <v>113.7</v>
      </c>
      <c r="L12" s="204">
        <v>102</v>
      </c>
      <c r="M12" s="204">
        <v>105.4</v>
      </c>
      <c r="N12" s="204">
        <v>107.7</v>
      </c>
      <c r="O12" s="204">
        <v>105.4</v>
      </c>
      <c r="P12" s="204">
        <v>121.1</v>
      </c>
      <c r="Q12" s="204">
        <v>98.8</v>
      </c>
      <c r="R12" s="204">
        <v>113.5</v>
      </c>
      <c r="S12" s="204">
        <v>117</v>
      </c>
      <c r="T12" s="204">
        <v>119.4</v>
      </c>
      <c r="U12" s="204">
        <v>109.4</v>
      </c>
      <c r="V12" s="204">
        <v>97.7</v>
      </c>
      <c r="W12" s="204">
        <v>112.6</v>
      </c>
      <c r="X12" s="204">
        <v>98.5</v>
      </c>
      <c r="Y12" s="204">
        <v>111.6</v>
      </c>
    </row>
    <row r="13" spans="1:25" ht="12.75" customHeight="1">
      <c r="A13" s="190"/>
      <c r="B13" s="202" t="s">
        <v>99</v>
      </c>
      <c r="C13" s="203">
        <v>97.8</v>
      </c>
      <c r="D13" s="204">
        <v>100.2</v>
      </c>
      <c r="E13" s="204">
        <v>100.9</v>
      </c>
      <c r="F13" s="204">
        <v>106.8</v>
      </c>
      <c r="G13" s="204">
        <v>90.1</v>
      </c>
      <c r="H13" s="204">
        <v>101.3</v>
      </c>
      <c r="I13" s="204">
        <v>90.5</v>
      </c>
      <c r="J13" s="204">
        <v>94</v>
      </c>
      <c r="K13" s="204">
        <v>100.3</v>
      </c>
      <c r="L13" s="204">
        <v>101.4</v>
      </c>
      <c r="M13" s="204">
        <v>93.2</v>
      </c>
      <c r="N13" s="204">
        <v>99.7</v>
      </c>
      <c r="O13" s="204">
        <v>103.3</v>
      </c>
      <c r="P13" s="204">
        <v>86.2</v>
      </c>
      <c r="Q13" s="204">
        <v>97.5</v>
      </c>
      <c r="R13" s="204">
        <v>100.1</v>
      </c>
      <c r="S13" s="204">
        <v>102.5</v>
      </c>
      <c r="T13" s="204">
        <v>93.4</v>
      </c>
      <c r="U13" s="204">
        <v>99.1</v>
      </c>
      <c r="V13" s="204">
        <v>92.9</v>
      </c>
      <c r="W13" s="204">
        <v>101.5</v>
      </c>
      <c r="X13" s="204">
        <v>106.5</v>
      </c>
      <c r="Y13" s="204">
        <v>98</v>
      </c>
    </row>
    <row r="14" spans="1:25" ht="12.75" customHeight="1">
      <c r="A14" s="190"/>
      <c r="B14" s="202" t="s">
        <v>100</v>
      </c>
      <c r="C14" s="203">
        <v>99.8</v>
      </c>
      <c r="D14" s="204">
        <v>95.2</v>
      </c>
      <c r="E14" s="204">
        <v>96.7</v>
      </c>
      <c r="F14" s="204">
        <v>100.7</v>
      </c>
      <c r="G14" s="204">
        <v>92.8</v>
      </c>
      <c r="H14" s="204">
        <v>90.9</v>
      </c>
      <c r="I14" s="204">
        <v>101.4</v>
      </c>
      <c r="J14" s="204">
        <v>85.7</v>
      </c>
      <c r="K14" s="204">
        <v>93</v>
      </c>
      <c r="L14" s="204">
        <v>93.7</v>
      </c>
      <c r="M14" s="204">
        <v>85.1</v>
      </c>
      <c r="N14" s="204">
        <v>89.6</v>
      </c>
      <c r="O14" s="204">
        <v>95.8</v>
      </c>
      <c r="P14" s="204">
        <v>87.7</v>
      </c>
      <c r="Q14" s="204">
        <v>137.6</v>
      </c>
      <c r="R14" s="204">
        <v>95</v>
      </c>
      <c r="S14" s="204">
        <v>95.8</v>
      </c>
      <c r="T14" s="204">
        <v>88</v>
      </c>
      <c r="U14" s="204">
        <v>93.4</v>
      </c>
      <c r="V14" s="204">
        <v>96</v>
      </c>
      <c r="W14" s="204">
        <v>98.1</v>
      </c>
      <c r="X14" s="204">
        <v>92.5</v>
      </c>
      <c r="Y14" s="204">
        <v>99.7</v>
      </c>
    </row>
    <row r="15" spans="1:25" ht="12.75" customHeight="1">
      <c r="A15" s="190"/>
      <c r="B15" s="202" t="s">
        <v>101</v>
      </c>
      <c r="C15" s="203">
        <v>109.4</v>
      </c>
      <c r="D15" s="204">
        <v>105.9</v>
      </c>
      <c r="E15" s="204">
        <v>109.3</v>
      </c>
      <c r="F15" s="204">
        <v>102.7</v>
      </c>
      <c r="G15" s="204">
        <v>99.3</v>
      </c>
      <c r="H15" s="204">
        <v>100.4</v>
      </c>
      <c r="I15" s="204">
        <v>111.6</v>
      </c>
      <c r="J15" s="204">
        <v>100.5</v>
      </c>
      <c r="K15" s="204">
        <v>105.4</v>
      </c>
      <c r="L15" s="204">
        <v>107.6</v>
      </c>
      <c r="M15" s="204">
        <v>106.7</v>
      </c>
      <c r="N15" s="204">
        <v>103.5</v>
      </c>
      <c r="O15" s="204">
        <v>107.9</v>
      </c>
      <c r="P15" s="204">
        <v>116.4</v>
      </c>
      <c r="Q15" s="204">
        <v>130.7</v>
      </c>
      <c r="R15" s="204">
        <v>106.7</v>
      </c>
      <c r="S15" s="204">
        <v>107.7</v>
      </c>
      <c r="T15" s="204">
        <v>95.3</v>
      </c>
      <c r="U15" s="204">
        <v>109</v>
      </c>
      <c r="V15" s="204">
        <v>100.3</v>
      </c>
      <c r="W15" s="204">
        <v>108.6</v>
      </c>
      <c r="X15" s="204">
        <v>75.5</v>
      </c>
      <c r="Y15" s="204">
        <v>108.8</v>
      </c>
    </row>
    <row r="16" spans="1:25" ht="12.75" customHeight="1">
      <c r="A16" s="190"/>
      <c r="B16" s="202" t="s">
        <v>102</v>
      </c>
      <c r="C16" s="203">
        <v>109.3</v>
      </c>
      <c r="D16" s="204">
        <v>110</v>
      </c>
      <c r="E16" s="204">
        <v>105.5</v>
      </c>
      <c r="F16" s="204">
        <v>103.3</v>
      </c>
      <c r="G16" s="204">
        <v>95.4</v>
      </c>
      <c r="H16" s="204">
        <v>111.4</v>
      </c>
      <c r="I16" s="204">
        <v>127.1</v>
      </c>
      <c r="J16" s="204">
        <v>95</v>
      </c>
      <c r="K16" s="204">
        <v>105.2</v>
      </c>
      <c r="L16" s="204">
        <v>101.9</v>
      </c>
      <c r="M16" s="204">
        <v>106.5</v>
      </c>
      <c r="N16" s="204">
        <v>107.3</v>
      </c>
      <c r="O16" s="204">
        <v>98.3</v>
      </c>
      <c r="P16" s="204">
        <v>95.8</v>
      </c>
      <c r="Q16" s="204">
        <v>126.1</v>
      </c>
      <c r="R16" s="204">
        <v>111.2</v>
      </c>
      <c r="S16" s="204">
        <v>109.8</v>
      </c>
      <c r="T16" s="204">
        <v>101.9</v>
      </c>
      <c r="U16" s="204">
        <v>102.3</v>
      </c>
      <c r="V16" s="204">
        <v>104.3</v>
      </c>
      <c r="W16" s="204">
        <v>126.5</v>
      </c>
      <c r="X16" s="204">
        <v>95.4</v>
      </c>
      <c r="Y16" s="204">
        <v>109.1</v>
      </c>
    </row>
    <row r="17" spans="1:25" ht="12.75" customHeight="1">
      <c r="A17" s="190"/>
      <c r="B17" s="202" t="s">
        <v>103</v>
      </c>
      <c r="C17" s="203">
        <v>91.7</v>
      </c>
      <c r="D17" s="204">
        <v>98</v>
      </c>
      <c r="E17" s="204">
        <v>92.5</v>
      </c>
      <c r="F17" s="204">
        <v>99.6</v>
      </c>
      <c r="G17" s="204">
        <v>91.9</v>
      </c>
      <c r="H17" s="204">
        <v>100.1</v>
      </c>
      <c r="I17" s="204">
        <v>96</v>
      </c>
      <c r="J17" s="204">
        <v>83.1</v>
      </c>
      <c r="K17" s="204">
        <v>90.5</v>
      </c>
      <c r="L17" s="204">
        <v>96.4</v>
      </c>
      <c r="M17" s="204">
        <v>88</v>
      </c>
      <c r="N17" s="204">
        <v>95.6</v>
      </c>
      <c r="O17" s="204">
        <v>93.9</v>
      </c>
      <c r="P17" s="204">
        <v>100.4</v>
      </c>
      <c r="Q17" s="204">
        <v>91.4</v>
      </c>
      <c r="R17" s="204">
        <v>88.4</v>
      </c>
      <c r="S17" s="204">
        <v>82</v>
      </c>
      <c r="T17" s="204">
        <v>96.1</v>
      </c>
      <c r="U17" s="204">
        <v>94</v>
      </c>
      <c r="V17" s="204">
        <v>100.6</v>
      </c>
      <c r="W17" s="204">
        <v>87.2</v>
      </c>
      <c r="X17" s="204">
        <v>110</v>
      </c>
      <c r="Y17" s="204">
        <v>92</v>
      </c>
    </row>
    <row r="18" spans="1:25" ht="12.75" customHeight="1">
      <c r="A18" s="190"/>
      <c r="B18" s="202" t="s">
        <v>104</v>
      </c>
      <c r="C18" s="203">
        <v>105.3</v>
      </c>
      <c r="D18" s="204">
        <v>108.8</v>
      </c>
      <c r="E18" s="204">
        <v>98</v>
      </c>
      <c r="F18" s="204">
        <v>109.3</v>
      </c>
      <c r="G18" s="204">
        <v>109</v>
      </c>
      <c r="H18" s="204">
        <v>104.7</v>
      </c>
      <c r="I18" s="204">
        <v>94.9</v>
      </c>
      <c r="J18" s="204">
        <v>103.9</v>
      </c>
      <c r="K18" s="204">
        <v>110.2</v>
      </c>
      <c r="L18" s="204">
        <v>97</v>
      </c>
      <c r="M18" s="204">
        <v>105.9</v>
      </c>
      <c r="N18" s="204">
        <v>105.7</v>
      </c>
      <c r="O18" s="204">
        <v>103.7</v>
      </c>
      <c r="P18" s="204">
        <v>122.5</v>
      </c>
      <c r="Q18" s="204">
        <v>100.2</v>
      </c>
      <c r="R18" s="204">
        <v>98.1</v>
      </c>
      <c r="S18" s="204">
        <v>101.4</v>
      </c>
      <c r="T18" s="204">
        <v>97.4</v>
      </c>
      <c r="U18" s="204">
        <v>99.4</v>
      </c>
      <c r="V18" s="204">
        <v>105.5</v>
      </c>
      <c r="W18" s="204">
        <v>91.2</v>
      </c>
      <c r="X18" s="204">
        <v>114.5</v>
      </c>
      <c r="Y18" s="204">
        <v>105.4</v>
      </c>
    </row>
    <row r="19" spans="1:25" ht="12.75" customHeight="1">
      <c r="A19" s="190"/>
      <c r="B19" s="202" t="s">
        <v>105</v>
      </c>
      <c r="C19" s="203">
        <v>96.2</v>
      </c>
      <c r="D19" s="204">
        <v>102.9</v>
      </c>
      <c r="E19" s="204">
        <v>103.2</v>
      </c>
      <c r="F19" s="204">
        <v>106.2</v>
      </c>
      <c r="G19" s="204">
        <v>87.9</v>
      </c>
      <c r="H19" s="204">
        <v>108.6</v>
      </c>
      <c r="I19" s="204">
        <v>87.6</v>
      </c>
      <c r="J19" s="204">
        <v>108.6</v>
      </c>
      <c r="K19" s="204">
        <v>97.8</v>
      </c>
      <c r="L19" s="204">
        <v>98.8</v>
      </c>
      <c r="M19" s="204">
        <v>101.4</v>
      </c>
      <c r="N19" s="204">
        <v>101.9</v>
      </c>
      <c r="O19" s="204">
        <v>103.8</v>
      </c>
      <c r="P19" s="204">
        <v>99.5</v>
      </c>
      <c r="Q19" s="204">
        <v>88.6</v>
      </c>
      <c r="R19" s="204">
        <v>99.9</v>
      </c>
      <c r="S19" s="204">
        <v>97.4</v>
      </c>
      <c r="T19" s="204">
        <v>111.8</v>
      </c>
      <c r="U19" s="204">
        <v>99.6</v>
      </c>
      <c r="V19" s="204">
        <v>104.3</v>
      </c>
      <c r="W19" s="204">
        <v>98.2</v>
      </c>
      <c r="X19" s="204">
        <v>89.9</v>
      </c>
      <c r="Y19" s="204">
        <v>96.1</v>
      </c>
    </row>
    <row r="20" spans="1:25" ht="12.75" customHeight="1">
      <c r="A20" s="190"/>
      <c r="B20" s="202" t="s">
        <v>106</v>
      </c>
      <c r="C20" s="203">
        <v>97.9</v>
      </c>
      <c r="D20" s="204">
        <v>110.5</v>
      </c>
      <c r="E20" s="204">
        <v>102.1</v>
      </c>
      <c r="F20" s="204">
        <v>105.2</v>
      </c>
      <c r="G20" s="204">
        <v>104.8</v>
      </c>
      <c r="H20" s="204">
        <v>106.6</v>
      </c>
      <c r="I20" s="204">
        <v>99.3</v>
      </c>
      <c r="J20" s="204">
        <v>96.5</v>
      </c>
      <c r="K20" s="204">
        <v>97.3</v>
      </c>
      <c r="L20" s="204">
        <v>102.6</v>
      </c>
      <c r="M20" s="204">
        <v>110.9</v>
      </c>
      <c r="N20" s="204">
        <v>107.2</v>
      </c>
      <c r="O20" s="204">
        <v>106.1</v>
      </c>
      <c r="P20" s="204">
        <v>97.8</v>
      </c>
      <c r="Q20" s="204">
        <v>77.3</v>
      </c>
      <c r="R20" s="204">
        <v>105.5</v>
      </c>
      <c r="S20" s="204">
        <v>100.9</v>
      </c>
      <c r="T20" s="204">
        <v>114.5</v>
      </c>
      <c r="U20" s="204">
        <v>106.1</v>
      </c>
      <c r="V20" s="204">
        <v>110.6</v>
      </c>
      <c r="W20" s="204">
        <v>106.9</v>
      </c>
      <c r="X20" s="204">
        <v>85.4</v>
      </c>
      <c r="Y20" s="204">
        <v>97.7</v>
      </c>
    </row>
    <row r="21" spans="1:25" ht="12.75" customHeight="1">
      <c r="A21" s="190"/>
      <c r="B21" s="202" t="s">
        <v>107</v>
      </c>
      <c r="C21" s="203">
        <v>94.9</v>
      </c>
      <c r="D21" s="204">
        <v>110.6</v>
      </c>
      <c r="E21" s="204">
        <v>96.5</v>
      </c>
      <c r="F21" s="204">
        <v>94.2</v>
      </c>
      <c r="G21" s="204">
        <v>110.9</v>
      </c>
      <c r="H21" s="204">
        <v>101.3</v>
      </c>
      <c r="I21" s="204">
        <v>95.6</v>
      </c>
      <c r="J21" s="204">
        <v>85.4</v>
      </c>
      <c r="K21" s="204">
        <v>88.6</v>
      </c>
      <c r="L21" s="204">
        <v>106.8</v>
      </c>
      <c r="M21" s="204">
        <v>98.3</v>
      </c>
      <c r="N21" s="204">
        <v>101.5</v>
      </c>
      <c r="O21" s="204">
        <v>102</v>
      </c>
      <c r="P21" s="204">
        <v>105.1</v>
      </c>
      <c r="Q21" s="204">
        <v>92.5</v>
      </c>
      <c r="R21" s="204">
        <v>99.1</v>
      </c>
      <c r="S21" s="204">
        <v>95.9</v>
      </c>
      <c r="T21" s="204">
        <v>103.8</v>
      </c>
      <c r="U21" s="204">
        <v>99.8</v>
      </c>
      <c r="V21" s="204">
        <v>100.7</v>
      </c>
      <c r="W21" s="204">
        <v>100.8</v>
      </c>
      <c r="X21" s="204">
        <v>93.1</v>
      </c>
      <c r="Y21" s="204">
        <v>94.9</v>
      </c>
    </row>
    <row r="22" spans="1:25" ht="12.75" customHeight="1">
      <c r="A22" s="190"/>
      <c r="B22" s="202" t="s">
        <v>110</v>
      </c>
      <c r="C22" s="203">
        <v>88.1</v>
      </c>
      <c r="D22" s="204">
        <v>105</v>
      </c>
      <c r="E22" s="204">
        <v>94.7</v>
      </c>
      <c r="F22" s="204">
        <v>84.6</v>
      </c>
      <c r="G22" s="204">
        <v>82.1</v>
      </c>
      <c r="H22" s="204">
        <v>85.3</v>
      </c>
      <c r="I22" s="204">
        <v>84</v>
      </c>
      <c r="J22" s="204">
        <v>96.3</v>
      </c>
      <c r="K22" s="204">
        <v>95.2</v>
      </c>
      <c r="L22" s="204">
        <v>87.6</v>
      </c>
      <c r="M22" s="204">
        <v>96.6</v>
      </c>
      <c r="N22" s="204">
        <v>91.7</v>
      </c>
      <c r="O22" s="204">
        <v>96.5</v>
      </c>
      <c r="P22" s="204">
        <v>109.5</v>
      </c>
      <c r="Q22" s="204">
        <v>64.8</v>
      </c>
      <c r="R22" s="204">
        <v>88.2</v>
      </c>
      <c r="S22" s="204">
        <v>91.4</v>
      </c>
      <c r="T22" s="204">
        <v>91.7</v>
      </c>
      <c r="U22" s="204">
        <v>93</v>
      </c>
      <c r="V22" s="204">
        <v>95.4</v>
      </c>
      <c r="W22" s="204">
        <v>76.2</v>
      </c>
      <c r="X22" s="204">
        <v>131.1</v>
      </c>
      <c r="Y22" s="204">
        <v>88.8</v>
      </c>
    </row>
    <row r="23" spans="1:25" ht="12.75" customHeight="1">
      <c r="A23" s="190"/>
      <c r="B23" s="202" t="s">
        <v>111</v>
      </c>
      <c r="C23" s="203">
        <v>97.7</v>
      </c>
      <c r="D23" s="204">
        <v>109.5</v>
      </c>
      <c r="E23" s="204">
        <v>99.7</v>
      </c>
      <c r="F23" s="204">
        <v>96.4</v>
      </c>
      <c r="G23" s="204">
        <v>107.3</v>
      </c>
      <c r="H23" s="204">
        <v>100.6</v>
      </c>
      <c r="I23" s="204">
        <v>86.2</v>
      </c>
      <c r="J23" s="204">
        <v>98.1</v>
      </c>
      <c r="K23" s="204">
        <v>105.7</v>
      </c>
      <c r="L23" s="204">
        <v>78</v>
      </c>
      <c r="M23" s="204">
        <v>101.6</v>
      </c>
      <c r="N23" s="204">
        <v>96.1</v>
      </c>
      <c r="O23" s="204">
        <v>99.9</v>
      </c>
      <c r="P23" s="204">
        <v>105.7</v>
      </c>
      <c r="Q23" s="204">
        <v>76.3</v>
      </c>
      <c r="R23" s="204">
        <v>97</v>
      </c>
      <c r="S23" s="204">
        <v>97.1</v>
      </c>
      <c r="T23" s="204">
        <v>114.2</v>
      </c>
      <c r="U23" s="204">
        <v>97.3</v>
      </c>
      <c r="V23" s="204">
        <v>88.5</v>
      </c>
      <c r="W23" s="204">
        <v>90.8</v>
      </c>
      <c r="X23" s="204">
        <v>114</v>
      </c>
      <c r="Y23" s="204">
        <v>97.9</v>
      </c>
    </row>
    <row r="24" spans="1:25" ht="12.75" customHeight="1">
      <c r="A24" s="190"/>
      <c r="B24" s="202" t="s">
        <v>112</v>
      </c>
      <c r="C24" s="203">
        <v>87.5</v>
      </c>
      <c r="D24" s="204">
        <v>96.2</v>
      </c>
      <c r="E24" s="204">
        <v>91</v>
      </c>
      <c r="F24" s="204">
        <v>90.9</v>
      </c>
      <c r="G24" s="204">
        <v>129.6</v>
      </c>
      <c r="H24" s="204">
        <v>101.8</v>
      </c>
      <c r="I24" s="204">
        <v>89</v>
      </c>
      <c r="J24" s="204">
        <v>131.3</v>
      </c>
      <c r="K24" s="204">
        <v>70.2</v>
      </c>
      <c r="L24" s="204">
        <v>93.2</v>
      </c>
      <c r="M24" s="204">
        <v>103.6</v>
      </c>
      <c r="N24" s="204">
        <v>85.5</v>
      </c>
      <c r="O24" s="204">
        <v>108.3</v>
      </c>
      <c r="P24" s="204">
        <v>149.4</v>
      </c>
      <c r="Q24" s="204">
        <v>82.1</v>
      </c>
      <c r="R24" s="204">
        <v>98.5</v>
      </c>
      <c r="S24" s="204">
        <v>79.4</v>
      </c>
      <c r="T24" s="204">
        <v>132.9</v>
      </c>
      <c r="U24" s="204">
        <v>107.8</v>
      </c>
      <c r="V24" s="204">
        <v>105.5</v>
      </c>
      <c r="W24" s="204">
        <v>101.8</v>
      </c>
      <c r="X24" s="204">
        <v>100.6</v>
      </c>
      <c r="Y24" s="204">
        <v>87.7</v>
      </c>
    </row>
    <row r="25" spans="1:25" ht="12.75" customHeight="1">
      <c r="A25" s="190"/>
      <c r="B25" s="202" t="s">
        <v>113</v>
      </c>
      <c r="C25" s="203">
        <v>81.9</v>
      </c>
      <c r="D25" s="204">
        <v>99.5</v>
      </c>
      <c r="E25" s="204">
        <v>95.4</v>
      </c>
      <c r="F25" s="204">
        <v>97.7</v>
      </c>
      <c r="G25" s="204">
        <v>97.2</v>
      </c>
      <c r="H25" s="204">
        <v>90.5</v>
      </c>
      <c r="I25" s="204">
        <v>74.9</v>
      </c>
      <c r="J25" s="204">
        <v>84.7</v>
      </c>
      <c r="K25" s="204">
        <v>63.7</v>
      </c>
      <c r="L25" s="204">
        <v>70.8</v>
      </c>
      <c r="M25" s="204">
        <v>89.2</v>
      </c>
      <c r="N25" s="204">
        <v>86.3</v>
      </c>
      <c r="O25" s="204">
        <v>105.1</v>
      </c>
      <c r="P25" s="204">
        <v>95.7</v>
      </c>
      <c r="Q25" s="204">
        <v>102.4</v>
      </c>
      <c r="R25" s="204">
        <v>94.9</v>
      </c>
      <c r="S25" s="204">
        <v>76.9</v>
      </c>
      <c r="T25" s="204">
        <v>129.8</v>
      </c>
      <c r="U25" s="204">
        <v>99.8</v>
      </c>
      <c r="V25" s="204">
        <v>113.1</v>
      </c>
      <c r="W25" s="204">
        <v>98.7</v>
      </c>
      <c r="X25" s="204">
        <v>106</v>
      </c>
      <c r="Y25" s="204">
        <v>82.3</v>
      </c>
    </row>
    <row r="26" spans="1:25" ht="12.75" customHeight="1">
      <c r="A26" s="190"/>
      <c r="B26" s="202" t="s">
        <v>114</v>
      </c>
      <c r="C26" s="203">
        <v>91.6</v>
      </c>
      <c r="D26" s="204">
        <v>89.8</v>
      </c>
      <c r="E26" s="204">
        <v>100.8</v>
      </c>
      <c r="F26" s="204">
        <v>98.4</v>
      </c>
      <c r="G26" s="204">
        <v>102.9</v>
      </c>
      <c r="H26" s="204">
        <v>78.5</v>
      </c>
      <c r="I26" s="204">
        <v>71.6</v>
      </c>
      <c r="J26" s="204">
        <v>106.3</v>
      </c>
      <c r="K26" s="204">
        <v>71</v>
      </c>
      <c r="L26" s="204">
        <v>73.4</v>
      </c>
      <c r="M26" s="204">
        <v>94.9</v>
      </c>
      <c r="N26" s="204">
        <v>84</v>
      </c>
      <c r="O26" s="204">
        <v>97</v>
      </c>
      <c r="P26" s="204">
        <v>91.8</v>
      </c>
      <c r="Q26" s="204">
        <v>147.1</v>
      </c>
      <c r="R26" s="204">
        <v>93.6</v>
      </c>
      <c r="S26" s="204">
        <v>82.2</v>
      </c>
      <c r="T26" s="204">
        <v>120.7</v>
      </c>
      <c r="U26" s="204">
        <v>96.9</v>
      </c>
      <c r="V26" s="204">
        <v>100.8</v>
      </c>
      <c r="W26" s="204">
        <v>94.4</v>
      </c>
      <c r="X26" s="204">
        <v>84.8</v>
      </c>
      <c r="Y26" s="204">
        <v>91.5</v>
      </c>
    </row>
    <row r="27" spans="1:25" ht="12.75" customHeight="1">
      <c r="A27" s="190"/>
      <c r="B27" s="202" t="s">
        <v>115</v>
      </c>
      <c r="C27" s="203">
        <v>102.3</v>
      </c>
      <c r="D27" s="204">
        <v>107</v>
      </c>
      <c r="E27" s="204">
        <v>98.3</v>
      </c>
      <c r="F27" s="204">
        <v>99.1</v>
      </c>
      <c r="G27" s="204">
        <v>109.9</v>
      </c>
      <c r="H27" s="204">
        <v>92.8</v>
      </c>
      <c r="I27" s="204">
        <v>101.5</v>
      </c>
      <c r="J27" s="204">
        <v>120.2</v>
      </c>
      <c r="K27" s="204">
        <v>88.6</v>
      </c>
      <c r="L27" s="204">
        <v>92.3</v>
      </c>
      <c r="M27" s="204">
        <v>118.7</v>
      </c>
      <c r="N27" s="204">
        <v>100</v>
      </c>
      <c r="O27" s="204">
        <v>101.7</v>
      </c>
      <c r="P27" s="204">
        <v>104.7</v>
      </c>
      <c r="Q27" s="204">
        <v>126.4</v>
      </c>
      <c r="R27" s="204">
        <v>105.6</v>
      </c>
      <c r="S27" s="204">
        <v>99.2</v>
      </c>
      <c r="T27" s="204">
        <v>119.4</v>
      </c>
      <c r="U27" s="204">
        <v>105</v>
      </c>
      <c r="V27" s="204">
        <v>102.6</v>
      </c>
      <c r="W27" s="204">
        <v>110</v>
      </c>
      <c r="X27" s="204">
        <v>72.7</v>
      </c>
      <c r="Y27" s="204">
        <v>101.8</v>
      </c>
    </row>
    <row r="28" spans="1:25" ht="12.75" customHeight="1">
      <c r="A28" s="190"/>
      <c r="B28" s="202" t="s">
        <v>116</v>
      </c>
      <c r="C28" s="203">
        <v>104.3</v>
      </c>
      <c r="D28" s="204">
        <v>116.4</v>
      </c>
      <c r="E28" s="204">
        <v>102.8</v>
      </c>
      <c r="F28" s="204">
        <v>95.5</v>
      </c>
      <c r="G28" s="204">
        <v>106.5</v>
      </c>
      <c r="H28" s="204">
        <v>96.7</v>
      </c>
      <c r="I28" s="204">
        <v>113.4</v>
      </c>
      <c r="J28" s="204">
        <v>115.5</v>
      </c>
      <c r="K28" s="204">
        <v>100.1</v>
      </c>
      <c r="L28" s="204">
        <v>74</v>
      </c>
      <c r="M28" s="204">
        <v>110.4</v>
      </c>
      <c r="N28" s="204">
        <v>98.6</v>
      </c>
      <c r="O28" s="204">
        <v>91.7</v>
      </c>
      <c r="P28" s="204">
        <v>83.6</v>
      </c>
      <c r="Q28" s="204">
        <v>116.3</v>
      </c>
      <c r="R28" s="204">
        <v>100.5</v>
      </c>
      <c r="S28" s="204">
        <v>96.1</v>
      </c>
      <c r="T28" s="204">
        <v>112</v>
      </c>
      <c r="U28" s="204">
        <v>94.4</v>
      </c>
      <c r="V28" s="204">
        <v>100.1</v>
      </c>
      <c r="W28" s="204">
        <v>107.8</v>
      </c>
      <c r="X28" s="204">
        <v>91.3</v>
      </c>
      <c r="Y28" s="204">
        <v>104.1</v>
      </c>
    </row>
    <row r="29" spans="1:25" ht="12.75" customHeight="1">
      <c r="A29" s="190"/>
      <c r="B29" s="202" t="s">
        <v>117</v>
      </c>
      <c r="C29" s="203">
        <v>93.3</v>
      </c>
      <c r="D29" s="204">
        <v>105.5</v>
      </c>
      <c r="E29" s="204">
        <v>99.4</v>
      </c>
      <c r="F29" s="204">
        <v>90.4</v>
      </c>
      <c r="G29" s="204">
        <v>101.1</v>
      </c>
      <c r="H29" s="204">
        <v>96.3</v>
      </c>
      <c r="I29" s="204">
        <v>91.2</v>
      </c>
      <c r="J29" s="204">
        <v>102.1</v>
      </c>
      <c r="K29" s="204">
        <v>89.8</v>
      </c>
      <c r="L29" s="204">
        <v>87.6</v>
      </c>
      <c r="M29" s="204">
        <v>103.4</v>
      </c>
      <c r="N29" s="204">
        <v>90.7</v>
      </c>
      <c r="O29" s="204">
        <v>95.5</v>
      </c>
      <c r="P29" s="204">
        <v>111.5</v>
      </c>
      <c r="Q29" s="204">
        <v>91.9</v>
      </c>
      <c r="R29" s="204">
        <v>90.9</v>
      </c>
      <c r="S29" s="204">
        <v>85.6</v>
      </c>
      <c r="T29" s="204">
        <v>105.2</v>
      </c>
      <c r="U29" s="204">
        <v>94</v>
      </c>
      <c r="V29" s="204">
        <v>99.9</v>
      </c>
      <c r="W29" s="204">
        <v>87.9</v>
      </c>
      <c r="X29" s="204">
        <v>91.5</v>
      </c>
      <c r="Y29" s="204">
        <v>93.2</v>
      </c>
    </row>
    <row r="30" spans="1:25" ht="12.75" customHeight="1">
      <c r="A30" s="190"/>
      <c r="B30" s="202" t="s">
        <v>118</v>
      </c>
      <c r="C30" s="203">
        <v>105</v>
      </c>
      <c r="D30" s="204">
        <v>126</v>
      </c>
      <c r="E30" s="204">
        <v>99.1</v>
      </c>
      <c r="F30" s="204">
        <v>87.8</v>
      </c>
      <c r="G30" s="204">
        <v>121.4</v>
      </c>
      <c r="H30" s="204">
        <v>102.1</v>
      </c>
      <c r="I30" s="204">
        <v>89.8</v>
      </c>
      <c r="J30" s="204">
        <v>107.5</v>
      </c>
      <c r="K30" s="204">
        <v>110.4</v>
      </c>
      <c r="L30" s="204">
        <v>91.6</v>
      </c>
      <c r="M30" s="204">
        <v>109.4</v>
      </c>
      <c r="N30" s="204">
        <v>94.1</v>
      </c>
      <c r="O30" s="204">
        <v>101.6</v>
      </c>
      <c r="P30" s="204">
        <v>106.2</v>
      </c>
      <c r="Q30" s="204">
        <v>97.2</v>
      </c>
      <c r="R30" s="204">
        <v>102.3</v>
      </c>
      <c r="S30" s="204">
        <v>98.7</v>
      </c>
      <c r="T30" s="204">
        <v>109.6</v>
      </c>
      <c r="U30" s="204">
        <v>95.9</v>
      </c>
      <c r="V30" s="204">
        <v>102.5</v>
      </c>
      <c r="W30" s="204">
        <v>110.5</v>
      </c>
      <c r="X30" s="204">
        <v>100.5</v>
      </c>
      <c r="Y30" s="204">
        <v>104.9</v>
      </c>
    </row>
    <row r="31" spans="1:25" ht="12.75" customHeight="1">
      <c r="A31" s="190"/>
      <c r="B31" s="202" t="s">
        <v>119</v>
      </c>
      <c r="C31" s="203">
        <v>101.2</v>
      </c>
      <c r="D31" s="204">
        <v>119.9</v>
      </c>
      <c r="E31" s="204">
        <v>107.7</v>
      </c>
      <c r="F31" s="204">
        <v>93.9</v>
      </c>
      <c r="G31" s="204">
        <v>87.2</v>
      </c>
      <c r="H31" s="204">
        <v>101.9</v>
      </c>
      <c r="I31" s="204">
        <v>87</v>
      </c>
      <c r="J31" s="204">
        <v>99.2</v>
      </c>
      <c r="K31" s="204">
        <v>108.7</v>
      </c>
      <c r="L31" s="204">
        <v>91</v>
      </c>
      <c r="M31" s="204">
        <v>104.5</v>
      </c>
      <c r="N31" s="204">
        <v>98.1</v>
      </c>
      <c r="O31" s="204">
        <v>100.4</v>
      </c>
      <c r="P31" s="204">
        <v>102</v>
      </c>
      <c r="Q31" s="204">
        <v>96.5</v>
      </c>
      <c r="R31" s="204">
        <v>101.8</v>
      </c>
      <c r="S31" s="204">
        <v>98</v>
      </c>
      <c r="T31" s="204">
        <v>130.3</v>
      </c>
      <c r="U31" s="204">
        <v>91.1</v>
      </c>
      <c r="V31" s="204">
        <v>104.3</v>
      </c>
      <c r="W31" s="204">
        <v>105.3</v>
      </c>
      <c r="X31" s="204">
        <v>82</v>
      </c>
      <c r="Y31" s="204">
        <v>100.9</v>
      </c>
    </row>
    <row r="32" spans="1:25" ht="12.75" customHeight="1">
      <c r="A32" s="190"/>
      <c r="B32" s="202" t="s">
        <v>120</v>
      </c>
      <c r="C32" s="203">
        <v>99.4</v>
      </c>
      <c r="D32" s="204">
        <v>114.8</v>
      </c>
      <c r="E32" s="204">
        <v>107.2</v>
      </c>
      <c r="F32" s="204">
        <v>92.4</v>
      </c>
      <c r="G32" s="204">
        <v>94.9</v>
      </c>
      <c r="H32" s="204">
        <v>97.5</v>
      </c>
      <c r="I32" s="204">
        <v>89.5</v>
      </c>
      <c r="J32" s="204">
        <v>90.4</v>
      </c>
      <c r="K32" s="204">
        <v>102.1</v>
      </c>
      <c r="L32" s="204">
        <v>97.6</v>
      </c>
      <c r="M32" s="204">
        <v>108.7</v>
      </c>
      <c r="N32" s="204">
        <v>99</v>
      </c>
      <c r="O32" s="204">
        <v>99.6</v>
      </c>
      <c r="P32" s="204">
        <v>87.4</v>
      </c>
      <c r="Q32" s="204">
        <v>93.1</v>
      </c>
      <c r="R32" s="204">
        <v>106.6</v>
      </c>
      <c r="S32" s="204">
        <v>96.6</v>
      </c>
      <c r="T32" s="204">
        <v>141.1</v>
      </c>
      <c r="U32" s="204">
        <v>96.7</v>
      </c>
      <c r="V32" s="204">
        <v>104.6</v>
      </c>
      <c r="W32" s="204">
        <v>116.6</v>
      </c>
      <c r="X32" s="204">
        <v>77.5</v>
      </c>
      <c r="Y32" s="204">
        <v>99</v>
      </c>
    </row>
    <row r="33" spans="1:25" ht="12.75" customHeight="1">
      <c r="A33" s="190"/>
      <c r="B33" s="202" t="s">
        <v>121</v>
      </c>
      <c r="C33" s="203">
        <v>95.5</v>
      </c>
      <c r="D33" s="204">
        <v>104.9</v>
      </c>
      <c r="E33" s="204">
        <v>102.1</v>
      </c>
      <c r="F33" s="204">
        <v>86.6</v>
      </c>
      <c r="G33" s="204">
        <v>97.3</v>
      </c>
      <c r="H33" s="204">
        <v>87.5</v>
      </c>
      <c r="I33" s="204">
        <v>97.2</v>
      </c>
      <c r="J33" s="204">
        <v>91.4</v>
      </c>
      <c r="K33" s="204">
        <v>97.9</v>
      </c>
      <c r="L33" s="204">
        <v>90.3</v>
      </c>
      <c r="M33" s="204">
        <v>101.2</v>
      </c>
      <c r="N33" s="204">
        <v>92.4</v>
      </c>
      <c r="O33" s="204">
        <v>99.2</v>
      </c>
      <c r="P33" s="204">
        <v>97.1</v>
      </c>
      <c r="Q33" s="204">
        <v>83.6</v>
      </c>
      <c r="R33" s="204">
        <v>99.9</v>
      </c>
      <c r="S33" s="204">
        <v>93.1</v>
      </c>
      <c r="T33" s="204">
        <v>117.3</v>
      </c>
      <c r="U33" s="204">
        <v>93.1</v>
      </c>
      <c r="V33" s="204">
        <v>102.7</v>
      </c>
      <c r="W33" s="204">
        <v>108.7</v>
      </c>
      <c r="X33" s="204">
        <v>89.6</v>
      </c>
      <c r="Y33" s="204">
        <v>95.4</v>
      </c>
    </row>
    <row r="34" spans="1:25" ht="12.75" customHeight="1">
      <c r="A34" s="190"/>
      <c r="B34" s="202" t="s">
        <v>151</v>
      </c>
      <c r="C34" s="203">
        <v>87.2</v>
      </c>
      <c r="D34" s="204">
        <v>102</v>
      </c>
      <c r="E34" s="204">
        <v>95.4</v>
      </c>
      <c r="F34" s="204">
        <v>76.6</v>
      </c>
      <c r="G34" s="204">
        <v>81.1</v>
      </c>
      <c r="H34" s="204">
        <v>83.8</v>
      </c>
      <c r="I34" s="204">
        <v>84.5</v>
      </c>
      <c r="J34" s="204">
        <v>79.8</v>
      </c>
      <c r="K34" s="204">
        <v>93.6</v>
      </c>
      <c r="L34" s="204">
        <v>81.4</v>
      </c>
      <c r="M34" s="204">
        <v>98.6</v>
      </c>
      <c r="N34" s="204">
        <v>86.5</v>
      </c>
      <c r="O34" s="204">
        <v>83.4</v>
      </c>
      <c r="P34" s="204">
        <v>73.8</v>
      </c>
      <c r="Q34" s="204">
        <v>70.4</v>
      </c>
      <c r="R34" s="204">
        <v>90</v>
      </c>
      <c r="S34" s="204">
        <v>87.3</v>
      </c>
      <c r="T34" s="204">
        <v>104.4</v>
      </c>
      <c r="U34" s="204">
        <v>92.1</v>
      </c>
      <c r="V34" s="204">
        <v>85.7</v>
      </c>
      <c r="W34" s="204">
        <v>86.8</v>
      </c>
      <c r="X34" s="204">
        <v>127.3</v>
      </c>
      <c r="Y34" s="204">
        <v>87.8</v>
      </c>
    </row>
    <row r="35" spans="1:25" ht="12.75" customHeight="1">
      <c r="A35" s="190"/>
      <c r="B35" s="202" t="s">
        <v>152</v>
      </c>
      <c r="C35" s="203">
        <v>97</v>
      </c>
      <c r="D35" s="204">
        <v>110.4</v>
      </c>
      <c r="E35" s="204">
        <v>95.4</v>
      </c>
      <c r="F35" s="204">
        <v>86.4</v>
      </c>
      <c r="G35" s="204">
        <v>103.4</v>
      </c>
      <c r="H35" s="204">
        <v>97.3</v>
      </c>
      <c r="I35" s="204">
        <v>93.9</v>
      </c>
      <c r="J35" s="204">
        <v>106.5</v>
      </c>
      <c r="K35" s="204">
        <v>103.5</v>
      </c>
      <c r="L35" s="204">
        <v>85.5</v>
      </c>
      <c r="M35" s="204">
        <v>112.6</v>
      </c>
      <c r="N35" s="204">
        <v>97.9</v>
      </c>
      <c r="O35" s="204">
        <v>88.8</v>
      </c>
      <c r="P35" s="204">
        <v>81.1</v>
      </c>
      <c r="Q35" s="204">
        <v>73</v>
      </c>
      <c r="R35" s="204">
        <v>100.2</v>
      </c>
      <c r="S35" s="204">
        <v>96.4</v>
      </c>
      <c r="T35" s="204">
        <v>123.8</v>
      </c>
      <c r="U35" s="204">
        <v>97.6</v>
      </c>
      <c r="V35" s="204">
        <v>88.4</v>
      </c>
      <c r="W35" s="204">
        <v>100.6</v>
      </c>
      <c r="X35" s="204">
        <v>111.9</v>
      </c>
      <c r="Y35" s="204">
        <v>97.2</v>
      </c>
    </row>
    <row r="36" spans="1:25" ht="12.75" customHeight="1">
      <c r="A36" s="190"/>
      <c r="B36" s="202" t="s">
        <v>153</v>
      </c>
      <c r="C36" s="203">
        <v>107.2</v>
      </c>
      <c r="D36" s="204">
        <v>111.8</v>
      </c>
      <c r="E36" s="204">
        <v>101.8</v>
      </c>
      <c r="F36" s="204">
        <v>88.3</v>
      </c>
      <c r="G36" s="204">
        <v>132.4</v>
      </c>
      <c r="H36" s="204">
        <v>92.9</v>
      </c>
      <c r="I36" s="204">
        <v>108.5</v>
      </c>
      <c r="J36" s="204">
        <v>130.2</v>
      </c>
      <c r="K36" s="204">
        <v>112.9</v>
      </c>
      <c r="L36" s="204">
        <v>88.9</v>
      </c>
      <c r="M36" s="204">
        <v>109.6</v>
      </c>
      <c r="N36" s="204">
        <v>97.2</v>
      </c>
      <c r="O36" s="204">
        <v>103.3</v>
      </c>
      <c r="P36" s="204">
        <v>112</v>
      </c>
      <c r="Q36" s="204">
        <v>85</v>
      </c>
      <c r="R36" s="204">
        <v>107.5</v>
      </c>
      <c r="S36" s="204">
        <v>103.1</v>
      </c>
      <c r="T36" s="204">
        <v>129.8</v>
      </c>
      <c r="U36" s="204">
        <v>107.5</v>
      </c>
      <c r="V36" s="204">
        <v>96.9</v>
      </c>
      <c r="W36" s="204">
        <v>106.3</v>
      </c>
      <c r="X36" s="204">
        <v>108</v>
      </c>
      <c r="Y36" s="204">
        <v>107.2</v>
      </c>
    </row>
    <row r="37" spans="1:25" ht="12.75" customHeight="1">
      <c r="A37" s="190"/>
      <c r="B37" s="202" t="s">
        <v>154</v>
      </c>
      <c r="C37" s="203">
        <v>96.8</v>
      </c>
      <c r="D37" s="204">
        <v>109.3</v>
      </c>
      <c r="E37" s="204">
        <v>100.3</v>
      </c>
      <c r="F37" s="204">
        <v>89.7</v>
      </c>
      <c r="G37" s="204">
        <v>91.7</v>
      </c>
      <c r="H37" s="204">
        <v>92</v>
      </c>
      <c r="I37" s="204">
        <v>90.2</v>
      </c>
      <c r="J37" s="204">
        <v>90.7</v>
      </c>
      <c r="K37" s="204">
        <v>101.9</v>
      </c>
      <c r="L37" s="204">
        <v>78.8</v>
      </c>
      <c r="M37" s="204">
        <v>106.2</v>
      </c>
      <c r="N37" s="204">
        <v>93.9</v>
      </c>
      <c r="O37" s="204">
        <v>93.9</v>
      </c>
      <c r="P37" s="204">
        <v>76.6</v>
      </c>
      <c r="Q37" s="204">
        <v>89</v>
      </c>
      <c r="R37" s="204">
        <v>97.8</v>
      </c>
      <c r="S37" s="204">
        <v>92</v>
      </c>
      <c r="T37" s="204">
        <v>111.5</v>
      </c>
      <c r="U37" s="204">
        <v>95.5</v>
      </c>
      <c r="V37" s="204">
        <v>87.5</v>
      </c>
      <c r="W37" s="204">
        <v>104.2</v>
      </c>
      <c r="X37" s="204">
        <v>98.7</v>
      </c>
      <c r="Y37" s="204">
        <v>96.8</v>
      </c>
    </row>
    <row r="38" spans="1:25" ht="12.75" customHeight="1">
      <c r="A38" s="190"/>
      <c r="B38" s="202" t="s">
        <v>155</v>
      </c>
      <c r="C38" s="203">
        <v>100.4</v>
      </c>
      <c r="D38" s="204">
        <v>113.6</v>
      </c>
      <c r="E38" s="204">
        <v>94.8</v>
      </c>
      <c r="F38" s="204">
        <v>86.8</v>
      </c>
      <c r="G38" s="204">
        <v>97.5</v>
      </c>
      <c r="H38" s="204">
        <v>95.2</v>
      </c>
      <c r="I38" s="204">
        <v>95.6</v>
      </c>
      <c r="J38" s="204">
        <v>90</v>
      </c>
      <c r="K38" s="204">
        <v>94.2</v>
      </c>
      <c r="L38" s="204">
        <v>81.1</v>
      </c>
      <c r="M38" s="204">
        <v>101.1</v>
      </c>
      <c r="N38" s="204">
        <v>94</v>
      </c>
      <c r="O38" s="204">
        <v>91</v>
      </c>
      <c r="P38" s="204">
        <v>81.7</v>
      </c>
      <c r="Q38" s="204">
        <v>132</v>
      </c>
      <c r="R38" s="204">
        <v>98.1</v>
      </c>
      <c r="S38" s="204">
        <v>88.4</v>
      </c>
      <c r="T38" s="204">
        <v>122.8</v>
      </c>
      <c r="U38" s="204">
        <v>96.4</v>
      </c>
      <c r="V38" s="204">
        <v>89.3</v>
      </c>
      <c r="W38" s="204">
        <v>105</v>
      </c>
      <c r="X38" s="204">
        <v>85.1</v>
      </c>
      <c r="Y38" s="204">
        <v>100.2</v>
      </c>
    </row>
    <row r="39" spans="1:25" ht="12.75" customHeight="1">
      <c r="A39" s="190"/>
      <c r="B39" s="202" t="s">
        <v>156</v>
      </c>
      <c r="C39" s="203">
        <v>106</v>
      </c>
      <c r="D39" s="204">
        <v>113.5</v>
      </c>
      <c r="E39" s="204">
        <v>104.6</v>
      </c>
      <c r="F39" s="204">
        <v>87.7</v>
      </c>
      <c r="G39" s="204">
        <v>102.7</v>
      </c>
      <c r="H39" s="204">
        <v>96.6</v>
      </c>
      <c r="I39" s="204">
        <v>107.8</v>
      </c>
      <c r="J39" s="204">
        <v>98.4</v>
      </c>
      <c r="K39" s="204">
        <v>105.8</v>
      </c>
      <c r="L39" s="204">
        <v>78.9</v>
      </c>
      <c r="M39" s="204">
        <v>124.5</v>
      </c>
      <c r="N39" s="204">
        <v>89.7</v>
      </c>
      <c r="O39" s="204">
        <v>96.4</v>
      </c>
      <c r="P39" s="204">
        <v>83.1</v>
      </c>
      <c r="Q39" s="204">
        <v>113.5</v>
      </c>
      <c r="R39" s="204">
        <v>100.4</v>
      </c>
      <c r="S39" s="204">
        <v>94.3</v>
      </c>
      <c r="T39" s="204">
        <v>116.1</v>
      </c>
      <c r="U39" s="204">
        <v>98.6</v>
      </c>
      <c r="V39" s="204">
        <v>85.7</v>
      </c>
      <c r="W39" s="204">
        <v>106.8</v>
      </c>
      <c r="X39" s="204">
        <v>73.1</v>
      </c>
      <c r="Y39" s="204">
        <v>105.4</v>
      </c>
    </row>
    <row r="40" spans="1:25" ht="12.75" customHeight="1">
      <c r="A40" s="190"/>
      <c r="B40" s="202" t="s">
        <v>157</v>
      </c>
      <c r="C40" s="203">
        <v>105.3</v>
      </c>
      <c r="D40" s="204">
        <v>117.1</v>
      </c>
      <c r="E40" s="204">
        <v>102.9</v>
      </c>
      <c r="F40" s="204">
        <v>97</v>
      </c>
      <c r="G40" s="204">
        <v>90.8</v>
      </c>
      <c r="H40" s="204">
        <v>103.1</v>
      </c>
      <c r="I40" s="204">
        <v>118.8</v>
      </c>
      <c r="J40" s="204">
        <v>101</v>
      </c>
      <c r="K40" s="204">
        <v>106.9</v>
      </c>
      <c r="L40" s="204">
        <v>84.1</v>
      </c>
      <c r="M40" s="204">
        <v>117.6</v>
      </c>
      <c r="N40" s="204">
        <v>91.2</v>
      </c>
      <c r="O40" s="204">
        <v>86.8</v>
      </c>
      <c r="P40" s="204">
        <v>91.6</v>
      </c>
      <c r="Q40" s="204">
        <v>108.8</v>
      </c>
      <c r="R40" s="204">
        <v>104.5</v>
      </c>
      <c r="S40" s="204">
        <v>100.2</v>
      </c>
      <c r="T40" s="204">
        <v>123.3</v>
      </c>
      <c r="U40" s="204">
        <v>95.9</v>
      </c>
      <c r="V40" s="204">
        <v>92.1</v>
      </c>
      <c r="W40" s="204">
        <v>112.9</v>
      </c>
      <c r="X40" s="204">
        <v>79.2</v>
      </c>
      <c r="Y40" s="204">
        <v>104.8</v>
      </c>
    </row>
    <row r="41" spans="1:25" ht="12.75" customHeight="1">
      <c r="A41" s="190"/>
      <c r="B41" s="202" t="s">
        <v>158</v>
      </c>
      <c r="C41" s="203">
        <v>91.5</v>
      </c>
      <c r="D41" s="204">
        <v>101.4</v>
      </c>
      <c r="E41" s="204">
        <v>88.1</v>
      </c>
      <c r="F41" s="204">
        <v>86.2</v>
      </c>
      <c r="G41" s="204">
        <v>85.5</v>
      </c>
      <c r="H41" s="204">
        <v>90.6</v>
      </c>
      <c r="I41" s="204">
        <v>92.1</v>
      </c>
      <c r="J41" s="204">
        <v>102.2</v>
      </c>
      <c r="K41" s="204">
        <v>93.5</v>
      </c>
      <c r="L41" s="204">
        <v>78.7</v>
      </c>
      <c r="M41" s="204">
        <v>103.3</v>
      </c>
      <c r="N41" s="204">
        <v>85</v>
      </c>
      <c r="O41" s="204">
        <v>87.8</v>
      </c>
      <c r="P41" s="204">
        <v>81.2</v>
      </c>
      <c r="Q41" s="204">
        <v>87.9</v>
      </c>
      <c r="R41" s="204">
        <v>92.2</v>
      </c>
      <c r="S41" s="204">
        <v>83.8</v>
      </c>
      <c r="T41" s="204">
        <v>121.9</v>
      </c>
      <c r="U41" s="204">
        <v>97.2</v>
      </c>
      <c r="V41" s="204">
        <v>87.7</v>
      </c>
      <c r="W41" s="204">
        <v>87.9</v>
      </c>
      <c r="X41" s="204">
        <v>97</v>
      </c>
      <c r="Y41" s="204">
        <v>91.6</v>
      </c>
    </row>
    <row r="42" spans="1:25" ht="12.75" customHeight="1">
      <c r="A42" s="190"/>
      <c r="B42" s="202" t="s">
        <v>159</v>
      </c>
      <c r="C42" s="203">
        <v>93.6</v>
      </c>
      <c r="D42" s="204">
        <v>108.6</v>
      </c>
      <c r="E42" s="204">
        <v>98.2</v>
      </c>
      <c r="F42" s="204">
        <v>84.1</v>
      </c>
      <c r="G42" s="204">
        <v>94.3</v>
      </c>
      <c r="H42" s="204">
        <v>93.1</v>
      </c>
      <c r="I42" s="204">
        <v>87.9</v>
      </c>
      <c r="J42" s="204">
        <v>102.1</v>
      </c>
      <c r="K42" s="204">
        <v>93.9</v>
      </c>
      <c r="L42" s="204">
        <v>98</v>
      </c>
      <c r="M42" s="204">
        <v>104.4</v>
      </c>
      <c r="N42" s="204">
        <v>88.3</v>
      </c>
      <c r="O42" s="204">
        <v>88.9</v>
      </c>
      <c r="P42" s="204">
        <v>95.4</v>
      </c>
      <c r="Q42" s="204">
        <v>91.9</v>
      </c>
      <c r="R42" s="204">
        <v>92.4</v>
      </c>
      <c r="S42" s="204">
        <v>89.8</v>
      </c>
      <c r="T42" s="204">
        <v>114.8</v>
      </c>
      <c r="U42" s="204">
        <v>89.7</v>
      </c>
      <c r="V42" s="204">
        <v>88.4</v>
      </c>
      <c r="W42" s="204">
        <v>90.1</v>
      </c>
      <c r="X42" s="204">
        <v>100.3</v>
      </c>
      <c r="Y42" s="204">
        <v>93.7</v>
      </c>
    </row>
    <row r="43" spans="1:25" ht="12.75" customHeight="1">
      <c r="A43" s="190"/>
      <c r="B43" s="202" t="s">
        <v>160</v>
      </c>
      <c r="C43" s="203">
        <v>95.7</v>
      </c>
      <c r="D43" s="204">
        <v>108.8</v>
      </c>
      <c r="E43" s="204">
        <v>104.5</v>
      </c>
      <c r="F43" s="204">
        <v>98.9</v>
      </c>
      <c r="G43" s="204">
        <v>83</v>
      </c>
      <c r="H43" s="204">
        <v>93.4</v>
      </c>
      <c r="I43" s="204">
        <v>81.2</v>
      </c>
      <c r="J43" s="204">
        <v>103</v>
      </c>
      <c r="K43" s="204">
        <v>96.8</v>
      </c>
      <c r="L43" s="204">
        <v>102.5</v>
      </c>
      <c r="M43" s="204">
        <v>104.4</v>
      </c>
      <c r="N43" s="204">
        <v>93.2</v>
      </c>
      <c r="O43" s="204">
        <v>89.8</v>
      </c>
      <c r="P43" s="204">
        <v>85</v>
      </c>
      <c r="Q43" s="204">
        <v>102.4</v>
      </c>
      <c r="R43" s="204">
        <v>96.1</v>
      </c>
      <c r="S43" s="204">
        <v>88.8</v>
      </c>
      <c r="T43" s="204">
        <v>128.6</v>
      </c>
      <c r="U43" s="204">
        <v>94.9</v>
      </c>
      <c r="V43" s="204">
        <v>89.5</v>
      </c>
      <c r="W43" s="204">
        <v>95.4</v>
      </c>
      <c r="X43" s="204">
        <v>78.3</v>
      </c>
      <c r="Y43" s="204">
        <v>95.4</v>
      </c>
    </row>
    <row r="44" spans="1:25" ht="12.75" customHeight="1">
      <c r="A44" s="190"/>
      <c r="B44" s="202" t="s">
        <v>161</v>
      </c>
      <c r="C44" s="203">
        <v>93.7</v>
      </c>
      <c r="D44" s="204">
        <v>105.6</v>
      </c>
      <c r="E44" s="204">
        <v>95.8</v>
      </c>
      <c r="F44" s="204">
        <v>95.1</v>
      </c>
      <c r="G44" s="204">
        <v>87.4</v>
      </c>
      <c r="H44" s="204">
        <v>86.7</v>
      </c>
      <c r="I44" s="204">
        <v>83.4</v>
      </c>
      <c r="J44" s="204">
        <v>117.6</v>
      </c>
      <c r="K44" s="204">
        <v>91.9</v>
      </c>
      <c r="L44" s="204">
        <v>92.5</v>
      </c>
      <c r="M44" s="204">
        <v>116.5</v>
      </c>
      <c r="N44" s="204">
        <v>99</v>
      </c>
      <c r="O44" s="204">
        <v>88.7</v>
      </c>
      <c r="P44" s="204">
        <v>92.7</v>
      </c>
      <c r="Q44" s="204">
        <v>92.3</v>
      </c>
      <c r="R44" s="204">
        <v>98.5</v>
      </c>
      <c r="S44" s="204">
        <v>88.5</v>
      </c>
      <c r="T44" s="204">
        <v>120.4</v>
      </c>
      <c r="U44" s="204">
        <v>102.1</v>
      </c>
      <c r="V44" s="204">
        <v>95.8</v>
      </c>
      <c r="W44" s="204">
        <v>101</v>
      </c>
      <c r="X44" s="204">
        <v>80.5</v>
      </c>
      <c r="Y44" s="204">
        <v>93.5</v>
      </c>
    </row>
    <row r="45" spans="1:25" ht="12.75" customHeight="1">
      <c r="A45" s="190"/>
      <c r="B45" s="202" t="s">
        <v>162</v>
      </c>
      <c r="C45" s="203">
        <v>92.1</v>
      </c>
      <c r="D45" s="204">
        <v>106.3</v>
      </c>
      <c r="E45" s="204">
        <v>93.6</v>
      </c>
      <c r="F45" s="204">
        <v>87.9</v>
      </c>
      <c r="G45" s="204">
        <v>93.9</v>
      </c>
      <c r="H45" s="204">
        <v>76.2</v>
      </c>
      <c r="I45" s="204">
        <v>84.9</v>
      </c>
      <c r="J45" s="204">
        <v>109.5</v>
      </c>
      <c r="K45" s="204">
        <v>89.9</v>
      </c>
      <c r="L45" s="204">
        <v>102.3</v>
      </c>
      <c r="M45" s="204">
        <v>108.7</v>
      </c>
      <c r="N45" s="204">
        <v>93.1</v>
      </c>
      <c r="O45" s="204">
        <v>85.2</v>
      </c>
      <c r="P45" s="204">
        <v>92.3</v>
      </c>
      <c r="Q45" s="204">
        <v>92.6</v>
      </c>
      <c r="R45" s="204">
        <v>93.6</v>
      </c>
      <c r="S45" s="204">
        <v>82.4</v>
      </c>
      <c r="T45" s="204">
        <v>107.8</v>
      </c>
      <c r="U45" s="204">
        <v>97.1</v>
      </c>
      <c r="V45" s="204">
        <v>86.5</v>
      </c>
      <c r="W45" s="204">
        <v>101.5</v>
      </c>
      <c r="X45" s="204">
        <v>98.4</v>
      </c>
      <c r="Y45" s="204">
        <v>92.2</v>
      </c>
    </row>
    <row r="46" spans="1:25" ht="12.75" customHeight="1">
      <c r="A46" s="190"/>
      <c r="B46" s="202" t="s">
        <v>204</v>
      </c>
      <c r="C46" s="203">
        <v>82.8</v>
      </c>
      <c r="D46" s="204">
        <v>95.3</v>
      </c>
      <c r="E46" s="204">
        <v>83</v>
      </c>
      <c r="F46" s="204">
        <v>78.6</v>
      </c>
      <c r="G46" s="204">
        <v>75.2</v>
      </c>
      <c r="H46" s="204">
        <v>66.2</v>
      </c>
      <c r="I46" s="204">
        <v>77.3</v>
      </c>
      <c r="J46" s="204">
        <v>83.5</v>
      </c>
      <c r="K46" s="204">
        <v>89.5</v>
      </c>
      <c r="L46" s="204">
        <v>74.2</v>
      </c>
      <c r="M46" s="204">
        <v>103.7</v>
      </c>
      <c r="N46" s="204">
        <v>83.9</v>
      </c>
      <c r="O46" s="204">
        <v>74.7</v>
      </c>
      <c r="P46" s="204">
        <v>87.1</v>
      </c>
      <c r="Q46" s="204">
        <v>65.5</v>
      </c>
      <c r="R46" s="204">
        <v>84.9</v>
      </c>
      <c r="S46" s="204">
        <v>83.3</v>
      </c>
      <c r="T46" s="204">
        <v>91.2</v>
      </c>
      <c r="U46" s="204">
        <v>87.7</v>
      </c>
      <c r="V46" s="204">
        <v>77.3</v>
      </c>
      <c r="W46" s="204">
        <v>83</v>
      </c>
      <c r="X46" s="204">
        <v>123.8</v>
      </c>
      <c r="Y46" s="204">
        <v>83.5</v>
      </c>
    </row>
    <row r="47" spans="1:25" ht="12.75" customHeight="1">
      <c r="A47" s="190"/>
      <c r="B47" s="202" t="s">
        <v>205</v>
      </c>
      <c r="C47" s="203">
        <v>90.7</v>
      </c>
      <c r="D47" s="204">
        <v>97.8</v>
      </c>
      <c r="E47" s="204">
        <v>92</v>
      </c>
      <c r="F47" s="204">
        <v>80.9</v>
      </c>
      <c r="G47" s="204">
        <v>89.1</v>
      </c>
      <c r="H47" s="204">
        <v>79.1</v>
      </c>
      <c r="I47" s="204">
        <v>88.5</v>
      </c>
      <c r="J47" s="204">
        <v>105.6</v>
      </c>
      <c r="K47" s="204">
        <v>95.2</v>
      </c>
      <c r="L47" s="204">
        <v>77.7</v>
      </c>
      <c r="M47" s="204">
        <v>117.8</v>
      </c>
      <c r="N47" s="204">
        <v>87.7</v>
      </c>
      <c r="O47" s="204">
        <v>78.3</v>
      </c>
      <c r="P47" s="204">
        <v>99.5</v>
      </c>
      <c r="Q47" s="204">
        <v>72</v>
      </c>
      <c r="R47" s="204">
        <v>93.3</v>
      </c>
      <c r="S47" s="204">
        <v>88.8</v>
      </c>
      <c r="T47" s="204">
        <v>115.7</v>
      </c>
      <c r="U47" s="204">
        <v>94.7</v>
      </c>
      <c r="V47" s="204">
        <v>79.6</v>
      </c>
      <c r="W47" s="204">
        <v>91.5</v>
      </c>
      <c r="X47" s="204">
        <v>111.8</v>
      </c>
      <c r="Y47" s="204">
        <v>91</v>
      </c>
    </row>
    <row r="48" spans="1:25" ht="12.75" customHeight="1">
      <c r="A48" s="190"/>
      <c r="B48" s="202" t="s">
        <v>206</v>
      </c>
      <c r="C48" s="203">
        <v>98.1</v>
      </c>
      <c r="D48" s="204">
        <v>99.5</v>
      </c>
      <c r="E48" s="204">
        <v>93.6</v>
      </c>
      <c r="F48" s="204">
        <v>90.8</v>
      </c>
      <c r="G48" s="204">
        <v>115.7</v>
      </c>
      <c r="H48" s="204">
        <v>81.1</v>
      </c>
      <c r="I48" s="204">
        <v>102.8</v>
      </c>
      <c r="J48" s="204">
        <v>119.1</v>
      </c>
      <c r="K48" s="204">
        <v>102.8</v>
      </c>
      <c r="L48" s="204">
        <v>73.9</v>
      </c>
      <c r="M48" s="204">
        <v>95.6</v>
      </c>
      <c r="N48" s="204">
        <v>93.8</v>
      </c>
      <c r="O48" s="204">
        <v>83.9</v>
      </c>
      <c r="P48" s="204">
        <v>113</v>
      </c>
      <c r="Q48" s="204">
        <v>82.2</v>
      </c>
      <c r="R48" s="204">
        <v>103.3</v>
      </c>
      <c r="S48" s="204">
        <v>94.5</v>
      </c>
      <c r="T48" s="204">
        <v>128.8</v>
      </c>
      <c r="U48" s="204">
        <v>106.9</v>
      </c>
      <c r="V48" s="204">
        <v>86.4</v>
      </c>
      <c r="W48" s="204">
        <v>104.6</v>
      </c>
      <c r="X48" s="204">
        <v>96.1</v>
      </c>
      <c r="Y48" s="204">
        <v>98.1</v>
      </c>
    </row>
    <row r="49" spans="1:25" ht="12.75" customHeight="1">
      <c r="A49" s="190"/>
      <c r="B49" s="202" t="s">
        <v>207</v>
      </c>
      <c r="C49" s="203">
        <v>93.5</v>
      </c>
      <c r="D49" s="204">
        <v>109.7</v>
      </c>
      <c r="E49" s="204">
        <v>94</v>
      </c>
      <c r="F49" s="204">
        <v>94.7</v>
      </c>
      <c r="G49" s="204">
        <v>78.5</v>
      </c>
      <c r="H49" s="204">
        <v>79.3</v>
      </c>
      <c r="I49" s="204">
        <v>83.2</v>
      </c>
      <c r="J49" s="204">
        <v>81.3</v>
      </c>
      <c r="K49" s="204">
        <v>92.8</v>
      </c>
      <c r="L49" s="204">
        <v>82.6</v>
      </c>
      <c r="M49" s="204">
        <v>114.9</v>
      </c>
      <c r="N49" s="204">
        <v>96.8</v>
      </c>
      <c r="O49" s="204">
        <v>85.8</v>
      </c>
      <c r="P49" s="204">
        <v>78</v>
      </c>
      <c r="Q49" s="204">
        <v>101.3</v>
      </c>
      <c r="R49" s="204">
        <v>97</v>
      </c>
      <c r="S49" s="204">
        <v>85.7</v>
      </c>
      <c r="T49" s="204">
        <v>110.4</v>
      </c>
      <c r="U49" s="204">
        <v>101</v>
      </c>
      <c r="V49" s="204">
        <v>87.2</v>
      </c>
      <c r="W49" s="204">
        <v>105.6</v>
      </c>
      <c r="X49" s="204">
        <v>83.9</v>
      </c>
      <c r="Y49" s="204">
        <v>93.4</v>
      </c>
    </row>
    <row r="50" spans="1:25" ht="12.75" customHeight="1">
      <c r="A50" s="190"/>
      <c r="B50" s="202" t="s">
        <v>208</v>
      </c>
      <c r="C50" s="203">
        <v>90.8</v>
      </c>
      <c r="D50" s="204">
        <v>105.2</v>
      </c>
      <c r="E50" s="204">
        <v>87</v>
      </c>
      <c r="F50" s="204">
        <v>97.3</v>
      </c>
      <c r="G50" s="204">
        <v>83</v>
      </c>
      <c r="H50" s="204">
        <v>83.7</v>
      </c>
      <c r="I50" s="204">
        <v>94.2</v>
      </c>
      <c r="J50" s="204">
        <v>72.7</v>
      </c>
      <c r="K50" s="204">
        <v>84.9</v>
      </c>
      <c r="L50" s="204">
        <v>81.6</v>
      </c>
      <c r="M50" s="204">
        <v>121.4</v>
      </c>
      <c r="N50" s="204">
        <v>91.8</v>
      </c>
      <c r="O50" s="204">
        <v>81.7</v>
      </c>
      <c r="P50" s="204">
        <v>95.4</v>
      </c>
      <c r="Q50" s="204">
        <v>96.3</v>
      </c>
      <c r="R50" s="204">
        <v>93.4</v>
      </c>
      <c r="S50" s="204">
        <v>83</v>
      </c>
      <c r="T50" s="204">
        <v>109</v>
      </c>
      <c r="U50" s="204">
        <v>95.3</v>
      </c>
      <c r="V50" s="204">
        <v>90.1</v>
      </c>
      <c r="W50" s="204">
        <v>100.6</v>
      </c>
      <c r="X50" s="204">
        <v>84.3</v>
      </c>
      <c r="Y50" s="204">
        <v>90.7</v>
      </c>
    </row>
    <row r="51" spans="1:25" ht="12.75" customHeight="1">
      <c r="A51" s="190"/>
      <c r="B51" s="202" t="s">
        <v>209</v>
      </c>
      <c r="C51" s="203">
        <v>97.6</v>
      </c>
      <c r="D51" s="204">
        <v>109</v>
      </c>
      <c r="E51" s="204">
        <v>93.4</v>
      </c>
      <c r="F51" s="204">
        <v>88.7</v>
      </c>
      <c r="G51" s="204">
        <v>86.4</v>
      </c>
      <c r="H51" s="204">
        <v>77.1</v>
      </c>
      <c r="I51" s="204">
        <v>109.9</v>
      </c>
      <c r="J51" s="204">
        <v>73.7</v>
      </c>
      <c r="K51" s="204">
        <v>90</v>
      </c>
      <c r="L51" s="204">
        <v>79.8</v>
      </c>
      <c r="M51" s="204">
        <v>111.3</v>
      </c>
      <c r="N51" s="204">
        <v>92.2</v>
      </c>
      <c r="O51" s="204">
        <v>81.6</v>
      </c>
      <c r="P51" s="204">
        <v>89.1</v>
      </c>
      <c r="Q51" s="204">
        <v>123.7</v>
      </c>
      <c r="R51" s="204">
        <v>93.1</v>
      </c>
      <c r="S51" s="204">
        <v>85.7</v>
      </c>
      <c r="T51" s="204">
        <v>111.5</v>
      </c>
      <c r="U51" s="204">
        <v>93.8</v>
      </c>
      <c r="V51" s="204">
        <v>85.8</v>
      </c>
      <c r="W51" s="204">
        <v>96.4</v>
      </c>
      <c r="X51" s="204">
        <v>71.7</v>
      </c>
      <c r="Y51" s="204">
        <v>97.2</v>
      </c>
    </row>
    <row r="52" spans="1:25" ht="12.75" customHeight="1">
      <c r="A52" s="190"/>
      <c r="B52" s="202" t="s">
        <v>210</v>
      </c>
      <c r="C52" s="203">
        <v>101.7</v>
      </c>
      <c r="D52" s="204">
        <v>106.6</v>
      </c>
      <c r="E52" s="204">
        <v>101.6</v>
      </c>
      <c r="F52" s="204">
        <v>97.9</v>
      </c>
      <c r="G52" s="204">
        <v>84.2</v>
      </c>
      <c r="H52" s="204">
        <v>93.7</v>
      </c>
      <c r="I52" s="204">
        <v>122.6</v>
      </c>
      <c r="J52" s="204">
        <v>72.3</v>
      </c>
      <c r="K52" s="204">
        <v>99.3</v>
      </c>
      <c r="L52" s="204">
        <v>94.7</v>
      </c>
      <c r="M52" s="204">
        <v>129.5</v>
      </c>
      <c r="N52" s="204">
        <v>103.9</v>
      </c>
      <c r="O52" s="204">
        <v>81.9</v>
      </c>
      <c r="P52" s="204">
        <v>82.1</v>
      </c>
      <c r="Q52" s="204">
        <v>100.2</v>
      </c>
      <c r="R52" s="204">
        <v>102.6</v>
      </c>
      <c r="S52" s="204">
        <v>94.8</v>
      </c>
      <c r="T52" s="204">
        <v>122.2</v>
      </c>
      <c r="U52" s="204">
        <v>98.9</v>
      </c>
      <c r="V52" s="204">
        <v>82.8</v>
      </c>
      <c r="W52" s="204">
        <v>112.6</v>
      </c>
      <c r="X52" s="204">
        <v>78.5</v>
      </c>
      <c r="Y52" s="204">
        <v>101.4</v>
      </c>
    </row>
    <row r="53" spans="1:25" ht="12.75" customHeight="1">
      <c r="A53" s="190"/>
      <c r="B53" s="202" t="s">
        <v>211</v>
      </c>
      <c r="C53" s="203">
        <v>85.1</v>
      </c>
      <c r="D53" s="204">
        <v>94.2</v>
      </c>
      <c r="E53" s="204">
        <v>85.5</v>
      </c>
      <c r="F53" s="204">
        <v>81.3</v>
      </c>
      <c r="G53" s="204">
        <v>80.4</v>
      </c>
      <c r="H53" s="204">
        <v>81.4</v>
      </c>
      <c r="I53" s="204">
        <v>91.7</v>
      </c>
      <c r="J53" s="204">
        <v>58.8</v>
      </c>
      <c r="K53" s="204">
        <v>83.9</v>
      </c>
      <c r="L53" s="204">
        <v>91.4</v>
      </c>
      <c r="M53" s="204">
        <v>99.6</v>
      </c>
      <c r="N53" s="204">
        <v>89.2</v>
      </c>
      <c r="O53" s="204">
        <v>76.6</v>
      </c>
      <c r="P53" s="204">
        <v>100.6</v>
      </c>
      <c r="Q53" s="204">
        <v>80.9</v>
      </c>
      <c r="R53" s="204">
        <v>88</v>
      </c>
      <c r="S53" s="204">
        <v>77.8</v>
      </c>
      <c r="T53" s="204">
        <v>116.6</v>
      </c>
      <c r="U53" s="204">
        <v>91</v>
      </c>
      <c r="V53" s="204">
        <v>78.7</v>
      </c>
      <c r="W53" s="204">
        <v>89.7</v>
      </c>
      <c r="X53" s="204">
        <v>102.2</v>
      </c>
      <c r="Y53" s="204">
        <v>85.4</v>
      </c>
    </row>
    <row r="54" spans="1:25" ht="12.75" customHeight="1">
      <c r="A54" s="190"/>
      <c r="B54" s="202" t="s">
        <v>212</v>
      </c>
      <c r="C54" s="203">
        <v>95</v>
      </c>
      <c r="D54" s="204">
        <v>109.3</v>
      </c>
      <c r="E54" s="204">
        <v>98.8</v>
      </c>
      <c r="F54" s="204">
        <v>90.1</v>
      </c>
      <c r="G54" s="204">
        <v>88.1</v>
      </c>
      <c r="H54" s="204">
        <v>81.5</v>
      </c>
      <c r="I54" s="204">
        <v>88.6</v>
      </c>
      <c r="J54" s="204">
        <v>91.3</v>
      </c>
      <c r="K54" s="204">
        <v>97.4</v>
      </c>
      <c r="L54" s="204">
        <v>92.6</v>
      </c>
      <c r="M54" s="204">
        <v>109.5</v>
      </c>
      <c r="N54" s="204">
        <v>98.1</v>
      </c>
      <c r="O54" s="204">
        <v>81.7</v>
      </c>
      <c r="P54" s="204">
        <v>105.7</v>
      </c>
      <c r="Q54" s="204">
        <v>92.3</v>
      </c>
      <c r="R54" s="204">
        <v>94.6</v>
      </c>
      <c r="S54" s="204">
        <v>90.1</v>
      </c>
      <c r="T54" s="204">
        <v>115.1</v>
      </c>
      <c r="U54" s="204">
        <v>91</v>
      </c>
      <c r="V54" s="204">
        <v>84.2</v>
      </c>
      <c r="W54" s="204">
        <v>98</v>
      </c>
      <c r="X54" s="204">
        <v>99.3</v>
      </c>
      <c r="Y54" s="204">
        <v>95.1</v>
      </c>
    </row>
    <row r="55" spans="1:25" ht="12.75" customHeight="1">
      <c r="A55" s="190"/>
      <c r="B55" s="202" t="s">
        <v>213</v>
      </c>
      <c r="C55" s="203">
        <v>98.2</v>
      </c>
      <c r="D55" s="204">
        <v>113.7</v>
      </c>
      <c r="E55" s="204">
        <v>103.1</v>
      </c>
      <c r="F55" s="204">
        <v>101.5</v>
      </c>
      <c r="G55" s="204">
        <v>68.7</v>
      </c>
      <c r="H55" s="204">
        <v>87.4</v>
      </c>
      <c r="I55" s="204">
        <v>89.5</v>
      </c>
      <c r="J55" s="204">
        <v>74.4</v>
      </c>
      <c r="K55" s="204">
        <v>99.6</v>
      </c>
      <c r="L55" s="204">
        <v>100.4</v>
      </c>
      <c r="M55" s="204">
        <v>123.4</v>
      </c>
      <c r="N55" s="204">
        <v>103.3</v>
      </c>
      <c r="O55" s="204">
        <v>90.1</v>
      </c>
      <c r="P55" s="204">
        <v>93.1</v>
      </c>
      <c r="Q55" s="204">
        <v>102.8</v>
      </c>
      <c r="R55" s="204">
        <v>101.5</v>
      </c>
      <c r="S55" s="204">
        <v>93.9</v>
      </c>
      <c r="T55" s="204">
        <v>138.2</v>
      </c>
      <c r="U55" s="204">
        <v>99</v>
      </c>
      <c r="V55" s="204">
        <v>97.5</v>
      </c>
      <c r="W55" s="204">
        <v>100.3</v>
      </c>
      <c r="X55" s="204">
        <v>78.6</v>
      </c>
      <c r="Y55" s="204">
        <v>97.9</v>
      </c>
    </row>
    <row r="56" spans="1:25" ht="12.75" customHeight="1">
      <c r="A56" s="190"/>
      <c r="B56" s="202" t="s">
        <v>214</v>
      </c>
      <c r="C56" s="203">
        <v>95.2</v>
      </c>
      <c r="D56" s="204">
        <v>113.8</v>
      </c>
      <c r="E56" s="204">
        <v>100.6</v>
      </c>
      <c r="F56" s="204">
        <v>99.9</v>
      </c>
      <c r="G56" s="204">
        <v>84.3</v>
      </c>
      <c r="H56" s="204">
        <v>85</v>
      </c>
      <c r="I56" s="204">
        <v>93.3</v>
      </c>
      <c r="J56" s="204">
        <v>86.1</v>
      </c>
      <c r="K56" s="204">
        <v>95.9</v>
      </c>
      <c r="L56" s="204">
        <v>99.8</v>
      </c>
      <c r="M56" s="204">
        <v>112.3</v>
      </c>
      <c r="N56" s="204">
        <v>102.5</v>
      </c>
      <c r="O56" s="204">
        <v>89.3</v>
      </c>
      <c r="P56" s="204">
        <v>97.7</v>
      </c>
      <c r="Q56" s="204">
        <v>88.4</v>
      </c>
      <c r="R56" s="204">
        <v>99.7</v>
      </c>
      <c r="S56" s="204">
        <v>86.1</v>
      </c>
      <c r="T56" s="204">
        <v>128.9</v>
      </c>
      <c r="U56" s="204">
        <v>97.9</v>
      </c>
      <c r="V56" s="204">
        <v>97.5</v>
      </c>
      <c r="W56" s="204">
        <v>109.3</v>
      </c>
      <c r="X56" s="204">
        <v>82.6</v>
      </c>
      <c r="Y56" s="204">
        <v>95</v>
      </c>
    </row>
    <row r="57" spans="1:25" ht="12.75" customHeight="1">
      <c r="A57" s="190"/>
      <c r="B57" s="202" t="s">
        <v>215</v>
      </c>
      <c r="C57" s="203">
        <v>94.2</v>
      </c>
      <c r="D57" s="204">
        <v>107.6</v>
      </c>
      <c r="E57" s="204">
        <v>98.1</v>
      </c>
      <c r="F57" s="204">
        <v>91.7</v>
      </c>
      <c r="G57" s="204">
        <v>88.8</v>
      </c>
      <c r="H57" s="204">
        <v>81.2</v>
      </c>
      <c r="I57" s="204">
        <v>97.3</v>
      </c>
      <c r="J57" s="204">
        <v>104.7</v>
      </c>
      <c r="K57" s="204">
        <v>93.7</v>
      </c>
      <c r="L57" s="204">
        <v>118.7</v>
      </c>
      <c r="M57" s="204">
        <v>107</v>
      </c>
      <c r="N57" s="204">
        <v>95.5</v>
      </c>
      <c r="O57" s="204">
        <v>86.4</v>
      </c>
      <c r="P57" s="204">
        <v>96</v>
      </c>
      <c r="Q57" s="204">
        <v>88.7</v>
      </c>
      <c r="R57" s="204">
        <v>96.5</v>
      </c>
      <c r="S57" s="204">
        <v>78.7</v>
      </c>
      <c r="T57" s="204">
        <v>125.3</v>
      </c>
      <c r="U57" s="204">
        <v>89.4</v>
      </c>
      <c r="V57" s="204">
        <v>94.1</v>
      </c>
      <c r="W57" s="204">
        <v>117.6</v>
      </c>
      <c r="X57" s="204">
        <v>90.8</v>
      </c>
      <c r="Y57" s="204">
        <v>94.2</v>
      </c>
    </row>
    <row r="58" spans="1:25" ht="12.75" customHeight="1">
      <c r="A58" s="190"/>
      <c r="B58" s="202" t="s">
        <v>226</v>
      </c>
      <c r="C58" s="203">
        <v>91.3</v>
      </c>
      <c r="D58" s="204">
        <v>107.5</v>
      </c>
      <c r="E58" s="204">
        <v>94.5</v>
      </c>
      <c r="F58" s="204">
        <v>91.3</v>
      </c>
      <c r="G58" s="204">
        <v>75.8</v>
      </c>
      <c r="H58" s="204">
        <v>84.8</v>
      </c>
      <c r="I58" s="204">
        <v>94.9</v>
      </c>
      <c r="J58" s="204">
        <v>79.7</v>
      </c>
      <c r="K58" s="204">
        <v>96.6</v>
      </c>
      <c r="L58" s="204">
        <v>97.2</v>
      </c>
      <c r="M58" s="204">
        <v>115.3</v>
      </c>
      <c r="N58" s="204">
        <v>94.6</v>
      </c>
      <c r="O58" s="204">
        <v>80.3</v>
      </c>
      <c r="P58" s="204">
        <v>85.3</v>
      </c>
      <c r="Q58" s="204">
        <v>72.8</v>
      </c>
      <c r="R58" s="204">
        <v>92.3</v>
      </c>
      <c r="S58" s="204">
        <v>82.5</v>
      </c>
      <c r="T58" s="204">
        <v>113.9</v>
      </c>
      <c r="U58" s="204">
        <v>95.2</v>
      </c>
      <c r="V58" s="204">
        <v>85.4</v>
      </c>
      <c r="W58" s="204">
        <v>95.9</v>
      </c>
      <c r="X58" s="204">
        <v>126.9</v>
      </c>
      <c r="Y58" s="204">
        <v>91.8</v>
      </c>
    </row>
    <row r="59" spans="1:25" ht="12.75" customHeight="1">
      <c r="A59" s="190"/>
      <c r="B59" s="202" t="s">
        <v>227</v>
      </c>
      <c r="C59" s="203">
        <v>95.4</v>
      </c>
      <c r="D59" s="204">
        <v>109.9</v>
      </c>
      <c r="E59" s="204">
        <v>98.6</v>
      </c>
      <c r="F59" s="204">
        <v>89.6</v>
      </c>
      <c r="G59" s="204">
        <v>89</v>
      </c>
      <c r="H59" s="204">
        <v>92.9</v>
      </c>
      <c r="I59" s="204">
        <v>102.2</v>
      </c>
      <c r="J59" s="204">
        <v>87.7</v>
      </c>
      <c r="K59" s="204">
        <v>100.5</v>
      </c>
      <c r="L59" s="204">
        <v>95.2</v>
      </c>
      <c r="M59" s="204">
        <v>111.8</v>
      </c>
      <c r="N59" s="204">
        <v>95.4</v>
      </c>
      <c r="O59" s="204">
        <v>81.7</v>
      </c>
      <c r="P59" s="204">
        <v>84.4</v>
      </c>
      <c r="Q59" s="204">
        <v>76.6</v>
      </c>
      <c r="R59" s="204">
        <v>98.7</v>
      </c>
      <c r="S59" s="204">
        <v>88.7</v>
      </c>
      <c r="T59" s="204">
        <v>134.8</v>
      </c>
      <c r="U59" s="204">
        <v>98.8</v>
      </c>
      <c r="V59" s="204">
        <v>87.1</v>
      </c>
      <c r="W59" s="204">
        <v>100.1</v>
      </c>
      <c r="X59" s="204">
        <v>155.9</v>
      </c>
      <c r="Y59" s="204">
        <v>96.3</v>
      </c>
    </row>
    <row r="60" spans="1:25" ht="12.75" customHeight="1">
      <c r="A60" s="190"/>
      <c r="B60" s="202" t="s">
        <v>228</v>
      </c>
      <c r="C60" s="203">
        <v>105.6</v>
      </c>
      <c r="D60" s="204">
        <v>115.5</v>
      </c>
      <c r="E60" s="204">
        <v>103.5</v>
      </c>
      <c r="F60" s="204">
        <v>96.1</v>
      </c>
      <c r="G60" s="204">
        <v>127.3</v>
      </c>
      <c r="H60" s="204">
        <v>83.7</v>
      </c>
      <c r="I60" s="204">
        <v>115.2</v>
      </c>
      <c r="J60" s="204">
        <v>94</v>
      </c>
      <c r="K60" s="204">
        <v>108.6</v>
      </c>
      <c r="L60" s="204">
        <v>92.8</v>
      </c>
      <c r="M60" s="204">
        <v>114.8</v>
      </c>
      <c r="N60" s="204">
        <v>101.6</v>
      </c>
      <c r="O60" s="204">
        <v>91.4</v>
      </c>
      <c r="P60" s="204">
        <v>125.4</v>
      </c>
      <c r="Q60" s="204">
        <v>84.1</v>
      </c>
      <c r="R60" s="204">
        <v>110</v>
      </c>
      <c r="S60" s="204">
        <v>94.2</v>
      </c>
      <c r="T60" s="204">
        <v>152.6</v>
      </c>
      <c r="U60" s="204">
        <v>111.2</v>
      </c>
      <c r="V60" s="204">
        <v>87.1</v>
      </c>
      <c r="W60" s="204">
        <v>117.6</v>
      </c>
      <c r="X60" s="204">
        <v>142.4</v>
      </c>
      <c r="Y60" s="204">
        <v>106.2</v>
      </c>
    </row>
    <row r="61" spans="1:25" ht="12.75" customHeight="1">
      <c r="A61" s="190"/>
      <c r="B61" s="202" t="s">
        <v>229</v>
      </c>
      <c r="C61" s="203">
        <v>94.1</v>
      </c>
      <c r="D61" s="204">
        <v>113</v>
      </c>
      <c r="E61" s="204">
        <v>97.1</v>
      </c>
      <c r="F61" s="204">
        <v>98.3</v>
      </c>
      <c r="G61" s="204">
        <v>74.9</v>
      </c>
      <c r="H61" s="204">
        <v>81</v>
      </c>
      <c r="I61" s="204">
        <v>94</v>
      </c>
      <c r="J61" s="204">
        <v>72.5</v>
      </c>
      <c r="K61" s="204">
        <v>92.4</v>
      </c>
      <c r="L61" s="204">
        <v>97.3</v>
      </c>
      <c r="M61" s="204">
        <v>107.6</v>
      </c>
      <c r="N61" s="204">
        <v>94.3</v>
      </c>
      <c r="O61" s="204">
        <v>84</v>
      </c>
      <c r="P61" s="204">
        <v>87</v>
      </c>
      <c r="Q61" s="204">
        <v>102.5</v>
      </c>
      <c r="R61" s="204">
        <v>106.2</v>
      </c>
      <c r="S61" s="204">
        <v>84.3</v>
      </c>
      <c r="T61" s="204">
        <v>124</v>
      </c>
      <c r="U61" s="204">
        <v>104.2</v>
      </c>
      <c r="V61" s="204">
        <v>86.6</v>
      </c>
      <c r="W61" s="204">
        <v>135.5</v>
      </c>
      <c r="X61" s="204">
        <v>127</v>
      </c>
      <c r="Y61" s="204">
        <v>94.7</v>
      </c>
    </row>
    <row r="62" spans="1:25" ht="12.75" customHeight="1">
      <c r="A62" s="190"/>
      <c r="B62" s="202" t="s">
        <v>230</v>
      </c>
      <c r="C62" s="203">
        <v>90.8</v>
      </c>
      <c r="D62" s="204">
        <v>103.5</v>
      </c>
      <c r="E62" s="204">
        <v>93.3</v>
      </c>
      <c r="F62" s="204">
        <v>93.3</v>
      </c>
      <c r="G62" s="204">
        <v>77.6</v>
      </c>
      <c r="H62" s="204">
        <v>87.7</v>
      </c>
      <c r="I62" s="204">
        <v>94.7</v>
      </c>
      <c r="J62" s="204">
        <v>65.8</v>
      </c>
      <c r="K62" s="204">
        <v>87.1</v>
      </c>
      <c r="L62" s="204">
        <v>98.6</v>
      </c>
      <c r="M62" s="204">
        <v>106.4</v>
      </c>
      <c r="N62" s="204">
        <v>91.8</v>
      </c>
      <c r="O62" s="204">
        <v>80.3</v>
      </c>
      <c r="P62" s="204">
        <v>86.1</v>
      </c>
      <c r="Q62" s="204">
        <v>98.8</v>
      </c>
      <c r="R62" s="204">
        <v>96.3</v>
      </c>
      <c r="S62" s="204">
        <v>84.2</v>
      </c>
      <c r="T62" s="204">
        <v>118.4</v>
      </c>
      <c r="U62" s="204">
        <v>92</v>
      </c>
      <c r="V62" s="204">
        <v>77.2</v>
      </c>
      <c r="W62" s="204">
        <v>111.6</v>
      </c>
      <c r="X62" s="204">
        <v>118.3</v>
      </c>
      <c r="Y62" s="204">
        <v>91.3</v>
      </c>
    </row>
    <row r="63" spans="1:25" ht="12.75" customHeight="1">
      <c r="A63" s="190"/>
      <c r="B63" s="202" t="s">
        <v>231</v>
      </c>
      <c r="C63" s="203">
        <v>98.7</v>
      </c>
      <c r="D63" s="204">
        <v>110.3</v>
      </c>
      <c r="E63" s="204">
        <v>101</v>
      </c>
      <c r="F63" s="204">
        <v>95.1</v>
      </c>
      <c r="G63" s="204">
        <v>87.1</v>
      </c>
      <c r="H63" s="204">
        <v>84.9</v>
      </c>
      <c r="I63" s="204">
        <v>113.4</v>
      </c>
      <c r="J63" s="204">
        <v>83.5</v>
      </c>
      <c r="K63" s="204">
        <v>94.9</v>
      </c>
      <c r="L63" s="204">
        <v>98.9</v>
      </c>
      <c r="M63" s="204">
        <v>108.3</v>
      </c>
      <c r="N63" s="204">
        <v>96.1</v>
      </c>
      <c r="O63" s="204">
        <v>82.5</v>
      </c>
      <c r="P63" s="204">
        <v>100.7</v>
      </c>
      <c r="Q63" s="204">
        <v>108.6</v>
      </c>
      <c r="R63" s="204">
        <v>99.1</v>
      </c>
      <c r="S63" s="204">
        <v>88.4</v>
      </c>
      <c r="T63" s="204">
        <v>121.2</v>
      </c>
      <c r="U63" s="204">
        <v>97.5</v>
      </c>
      <c r="V63" s="204">
        <v>76.3</v>
      </c>
      <c r="W63" s="204">
        <v>110.3</v>
      </c>
      <c r="X63" s="204">
        <v>97.2</v>
      </c>
      <c r="Y63" s="204">
        <v>98.6</v>
      </c>
    </row>
    <row r="64" spans="1:25" ht="12.75" customHeight="1">
      <c r="A64" s="190"/>
      <c r="B64" s="202" t="s">
        <v>232</v>
      </c>
      <c r="C64" s="203">
        <v>101.8</v>
      </c>
      <c r="D64" s="204">
        <v>116</v>
      </c>
      <c r="E64" s="204">
        <v>101</v>
      </c>
      <c r="F64" s="204">
        <v>103.4</v>
      </c>
      <c r="G64" s="204">
        <v>97.3</v>
      </c>
      <c r="H64" s="204">
        <v>92.1</v>
      </c>
      <c r="I64" s="204">
        <v>119.1</v>
      </c>
      <c r="J64" s="204">
        <v>83.6</v>
      </c>
      <c r="K64" s="204">
        <v>99.9</v>
      </c>
      <c r="L64" s="204">
        <v>94.1</v>
      </c>
      <c r="M64" s="204">
        <v>115.2</v>
      </c>
      <c r="N64" s="204">
        <v>103.5</v>
      </c>
      <c r="O64" s="204">
        <v>83.5</v>
      </c>
      <c r="P64" s="204">
        <v>89.7</v>
      </c>
      <c r="Q64" s="204">
        <v>97.7</v>
      </c>
      <c r="R64" s="204">
        <v>107.1</v>
      </c>
      <c r="S64" s="204">
        <v>93.6</v>
      </c>
      <c r="T64" s="204">
        <v>118.2</v>
      </c>
      <c r="U64" s="204">
        <v>99.8</v>
      </c>
      <c r="V64" s="204">
        <v>83.1</v>
      </c>
      <c r="W64" s="204">
        <v>132.7</v>
      </c>
      <c r="X64" s="204">
        <v>77</v>
      </c>
      <c r="Y64" s="204">
        <v>101.4</v>
      </c>
    </row>
    <row r="65" spans="1:25" ht="12.75" customHeight="1">
      <c r="A65" s="190"/>
      <c r="B65" s="202" t="s">
        <v>233</v>
      </c>
      <c r="C65" s="203">
        <v>80.7</v>
      </c>
      <c r="D65" s="204">
        <v>90.7</v>
      </c>
      <c r="E65" s="204">
        <v>83.9</v>
      </c>
      <c r="F65" s="204">
        <v>81.1</v>
      </c>
      <c r="G65" s="204">
        <v>79.1</v>
      </c>
      <c r="H65" s="204">
        <v>82.3</v>
      </c>
      <c r="I65" s="204">
        <v>89.1</v>
      </c>
      <c r="J65" s="204">
        <v>75.5</v>
      </c>
      <c r="K65" s="204">
        <v>78.7</v>
      </c>
      <c r="L65" s="204">
        <v>91.4</v>
      </c>
      <c r="M65" s="204">
        <v>92.9</v>
      </c>
      <c r="N65" s="204">
        <v>83</v>
      </c>
      <c r="O65" s="204">
        <v>73.6</v>
      </c>
      <c r="P65" s="204">
        <v>87.5</v>
      </c>
      <c r="Q65" s="204">
        <v>73.4</v>
      </c>
      <c r="R65" s="204">
        <v>86.1</v>
      </c>
      <c r="S65" s="204">
        <v>71.5</v>
      </c>
      <c r="T65" s="204">
        <v>100.2</v>
      </c>
      <c r="U65" s="204">
        <v>92.3</v>
      </c>
      <c r="V65" s="204">
        <v>74.8</v>
      </c>
      <c r="W65" s="204">
        <v>97.3</v>
      </c>
      <c r="X65" s="204">
        <v>95.7</v>
      </c>
      <c r="Y65" s="204">
        <v>81</v>
      </c>
    </row>
    <row r="66" spans="1:25" ht="12.75" customHeight="1">
      <c r="A66" s="190"/>
      <c r="B66" s="202" t="s">
        <v>234</v>
      </c>
      <c r="C66" s="203">
        <v>95.1</v>
      </c>
      <c r="D66" s="204">
        <v>108.1</v>
      </c>
      <c r="E66" s="204">
        <v>105.4</v>
      </c>
      <c r="F66" s="204">
        <v>97.5</v>
      </c>
      <c r="G66" s="204">
        <v>113.9</v>
      </c>
      <c r="H66" s="204">
        <v>91.8</v>
      </c>
      <c r="I66" s="204">
        <v>92.6</v>
      </c>
      <c r="J66" s="204">
        <v>83.2</v>
      </c>
      <c r="K66" s="204">
        <v>94</v>
      </c>
      <c r="L66" s="204">
        <v>90.3</v>
      </c>
      <c r="M66" s="204">
        <v>108.6</v>
      </c>
      <c r="N66" s="204">
        <v>93.8</v>
      </c>
      <c r="O66" s="204">
        <v>84.1</v>
      </c>
      <c r="P66" s="204">
        <v>102.2</v>
      </c>
      <c r="Q66" s="204">
        <v>82.5</v>
      </c>
      <c r="R66" s="204">
        <v>97.8</v>
      </c>
      <c r="S66" s="204">
        <v>87.3</v>
      </c>
      <c r="T66" s="204">
        <v>119.7</v>
      </c>
      <c r="U66" s="204">
        <v>95.2</v>
      </c>
      <c r="V66" s="204">
        <v>77.6</v>
      </c>
      <c r="W66" s="204">
        <v>109.4</v>
      </c>
      <c r="X66" s="204">
        <v>81.4</v>
      </c>
      <c r="Y66" s="204">
        <v>94.9</v>
      </c>
    </row>
    <row r="67" spans="1:25" ht="12.75" customHeight="1">
      <c r="A67" s="190"/>
      <c r="B67" s="202" t="s">
        <v>235</v>
      </c>
      <c r="C67" s="203">
        <v>94.4</v>
      </c>
      <c r="D67" s="204">
        <v>109.6</v>
      </c>
      <c r="E67" s="204">
        <v>103.8</v>
      </c>
      <c r="F67" s="204">
        <v>110</v>
      </c>
      <c r="G67" s="204">
        <v>81</v>
      </c>
      <c r="H67" s="204">
        <v>84.6</v>
      </c>
      <c r="I67" s="204">
        <v>88.1</v>
      </c>
      <c r="J67" s="204">
        <v>83.7</v>
      </c>
      <c r="K67" s="204">
        <v>94.1</v>
      </c>
      <c r="L67" s="204">
        <v>95.9</v>
      </c>
      <c r="M67" s="204">
        <v>105.8</v>
      </c>
      <c r="N67" s="204">
        <v>98.3</v>
      </c>
      <c r="O67" s="204">
        <v>90.6</v>
      </c>
      <c r="P67" s="204">
        <v>86.7</v>
      </c>
      <c r="Q67" s="204">
        <v>95.9</v>
      </c>
      <c r="R67" s="204">
        <v>99.4</v>
      </c>
      <c r="S67" s="204">
        <v>89.8</v>
      </c>
      <c r="T67" s="204">
        <v>107.9</v>
      </c>
      <c r="U67" s="204">
        <v>93</v>
      </c>
      <c r="V67" s="204">
        <v>82.8</v>
      </c>
      <c r="W67" s="204">
        <v>118.2</v>
      </c>
      <c r="X67" s="204">
        <v>74.4</v>
      </c>
      <c r="Y67" s="204">
        <v>94.1</v>
      </c>
    </row>
    <row r="68" spans="1:25" ht="12.75" customHeight="1">
      <c r="A68" s="190"/>
      <c r="B68" s="202" t="s">
        <v>236</v>
      </c>
      <c r="C68" s="203">
        <v>88</v>
      </c>
      <c r="D68" s="204">
        <v>100.5</v>
      </c>
      <c r="E68" s="204">
        <v>102.4</v>
      </c>
      <c r="F68" s="204">
        <v>103.9</v>
      </c>
      <c r="G68" s="204">
        <v>79.2</v>
      </c>
      <c r="H68" s="204">
        <v>86.4</v>
      </c>
      <c r="I68" s="204">
        <v>86.6</v>
      </c>
      <c r="J68" s="204">
        <v>82.2</v>
      </c>
      <c r="K68" s="204">
        <v>88.7</v>
      </c>
      <c r="L68" s="204">
        <v>90.7</v>
      </c>
      <c r="M68" s="204">
        <v>101.2</v>
      </c>
      <c r="N68" s="204">
        <v>91.3</v>
      </c>
      <c r="O68" s="204">
        <v>84.7</v>
      </c>
      <c r="P68" s="204">
        <v>90.1</v>
      </c>
      <c r="Q68" s="204">
        <v>77</v>
      </c>
      <c r="R68" s="204">
        <v>96.3</v>
      </c>
      <c r="S68" s="204">
        <v>81.7</v>
      </c>
      <c r="T68" s="204">
        <v>108.9</v>
      </c>
      <c r="U68" s="204">
        <v>94.3</v>
      </c>
      <c r="V68" s="204">
        <v>84.4</v>
      </c>
      <c r="W68" s="204">
        <v>115.8</v>
      </c>
      <c r="X68" s="204">
        <v>77</v>
      </c>
      <c r="Y68" s="204">
        <v>87.8</v>
      </c>
    </row>
    <row r="69" spans="1:25" ht="12.75" customHeight="1">
      <c r="A69" s="190"/>
      <c r="B69" s="202" t="s">
        <v>237</v>
      </c>
      <c r="C69" s="203">
        <v>93.4</v>
      </c>
      <c r="D69" s="204">
        <v>100.5</v>
      </c>
      <c r="E69" s="204">
        <v>98.5</v>
      </c>
      <c r="F69" s="204">
        <v>93.9</v>
      </c>
      <c r="G69" s="204">
        <v>98.5</v>
      </c>
      <c r="H69" s="204">
        <v>78</v>
      </c>
      <c r="I69" s="204">
        <v>93.1</v>
      </c>
      <c r="J69" s="204">
        <v>87.9</v>
      </c>
      <c r="K69" s="204">
        <v>92.5</v>
      </c>
      <c r="L69" s="204">
        <v>107.8</v>
      </c>
      <c r="M69" s="204">
        <v>107</v>
      </c>
      <c r="N69" s="204">
        <v>93</v>
      </c>
      <c r="O69" s="204">
        <v>83.2</v>
      </c>
      <c r="P69" s="204">
        <v>92.2</v>
      </c>
      <c r="Q69" s="204">
        <v>87.9</v>
      </c>
      <c r="R69" s="204">
        <v>93.3</v>
      </c>
      <c r="S69" s="204">
        <v>75.7</v>
      </c>
      <c r="T69" s="204">
        <v>109.1</v>
      </c>
      <c r="U69" s="204">
        <v>93.5</v>
      </c>
      <c r="V69" s="204">
        <v>79.4</v>
      </c>
      <c r="W69" s="204">
        <v>114.1</v>
      </c>
      <c r="X69" s="204">
        <v>86.6</v>
      </c>
      <c r="Y69" s="204">
        <v>93.3</v>
      </c>
    </row>
    <row r="70" spans="2:25" ht="12.75" customHeight="1">
      <c r="B70" s="141"/>
      <c r="C70" s="142"/>
      <c r="D70" s="143"/>
      <c r="E70" s="143"/>
      <c r="F70" s="143"/>
      <c r="G70" s="143"/>
      <c r="H70" s="143"/>
      <c r="I70" s="143"/>
      <c r="J70" s="143"/>
      <c r="K70" s="143"/>
      <c r="L70" s="143"/>
      <c r="M70" s="143"/>
      <c r="N70" s="143"/>
      <c r="O70" s="143"/>
      <c r="P70" s="143"/>
      <c r="Q70" s="143"/>
      <c r="R70" s="143"/>
      <c r="S70" s="143"/>
      <c r="T70" s="143"/>
      <c r="U70" s="143"/>
      <c r="V70" s="143"/>
      <c r="W70" s="143"/>
      <c r="X70" s="143"/>
      <c r="Y70" s="143"/>
    </row>
    <row r="71" spans="2:25" ht="12.75" customHeight="1">
      <c r="B71" s="141"/>
      <c r="C71" s="142"/>
      <c r="D71" s="143"/>
      <c r="E71" s="143"/>
      <c r="F71" s="143"/>
      <c r="G71" s="143"/>
      <c r="H71" s="143"/>
      <c r="I71" s="143"/>
      <c r="J71" s="143"/>
      <c r="K71" s="143"/>
      <c r="L71" s="143"/>
      <c r="M71" s="143"/>
      <c r="N71" s="143"/>
      <c r="O71" s="143"/>
      <c r="P71" s="143"/>
      <c r="Q71" s="143"/>
      <c r="R71" s="143"/>
      <c r="S71" s="143"/>
      <c r="T71" s="143"/>
      <c r="U71" s="143"/>
      <c r="V71" s="143"/>
      <c r="W71" s="143"/>
      <c r="X71" s="143"/>
      <c r="Y71" s="143"/>
    </row>
    <row r="72" spans="2:25" ht="12.75" customHeight="1">
      <c r="B72" s="141"/>
      <c r="C72" s="142"/>
      <c r="D72" s="143"/>
      <c r="E72" s="143"/>
      <c r="F72" s="143"/>
      <c r="G72" s="143"/>
      <c r="H72" s="143"/>
      <c r="I72" s="143"/>
      <c r="J72" s="143"/>
      <c r="K72" s="143"/>
      <c r="L72" s="143"/>
      <c r="M72" s="143"/>
      <c r="N72" s="143"/>
      <c r="O72" s="143"/>
      <c r="P72" s="143"/>
      <c r="Q72" s="143"/>
      <c r="R72" s="143"/>
      <c r="S72" s="143"/>
      <c r="T72" s="143"/>
      <c r="U72" s="143"/>
      <c r="V72" s="143"/>
      <c r="W72" s="143"/>
      <c r="X72" s="143"/>
      <c r="Y72" s="143"/>
    </row>
    <row r="73" spans="2:25" ht="12.75" customHeight="1">
      <c r="B73" s="141"/>
      <c r="C73" s="142"/>
      <c r="D73" s="143"/>
      <c r="E73" s="143"/>
      <c r="F73" s="143"/>
      <c r="G73" s="143"/>
      <c r="H73" s="143"/>
      <c r="I73" s="143"/>
      <c r="J73" s="143"/>
      <c r="K73" s="143"/>
      <c r="L73" s="143"/>
      <c r="M73" s="143"/>
      <c r="N73" s="143"/>
      <c r="O73" s="143"/>
      <c r="P73" s="143"/>
      <c r="Q73" s="143"/>
      <c r="R73" s="143"/>
      <c r="S73" s="143"/>
      <c r="T73" s="143"/>
      <c r="U73" s="143"/>
      <c r="V73" s="143"/>
      <c r="W73" s="143"/>
      <c r="X73" s="143"/>
      <c r="Y73" s="143"/>
    </row>
    <row r="74" spans="2:25" ht="12.75" customHeight="1">
      <c r="B74" s="141"/>
      <c r="C74" s="142"/>
      <c r="D74" s="143"/>
      <c r="E74" s="143"/>
      <c r="F74" s="143"/>
      <c r="G74" s="143"/>
      <c r="H74" s="143"/>
      <c r="I74" s="143"/>
      <c r="J74" s="143"/>
      <c r="K74" s="143"/>
      <c r="L74" s="143"/>
      <c r="M74" s="143"/>
      <c r="N74" s="143"/>
      <c r="O74" s="143"/>
      <c r="P74" s="143"/>
      <c r="Q74" s="143"/>
      <c r="R74" s="143"/>
      <c r="S74" s="143"/>
      <c r="T74" s="143"/>
      <c r="U74" s="143"/>
      <c r="V74" s="143"/>
      <c r="W74" s="143"/>
      <c r="X74" s="143"/>
      <c r="Y74" s="143"/>
    </row>
    <row r="75" spans="2:25" ht="12.75" customHeight="1" thickBot="1">
      <c r="B75" s="144"/>
      <c r="C75" s="145"/>
      <c r="D75" s="146"/>
      <c r="E75" s="146"/>
      <c r="F75" s="146"/>
      <c r="G75" s="146"/>
      <c r="H75" s="146"/>
      <c r="I75" s="146"/>
      <c r="J75" s="146"/>
      <c r="K75" s="146"/>
      <c r="L75" s="146"/>
      <c r="M75" s="146"/>
      <c r="N75" s="146"/>
      <c r="O75" s="146"/>
      <c r="P75" s="146"/>
      <c r="Q75" s="146"/>
      <c r="R75" s="146"/>
      <c r="S75" s="146"/>
      <c r="T75" s="146"/>
      <c r="U75" s="146"/>
      <c r="V75" s="146"/>
      <c r="W75" s="146"/>
      <c r="X75" s="146"/>
      <c r="Y75" s="146"/>
    </row>
  </sheetData>
  <sheetProtection/>
  <mergeCells count="1">
    <mergeCell ref="B7:B8"/>
  </mergeCells>
  <printOptions/>
  <pageMargins left="0.26" right="0.26" top="0.79" bottom="0.32" header="0.512" footer="0.28"/>
  <pageSetup fitToHeight="1" fitToWidth="1" horizontalDpi="600" verticalDpi="600" orientation="landscape" paperSize="9" scale="5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75"/>
  <sheetViews>
    <sheetView zoomScalePageLayoutView="0" workbookViewId="0" topLeftCell="A1">
      <pane xSplit="2" ySplit="9" topLeftCell="C10" activePane="bottomRight" state="frozen"/>
      <selection pane="topLeft" activeCell="C10" sqref="C10"/>
      <selection pane="topRight" activeCell="C10" sqref="C10"/>
      <selection pane="bottomLeft" activeCell="C10" sqref="C10"/>
      <selection pane="bottomRight" activeCell="A1" sqref="A1:Y69"/>
    </sheetView>
  </sheetViews>
  <sheetFormatPr defaultColWidth="10.625" defaultRowHeight="12.75" customHeight="1"/>
  <cols>
    <col min="1" max="1" width="4.375" style="138" customWidth="1"/>
    <col min="2" max="16384" width="10.625" style="138" customWidth="1"/>
  </cols>
  <sheetData>
    <row r="1" spans="1:25" ht="12.75" customHeight="1">
      <c r="A1" s="190"/>
      <c r="B1" s="190" t="s">
        <v>59</v>
      </c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  <c r="Q1" s="190"/>
      <c r="R1" s="190"/>
      <c r="S1" s="190"/>
      <c r="T1" s="190"/>
      <c r="U1" s="190"/>
      <c r="V1" s="190"/>
      <c r="W1" s="190"/>
      <c r="X1" s="190"/>
      <c r="Y1" s="190"/>
    </row>
    <row r="2" spans="1:25" ht="12.75" customHeight="1">
      <c r="A2" s="190"/>
      <c r="B2" s="190" t="s">
        <v>60</v>
      </c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190"/>
      <c r="Q2" s="190"/>
      <c r="R2" s="190"/>
      <c r="S2" s="190"/>
      <c r="T2" s="190"/>
      <c r="U2" s="190"/>
      <c r="V2" s="190"/>
      <c r="W2" s="190"/>
      <c r="X2" s="190"/>
      <c r="Y2" s="190"/>
    </row>
    <row r="3" spans="1:25" ht="12.75" customHeight="1">
      <c r="A3" s="190"/>
      <c r="B3" s="190" t="s">
        <v>61</v>
      </c>
      <c r="C3" s="190"/>
      <c r="D3" s="190"/>
      <c r="E3" s="190"/>
      <c r="F3" s="190"/>
      <c r="G3" s="190"/>
      <c r="H3" s="190"/>
      <c r="I3" s="190"/>
      <c r="J3" s="190"/>
      <c r="K3" s="190"/>
      <c r="L3" s="190"/>
      <c r="M3" s="190"/>
      <c r="N3" s="190"/>
      <c r="O3" s="190"/>
      <c r="P3" s="190"/>
      <c r="Q3" s="190"/>
      <c r="R3" s="190"/>
      <c r="S3" s="190"/>
      <c r="T3" s="190"/>
      <c r="U3" s="190"/>
      <c r="V3" s="190"/>
      <c r="W3" s="190"/>
      <c r="X3" s="190"/>
      <c r="Y3" s="190"/>
    </row>
    <row r="4" spans="1:25" ht="12.75" customHeight="1">
      <c r="A4" s="190"/>
      <c r="B4" s="190" t="s">
        <v>78</v>
      </c>
      <c r="C4" s="190"/>
      <c r="D4" s="190"/>
      <c r="E4" s="190"/>
      <c r="F4" s="190"/>
      <c r="G4" s="190"/>
      <c r="H4" s="190"/>
      <c r="I4" s="190"/>
      <c r="J4" s="190"/>
      <c r="K4" s="190"/>
      <c r="L4" s="190"/>
      <c r="M4" s="190"/>
      <c r="N4" s="190"/>
      <c r="O4" s="190"/>
      <c r="P4" s="190"/>
      <c r="Q4" s="190"/>
      <c r="R4" s="190"/>
      <c r="S4" s="190"/>
      <c r="T4" s="190"/>
      <c r="U4" s="190"/>
      <c r="V4" s="190"/>
      <c r="W4" s="190"/>
      <c r="X4" s="190"/>
      <c r="Y4" s="190"/>
    </row>
    <row r="5" spans="1:25" ht="12.75" customHeight="1">
      <c r="A5" s="190"/>
      <c r="B5" s="190" t="s">
        <v>63</v>
      </c>
      <c r="C5" s="190"/>
      <c r="D5" s="190"/>
      <c r="E5" s="190"/>
      <c r="F5" s="190"/>
      <c r="G5" s="190"/>
      <c r="H5" s="190"/>
      <c r="I5" s="190"/>
      <c r="J5" s="190"/>
      <c r="K5" s="190"/>
      <c r="L5" s="190"/>
      <c r="M5" s="190"/>
      <c r="N5" s="190"/>
      <c r="O5" s="190"/>
      <c r="P5" s="190"/>
      <c r="Q5" s="190"/>
      <c r="R5" s="190"/>
      <c r="S5" s="190"/>
      <c r="T5" s="190"/>
      <c r="U5" s="190"/>
      <c r="V5" s="190"/>
      <c r="W5" s="190"/>
      <c r="X5" s="190"/>
      <c r="Y5" s="190"/>
    </row>
    <row r="6" spans="1:25" ht="12.75" customHeight="1" thickBot="1">
      <c r="A6" s="190"/>
      <c r="B6" s="190" t="s">
        <v>64</v>
      </c>
      <c r="C6" s="190"/>
      <c r="D6" s="190"/>
      <c r="E6" s="190"/>
      <c r="F6" s="190"/>
      <c r="G6" s="190"/>
      <c r="H6" s="190"/>
      <c r="I6" s="190"/>
      <c r="J6" s="190"/>
      <c r="K6" s="190"/>
      <c r="L6" s="190"/>
      <c r="M6" s="190"/>
      <c r="N6" s="190"/>
      <c r="O6" s="190"/>
      <c r="P6" s="190"/>
      <c r="Q6" s="190"/>
      <c r="R6" s="190"/>
      <c r="S6" s="190"/>
      <c r="T6" s="190"/>
      <c r="U6" s="190"/>
      <c r="V6" s="190"/>
      <c r="W6" s="190"/>
      <c r="X6" s="190"/>
      <c r="Y6" s="190"/>
    </row>
    <row r="7" spans="1:25" ht="12.75" customHeight="1">
      <c r="A7" s="190"/>
      <c r="B7" s="243" t="s">
        <v>65</v>
      </c>
      <c r="C7" s="191" t="s">
        <v>66</v>
      </c>
      <c r="D7" s="192" t="s">
        <v>67</v>
      </c>
      <c r="E7" s="192" t="s">
        <v>68</v>
      </c>
      <c r="F7" s="192" t="s">
        <v>69</v>
      </c>
      <c r="G7" s="192" t="s">
        <v>132</v>
      </c>
      <c r="H7" s="192" t="s">
        <v>133</v>
      </c>
      <c r="I7" s="192" t="s">
        <v>134</v>
      </c>
      <c r="J7" s="192" t="s">
        <v>135</v>
      </c>
      <c r="K7" s="192" t="s">
        <v>136</v>
      </c>
      <c r="L7" s="192" t="s">
        <v>137</v>
      </c>
      <c r="M7" s="192" t="s">
        <v>70</v>
      </c>
      <c r="N7" s="192" t="s">
        <v>138</v>
      </c>
      <c r="O7" s="192" t="s">
        <v>139</v>
      </c>
      <c r="P7" s="192" t="s">
        <v>140</v>
      </c>
      <c r="Q7" s="192" t="s">
        <v>141</v>
      </c>
      <c r="R7" s="192" t="s">
        <v>142</v>
      </c>
      <c r="S7" s="192" t="s">
        <v>143</v>
      </c>
      <c r="T7" s="192" t="s">
        <v>144</v>
      </c>
      <c r="U7" s="192" t="s">
        <v>145</v>
      </c>
      <c r="V7" s="192" t="s">
        <v>71</v>
      </c>
      <c r="W7" s="192" t="s">
        <v>146</v>
      </c>
      <c r="X7" s="192" t="s">
        <v>147</v>
      </c>
      <c r="Y7" s="192" t="s">
        <v>72</v>
      </c>
    </row>
    <row r="8" spans="1:25" ht="12.75" customHeight="1">
      <c r="A8" s="190"/>
      <c r="B8" s="244"/>
      <c r="C8" s="193" t="s">
        <v>3</v>
      </c>
      <c r="D8" s="194" t="s">
        <v>27</v>
      </c>
      <c r="E8" s="194" t="s">
        <v>28</v>
      </c>
      <c r="F8" s="194" t="s">
        <v>29</v>
      </c>
      <c r="G8" s="194" t="s">
        <v>148</v>
      </c>
      <c r="H8" s="194" t="s">
        <v>149</v>
      </c>
      <c r="I8" s="194" t="s">
        <v>19</v>
      </c>
      <c r="J8" s="194" t="s">
        <v>150</v>
      </c>
      <c r="K8" s="194" t="s">
        <v>21</v>
      </c>
      <c r="L8" s="194" t="s">
        <v>30</v>
      </c>
      <c r="M8" s="194" t="s">
        <v>4</v>
      </c>
      <c r="N8" s="194" t="s">
        <v>31</v>
      </c>
      <c r="O8" s="194" t="s">
        <v>32</v>
      </c>
      <c r="P8" s="194" t="s">
        <v>22</v>
      </c>
      <c r="Q8" s="194" t="s">
        <v>33</v>
      </c>
      <c r="R8" s="194" t="s">
        <v>73</v>
      </c>
      <c r="S8" s="194" t="s">
        <v>34</v>
      </c>
      <c r="T8" s="194" t="s">
        <v>23</v>
      </c>
      <c r="U8" s="194" t="s">
        <v>74</v>
      </c>
      <c r="V8" s="194" t="s">
        <v>35</v>
      </c>
      <c r="W8" s="194" t="s">
        <v>36</v>
      </c>
      <c r="X8" s="194" t="s">
        <v>75</v>
      </c>
      <c r="Y8" s="194" t="s">
        <v>76</v>
      </c>
    </row>
    <row r="9" spans="1:26" s="140" customFormat="1" ht="12.75" customHeight="1" thickBot="1">
      <c r="A9" s="195"/>
      <c r="B9" s="196" t="s">
        <v>0</v>
      </c>
      <c r="C9" s="197">
        <v>10000</v>
      </c>
      <c r="D9" s="198">
        <v>30.6</v>
      </c>
      <c r="E9" s="198">
        <v>518.3</v>
      </c>
      <c r="F9" s="198">
        <v>306.9</v>
      </c>
      <c r="G9" s="198">
        <v>800.2</v>
      </c>
      <c r="H9" s="198">
        <v>0</v>
      </c>
      <c r="I9" s="198">
        <v>429.7</v>
      </c>
      <c r="J9" s="198">
        <v>0</v>
      </c>
      <c r="K9" s="198">
        <v>1427.3</v>
      </c>
      <c r="L9" s="198">
        <v>318.9</v>
      </c>
      <c r="M9" s="198">
        <v>1423.7</v>
      </c>
      <c r="N9" s="198">
        <v>903.3</v>
      </c>
      <c r="O9" s="198">
        <v>1510.1</v>
      </c>
      <c r="P9" s="198">
        <v>214.5</v>
      </c>
      <c r="Q9" s="198">
        <v>938.7</v>
      </c>
      <c r="R9" s="198">
        <v>1177.8</v>
      </c>
      <c r="S9" s="198">
        <v>133.2</v>
      </c>
      <c r="T9" s="198">
        <v>63.2</v>
      </c>
      <c r="U9" s="198">
        <v>0</v>
      </c>
      <c r="V9" s="198">
        <v>80.6</v>
      </c>
      <c r="W9" s="198">
        <v>900.8</v>
      </c>
      <c r="X9" s="198">
        <v>0</v>
      </c>
      <c r="Y9" s="198">
        <v>10000</v>
      </c>
      <c r="Z9" s="139"/>
    </row>
    <row r="10" spans="1:25" ht="12.75" customHeight="1" thickTop="1">
      <c r="A10" s="190"/>
      <c r="B10" s="199" t="s">
        <v>96</v>
      </c>
      <c r="C10" s="200">
        <v>100.4</v>
      </c>
      <c r="D10" s="201">
        <v>89.8</v>
      </c>
      <c r="E10" s="201">
        <v>90.2</v>
      </c>
      <c r="F10" s="201">
        <v>95.6</v>
      </c>
      <c r="G10" s="201">
        <v>100.6</v>
      </c>
      <c r="H10" s="201">
        <v>0</v>
      </c>
      <c r="I10" s="201">
        <v>102.8</v>
      </c>
      <c r="J10" s="201">
        <v>0</v>
      </c>
      <c r="K10" s="201">
        <v>114.7</v>
      </c>
      <c r="L10" s="201">
        <v>75.9</v>
      </c>
      <c r="M10" s="201">
        <v>101</v>
      </c>
      <c r="N10" s="201">
        <v>102.6</v>
      </c>
      <c r="O10" s="201">
        <v>98.1</v>
      </c>
      <c r="P10" s="201">
        <v>103.5</v>
      </c>
      <c r="Q10" s="201">
        <v>83.2</v>
      </c>
      <c r="R10" s="201">
        <v>108.1</v>
      </c>
      <c r="S10" s="201">
        <v>93.3</v>
      </c>
      <c r="T10" s="201">
        <v>71.9</v>
      </c>
      <c r="U10" s="201">
        <v>0</v>
      </c>
      <c r="V10" s="201">
        <v>109.5</v>
      </c>
      <c r="W10" s="201">
        <v>112.7</v>
      </c>
      <c r="X10" s="201">
        <v>0</v>
      </c>
      <c r="Y10" s="201">
        <v>100.4</v>
      </c>
    </row>
    <row r="11" spans="1:25" ht="12.75" customHeight="1">
      <c r="A11" s="190"/>
      <c r="B11" s="202" t="s">
        <v>97</v>
      </c>
      <c r="C11" s="203">
        <v>100.8</v>
      </c>
      <c r="D11" s="204">
        <v>98.2</v>
      </c>
      <c r="E11" s="204">
        <v>98.6</v>
      </c>
      <c r="F11" s="204">
        <v>98.6</v>
      </c>
      <c r="G11" s="204">
        <v>109.7</v>
      </c>
      <c r="H11" s="204">
        <v>0</v>
      </c>
      <c r="I11" s="204">
        <v>105.9</v>
      </c>
      <c r="J11" s="204">
        <v>0</v>
      </c>
      <c r="K11" s="204">
        <v>100.7</v>
      </c>
      <c r="L11" s="204">
        <v>83.9</v>
      </c>
      <c r="M11" s="204">
        <v>100.1</v>
      </c>
      <c r="N11" s="204">
        <v>106.5</v>
      </c>
      <c r="O11" s="204">
        <v>99.7</v>
      </c>
      <c r="P11" s="204">
        <v>100.8</v>
      </c>
      <c r="Q11" s="204">
        <v>88.4</v>
      </c>
      <c r="R11" s="204">
        <v>106.6</v>
      </c>
      <c r="S11" s="204">
        <v>106.6</v>
      </c>
      <c r="T11" s="204">
        <v>95.3</v>
      </c>
      <c r="U11" s="204">
        <v>0</v>
      </c>
      <c r="V11" s="204">
        <v>109.8</v>
      </c>
      <c r="W11" s="204">
        <v>107.1</v>
      </c>
      <c r="X11" s="204">
        <v>0</v>
      </c>
      <c r="Y11" s="204">
        <v>100.8</v>
      </c>
    </row>
    <row r="12" spans="1:25" ht="12.75" customHeight="1">
      <c r="A12" s="190"/>
      <c r="B12" s="202" t="s">
        <v>98</v>
      </c>
      <c r="C12" s="203">
        <v>92.1</v>
      </c>
      <c r="D12" s="204">
        <v>98.1</v>
      </c>
      <c r="E12" s="204">
        <v>89.3</v>
      </c>
      <c r="F12" s="204">
        <v>98.8</v>
      </c>
      <c r="G12" s="204">
        <v>82</v>
      </c>
      <c r="H12" s="204">
        <v>0</v>
      </c>
      <c r="I12" s="204">
        <v>91.8</v>
      </c>
      <c r="J12" s="204">
        <v>0</v>
      </c>
      <c r="K12" s="204">
        <v>84.3</v>
      </c>
      <c r="L12" s="204">
        <v>95.5</v>
      </c>
      <c r="M12" s="204">
        <v>90.2</v>
      </c>
      <c r="N12" s="204">
        <v>96.7</v>
      </c>
      <c r="O12" s="204">
        <v>98.4</v>
      </c>
      <c r="P12" s="204">
        <v>84</v>
      </c>
      <c r="Q12" s="204">
        <v>90.7</v>
      </c>
      <c r="R12" s="204">
        <v>99.7</v>
      </c>
      <c r="S12" s="204">
        <v>91.3</v>
      </c>
      <c r="T12" s="204">
        <v>66.9</v>
      </c>
      <c r="U12" s="204">
        <v>0</v>
      </c>
      <c r="V12" s="204">
        <v>111.3</v>
      </c>
      <c r="W12" s="204">
        <v>102.3</v>
      </c>
      <c r="X12" s="204">
        <v>0</v>
      </c>
      <c r="Y12" s="204">
        <v>92.1</v>
      </c>
    </row>
    <row r="13" spans="1:25" ht="12.75" customHeight="1">
      <c r="A13" s="190"/>
      <c r="B13" s="202" t="s">
        <v>99</v>
      </c>
      <c r="C13" s="203">
        <v>96.3</v>
      </c>
      <c r="D13" s="204">
        <v>98.5</v>
      </c>
      <c r="E13" s="204">
        <v>100.8</v>
      </c>
      <c r="F13" s="204">
        <v>99.1</v>
      </c>
      <c r="G13" s="204">
        <v>90.6</v>
      </c>
      <c r="H13" s="204">
        <v>0</v>
      </c>
      <c r="I13" s="204">
        <v>130.9</v>
      </c>
      <c r="J13" s="204">
        <v>0</v>
      </c>
      <c r="K13" s="204">
        <v>77</v>
      </c>
      <c r="L13" s="204">
        <v>70.6</v>
      </c>
      <c r="M13" s="204">
        <v>105.3</v>
      </c>
      <c r="N13" s="204">
        <v>98.2</v>
      </c>
      <c r="O13" s="204">
        <v>100.5</v>
      </c>
      <c r="P13" s="204">
        <v>87.5</v>
      </c>
      <c r="Q13" s="204">
        <v>92.4</v>
      </c>
      <c r="R13" s="204">
        <v>102.3</v>
      </c>
      <c r="S13" s="204">
        <v>102</v>
      </c>
      <c r="T13" s="204">
        <v>94.9</v>
      </c>
      <c r="U13" s="204">
        <v>0</v>
      </c>
      <c r="V13" s="204">
        <v>110.4</v>
      </c>
      <c r="W13" s="204">
        <v>102.1</v>
      </c>
      <c r="X13" s="204">
        <v>0</v>
      </c>
      <c r="Y13" s="204">
        <v>96.3</v>
      </c>
    </row>
    <row r="14" spans="1:25" ht="12.75" customHeight="1">
      <c r="A14" s="190"/>
      <c r="B14" s="202" t="s">
        <v>100</v>
      </c>
      <c r="C14" s="203">
        <v>99.1</v>
      </c>
      <c r="D14" s="204">
        <v>95</v>
      </c>
      <c r="E14" s="204">
        <v>100.4</v>
      </c>
      <c r="F14" s="204">
        <v>96.6</v>
      </c>
      <c r="G14" s="204">
        <v>93.6</v>
      </c>
      <c r="H14" s="204">
        <v>0</v>
      </c>
      <c r="I14" s="204">
        <v>124</v>
      </c>
      <c r="J14" s="204">
        <v>0</v>
      </c>
      <c r="K14" s="204">
        <v>74.5</v>
      </c>
      <c r="L14" s="204">
        <v>105.5</v>
      </c>
      <c r="M14" s="204">
        <v>104.7</v>
      </c>
      <c r="N14" s="204">
        <v>100</v>
      </c>
      <c r="O14" s="204">
        <v>106.1</v>
      </c>
      <c r="P14" s="204">
        <v>99.7</v>
      </c>
      <c r="Q14" s="204">
        <v>106.7</v>
      </c>
      <c r="R14" s="204">
        <v>99.7</v>
      </c>
      <c r="S14" s="204">
        <v>99.5</v>
      </c>
      <c r="T14" s="204">
        <v>81.2</v>
      </c>
      <c r="U14" s="204">
        <v>0</v>
      </c>
      <c r="V14" s="204">
        <v>104.7</v>
      </c>
      <c r="W14" s="204">
        <v>100.6</v>
      </c>
      <c r="X14" s="204">
        <v>0</v>
      </c>
      <c r="Y14" s="204">
        <v>99.1</v>
      </c>
    </row>
    <row r="15" spans="1:25" ht="12.75" customHeight="1">
      <c r="A15" s="190"/>
      <c r="B15" s="202" t="s">
        <v>101</v>
      </c>
      <c r="C15" s="203">
        <v>103.5</v>
      </c>
      <c r="D15" s="204">
        <v>98.5</v>
      </c>
      <c r="E15" s="204">
        <v>98.1</v>
      </c>
      <c r="F15" s="204">
        <v>109.4</v>
      </c>
      <c r="G15" s="204">
        <v>103.9</v>
      </c>
      <c r="H15" s="204">
        <v>0</v>
      </c>
      <c r="I15" s="204">
        <v>125.3</v>
      </c>
      <c r="J15" s="204">
        <v>0</v>
      </c>
      <c r="K15" s="204">
        <v>85.7</v>
      </c>
      <c r="L15" s="204">
        <v>108.5</v>
      </c>
      <c r="M15" s="204">
        <v>103.1</v>
      </c>
      <c r="N15" s="204">
        <v>104.2</v>
      </c>
      <c r="O15" s="204">
        <v>109.8</v>
      </c>
      <c r="P15" s="204">
        <v>103.9</v>
      </c>
      <c r="Q15" s="204">
        <v>110.3</v>
      </c>
      <c r="R15" s="204">
        <v>102.4</v>
      </c>
      <c r="S15" s="204">
        <v>103.3</v>
      </c>
      <c r="T15" s="204">
        <v>87.1</v>
      </c>
      <c r="U15" s="204">
        <v>0</v>
      </c>
      <c r="V15" s="204">
        <v>104.2</v>
      </c>
      <c r="W15" s="204">
        <v>103.2</v>
      </c>
      <c r="X15" s="204">
        <v>0</v>
      </c>
      <c r="Y15" s="204">
        <v>103.5</v>
      </c>
    </row>
    <row r="16" spans="1:25" ht="12.75" customHeight="1">
      <c r="A16" s="190"/>
      <c r="B16" s="202" t="s">
        <v>102</v>
      </c>
      <c r="C16" s="203">
        <v>101.3</v>
      </c>
      <c r="D16" s="204">
        <v>99.2</v>
      </c>
      <c r="E16" s="204">
        <v>103.8</v>
      </c>
      <c r="F16" s="204">
        <v>113</v>
      </c>
      <c r="G16" s="204">
        <v>104.9</v>
      </c>
      <c r="H16" s="204">
        <v>0</v>
      </c>
      <c r="I16" s="204">
        <v>98.7</v>
      </c>
      <c r="J16" s="204">
        <v>0</v>
      </c>
      <c r="K16" s="204">
        <v>96.3</v>
      </c>
      <c r="L16" s="204">
        <v>113.7</v>
      </c>
      <c r="M16" s="204">
        <v>101.7</v>
      </c>
      <c r="N16" s="204">
        <v>102.6</v>
      </c>
      <c r="O16" s="204">
        <v>100.1</v>
      </c>
      <c r="P16" s="204">
        <v>103.9</v>
      </c>
      <c r="Q16" s="204">
        <v>104.7</v>
      </c>
      <c r="R16" s="204">
        <v>95</v>
      </c>
      <c r="S16" s="204">
        <v>90.6</v>
      </c>
      <c r="T16" s="204">
        <v>83.5</v>
      </c>
      <c r="U16" s="204">
        <v>0</v>
      </c>
      <c r="V16" s="204">
        <v>99.6</v>
      </c>
      <c r="W16" s="204">
        <v>96.1</v>
      </c>
      <c r="X16" s="204">
        <v>0</v>
      </c>
      <c r="Y16" s="204">
        <v>101.3</v>
      </c>
    </row>
    <row r="17" spans="1:25" ht="12.75" customHeight="1">
      <c r="A17" s="190"/>
      <c r="B17" s="202" t="s">
        <v>103</v>
      </c>
      <c r="C17" s="203">
        <v>98.3</v>
      </c>
      <c r="D17" s="204">
        <v>96.8</v>
      </c>
      <c r="E17" s="204">
        <v>88.9</v>
      </c>
      <c r="F17" s="204">
        <v>111.4</v>
      </c>
      <c r="G17" s="204">
        <v>104.9</v>
      </c>
      <c r="H17" s="204">
        <v>0</v>
      </c>
      <c r="I17" s="204">
        <v>75.9</v>
      </c>
      <c r="J17" s="204">
        <v>0</v>
      </c>
      <c r="K17" s="204">
        <v>88.3</v>
      </c>
      <c r="L17" s="204">
        <v>136.6</v>
      </c>
      <c r="M17" s="204">
        <v>107.4</v>
      </c>
      <c r="N17" s="204">
        <v>93.9</v>
      </c>
      <c r="O17" s="204">
        <v>97.2</v>
      </c>
      <c r="P17" s="204">
        <v>106.1</v>
      </c>
      <c r="Q17" s="204">
        <v>100.3</v>
      </c>
      <c r="R17" s="204">
        <v>94.8</v>
      </c>
      <c r="S17" s="204">
        <v>91</v>
      </c>
      <c r="T17" s="204">
        <v>83.6</v>
      </c>
      <c r="U17" s="204">
        <v>0</v>
      </c>
      <c r="V17" s="204">
        <v>94.5</v>
      </c>
      <c r="W17" s="204">
        <v>96.2</v>
      </c>
      <c r="X17" s="204">
        <v>0</v>
      </c>
      <c r="Y17" s="204">
        <v>98.3</v>
      </c>
    </row>
    <row r="18" spans="1:25" ht="12.75" customHeight="1">
      <c r="A18" s="190"/>
      <c r="B18" s="202" t="s">
        <v>104</v>
      </c>
      <c r="C18" s="203">
        <v>97.5</v>
      </c>
      <c r="D18" s="204">
        <v>102.9</v>
      </c>
      <c r="E18" s="204">
        <v>96.1</v>
      </c>
      <c r="F18" s="204">
        <v>108</v>
      </c>
      <c r="G18" s="204">
        <v>94.3</v>
      </c>
      <c r="H18" s="204">
        <v>0</v>
      </c>
      <c r="I18" s="204">
        <v>73.3</v>
      </c>
      <c r="J18" s="204">
        <v>0</v>
      </c>
      <c r="K18" s="204">
        <v>98.6</v>
      </c>
      <c r="L18" s="204">
        <v>105.5</v>
      </c>
      <c r="M18" s="204">
        <v>99.2</v>
      </c>
      <c r="N18" s="204">
        <v>100.5</v>
      </c>
      <c r="O18" s="204">
        <v>96.1</v>
      </c>
      <c r="P18" s="204">
        <v>102.3</v>
      </c>
      <c r="Q18" s="204">
        <v>103.8</v>
      </c>
      <c r="R18" s="204">
        <v>93.7</v>
      </c>
      <c r="S18" s="204">
        <v>99.8</v>
      </c>
      <c r="T18" s="204">
        <v>61.4</v>
      </c>
      <c r="U18" s="204">
        <v>0</v>
      </c>
      <c r="V18" s="204">
        <v>91.1</v>
      </c>
      <c r="W18" s="204">
        <v>95.4</v>
      </c>
      <c r="X18" s="204">
        <v>0</v>
      </c>
      <c r="Y18" s="204">
        <v>97.5</v>
      </c>
    </row>
    <row r="19" spans="1:25" ht="12.75" customHeight="1">
      <c r="A19" s="190"/>
      <c r="B19" s="202" t="s">
        <v>105</v>
      </c>
      <c r="C19" s="203">
        <v>101.1</v>
      </c>
      <c r="D19" s="204">
        <v>105.3</v>
      </c>
      <c r="E19" s="204">
        <v>96.2</v>
      </c>
      <c r="F19" s="204">
        <v>94.9</v>
      </c>
      <c r="G19" s="204">
        <v>100.9</v>
      </c>
      <c r="H19" s="204">
        <v>0</v>
      </c>
      <c r="I19" s="204">
        <v>84.9</v>
      </c>
      <c r="J19" s="204">
        <v>0</v>
      </c>
      <c r="K19" s="204">
        <v>101.1</v>
      </c>
      <c r="L19" s="204">
        <v>119.6</v>
      </c>
      <c r="M19" s="204">
        <v>98.7</v>
      </c>
      <c r="N19" s="204">
        <v>101.6</v>
      </c>
      <c r="O19" s="204">
        <v>102.1</v>
      </c>
      <c r="P19" s="204">
        <v>103.2</v>
      </c>
      <c r="Q19" s="204">
        <v>112.2</v>
      </c>
      <c r="R19" s="204">
        <v>98</v>
      </c>
      <c r="S19" s="204">
        <v>102.8</v>
      </c>
      <c r="T19" s="204">
        <v>154.6</v>
      </c>
      <c r="U19" s="204">
        <v>0</v>
      </c>
      <c r="V19" s="204">
        <v>88.7</v>
      </c>
      <c r="W19" s="204">
        <v>94.2</v>
      </c>
      <c r="X19" s="204">
        <v>0</v>
      </c>
      <c r="Y19" s="204">
        <v>101.1</v>
      </c>
    </row>
    <row r="20" spans="1:25" ht="12.75" customHeight="1">
      <c r="A20" s="190"/>
      <c r="B20" s="202" t="s">
        <v>106</v>
      </c>
      <c r="C20" s="203">
        <v>105.7</v>
      </c>
      <c r="D20" s="204">
        <v>109.7</v>
      </c>
      <c r="E20" s="204">
        <v>133.9</v>
      </c>
      <c r="F20" s="204">
        <v>89.4</v>
      </c>
      <c r="G20" s="204">
        <v>112</v>
      </c>
      <c r="H20" s="204">
        <v>0</v>
      </c>
      <c r="I20" s="204">
        <v>92.7</v>
      </c>
      <c r="J20" s="204">
        <v>0</v>
      </c>
      <c r="K20" s="204">
        <v>114.8</v>
      </c>
      <c r="L20" s="204">
        <v>94.2</v>
      </c>
      <c r="M20" s="204">
        <v>98.2</v>
      </c>
      <c r="N20" s="204">
        <v>98.3</v>
      </c>
      <c r="O20" s="204">
        <v>98.1</v>
      </c>
      <c r="P20" s="204">
        <v>103.3</v>
      </c>
      <c r="Q20" s="204">
        <v>119.2</v>
      </c>
      <c r="R20" s="204">
        <v>104.3</v>
      </c>
      <c r="S20" s="204">
        <v>109.7</v>
      </c>
      <c r="T20" s="204">
        <v>201.5</v>
      </c>
      <c r="U20" s="204">
        <v>0</v>
      </c>
      <c r="V20" s="204">
        <v>89.5</v>
      </c>
      <c r="W20" s="204">
        <v>98</v>
      </c>
      <c r="X20" s="204">
        <v>0</v>
      </c>
      <c r="Y20" s="204">
        <v>105.7</v>
      </c>
    </row>
    <row r="21" spans="1:25" ht="12.75" customHeight="1">
      <c r="A21" s="190"/>
      <c r="B21" s="202" t="s">
        <v>107</v>
      </c>
      <c r="C21" s="203">
        <v>104.1</v>
      </c>
      <c r="D21" s="204">
        <v>108</v>
      </c>
      <c r="E21" s="204">
        <v>103.9</v>
      </c>
      <c r="F21" s="204">
        <v>85.3</v>
      </c>
      <c r="G21" s="204">
        <v>102.6</v>
      </c>
      <c r="H21" s="204">
        <v>0</v>
      </c>
      <c r="I21" s="204">
        <v>93.8</v>
      </c>
      <c r="J21" s="204">
        <v>0</v>
      </c>
      <c r="K21" s="204">
        <v>164</v>
      </c>
      <c r="L21" s="204">
        <v>90.6</v>
      </c>
      <c r="M21" s="204">
        <v>90.3</v>
      </c>
      <c r="N21" s="204">
        <v>94.7</v>
      </c>
      <c r="O21" s="204">
        <v>93.7</v>
      </c>
      <c r="P21" s="204">
        <v>101.7</v>
      </c>
      <c r="Q21" s="204">
        <v>87.8</v>
      </c>
      <c r="R21" s="204">
        <v>95.1</v>
      </c>
      <c r="S21" s="204">
        <v>110.2</v>
      </c>
      <c r="T21" s="204">
        <v>117.8</v>
      </c>
      <c r="U21" s="204">
        <v>0</v>
      </c>
      <c r="V21" s="204">
        <v>86.7</v>
      </c>
      <c r="W21" s="204">
        <v>92</v>
      </c>
      <c r="X21" s="204">
        <v>0</v>
      </c>
      <c r="Y21" s="204">
        <v>104.1</v>
      </c>
    </row>
    <row r="22" spans="1:25" ht="12.75" customHeight="1">
      <c r="A22" s="190"/>
      <c r="B22" s="202" t="s">
        <v>110</v>
      </c>
      <c r="C22" s="203">
        <v>102.9</v>
      </c>
      <c r="D22" s="204">
        <v>103</v>
      </c>
      <c r="E22" s="204">
        <v>100.9</v>
      </c>
      <c r="F22" s="204">
        <v>86.8</v>
      </c>
      <c r="G22" s="204">
        <v>113.7</v>
      </c>
      <c r="H22" s="204">
        <v>0</v>
      </c>
      <c r="I22" s="204">
        <v>92.6</v>
      </c>
      <c r="J22" s="204">
        <v>0</v>
      </c>
      <c r="K22" s="204">
        <v>128.7</v>
      </c>
      <c r="L22" s="204">
        <v>124</v>
      </c>
      <c r="M22" s="204">
        <v>101.6</v>
      </c>
      <c r="N22" s="204">
        <v>92.2</v>
      </c>
      <c r="O22" s="204">
        <v>93.5</v>
      </c>
      <c r="P22" s="204">
        <v>107.5</v>
      </c>
      <c r="Q22" s="204">
        <v>94.2</v>
      </c>
      <c r="R22" s="204">
        <v>95.6</v>
      </c>
      <c r="S22" s="204">
        <v>111.3</v>
      </c>
      <c r="T22" s="204">
        <v>135.1</v>
      </c>
      <c r="U22" s="204">
        <v>0</v>
      </c>
      <c r="V22" s="204">
        <v>87.5</v>
      </c>
      <c r="W22" s="204">
        <v>91.2</v>
      </c>
      <c r="X22" s="204">
        <v>0</v>
      </c>
      <c r="Y22" s="204">
        <v>102.9</v>
      </c>
    </row>
    <row r="23" spans="1:25" ht="12.75" customHeight="1">
      <c r="A23" s="190"/>
      <c r="B23" s="202" t="s">
        <v>111</v>
      </c>
      <c r="C23" s="203">
        <v>100.1</v>
      </c>
      <c r="D23" s="204">
        <v>100.5</v>
      </c>
      <c r="E23" s="204">
        <v>101.6</v>
      </c>
      <c r="F23" s="204">
        <v>74.6</v>
      </c>
      <c r="G23" s="204">
        <v>121.9</v>
      </c>
      <c r="H23" s="204">
        <v>0</v>
      </c>
      <c r="I23" s="204">
        <v>92.5</v>
      </c>
      <c r="J23" s="204">
        <v>0</v>
      </c>
      <c r="K23" s="204">
        <v>100.2</v>
      </c>
      <c r="L23" s="204">
        <v>146.4</v>
      </c>
      <c r="M23" s="204">
        <v>97.8</v>
      </c>
      <c r="N23" s="204">
        <v>93.4</v>
      </c>
      <c r="O23" s="204">
        <v>95.5</v>
      </c>
      <c r="P23" s="204">
        <v>102.9</v>
      </c>
      <c r="Q23" s="204">
        <v>93.3</v>
      </c>
      <c r="R23" s="204">
        <v>99.8</v>
      </c>
      <c r="S23" s="204">
        <v>119.4</v>
      </c>
      <c r="T23" s="204">
        <v>190.4</v>
      </c>
      <c r="U23" s="204">
        <v>0</v>
      </c>
      <c r="V23" s="204">
        <v>87.9</v>
      </c>
      <c r="W23" s="204">
        <v>91.6</v>
      </c>
      <c r="X23" s="204">
        <v>0</v>
      </c>
      <c r="Y23" s="204">
        <v>100.1</v>
      </c>
    </row>
    <row r="24" spans="1:25" ht="12.75" customHeight="1">
      <c r="A24" s="190"/>
      <c r="B24" s="202" t="s">
        <v>112</v>
      </c>
      <c r="C24" s="203">
        <v>85.1</v>
      </c>
      <c r="D24" s="204">
        <v>109.7</v>
      </c>
      <c r="E24" s="204">
        <v>93.3</v>
      </c>
      <c r="F24" s="204">
        <v>89.4</v>
      </c>
      <c r="G24" s="204">
        <v>85.2</v>
      </c>
      <c r="H24" s="204">
        <v>0</v>
      </c>
      <c r="I24" s="204">
        <v>99.7</v>
      </c>
      <c r="J24" s="204">
        <v>0</v>
      </c>
      <c r="K24" s="204">
        <v>27.8</v>
      </c>
      <c r="L24" s="204">
        <v>127.1</v>
      </c>
      <c r="M24" s="204">
        <v>100.4</v>
      </c>
      <c r="N24" s="204">
        <v>103.3</v>
      </c>
      <c r="O24" s="204">
        <v>88.7</v>
      </c>
      <c r="P24" s="204">
        <v>92.1</v>
      </c>
      <c r="Q24" s="204">
        <v>79.8</v>
      </c>
      <c r="R24" s="204">
        <v>98.5</v>
      </c>
      <c r="S24" s="204">
        <v>123.9</v>
      </c>
      <c r="T24" s="204">
        <v>182.8</v>
      </c>
      <c r="U24" s="204">
        <v>0</v>
      </c>
      <c r="V24" s="204">
        <v>87.9</v>
      </c>
      <c r="W24" s="204">
        <v>89.8</v>
      </c>
      <c r="X24" s="204">
        <v>0</v>
      </c>
      <c r="Y24" s="204">
        <v>85.1</v>
      </c>
    </row>
    <row r="25" spans="1:25" ht="12.75" customHeight="1">
      <c r="A25" s="190"/>
      <c r="B25" s="202" t="s">
        <v>113</v>
      </c>
      <c r="C25" s="203">
        <v>97.9</v>
      </c>
      <c r="D25" s="204">
        <v>109.9</v>
      </c>
      <c r="E25" s="204">
        <v>95.1</v>
      </c>
      <c r="F25" s="204">
        <v>87</v>
      </c>
      <c r="G25" s="204">
        <v>94.6</v>
      </c>
      <c r="H25" s="204">
        <v>0</v>
      </c>
      <c r="I25" s="204">
        <v>113</v>
      </c>
      <c r="J25" s="204">
        <v>0</v>
      </c>
      <c r="K25" s="204">
        <v>46.3</v>
      </c>
      <c r="L25" s="204">
        <v>145.1</v>
      </c>
      <c r="M25" s="204">
        <v>133.3</v>
      </c>
      <c r="N25" s="204">
        <v>106.4</v>
      </c>
      <c r="O25" s="204">
        <v>92.8</v>
      </c>
      <c r="P25" s="204">
        <v>96.2</v>
      </c>
      <c r="Q25" s="204">
        <v>107.9</v>
      </c>
      <c r="R25" s="204">
        <v>97.4</v>
      </c>
      <c r="S25" s="204">
        <v>122.8</v>
      </c>
      <c r="T25" s="204">
        <v>218.6</v>
      </c>
      <c r="U25" s="204">
        <v>0</v>
      </c>
      <c r="V25" s="204">
        <v>86.3</v>
      </c>
      <c r="W25" s="204">
        <v>86.1</v>
      </c>
      <c r="X25" s="204">
        <v>0</v>
      </c>
      <c r="Y25" s="204">
        <v>97.9</v>
      </c>
    </row>
    <row r="26" spans="1:25" ht="12.75" customHeight="1">
      <c r="A26" s="190"/>
      <c r="B26" s="202" t="s">
        <v>114</v>
      </c>
      <c r="C26" s="203">
        <v>102.4</v>
      </c>
      <c r="D26" s="204">
        <v>107.3</v>
      </c>
      <c r="E26" s="204">
        <v>114</v>
      </c>
      <c r="F26" s="204">
        <v>87</v>
      </c>
      <c r="G26" s="204">
        <v>91.4</v>
      </c>
      <c r="H26" s="204">
        <v>0</v>
      </c>
      <c r="I26" s="204">
        <v>124.8</v>
      </c>
      <c r="J26" s="204">
        <v>0</v>
      </c>
      <c r="K26" s="204">
        <v>65.1</v>
      </c>
      <c r="L26" s="204">
        <v>145.2</v>
      </c>
      <c r="M26" s="204">
        <v>117.2</v>
      </c>
      <c r="N26" s="204">
        <v>104.3</v>
      </c>
      <c r="O26" s="204">
        <v>99.5</v>
      </c>
      <c r="P26" s="204">
        <v>105.4</v>
      </c>
      <c r="Q26" s="204">
        <v>131.8</v>
      </c>
      <c r="R26" s="204">
        <v>94.2</v>
      </c>
      <c r="S26" s="204">
        <v>104.3</v>
      </c>
      <c r="T26" s="204">
        <v>218.4</v>
      </c>
      <c r="U26" s="204">
        <v>0</v>
      </c>
      <c r="V26" s="204">
        <v>87.8</v>
      </c>
      <c r="W26" s="204">
        <v>84.5</v>
      </c>
      <c r="X26" s="204">
        <v>0</v>
      </c>
      <c r="Y26" s="204">
        <v>102.4</v>
      </c>
    </row>
    <row r="27" spans="1:25" ht="12.75" customHeight="1">
      <c r="A27" s="190"/>
      <c r="B27" s="202" t="s">
        <v>115</v>
      </c>
      <c r="C27" s="203">
        <v>101.9</v>
      </c>
      <c r="D27" s="204">
        <v>110.3</v>
      </c>
      <c r="E27" s="204">
        <v>103.9</v>
      </c>
      <c r="F27" s="204">
        <v>91.9</v>
      </c>
      <c r="G27" s="204">
        <v>100.6</v>
      </c>
      <c r="H27" s="204">
        <v>0</v>
      </c>
      <c r="I27" s="204">
        <v>115.2</v>
      </c>
      <c r="J27" s="204">
        <v>0</v>
      </c>
      <c r="K27" s="204">
        <v>63.2</v>
      </c>
      <c r="L27" s="204">
        <v>138.4</v>
      </c>
      <c r="M27" s="204">
        <v>107.2</v>
      </c>
      <c r="N27" s="204">
        <v>100.3</v>
      </c>
      <c r="O27" s="204">
        <v>104.1</v>
      </c>
      <c r="P27" s="204">
        <v>105.5</v>
      </c>
      <c r="Q27" s="204">
        <v>147.7</v>
      </c>
      <c r="R27" s="204">
        <v>91.3</v>
      </c>
      <c r="S27" s="204">
        <v>99.9</v>
      </c>
      <c r="T27" s="204">
        <v>252.7</v>
      </c>
      <c r="U27" s="204">
        <v>0</v>
      </c>
      <c r="V27" s="204">
        <v>87.2</v>
      </c>
      <c r="W27" s="204">
        <v>79.1</v>
      </c>
      <c r="X27" s="204">
        <v>0</v>
      </c>
      <c r="Y27" s="204">
        <v>101.9</v>
      </c>
    </row>
    <row r="28" spans="1:25" ht="12.75" customHeight="1">
      <c r="A28" s="190"/>
      <c r="B28" s="202" t="s">
        <v>116</v>
      </c>
      <c r="C28" s="203">
        <v>103.7</v>
      </c>
      <c r="D28" s="204">
        <v>102.9</v>
      </c>
      <c r="E28" s="204">
        <v>102.8</v>
      </c>
      <c r="F28" s="204">
        <v>105.8</v>
      </c>
      <c r="G28" s="204">
        <v>97</v>
      </c>
      <c r="H28" s="204">
        <v>0</v>
      </c>
      <c r="I28" s="204">
        <v>108.8</v>
      </c>
      <c r="J28" s="204">
        <v>0</v>
      </c>
      <c r="K28" s="204">
        <v>68.9</v>
      </c>
      <c r="L28" s="204">
        <v>169.8</v>
      </c>
      <c r="M28" s="204">
        <v>108.1</v>
      </c>
      <c r="N28" s="204">
        <v>105.5</v>
      </c>
      <c r="O28" s="204">
        <v>96.7</v>
      </c>
      <c r="P28" s="204">
        <v>117.4</v>
      </c>
      <c r="Q28" s="204">
        <v>154.5</v>
      </c>
      <c r="R28" s="204">
        <v>89.6</v>
      </c>
      <c r="S28" s="204">
        <v>110.1</v>
      </c>
      <c r="T28" s="204">
        <v>227.7</v>
      </c>
      <c r="U28" s="204">
        <v>0</v>
      </c>
      <c r="V28" s="204">
        <v>89.9</v>
      </c>
      <c r="W28" s="204">
        <v>76.9</v>
      </c>
      <c r="X28" s="204">
        <v>0</v>
      </c>
      <c r="Y28" s="204">
        <v>103.7</v>
      </c>
    </row>
    <row r="29" spans="1:25" ht="12.75" customHeight="1">
      <c r="A29" s="190"/>
      <c r="B29" s="202" t="s">
        <v>117</v>
      </c>
      <c r="C29" s="203">
        <v>101</v>
      </c>
      <c r="D29" s="204">
        <v>112.8</v>
      </c>
      <c r="E29" s="204">
        <v>96.9</v>
      </c>
      <c r="F29" s="204">
        <v>106.8</v>
      </c>
      <c r="G29" s="204">
        <v>97.6</v>
      </c>
      <c r="H29" s="204">
        <v>0</v>
      </c>
      <c r="I29" s="204">
        <v>107.6</v>
      </c>
      <c r="J29" s="204">
        <v>0</v>
      </c>
      <c r="K29" s="204">
        <v>76.8</v>
      </c>
      <c r="L29" s="204">
        <v>153.2</v>
      </c>
      <c r="M29" s="204">
        <v>95.2</v>
      </c>
      <c r="N29" s="204">
        <v>100.2</v>
      </c>
      <c r="O29" s="204">
        <v>96.1</v>
      </c>
      <c r="P29" s="204">
        <v>109.1</v>
      </c>
      <c r="Q29" s="204">
        <v>149.2</v>
      </c>
      <c r="R29" s="204">
        <v>89.8</v>
      </c>
      <c r="S29" s="204">
        <v>97.7</v>
      </c>
      <c r="T29" s="204">
        <v>249.6</v>
      </c>
      <c r="U29" s="204">
        <v>0</v>
      </c>
      <c r="V29" s="204">
        <v>90.9</v>
      </c>
      <c r="W29" s="204">
        <v>77.4</v>
      </c>
      <c r="X29" s="204">
        <v>0</v>
      </c>
      <c r="Y29" s="204">
        <v>101</v>
      </c>
    </row>
    <row r="30" spans="1:25" ht="12.75" customHeight="1">
      <c r="A30" s="190"/>
      <c r="B30" s="202" t="s">
        <v>118</v>
      </c>
      <c r="C30" s="203">
        <v>101</v>
      </c>
      <c r="D30" s="204">
        <v>110.2</v>
      </c>
      <c r="E30" s="204">
        <v>103.7</v>
      </c>
      <c r="F30" s="204">
        <v>106.3</v>
      </c>
      <c r="G30" s="204">
        <v>92.7</v>
      </c>
      <c r="H30" s="204">
        <v>0</v>
      </c>
      <c r="I30" s="204">
        <v>104.8</v>
      </c>
      <c r="J30" s="204">
        <v>0</v>
      </c>
      <c r="K30" s="204">
        <v>75.2</v>
      </c>
      <c r="L30" s="204">
        <v>140</v>
      </c>
      <c r="M30" s="204">
        <v>113.2</v>
      </c>
      <c r="N30" s="204">
        <v>102</v>
      </c>
      <c r="O30" s="204">
        <v>94</v>
      </c>
      <c r="P30" s="204">
        <v>115.9</v>
      </c>
      <c r="Q30" s="204">
        <v>117.4</v>
      </c>
      <c r="R30" s="204">
        <v>100.4</v>
      </c>
      <c r="S30" s="204">
        <v>99.6</v>
      </c>
      <c r="T30" s="204">
        <v>236.9</v>
      </c>
      <c r="U30" s="204">
        <v>0</v>
      </c>
      <c r="V30" s="204">
        <v>86.6</v>
      </c>
      <c r="W30" s="204">
        <v>92.2</v>
      </c>
      <c r="X30" s="204">
        <v>0</v>
      </c>
      <c r="Y30" s="204">
        <v>101</v>
      </c>
    </row>
    <row r="31" spans="1:25" ht="12.75" customHeight="1">
      <c r="A31" s="190"/>
      <c r="B31" s="202" t="s">
        <v>119</v>
      </c>
      <c r="C31" s="203">
        <v>102</v>
      </c>
      <c r="D31" s="204">
        <v>109.2</v>
      </c>
      <c r="E31" s="204">
        <v>101.9</v>
      </c>
      <c r="F31" s="204">
        <v>93.3</v>
      </c>
      <c r="G31" s="204">
        <v>103.1</v>
      </c>
      <c r="H31" s="204">
        <v>0</v>
      </c>
      <c r="I31" s="204">
        <v>114.5</v>
      </c>
      <c r="J31" s="204">
        <v>0</v>
      </c>
      <c r="K31" s="204">
        <v>77.4</v>
      </c>
      <c r="L31" s="204">
        <v>139.1</v>
      </c>
      <c r="M31" s="204">
        <v>127.5</v>
      </c>
      <c r="N31" s="204">
        <v>99.6</v>
      </c>
      <c r="O31" s="204">
        <v>98.1</v>
      </c>
      <c r="P31" s="204">
        <v>95.8</v>
      </c>
      <c r="Q31" s="204">
        <v>111.3</v>
      </c>
      <c r="R31" s="204">
        <v>88.6</v>
      </c>
      <c r="S31" s="204">
        <v>98.4</v>
      </c>
      <c r="T31" s="204">
        <v>222.8</v>
      </c>
      <c r="U31" s="204">
        <v>0</v>
      </c>
      <c r="V31" s="204">
        <v>83.2</v>
      </c>
      <c r="W31" s="204">
        <v>78.2</v>
      </c>
      <c r="X31" s="204">
        <v>0</v>
      </c>
      <c r="Y31" s="204">
        <v>102</v>
      </c>
    </row>
    <row r="32" spans="1:25" ht="12.75" customHeight="1">
      <c r="A32" s="190"/>
      <c r="B32" s="202" t="s">
        <v>120</v>
      </c>
      <c r="C32" s="203">
        <v>108.4</v>
      </c>
      <c r="D32" s="204">
        <v>109.8</v>
      </c>
      <c r="E32" s="204">
        <v>97.5</v>
      </c>
      <c r="F32" s="204">
        <v>101</v>
      </c>
      <c r="G32" s="204">
        <v>105.4</v>
      </c>
      <c r="H32" s="204">
        <v>0</v>
      </c>
      <c r="I32" s="204">
        <v>117.7</v>
      </c>
      <c r="J32" s="204">
        <v>0</v>
      </c>
      <c r="K32" s="204">
        <v>98.1</v>
      </c>
      <c r="L32" s="204">
        <v>142.6</v>
      </c>
      <c r="M32" s="204">
        <v>136.6</v>
      </c>
      <c r="N32" s="204">
        <v>100.1</v>
      </c>
      <c r="O32" s="204">
        <v>99.2</v>
      </c>
      <c r="P32" s="204">
        <v>97.5</v>
      </c>
      <c r="Q32" s="204">
        <v>116.5</v>
      </c>
      <c r="R32" s="204">
        <v>96.1</v>
      </c>
      <c r="S32" s="204">
        <v>111.6</v>
      </c>
      <c r="T32" s="204">
        <v>274.8</v>
      </c>
      <c r="U32" s="204">
        <v>0</v>
      </c>
      <c r="V32" s="204">
        <v>82.6</v>
      </c>
      <c r="W32" s="204">
        <v>82.5</v>
      </c>
      <c r="X32" s="204">
        <v>0</v>
      </c>
      <c r="Y32" s="204">
        <v>108.4</v>
      </c>
    </row>
    <row r="33" spans="1:25" ht="12.75" customHeight="1">
      <c r="A33" s="190"/>
      <c r="B33" s="202" t="s">
        <v>121</v>
      </c>
      <c r="C33" s="203">
        <v>105.7</v>
      </c>
      <c r="D33" s="204">
        <v>116.1</v>
      </c>
      <c r="E33" s="204">
        <v>134.8</v>
      </c>
      <c r="F33" s="204">
        <v>98.8</v>
      </c>
      <c r="G33" s="204">
        <v>99.4</v>
      </c>
      <c r="H33" s="204">
        <v>0</v>
      </c>
      <c r="I33" s="204">
        <v>97.4</v>
      </c>
      <c r="J33" s="204">
        <v>0</v>
      </c>
      <c r="K33" s="204">
        <v>103.7</v>
      </c>
      <c r="L33" s="204">
        <v>165.2</v>
      </c>
      <c r="M33" s="204">
        <v>128.6</v>
      </c>
      <c r="N33" s="204">
        <v>98.4</v>
      </c>
      <c r="O33" s="204">
        <v>96.6</v>
      </c>
      <c r="P33" s="204">
        <v>93.6</v>
      </c>
      <c r="Q33" s="204">
        <v>95.3</v>
      </c>
      <c r="R33" s="204">
        <v>88.4</v>
      </c>
      <c r="S33" s="204">
        <v>93.2</v>
      </c>
      <c r="T33" s="204">
        <v>193.8</v>
      </c>
      <c r="U33" s="204">
        <v>0</v>
      </c>
      <c r="V33" s="204">
        <v>79.2</v>
      </c>
      <c r="W33" s="204">
        <v>81.1</v>
      </c>
      <c r="X33" s="204">
        <v>0</v>
      </c>
      <c r="Y33" s="204">
        <v>105.7</v>
      </c>
    </row>
    <row r="34" spans="1:25" ht="12.75" customHeight="1">
      <c r="A34" s="190"/>
      <c r="B34" s="202" t="s">
        <v>151</v>
      </c>
      <c r="C34" s="203">
        <v>105.9</v>
      </c>
      <c r="D34" s="204">
        <v>114.2</v>
      </c>
      <c r="E34" s="204">
        <v>104.1</v>
      </c>
      <c r="F34" s="204">
        <v>100.7</v>
      </c>
      <c r="G34" s="204">
        <v>116.2</v>
      </c>
      <c r="H34" s="204">
        <v>0</v>
      </c>
      <c r="I34" s="204">
        <v>94.3</v>
      </c>
      <c r="J34" s="204">
        <v>0</v>
      </c>
      <c r="K34" s="204">
        <v>108.5</v>
      </c>
      <c r="L34" s="204">
        <v>147.7</v>
      </c>
      <c r="M34" s="204">
        <v>120.4</v>
      </c>
      <c r="N34" s="204">
        <v>100.5</v>
      </c>
      <c r="O34" s="204">
        <v>104.1</v>
      </c>
      <c r="P34" s="204">
        <v>98.2</v>
      </c>
      <c r="Q34" s="204">
        <v>93.3</v>
      </c>
      <c r="R34" s="204">
        <v>91.3</v>
      </c>
      <c r="S34" s="204">
        <v>108.2</v>
      </c>
      <c r="T34" s="204">
        <v>184.4</v>
      </c>
      <c r="U34" s="204">
        <v>0</v>
      </c>
      <c r="V34" s="204">
        <v>81.3</v>
      </c>
      <c r="W34" s="204">
        <v>83.2</v>
      </c>
      <c r="X34" s="204">
        <v>0</v>
      </c>
      <c r="Y34" s="204">
        <v>105.9</v>
      </c>
    </row>
    <row r="35" spans="1:25" ht="12.75" customHeight="1">
      <c r="A35" s="190"/>
      <c r="B35" s="202" t="s">
        <v>152</v>
      </c>
      <c r="C35" s="203">
        <v>105.7</v>
      </c>
      <c r="D35" s="204">
        <v>117.8</v>
      </c>
      <c r="E35" s="204">
        <v>91</v>
      </c>
      <c r="F35" s="204">
        <v>94</v>
      </c>
      <c r="G35" s="204">
        <v>113.3</v>
      </c>
      <c r="H35" s="204">
        <v>0</v>
      </c>
      <c r="I35" s="204">
        <v>94.6</v>
      </c>
      <c r="J35" s="204">
        <v>0</v>
      </c>
      <c r="K35" s="204">
        <v>95.4</v>
      </c>
      <c r="L35" s="204">
        <v>128.7</v>
      </c>
      <c r="M35" s="204">
        <v>132</v>
      </c>
      <c r="N35" s="204">
        <v>100.6</v>
      </c>
      <c r="O35" s="204">
        <v>104.5</v>
      </c>
      <c r="P35" s="204">
        <v>100.6</v>
      </c>
      <c r="Q35" s="204">
        <v>101.7</v>
      </c>
      <c r="R35" s="204">
        <v>98.2</v>
      </c>
      <c r="S35" s="204">
        <v>118.5</v>
      </c>
      <c r="T35" s="204">
        <v>214.7</v>
      </c>
      <c r="U35" s="204">
        <v>0</v>
      </c>
      <c r="V35" s="204">
        <v>84.1</v>
      </c>
      <c r="W35" s="204">
        <v>88.3</v>
      </c>
      <c r="X35" s="204">
        <v>0</v>
      </c>
      <c r="Y35" s="204">
        <v>105.7</v>
      </c>
    </row>
    <row r="36" spans="1:25" ht="12.75" customHeight="1">
      <c r="A36" s="190"/>
      <c r="B36" s="202" t="s">
        <v>153</v>
      </c>
      <c r="C36" s="203">
        <v>99.6</v>
      </c>
      <c r="D36" s="204">
        <v>123.1</v>
      </c>
      <c r="E36" s="204">
        <v>100.8</v>
      </c>
      <c r="F36" s="204">
        <v>90.9</v>
      </c>
      <c r="G36" s="204">
        <v>87.1</v>
      </c>
      <c r="H36" s="204">
        <v>0</v>
      </c>
      <c r="I36" s="204">
        <v>93.1</v>
      </c>
      <c r="J36" s="204">
        <v>0</v>
      </c>
      <c r="K36" s="204">
        <v>64.2</v>
      </c>
      <c r="L36" s="204">
        <v>140.4</v>
      </c>
      <c r="M36" s="204">
        <v>123</v>
      </c>
      <c r="N36" s="204">
        <v>101.8</v>
      </c>
      <c r="O36" s="204">
        <v>100.8</v>
      </c>
      <c r="P36" s="204">
        <v>91.5</v>
      </c>
      <c r="Q36" s="204">
        <v>121.3</v>
      </c>
      <c r="R36" s="204">
        <v>96.2</v>
      </c>
      <c r="S36" s="204">
        <v>113.8</v>
      </c>
      <c r="T36" s="204">
        <v>177.1</v>
      </c>
      <c r="U36" s="204">
        <v>0</v>
      </c>
      <c r="V36" s="204">
        <v>84</v>
      </c>
      <c r="W36" s="204">
        <v>89</v>
      </c>
      <c r="X36" s="204">
        <v>0</v>
      </c>
      <c r="Y36" s="204">
        <v>99.6</v>
      </c>
    </row>
    <row r="37" spans="1:25" ht="12.75" customHeight="1">
      <c r="A37" s="190"/>
      <c r="B37" s="202" t="s">
        <v>154</v>
      </c>
      <c r="C37" s="203">
        <v>105.4</v>
      </c>
      <c r="D37" s="204">
        <v>128.4</v>
      </c>
      <c r="E37" s="204">
        <v>109.8</v>
      </c>
      <c r="F37" s="204">
        <v>94.6</v>
      </c>
      <c r="G37" s="204">
        <v>100.8</v>
      </c>
      <c r="H37" s="204">
        <v>0</v>
      </c>
      <c r="I37" s="204">
        <v>106.5</v>
      </c>
      <c r="J37" s="204">
        <v>0</v>
      </c>
      <c r="K37" s="204">
        <v>76.5</v>
      </c>
      <c r="L37" s="204">
        <v>152.5</v>
      </c>
      <c r="M37" s="204">
        <v>124.5</v>
      </c>
      <c r="N37" s="204">
        <v>104.7</v>
      </c>
      <c r="O37" s="204">
        <v>106.8</v>
      </c>
      <c r="P37" s="204">
        <v>104.8</v>
      </c>
      <c r="Q37" s="204">
        <v>112.6</v>
      </c>
      <c r="R37" s="204">
        <v>100.6</v>
      </c>
      <c r="S37" s="204">
        <v>117.3</v>
      </c>
      <c r="T37" s="204">
        <v>205.2</v>
      </c>
      <c r="U37" s="204">
        <v>0</v>
      </c>
      <c r="V37" s="204">
        <v>86.4</v>
      </c>
      <c r="W37" s="204">
        <v>92.1</v>
      </c>
      <c r="X37" s="204">
        <v>0</v>
      </c>
      <c r="Y37" s="204">
        <v>105.4</v>
      </c>
    </row>
    <row r="38" spans="1:25" ht="12.75" customHeight="1">
      <c r="A38" s="190"/>
      <c r="B38" s="202" t="s">
        <v>155</v>
      </c>
      <c r="C38" s="203">
        <v>111.9</v>
      </c>
      <c r="D38" s="204">
        <v>132.5</v>
      </c>
      <c r="E38" s="204">
        <v>108.2</v>
      </c>
      <c r="F38" s="204">
        <v>108.5</v>
      </c>
      <c r="G38" s="204">
        <v>111.9</v>
      </c>
      <c r="H38" s="204">
        <v>0</v>
      </c>
      <c r="I38" s="204">
        <v>112.4</v>
      </c>
      <c r="J38" s="204">
        <v>0</v>
      </c>
      <c r="K38" s="204">
        <v>86.2</v>
      </c>
      <c r="L38" s="204">
        <v>173.3</v>
      </c>
      <c r="M38" s="204">
        <v>134.5</v>
      </c>
      <c r="N38" s="204">
        <v>96.4</v>
      </c>
      <c r="O38" s="204">
        <v>109.7</v>
      </c>
      <c r="P38" s="204">
        <v>98.6</v>
      </c>
      <c r="Q38" s="204">
        <v>132.9</v>
      </c>
      <c r="R38" s="204">
        <v>101.2</v>
      </c>
      <c r="S38" s="204">
        <v>110.1</v>
      </c>
      <c r="T38" s="204">
        <v>234.6</v>
      </c>
      <c r="U38" s="204">
        <v>0</v>
      </c>
      <c r="V38" s="204">
        <v>86.4</v>
      </c>
      <c r="W38" s="204">
        <v>91.9</v>
      </c>
      <c r="X38" s="204">
        <v>0</v>
      </c>
      <c r="Y38" s="204">
        <v>111.9</v>
      </c>
    </row>
    <row r="39" spans="1:25" ht="12.75" customHeight="1">
      <c r="A39" s="190"/>
      <c r="B39" s="202" t="s">
        <v>156</v>
      </c>
      <c r="C39" s="203">
        <v>111.6</v>
      </c>
      <c r="D39" s="204">
        <v>130.8</v>
      </c>
      <c r="E39" s="204">
        <v>114.5</v>
      </c>
      <c r="F39" s="204">
        <v>110.7</v>
      </c>
      <c r="G39" s="204">
        <v>114.4</v>
      </c>
      <c r="H39" s="204">
        <v>0</v>
      </c>
      <c r="I39" s="204">
        <v>127.8</v>
      </c>
      <c r="J39" s="204">
        <v>0</v>
      </c>
      <c r="K39" s="204">
        <v>83.1</v>
      </c>
      <c r="L39" s="204">
        <v>176.2</v>
      </c>
      <c r="M39" s="204">
        <v>130.8</v>
      </c>
      <c r="N39" s="204">
        <v>92.9</v>
      </c>
      <c r="O39" s="204">
        <v>114.5</v>
      </c>
      <c r="P39" s="204">
        <v>106.1</v>
      </c>
      <c r="Q39" s="204">
        <v>136.4</v>
      </c>
      <c r="R39" s="204">
        <v>88.1</v>
      </c>
      <c r="S39" s="204">
        <v>122.1</v>
      </c>
      <c r="T39" s="204">
        <v>160.2</v>
      </c>
      <c r="U39" s="204">
        <v>0</v>
      </c>
      <c r="V39" s="204">
        <v>88.6</v>
      </c>
      <c r="W39" s="204">
        <v>78</v>
      </c>
      <c r="X39" s="204">
        <v>0</v>
      </c>
      <c r="Y39" s="204">
        <v>111.6</v>
      </c>
    </row>
    <row r="40" spans="1:25" ht="12.75" customHeight="1">
      <c r="A40" s="190"/>
      <c r="B40" s="202" t="s">
        <v>157</v>
      </c>
      <c r="C40" s="203">
        <v>109.1</v>
      </c>
      <c r="D40" s="204">
        <v>131.8</v>
      </c>
      <c r="E40" s="204">
        <v>106.5</v>
      </c>
      <c r="F40" s="204">
        <v>101.8</v>
      </c>
      <c r="G40" s="204">
        <v>113.6</v>
      </c>
      <c r="H40" s="204">
        <v>0</v>
      </c>
      <c r="I40" s="204">
        <v>126.4</v>
      </c>
      <c r="J40" s="204">
        <v>0</v>
      </c>
      <c r="K40" s="204">
        <v>79.2</v>
      </c>
      <c r="L40" s="204">
        <v>169</v>
      </c>
      <c r="M40" s="204">
        <v>137.6</v>
      </c>
      <c r="N40" s="204">
        <v>90.1</v>
      </c>
      <c r="O40" s="204">
        <v>104</v>
      </c>
      <c r="P40" s="204">
        <v>105</v>
      </c>
      <c r="Q40" s="204">
        <v>135.2</v>
      </c>
      <c r="R40" s="204">
        <v>88.8</v>
      </c>
      <c r="S40" s="204">
        <v>118.3</v>
      </c>
      <c r="T40" s="204">
        <v>148.6</v>
      </c>
      <c r="U40" s="204">
        <v>0</v>
      </c>
      <c r="V40" s="204">
        <v>90.9</v>
      </c>
      <c r="W40" s="204">
        <v>80</v>
      </c>
      <c r="X40" s="204">
        <v>0</v>
      </c>
      <c r="Y40" s="204">
        <v>109.1</v>
      </c>
    </row>
    <row r="41" spans="1:25" ht="12.75" customHeight="1">
      <c r="A41" s="190"/>
      <c r="B41" s="202" t="s">
        <v>158</v>
      </c>
      <c r="C41" s="203">
        <v>105.7</v>
      </c>
      <c r="D41" s="204">
        <v>126.9</v>
      </c>
      <c r="E41" s="204">
        <v>106.2</v>
      </c>
      <c r="F41" s="204">
        <v>100.8</v>
      </c>
      <c r="G41" s="204">
        <v>129.7</v>
      </c>
      <c r="H41" s="204">
        <v>0</v>
      </c>
      <c r="I41" s="204">
        <v>111.2</v>
      </c>
      <c r="J41" s="204">
        <v>0</v>
      </c>
      <c r="K41" s="204">
        <v>67.8</v>
      </c>
      <c r="L41" s="204">
        <v>207</v>
      </c>
      <c r="M41" s="204">
        <v>127.2</v>
      </c>
      <c r="N41" s="204">
        <v>83.3</v>
      </c>
      <c r="O41" s="204">
        <v>102.8</v>
      </c>
      <c r="P41" s="204">
        <v>123.1</v>
      </c>
      <c r="Q41" s="204">
        <v>112.7</v>
      </c>
      <c r="R41" s="204">
        <v>92.4</v>
      </c>
      <c r="S41" s="204">
        <v>109.9</v>
      </c>
      <c r="T41" s="204">
        <v>138.4</v>
      </c>
      <c r="U41" s="204">
        <v>0</v>
      </c>
      <c r="V41" s="204">
        <v>89.1</v>
      </c>
      <c r="W41" s="204">
        <v>86.9</v>
      </c>
      <c r="X41" s="204">
        <v>0</v>
      </c>
      <c r="Y41" s="204">
        <v>105.7</v>
      </c>
    </row>
    <row r="42" spans="1:25" ht="12.75" customHeight="1">
      <c r="A42" s="190"/>
      <c r="B42" s="202" t="s">
        <v>159</v>
      </c>
      <c r="C42" s="203">
        <v>106.7</v>
      </c>
      <c r="D42" s="204">
        <v>130.5</v>
      </c>
      <c r="E42" s="204">
        <v>108.9</v>
      </c>
      <c r="F42" s="204">
        <v>112.2</v>
      </c>
      <c r="G42" s="204">
        <v>126.1</v>
      </c>
      <c r="H42" s="204">
        <v>0</v>
      </c>
      <c r="I42" s="204">
        <v>101</v>
      </c>
      <c r="J42" s="204">
        <v>0</v>
      </c>
      <c r="K42" s="204">
        <v>75.6</v>
      </c>
      <c r="L42" s="204">
        <v>201.1</v>
      </c>
      <c r="M42" s="204">
        <v>128.8</v>
      </c>
      <c r="N42" s="204">
        <v>82.4</v>
      </c>
      <c r="O42" s="204">
        <v>101.9</v>
      </c>
      <c r="P42" s="204">
        <v>125.3</v>
      </c>
      <c r="Q42" s="204">
        <v>112.4</v>
      </c>
      <c r="R42" s="204">
        <v>95.1</v>
      </c>
      <c r="S42" s="204">
        <v>114.6</v>
      </c>
      <c r="T42" s="204">
        <v>141.1</v>
      </c>
      <c r="U42" s="204">
        <v>0</v>
      </c>
      <c r="V42" s="204">
        <v>88.6</v>
      </c>
      <c r="W42" s="204">
        <v>89.6</v>
      </c>
      <c r="X42" s="204">
        <v>0</v>
      </c>
      <c r="Y42" s="204">
        <v>106.7</v>
      </c>
    </row>
    <row r="43" spans="1:25" ht="12.75" customHeight="1">
      <c r="A43" s="190"/>
      <c r="B43" s="202" t="s">
        <v>160</v>
      </c>
      <c r="C43" s="203">
        <v>113.8</v>
      </c>
      <c r="D43" s="204">
        <v>128.4</v>
      </c>
      <c r="E43" s="204">
        <v>119.9</v>
      </c>
      <c r="F43" s="204">
        <v>108</v>
      </c>
      <c r="G43" s="204">
        <v>160</v>
      </c>
      <c r="H43" s="204">
        <v>0</v>
      </c>
      <c r="I43" s="204">
        <v>111.2</v>
      </c>
      <c r="J43" s="204">
        <v>0</v>
      </c>
      <c r="K43" s="204">
        <v>77.3</v>
      </c>
      <c r="L43" s="204">
        <v>146.9</v>
      </c>
      <c r="M43" s="204">
        <v>158.9</v>
      </c>
      <c r="N43" s="204">
        <v>89.8</v>
      </c>
      <c r="O43" s="204">
        <v>100.5</v>
      </c>
      <c r="P43" s="204">
        <v>129</v>
      </c>
      <c r="Q43" s="204">
        <v>99.2</v>
      </c>
      <c r="R43" s="204">
        <v>106.7</v>
      </c>
      <c r="S43" s="204">
        <v>110.5</v>
      </c>
      <c r="T43" s="204">
        <v>198.4</v>
      </c>
      <c r="U43" s="204">
        <v>0</v>
      </c>
      <c r="V43" s="204">
        <v>91.8</v>
      </c>
      <c r="W43" s="204">
        <v>101</v>
      </c>
      <c r="X43" s="204">
        <v>0</v>
      </c>
      <c r="Y43" s="204">
        <v>113.8</v>
      </c>
    </row>
    <row r="44" spans="1:25" ht="12.75" customHeight="1">
      <c r="A44" s="190"/>
      <c r="B44" s="202" t="s">
        <v>161</v>
      </c>
      <c r="C44" s="203">
        <v>114.1</v>
      </c>
      <c r="D44" s="204">
        <v>130.3</v>
      </c>
      <c r="E44" s="204">
        <v>118.6</v>
      </c>
      <c r="F44" s="204">
        <v>106.8</v>
      </c>
      <c r="G44" s="204">
        <v>175.1</v>
      </c>
      <c r="H44" s="204">
        <v>0</v>
      </c>
      <c r="I44" s="204">
        <v>114.6</v>
      </c>
      <c r="J44" s="204">
        <v>0</v>
      </c>
      <c r="K44" s="204">
        <v>100.7</v>
      </c>
      <c r="L44" s="204">
        <v>146.1</v>
      </c>
      <c r="M44" s="204">
        <v>114.5</v>
      </c>
      <c r="N44" s="204">
        <v>91.1</v>
      </c>
      <c r="O44" s="204">
        <v>97.7</v>
      </c>
      <c r="P44" s="204">
        <v>126.1</v>
      </c>
      <c r="Q44" s="204">
        <v>117.7</v>
      </c>
      <c r="R44" s="204">
        <v>112.8</v>
      </c>
      <c r="S44" s="204">
        <v>109.7</v>
      </c>
      <c r="T44" s="204">
        <v>255.2</v>
      </c>
      <c r="U44" s="204">
        <v>0</v>
      </c>
      <c r="V44" s="204">
        <v>88.8</v>
      </c>
      <c r="W44" s="204">
        <v>105.4</v>
      </c>
      <c r="X44" s="204">
        <v>0</v>
      </c>
      <c r="Y44" s="204">
        <v>114.1</v>
      </c>
    </row>
    <row r="45" spans="1:25" ht="12.75" customHeight="1">
      <c r="A45" s="190"/>
      <c r="B45" s="202" t="s">
        <v>162</v>
      </c>
      <c r="C45" s="203">
        <v>112.9</v>
      </c>
      <c r="D45" s="204">
        <v>124.5</v>
      </c>
      <c r="E45" s="204">
        <v>115</v>
      </c>
      <c r="F45" s="204">
        <v>93.1</v>
      </c>
      <c r="G45" s="204">
        <v>175.4</v>
      </c>
      <c r="H45" s="204">
        <v>0</v>
      </c>
      <c r="I45" s="204">
        <v>103.4</v>
      </c>
      <c r="J45" s="204">
        <v>0</v>
      </c>
      <c r="K45" s="204">
        <v>125.5</v>
      </c>
      <c r="L45" s="204">
        <v>116</v>
      </c>
      <c r="M45" s="204">
        <v>119.9</v>
      </c>
      <c r="N45" s="204">
        <v>89.3</v>
      </c>
      <c r="O45" s="204">
        <v>93.5</v>
      </c>
      <c r="P45" s="204">
        <v>103.1</v>
      </c>
      <c r="Q45" s="204">
        <v>99.6</v>
      </c>
      <c r="R45" s="204">
        <v>108.4</v>
      </c>
      <c r="S45" s="204">
        <v>102.6</v>
      </c>
      <c r="T45" s="204">
        <v>220</v>
      </c>
      <c r="U45" s="204">
        <v>0</v>
      </c>
      <c r="V45" s="204">
        <v>89</v>
      </c>
      <c r="W45" s="204">
        <v>103.2</v>
      </c>
      <c r="X45" s="204">
        <v>0</v>
      </c>
      <c r="Y45" s="204">
        <v>112.9</v>
      </c>
    </row>
    <row r="46" spans="1:25" ht="12.75" customHeight="1">
      <c r="A46" s="190"/>
      <c r="B46" s="202" t="s">
        <v>204</v>
      </c>
      <c r="C46" s="203">
        <v>114.1</v>
      </c>
      <c r="D46" s="204">
        <v>140.5</v>
      </c>
      <c r="E46" s="204">
        <v>119.4</v>
      </c>
      <c r="F46" s="204">
        <v>97.4</v>
      </c>
      <c r="G46" s="204">
        <v>160.7</v>
      </c>
      <c r="H46" s="204">
        <v>0</v>
      </c>
      <c r="I46" s="204">
        <v>106</v>
      </c>
      <c r="J46" s="204">
        <v>0</v>
      </c>
      <c r="K46" s="204">
        <v>122.4</v>
      </c>
      <c r="L46" s="204">
        <v>108.5</v>
      </c>
      <c r="M46" s="204">
        <v>136.9</v>
      </c>
      <c r="N46" s="204">
        <v>88.9</v>
      </c>
      <c r="O46" s="204">
        <v>94.2</v>
      </c>
      <c r="P46" s="204">
        <v>112.8</v>
      </c>
      <c r="Q46" s="204">
        <v>95</v>
      </c>
      <c r="R46" s="204">
        <v>111.1</v>
      </c>
      <c r="S46" s="204">
        <v>105</v>
      </c>
      <c r="T46" s="204">
        <v>230.3</v>
      </c>
      <c r="U46" s="204">
        <v>0</v>
      </c>
      <c r="V46" s="204">
        <v>89.2</v>
      </c>
      <c r="W46" s="204">
        <v>105.6</v>
      </c>
      <c r="X46" s="204">
        <v>0</v>
      </c>
      <c r="Y46" s="204">
        <v>114.1</v>
      </c>
    </row>
    <row r="47" spans="1:25" ht="12.75" customHeight="1">
      <c r="A47" s="190"/>
      <c r="B47" s="202" t="s">
        <v>205</v>
      </c>
      <c r="C47" s="203">
        <v>108.6</v>
      </c>
      <c r="D47" s="204">
        <v>127.5</v>
      </c>
      <c r="E47" s="204">
        <v>106.6</v>
      </c>
      <c r="F47" s="204">
        <v>110.9</v>
      </c>
      <c r="G47" s="204">
        <v>162.2</v>
      </c>
      <c r="H47" s="204">
        <v>0</v>
      </c>
      <c r="I47" s="204">
        <v>102.1</v>
      </c>
      <c r="J47" s="204">
        <v>0</v>
      </c>
      <c r="K47" s="204">
        <v>103.8</v>
      </c>
      <c r="L47" s="204">
        <v>84.3</v>
      </c>
      <c r="M47" s="204">
        <v>121.7</v>
      </c>
      <c r="N47" s="204">
        <v>87.4</v>
      </c>
      <c r="O47" s="204">
        <v>94.2</v>
      </c>
      <c r="P47" s="204">
        <v>109.8</v>
      </c>
      <c r="Q47" s="204">
        <v>102.5</v>
      </c>
      <c r="R47" s="204">
        <v>110.6</v>
      </c>
      <c r="S47" s="204">
        <v>107.4</v>
      </c>
      <c r="T47" s="204">
        <v>255.1</v>
      </c>
      <c r="U47" s="204">
        <v>0</v>
      </c>
      <c r="V47" s="204">
        <v>89.1</v>
      </c>
      <c r="W47" s="204">
        <v>102.9</v>
      </c>
      <c r="X47" s="204">
        <v>0</v>
      </c>
      <c r="Y47" s="204">
        <v>108.6</v>
      </c>
    </row>
    <row r="48" spans="1:25" ht="12.75" customHeight="1">
      <c r="A48" s="190"/>
      <c r="B48" s="202" t="s">
        <v>206</v>
      </c>
      <c r="C48" s="203">
        <v>98.4</v>
      </c>
      <c r="D48" s="204">
        <v>132.4</v>
      </c>
      <c r="E48" s="204">
        <v>112.5</v>
      </c>
      <c r="F48" s="204">
        <v>115.3</v>
      </c>
      <c r="G48" s="204">
        <v>114.8</v>
      </c>
      <c r="H48" s="204">
        <v>0</v>
      </c>
      <c r="I48" s="204">
        <v>92.1</v>
      </c>
      <c r="J48" s="204">
        <v>0</v>
      </c>
      <c r="K48" s="204">
        <v>66.5</v>
      </c>
      <c r="L48" s="204">
        <v>98.3</v>
      </c>
      <c r="M48" s="204">
        <v>110.5</v>
      </c>
      <c r="N48" s="204">
        <v>92.3</v>
      </c>
      <c r="O48" s="204">
        <v>93.8</v>
      </c>
      <c r="P48" s="204">
        <v>93.8</v>
      </c>
      <c r="Q48" s="204">
        <v>120.4</v>
      </c>
      <c r="R48" s="204">
        <v>96.3</v>
      </c>
      <c r="S48" s="204">
        <v>104.5</v>
      </c>
      <c r="T48" s="204">
        <v>151.5</v>
      </c>
      <c r="U48" s="204">
        <v>0</v>
      </c>
      <c r="V48" s="204">
        <v>89.8</v>
      </c>
      <c r="W48" s="204">
        <v>91.8</v>
      </c>
      <c r="X48" s="204">
        <v>0</v>
      </c>
      <c r="Y48" s="204">
        <v>98.4</v>
      </c>
    </row>
    <row r="49" spans="1:25" ht="12.75" customHeight="1">
      <c r="A49" s="190"/>
      <c r="B49" s="202" t="s">
        <v>207</v>
      </c>
      <c r="C49" s="203">
        <v>102.6</v>
      </c>
      <c r="D49" s="204">
        <v>147.8</v>
      </c>
      <c r="E49" s="204">
        <v>120.6</v>
      </c>
      <c r="F49" s="204">
        <v>127</v>
      </c>
      <c r="G49" s="204">
        <v>117.2</v>
      </c>
      <c r="H49" s="204">
        <v>0</v>
      </c>
      <c r="I49" s="204">
        <v>109.1</v>
      </c>
      <c r="J49" s="204">
        <v>0</v>
      </c>
      <c r="K49" s="204">
        <v>77.2</v>
      </c>
      <c r="L49" s="204">
        <v>80.4</v>
      </c>
      <c r="M49" s="204">
        <v>125.9</v>
      </c>
      <c r="N49" s="204">
        <v>94.9</v>
      </c>
      <c r="O49" s="204">
        <v>90.1</v>
      </c>
      <c r="P49" s="204">
        <v>99</v>
      </c>
      <c r="Q49" s="204">
        <v>107.9</v>
      </c>
      <c r="R49" s="204">
        <v>102</v>
      </c>
      <c r="S49" s="204">
        <v>124.3</v>
      </c>
      <c r="T49" s="204">
        <v>200.1</v>
      </c>
      <c r="U49" s="204">
        <v>0</v>
      </c>
      <c r="V49" s="204">
        <v>92.8</v>
      </c>
      <c r="W49" s="204">
        <v>92.7</v>
      </c>
      <c r="X49" s="204">
        <v>0</v>
      </c>
      <c r="Y49" s="204">
        <v>102.6</v>
      </c>
    </row>
    <row r="50" spans="1:25" ht="12.75" customHeight="1">
      <c r="A50" s="190"/>
      <c r="B50" s="202" t="s">
        <v>208</v>
      </c>
      <c r="C50" s="203">
        <v>105.5</v>
      </c>
      <c r="D50" s="204">
        <v>139.3</v>
      </c>
      <c r="E50" s="204">
        <v>101.7</v>
      </c>
      <c r="F50" s="204">
        <v>128</v>
      </c>
      <c r="G50" s="204">
        <v>117.7</v>
      </c>
      <c r="H50" s="204">
        <v>0</v>
      </c>
      <c r="I50" s="204">
        <v>118.4</v>
      </c>
      <c r="J50" s="204">
        <v>0</v>
      </c>
      <c r="K50" s="204">
        <v>76.3</v>
      </c>
      <c r="L50" s="204">
        <v>71.9</v>
      </c>
      <c r="M50" s="204">
        <v>131.3</v>
      </c>
      <c r="N50" s="204">
        <v>95.8</v>
      </c>
      <c r="O50" s="204">
        <v>94.7</v>
      </c>
      <c r="P50" s="204">
        <v>104.3</v>
      </c>
      <c r="Q50" s="204">
        <v>133.7</v>
      </c>
      <c r="R50" s="204">
        <v>99.8</v>
      </c>
      <c r="S50" s="204">
        <v>131.9</v>
      </c>
      <c r="T50" s="204">
        <v>164.3</v>
      </c>
      <c r="U50" s="204">
        <v>0</v>
      </c>
      <c r="V50" s="204">
        <v>92</v>
      </c>
      <c r="W50" s="204">
        <v>91.3</v>
      </c>
      <c r="X50" s="204">
        <v>0</v>
      </c>
      <c r="Y50" s="204">
        <v>105.5</v>
      </c>
    </row>
    <row r="51" spans="1:25" ht="12.75" customHeight="1">
      <c r="A51" s="190"/>
      <c r="B51" s="202" t="s">
        <v>209</v>
      </c>
      <c r="C51" s="203">
        <v>107.1</v>
      </c>
      <c r="D51" s="204">
        <v>133.9</v>
      </c>
      <c r="E51" s="204">
        <v>108.9</v>
      </c>
      <c r="F51" s="204">
        <v>130.6</v>
      </c>
      <c r="G51" s="204">
        <v>118.8</v>
      </c>
      <c r="H51" s="204">
        <v>0</v>
      </c>
      <c r="I51" s="204">
        <v>112.1</v>
      </c>
      <c r="J51" s="204">
        <v>0</v>
      </c>
      <c r="K51" s="204">
        <v>75.5</v>
      </c>
      <c r="L51" s="204">
        <v>77.2</v>
      </c>
      <c r="M51" s="204">
        <v>127.2</v>
      </c>
      <c r="N51" s="204">
        <v>100.1</v>
      </c>
      <c r="O51" s="204">
        <v>100.3</v>
      </c>
      <c r="P51" s="204">
        <v>111.3</v>
      </c>
      <c r="Q51" s="204">
        <v>134.7</v>
      </c>
      <c r="R51" s="204">
        <v>103.1</v>
      </c>
      <c r="S51" s="204">
        <v>137.6</v>
      </c>
      <c r="T51" s="204">
        <v>179</v>
      </c>
      <c r="U51" s="204">
        <v>0</v>
      </c>
      <c r="V51" s="204">
        <v>90.7</v>
      </c>
      <c r="W51" s="204">
        <v>93.7</v>
      </c>
      <c r="X51" s="204">
        <v>0</v>
      </c>
      <c r="Y51" s="204">
        <v>107.1</v>
      </c>
    </row>
    <row r="52" spans="1:25" ht="12.75" customHeight="1">
      <c r="A52" s="190"/>
      <c r="B52" s="202" t="s">
        <v>210</v>
      </c>
      <c r="C52" s="203">
        <v>107.1</v>
      </c>
      <c r="D52" s="204">
        <v>127.6</v>
      </c>
      <c r="E52" s="204">
        <v>106.8</v>
      </c>
      <c r="F52" s="204">
        <v>136.2</v>
      </c>
      <c r="G52" s="204">
        <v>123.7</v>
      </c>
      <c r="H52" s="204">
        <v>0</v>
      </c>
      <c r="I52" s="204">
        <v>106</v>
      </c>
      <c r="J52" s="204">
        <v>0</v>
      </c>
      <c r="K52" s="204">
        <v>91.1</v>
      </c>
      <c r="L52" s="204">
        <v>69.2</v>
      </c>
      <c r="M52" s="204">
        <v>122.9</v>
      </c>
      <c r="N52" s="204">
        <v>99.1</v>
      </c>
      <c r="O52" s="204">
        <v>89.9</v>
      </c>
      <c r="P52" s="204">
        <v>107.5</v>
      </c>
      <c r="Q52" s="204">
        <v>137.2</v>
      </c>
      <c r="R52" s="204">
        <v>102.7</v>
      </c>
      <c r="S52" s="204">
        <v>132.4</v>
      </c>
      <c r="T52" s="204">
        <v>219.4</v>
      </c>
      <c r="U52" s="204">
        <v>0</v>
      </c>
      <c r="V52" s="204">
        <v>91.4</v>
      </c>
      <c r="W52" s="204">
        <v>91.1</v>
      </c>
      <c r="X52" s="204">
        <v>0</v>
      </c>
      <c r="Y52" s="204">
        <v>107.1</v>
      </c>
    </row>
    <row r="53" spans="1:25" ht="12.75" customHeight="1">
      <c r="A53" s="190"/>
      <c r="B53" s="202" t="s">
        <v>211</v>
      </c>
      <c r="C53" s="203">
        <v>103</v>
      </c>
      <c r="D53" s="204">
        <v>130.4</v>
      </c>
      <c r="E53" s="204">
        <v>97.1</v>
      </c>
      <c r="F53" s="204">
        <v>134.6</v>
      </c>
      <c r="G53" s="204">
        <v>129.6</v>
      </c>
      <c r="H53" s="204">
        <v>0</v>
      </c>
      <c r="I53" s="204">
        <v>96.4</v>
      </c>
      <c r="J53" s="204">
        <v>0</v>
      </c>
      <c r="K53" s="204">
        <v>82.7</v>
      </c>
      <c r="L53" s="204">
        <v>72.6</v>
      </c>
      <c r="M53" s="204">
        <v>127.6</v>
      </c>
      <c r="N53" s="204">
        <v>97.9</v>
      </c>
      <c r="O53" s="204">
        <v>86.6</v>
      </c>
      <c r="P53" s="204">
        <v>106.3</v>
      </c>
      <c r="Q53" s="204">
        <v>112.3</v>
      </c>
      <c r="R53" s="204">
        <v>101.4</v>
      </c>
      <c r="S53" s="204">
        <v>112.3</v>
      </c>
      <c r="T53" s="204">
        <v>225.2</v>
      </c>
      <c r="U53" s="204">
        <v>0</v>
      </c>
      <c r="V53" s="204">
        <v>90.4</v>
      </c>
      <c r="W53" s="204">
        <v>92.1</v>
      </c>
      <c r="X53" s="204">
        <v>0</v>
      </c>
      <c r="Y53" s="204">
        <v>103</v>
      </c>
    </row>
    <row r="54" spans="1:25" ht="12.75" customHeight="1">
      <c r="A54" s="190"/>
      <c r="B54" s="202" t="s">
        <v>212</v>
      </c>
      <c r="C54" s="203">
        <v>103.2</v>
      </c>
      <c r="D54" s="204">
        <v>131.5</v>
      </c>
      <c r="E54" s="204">
        <v>111.3</v>
      </c>
      <c r="F54" s="204">
        <v>138.9</v>
      </c>
      <c r="G54" s="204">
        <v>122.5</v>
      </c>
      <c r="H54" s="204">
        <v>0</v>
      </c>
      <c r="I54" s="204">
        <v>90.2</v>
      </c>
      <c r="J54" s="204">
        <v>0</v>
      </c>
      <c r="K54" s="204">
        <v>77.8</v>
      </c>
      <c r="L54" s="204">
        <v>87.6</v>
      </c>
      <c r="M54" s="204">
        <v>118.3</v>
      </c>
      <c r="N54" s="204">
        <v>97.3</v>
      </c>
      <c r="O54" s="204">
        <v>90.7</v>
      </c>
      <c r="P54" s="204">
        <v>120.3</v>
      </c>
      <c r="Q54" s="204">
        <v>110.7</v>
      </c>
      <c r="R54" s="204">
        <v>109.5</v>
      </c>
      <c r="S54" s="204">
        <v>108.9</v>
      </c>
      <c r="T54" s="204">
        <v>168.7</v>
      </c>
      <c r="U54" s="204">
        <v>0</v>
      </c>
      <c r="V54" s="204">
        <v>93.5</v>
      </c>
      <c r="W54" s="204">
        <v>106.9</v>
      </c>
      <c r="X54" s="204">
        <v>0</v>
      </c>
      <c r="Y54" s="204">
        <v>103.2</v>
      </c>
    </row>
    <row r="55" spans="1:25" ht="12.75" customHeight="1">
      <c r="A55" s="190"/>
      <c r="B55" s="202" t="s">
        <v>213</v>
      </c>
      <c r="C55" s="203">
        <v>103.2</v>
      </c>
      <c r="D55" s="204">
        <v>113.8</v>
      </c>
      <c r="E55" s="204">
        <v>101.2</v>
      </c>
      <c r="F55" s="204">
        <v>134.1</v>
      </c>
      <c r="G55" s="204">
        <v>131.2</v>
      </c>
      <c r="H55" s="204">
        <v>0</v>
      </c>
      <c r="I55" s="204">
        <v>100.6</v>
      </c>
      <c r="J55" s="204">
        <v>0</v>
      </c>
      <c r="K55" s="204">
        <v>73.5</v>
      </c>
      <c r="L55" s="204">
        <v>66.6</v>
      </c>
      <c r="M55" s="204">
        <v>126.4</v>
      </c>
      <c r="N55" s="204">
        <v>97.8</v>
      </c>
      <c r="O55" s="204">
        <v>91.7</v>
      </c>
      <c r="P55" s="204">
        <v>110</v>
      </c>
      <c r="Q55" s="204">
        <v>98.1</v>
      </c>
      <c r="R55" s="204">
        <v>117.1</v>
      </c>
      <c r="S55" s="204">
        <v>117.4</v>
      </c>
      <c r="T55" s="204">
        <v>180.9</v>
      </c>
      <c r="U55" s="204">
        <v>0</v>
      </c>
      <c r="V55" s="204">
        <v>94.3</v>
      </c>
      <c r="W55" s="204">
        <v>114.7</v>
      </c>
      <c r="X55" s="204">
        <v>0</v>
      </c>
      <c r="Y55" s="204">
        <v>103.2</v>
      </c>
    </row>
    <row r="56" spans="1:25" ht="12.75" customHeight="1">
      <c r="A56" s="190"/>
      <c r="B56" s="202" t="s">
        <v>214</v>
      </c>
      <c r="C56" s="203">
        <v>106.2</v>
      </c>
      <c r="D56" s="204">
        <v>126.8</v>
      </c>
      <c r="E56" s="204">
        <v>106.7</v>
      </c>
      <c r="F56" s="204">
        <v>132.1</v>
      </c>
      <c r="G56" s="204">
        <v>132.4</v>
      </c>
      <c r="H56" s="204">
        <v>0</v>
      </c>
      <c r="I56" s="204">
        <v>105.6</v>
      </c>
      <c r="J56" s="204">
        <v>0</v>
      </c>
      <c r="K56" s="204">
        <v>77.8</v>
      </c>
      <c r="L56" s="204">
        <v>85.6</v>
      </c>
      <c r="M56" s="204">
        <v>125.6</v>
      </c>
      <c r="N56" s="204">
        <v>97.7</v>
      </c>
      <c r="O56" s="204">
        <v>91.2</v>
      </c>
      <c r="P56" s="204">
        <v>117.1</v>
      </c>
      <c r="Q56" s="204">
        <v>110.1</v>
      </c>
      <c r="R56" s="204">
        <v>118.3</v>
      </c>
      <c r="S56" s="204">
        <v>119.8</v>
      </c>
      <c r="T56" s="204">
        <v>229.4</v>
      </c>
      <c r="U56" s="204">
        <v>0</v>
      </c>
      <c r="V56" s="204">
        <v>90.6</v>
      </c>
      <c r="W56" s="204">
        <v>112.8</v>
      </c>
      <c r="X56" s="204">
        <v>0</v>
      </c>
      <c r="Y56" s="204">
        <v>106.2</v>
      </c>
    </row>
    <row r="57" spans="1:25" ht="12.75" customHeight="1">
      <c r="A57" s="190"/>
      <c r="B57" s="202" t="s">
        <v>215</v>
      </c>
      <c r="C57" s="203">
        <v>104.9</v>
      </c>
      <c r="D57" s="204">
        <v>136.2</v>
      </c>
      <c r="E57" s="204">
        <v>99.7</v>
      </c>
      <c r="F57" s="204">
        <v>123.8</v>
      </c>
      <c r="G57" s="204">
        <v>127.8</v>
      </c>
      <c r="H57" s="204">
        <v>0</v>
      </c>
      <c r="I57" s="204">
        <v>101.5</v>
      </c>
      <c r="J57" s="204">
        <v>0</v>
      </c>
      <c r="K57" s="204">
        <v>93.1</v>
      </c>
      <c r="L57" s="204">
        <v>114</v>
      </c>
      <c r="M57" s="204">
        <v>127.1</v>
      </c>
      <c r="N57" s="204">
        <v>99</v>
      </c>
      <c r="O57" s="204">
        <v>84.1</v>
      </c>
      <c r="P57" s="204">
        <v>113</v>
      </c>
      <c r="Q57" s="204">
        <v>91.3</v>
      </c>
      <c r="R57" s="204">
        <v>112.5</v>
      </c>
      <c r="S57" s="204">
        <v>128.1</v>
      </c>
      <c r="T57" s="204">
        <v>194.6</v>
      </c>
      <c r="U57" s="204">
        <v>0</v>
      </c>
      <c r="V57" s="204">
        <v>87.6</v>
      </c>
      <c r="W57" s="204">
        <v>106.6</v>
      </c>
      <c r="X57" s="204">
        <v>0</v>
      </c>
      <c r="Y57" s="204">
        <v>104.9</v>
      </c>
    </row>
    <row r="58" spans="1:25" ht="12.75" customHeight="1">
      <c r="A58" s="190"/>
      <c r="B58" s="202" t="s">
        <v>226</v>
      </c>
      <c r="C58" s="203">
        <v>108.8</v>
      </c>
      <c r="D58" s="204">
        <v>131.8</v>
      </c>
      <c r="E58" s="204">
        <v>93.7</v>
      </c>
      <c r="F58" s="204">
        <v>124.1</v>
      </c>
      <c r="G58" s="204">
        <v>113.9</v>
      </c>
      <c r="H58" s="204">
        <v>0</v>
      </c>
      <c r="I58" s="204">
        <v>113.2</v>
      </c>
      <c r="J58" s="204">
        <v>0</v>
      </c>
      <c r="K58" s="204">
        <v>95.2</v>
      </c>
      <c r="L58" s="204">
        <v>113.2</v>
      </c>
      <c r="M58" s="204">
        <v>145.3</v>
      </c>
      <c r="N58" s="204">
        <v>99.3</v>
      </c>
      <c r="O58" s="204">
        <v>82.5</v>
      </c>
      <c r="P58" s="204">
        <v>116.7</v>
      </c>
      <c r="Q58" s="204">
        <v>104.7</v>
      </c>
      <c r="R58" s="204">
        <v>119.8</v>
      </c>
      <c r="S58" s="204">
        <v>142.3</v>
      </c>
      <c r="T58" s="204">
        <v>242.6</v>
      </c>
      <c r="U58" s="204">
        <v>0</v>
      </c>
      <c r="V58" s="204">
        <v>90.1</v>
      </c>
      <c r="W58" s="204">
        <v>110.5</v>
      </c>
      <c r="X58" s="204">
        <v>0</v>
      </c>
      <c r="Y58" s="204">
        <v>108.8</v>
      </c>
    </row>
    <row r="59" spans="1:25" ht="12.75" customHeight="1">
      <c r="A59" s="190"/>
      <c r="B59" s="202" t="s">
        <v>227</v>
      </c>
      <c r="C59" s="203">
        <v>103</v>
      </c>
      <c r="D59" s="204">
        <v>134.1</v>
      </c>
      <c r="E59" s="204">
        <v>100</v>
      </c>
      <c r="F59" s="204">
        <v>131.5</v>
      </c>
      <c r="G59" s="204">
        <v>112.5</v>
      </c>
      <c r="H59" s="204">
        <v>0</v>
      </c>
      <c r="I59" s="204">
        <v>116</v>
      </c>
      <c r="J59" s="204">
        <v>0</v>
      </c>
      <c r="K59" s="204">
        <v>60.7</v>
      </c>
      <c r="L59" s="204">
        <v>102.2</v>
      </c>
      <c r="M59" s="204">
        <v>135</v>
      </c>
      <c r="N59" s="204">
        <v>98.3</v>
      </c>
      <c r="O59" s="204">
        <v>82.7</v>
      </c>
      <c r="P59" s="204">
        <v>121.6</v>
      </c>
      <c r="Q59" s="204">
        <v>103.5</v>
      </c>
      <c r="R59" s="204">
        <v>123.1</v>
      </c>
      <c r="S59" s="204">
        <v>138.9</v>
      </c>
      <c r="T59" s="204">
        <v>255.8</v>
      </c>
      <c r="U59" s="204">
        <v>0</v>
      </c>
      <c r="V59" s="204">
        <v>90</v>
      </c>
      <c r="W59" s="204">
        <v>114.5</v>
      </c>
      <c r="X59" s="204">
        <v>0</v>
      </c>
      <c r="Y59" s="204">
        <v>103</v>
      </c>
    </row>
    <row r="60" spans="1:25" ht="12.75" customHeight="1">
      <c r="A60" s="190"/>
      <c r="B60" s="202" t="s">
        <v>228</v>
      </c>
      <c r="C60" s="203">
        <v>96.6</v>
      </c>
      <c r="D60" s="204">
        <v>135.1</v>
      </c>
      <c r="E60" s="204">
        <v>100.8</v>
      </c>
      <c r="F60" s="204">
        <v>131.8</v>
      </c>
      <c r="G60" s="204">
        <v>95.8</v>
      </c>
      <c r="H60" s="204">
        <v>0</v>
      </c>
      <c r="I60" s="204">
        <v>110.1</v>
      </c>
      <c r="J60" s="204">
        <v>0</v>
      </c>
      <c r="K60" s="204">
        <v>55.7</v>
      </c>
      <c r="L60" s="204">
        <v>124.4</v>
      </c>
      <c r="M60" s="204">
        <v>125</v>
      </c>
      <c r="N60" s="204">
        <v>98.2</v>
      </c>
      <c r="O60" s="204">
        <v>79.6</v>
      </c>
      <c r="P60" s="204">
        <v>107</v>
      </c>
      <c r="Q60" s="204">
        <v>103.9</v>
      </c>
      <c r="R60" s="204">
        <v>101</v>
      </c>
      <c r="S60" s="204">
        <v>118.9</v>
      </c>
      <c r="T60" s="204">
        <v>151.8</v>
      </c>
      <c r="U60" s="204">
        <v>0</v>
      </c>
      <c r="V60" s="204">
        <v>92.8</v>
      </c>
      <c r="W60" s="204">
        <v>95.5</v>
      </c>
      <c r="X60" s="204">
        <v>0</v>
      </c>
      <c r="Y60" s="204">
        <v>96.6</v>
      </c>
    </row>
    <row r="61" spans="1:25" ht="12.75" customHeight="1">
      <c r="A61" s="190"/>
      <c r="B61" s="202" t="s">
        <v>229</v>
      </c>
      <c r="C61" s="203">
        <v>98</v>
      </c>
      <c r="D61" s="204">
        <v>144.4</v>
      </c>
      <c r="E61" s="204">
        <v>120.3</v>
      </c>
      <c r="F61" s="204">
        <v>137.9</v>
      </c>
      <c r="G61" s="204">
        <v>104.2</v>
      </c>
      <c r="H61" s="204">
        <v>0</v>
      </c>
      <c r="I61" s="204">
        <v>131.1</v>
      </c>
      <c r="J61" s="204">
        <v>0</v>
      </c>
      <c r="K61" s="204">
        <v>45.7</v>
      </c>
      <c r="L61" s="204">
        <v>98.9</v>
      </c>
      <c r="M61" s="204">
        <v>124.4</v>
      </c>
      <c r="N61" s="204">
        <v>103.2</v>
      </c>
      <c r="O61" s="204">
        <v>83.6</v>
      </c>
      <c r="P61" s="204">
        <v>110.4</v>
      </c>
      <c r="Q61" s="204">
        <v>109.8</v>
      </c>
      <c r="R61" s="204">
        <v>94.4</v>
      </c>
      <c r="S61" s="204">
        <v>120.5</v>
      </c>
      <c r="T61" s="204">
        <v>210.6</v>
      </c>
      <c r="U61" s="204">
        <v>0</v>
      </c>
      <c r="V61" s="204">
        <v>97.3</v>
      </c>
      <c r="W61" s="204">
        <v>82.1</v>
      </c>
      <c r="X61" s="204">
        <v>0</v>
      </c>
      <c r="Y61" s="204">
        <v>98</v>
      </c>
    </row>
    <row r="62" spans="1:25" ht="12.75" customHeight="1">
      <c r="A62" s="190"/>
      <c r="B62" s="202" t="s">
        <v>230</v>
      </c>
      <c r="C62" s="203">
        <v>109.3</v>
      </c>
      <c r="D62" s="204">
        <v>139.3</v>
      </c>
      <c r="E62" s="204">
        <v>102.2</v>
      </c>
      <c r="F62" s="204">
        <v>150.1</v>
      </c>
      <c r="G62" s="204">
        <v>110</v>
      </c>
      <c r="H62" s="204">
        <v>0</v>
      </c>
      <c r="I62" s="204">
        <v>141.2</v>
      </c>
      <c r="J62" s="204">
        <v>0</v>
      </c>
      <c r="K62" s="204">
        <v>76.8</v>
      </c>
      <c r="L62" s="204">
        <v>117.4</v>
      </c>
      <c r="M62" s="204">
        <v>148.1</v>
      </c>
      <c r="N62" s="204">
        <v>102.3</v>
      </c>
      <c r="O62" s="204">
        <v>93.4</v>
      </c>
      <c r="P62" s="204">
        <v>113.4</v>
      </c>
      <c r="Q62" s="204">
        <v>124.6</v>
      </c>
      <c r="R62" s="204">
        <v>92.3</v>
      </c>
      <c r="S62" s="204">
        <v>102</v>
      </c>
      <c r="T62" s="204">
        <v>179</v>
      </c>
      <c r="U62" s="204">
        <v>0</v>
      </c>
      <c r="V62" s="204">
        <v>100.9</v>
      </c>
      <c r="W62" s="204">
        <v>84</v>
      </c>
      <c r="X62" s="204">
        <v>0</v>
      </c>
      <c r="Y62" s="204">
        <v>109.3</v>
      </c>
    </row>
    <row r="63" spans="1:25" ht="12.75" customHeight="1">
      <c r="A63" s="190"/>
      <c r="B63" s="202" t="s">
        <v>231</v>
      </c>
      <c r="C63" s="203">
        <v>114.4</v>
      </c>
      <c r="D63" s="204">
        <v>150.4</v>
      </c>
      <c r="E63" s="204">
        <v>107.3</v>
      </c>
      <c r="F63" s="204">
        <v>147.7</v>
      </c>
      <c r="G63" s="204">
        <v>113</v>
      </c>
      <c r="H63" s="204">
        <v>0</v>
      </c>
      <c r="I63" s="204">
        <v>140.6</v>
      </c>
      <c r="J63" s="204">
        <v>0</v>
      </c>
      <c r="K63" s="204">
        <v>84.6</v>
      </c>
      <c r="L63" s="204">
        <v>103.3</v>
      </c>
      <c r="M63" s="204">
        <v>159.1</v>
      </c>
      <c r="N63" s="204">
        <v>100.9</v>
      </c>
      <c r="O63" s="204">
        <v>100.5</v>
      </c>
      <c r="P63" s="204">
        <v>110.5</v>
      </c>
      <c r="Q63" s="204">
        <v>136.1</v>
      </c>
      <c r="R63" s="204">
        <v>95.7</v>
      </c>
      <c r="S63" s="204">
        <v>107.4</v>
      </c>
      <c r="T63" s="204">
        <v>203.7</v>
      </c>
      <c r="U63" s="204">
        <v>0</v>
      </c>
      <c r="V63" s="204">
        <v>104</v>
      </c>
      <c r="W63" s="204">
        <v>85.6</v>
      </c>
      <c r="X63" s="204">
        <v>0</v>
      </c>
      <c r="Y63" s="204">
        <v>114.4</v>
      </c>
    </row>
    <row r="64" spans="1:25" ht="12.75" customHeight="1">
      <c r="A64" s="190"/>
      <c r="B64" s="202" t="s">
        <v>232</v>
      </c>
      <c r="C64" s="203">
        <v>112.7</v>
      </c>
      <c r="D64" s="204">
        <v>151.4</v>
      </c>
      <c r="E64" s="204">
        <v>110.6</v>
      </c>
      <c r="F64" s="204">
        <v>148.3</v>
      </c>
      <c r="G64" s="204">
        <v>119.4</v>
      </c>
      <c r="H64" s="204">
        <v>0</v>
      </c>
      <c r="I64" s="204">
        <v>144.2</v>
      </c>
      <c r="J64" s="204">
        <v>0</v>
      </c>
      <c r="K64" s="204">
        <v>78.7</v>
      </c>
      <c r="L64" s="204">
        <v>88.1</v>
      </c>
      <c r="M64" s="204">
        <v>157.8</v>
      </c>
      <c r="N64" s="204">
        <v>102.6</v>
      </c>
      <c r="O64" s="204">
        <v>95.3</v>
      </c>
      <c r="P64" s="204">
        <v>109.2</v>
      </c>
      <c r="Q64" s="204">
        <v>125.4</v>
      </c>
      <c r="R64" s="204">
        <v>101.3</v>
      </c>
      <c r="S64" s="204">
        <v>115.2</v>
      </c>
      <c r="T64" s="204">
        <v>287.8</v>
      </c>
      <c r="U64" s="204">
        <v>0</v>
      </c>
      <c r="V64" s="204">
        <v>105.2</v>
      </c>
      <c r="W64" s="204">
        <v>85.8</v>
      </c>
      <c r="X64" s="204">
        <v>0</v>
      </c>
      <c r="Y64" s="204">
        <v>112.7</v>
      </c>
    </row>
    <row r="65" spans="1:25" ht="12.75" customHeight="1">
      <c r="A65" s="190"/>
      <c r="B65" s="202" t="s">
        <v>233</v>
      </c>
      <c r="C65" s="203">
        <v>106.9</v>
      </c>
      <c r="D65" s="204">
        <v>143</v>
      </c>
      <c r="E65" s="204">
        <v>110.1</v>
      </c>
      <c r="F65" s="204">
        <v>143</v>
      </c>
      <c r="G65" s="204">
        <v>114.3</v>
      </c>
      <c r="H65" s="204">
        <v>0</v>
      </c>
      <c r="I65" s="204">
        <v>130.5</v>
      </c>
      <c r="J65" s="204">
        <v>0</v>
      </c>
      <c r="K65" s="204">
        <v>78.4</v>
      </c>
      <c r="L65" s="204">
        <v>98</v>
      </c>
      <c r="M65" s="204">
        <v>135.6</v>
      </c>
      <c r="N65" s="204">
        <v>99.9</v>
      </c>
      <c r="O65" s="204">
        <v>89.3</v>
      </c>
      <c r="P65" s="204">
        <v>115.1</v>
      </c>
      <c r="Q65" s="204">
        <v>122.6</v>
      </c>
      <c r="R65" s="204">
        <v>97.5</v>
      </c>
      <c r="S65" s="204">
        <v>112.7</v>
      </c>
      <c r="T65" s="204">
        <v>212.2</v>
      </c>
      <c r="U65" s="204">
        <v>0</v>
      </c>
      <c r="V65" s="204">
        <v>103.2</v>
      </c>
      <c r="W65" s="204">
        <v>86.7</v>
      </c>
      <c r="X65" s="204">
        <v>0</v>
      </c>
      <c r="Y65" s="204">
        <v>106.9</v>
      </c>
    </row>
    <row r="66" spans="1:25" ht="12.75" customHeight="1">
      <c r="A66" s="190"/>
      <c r="B66" s="202" t="s">
        <v>234</v>
      </c>
      <c r="C66" s="203">
        <v>103.3</v>
      </c>
      <c r="D66" s="204">
        <v>140.9</v>
      </c>
      <c r="E66" s="204">
        <v>108.4</v>
      </c>
      <c r="F66" s="204">
        <v>140.7</v>
      </c>
      <c r="G66" s="204">
        <v>109</v>
      </c>
      <c r="H66" s="204">
        <v>0</v>
      </c>
      <c r="I66" s="204">
        <v>120.4</v>
      </c>
      <c r="J66" s="204">
        <v>0</v>
      </c>
      <c r="K66" s="204">
        <v>63.4</v>
      </c>
      <c r="L66" s="204">
        <v>104.7</v>
      </c>
      <c r="M66" s="204">
        <v>129.4</v>
      </c>
      <c r="N66" s="204">
        <v>98.9</v>
      </c>
      <c r="O66" s="204">
        <v>89.7</v>
      </c>
      <c r="P66" s="204">
        <v>111.1</v>
      </c>
      <c r="Q66" s="204">
        <v>120.9</v>
      </c>
      <c r="R66" s="204">
        <v>101.7</v>
      </c>
      <c r="S66" s="204">
        <v>124.2</v>
      </c>
      <c r="T66" s="204">
        <v>210.6</v>
      </c>
      <c r="U66" s="204">
        <v>0</v>
      </c>
      <c r="V66" s="204">
        <v>104.3</v>
      </c>
      <c r="W66" s="204">
        <v>90.4</v>
      </c>
      <c r="X66" s="204">
        <v>0</v>
      </c>
      <c r="Y66" s="204">
        <v>103.3</v>
      </c>
    </row>
    <row r="67" spans="1:25" ht="12.75" customHeight="1">
      <c r="A67" s="190"/>
      <c r="B67" s="202" t="s">
        <v>235</v>
      </c>
      <c r="C67" s="203">
        <v>103</v>
      </c>
      <c r="D67" s="204">
        <v>141.2</v>
      </c>
      <c r="E67" s="204">
        <v>108.9</v>
      </c>
      <c r="F67" s="204">
        <v>137.8</v>
      </c>
      <c r="G67" s="204">
        <v>112.6</v>
      </c>
      <c r="H67" s="204">
        <v>0</v>
      </c>
      <c r="I67" s="204">
        <v>139.3</v>
      </c>
      <c r="J67" s="204">
        <v>0</v>
      </c>
      <c r="K67" s="204">
        <v>68.5</v>
      </c>
      <c r="L67" s="204">
        <v>106.9</v>
      </c>
      <c r="M67" s="204">
        <v>122.9</v>
      </c>
      <c r="N67" s="204">
        <v>100</v>
      </c>
      <c r="O67" s="204">
        <v>87.5</v>
      </c>
      <c r="P67" s="204">
        <v>119.6</v>
      </c>
      <c r="Q67" s="204">
        <v>106.5</v>
      </c>
      <c r="R67" s="204">
        <v>103.6</v>
      </c>
      <c r="S67" s="204">
        <v>123.5</v>
      </c>
      <c r="T67" s="204">
        <v>216</v>
      </c>
      <c r="U67" s="204">
        <v>0</v>
      </c>
      <c r="V67" s="204">
        <v>103.5</v>
      </c>
      <c r="W67" s="204">
        <v>92.7</v>
      </c>
      <c r="X67" s="204">
        <v>0</v>
      </c>
      <c r="Y67" s="204">
        <v>103</v>
      </c>
    </row>
    <row r="68" spans="1:25" ht="12.75" customHeight="1">
      <c r="A68" s="190"/>
      <c r="B68" s="202" t="s">
        <v>236</v>
      </c>
      <c r="C68" s="203">
        <v>105.8</v>
      </c>
      <c r="D68" s="204">
        <v>141.3</v>
      </c>
      <c r="E68" s="204">
        <v>113.2</v>
      </c>
      <c r="F68" s="204">
        <v>137.1</v>
      </c>
      <c r="G68" s="204">
        <v>112.8</v>
      </c>
      <c r="H68" s="204">
        <v>0</v>
      </c>
      <c r="I68" s="204">
        <v>136.9</v>
      </c>
      <c r="J68" s="204">
        <v>0</v>
      </c>
      <c r="K68" s="204">
        <v>75.3</v>
      </c>
      <c r="L68" s="204">
        <v>121.8</v>
      </c>
      <c r="M68" s="204">
        <v>128.6</v>
      </c>
      <c r="N68" s="204">
        <v>98.8</v>
      </c>
      <c r="O68" s="204">
        <v>90.6</v>
      </c>
      <c r="P68" s="204">
        <v>117.4</v>
      </c>
      <c r="Q68" s="204">
        <v>112.7</v>
      </c>
      <c r="R68" s="204">
        <v>99.5</v>
      </c>
      <c r="S68" s="204">
        <v>118.7</v>
      </c>
      <c r="T68" s="204">
        <v>185.6</v>
      </c>
      <c r="U68" s="204">
        <v>0</v>
      </c>
      <c r="V68" s="204">
        <v>102.1</v>
      </c>
      <c r="W68" s="204">
        <v>90.4</v>
      </c>
      <c r="X68" s="204">
        <v>0</v>
      </c>
      <c r="Y68" s="204">
        <v>105.8</v>
      </c>
    </row>
    <row r="69" spans="1:25" ht="12.75" customHeight="1">
      <c r="A69" s="190"/>
      <c r="B69" s="202" t="s">
        <v>237</v>
      </c>
      <c r="C69" s="203">
        <v>102.5</v>
      </c>
      <c r="D69" s="204">
        <v>137.8</v>
      </c>
      <c r="E69" s="204">
        <v>145.2</v>
      </c>
      <c r="F69" s="204">
        <v>127.2</v>
      </c>
      <c r="G69" s="204">
        <v>109.6</v>
      </c>
      <c r="H69" s="204">
        <v>0</v>
      </c>
      <c r="I69" s="204">
        <v>136.6</v>
      </c>
      <c r="J69" s="204">
        <v>0</v>
      </c>
      <c r="K69" s="204">
        <v>67.6</v>
      </c>
      <c r="L69" s="204">
        <v>119.9</v>
      </c>
      <c r="M69" s="204">
        <v>125.4</v>
      </c>
      <c r="N69" s="204">
        <v>95.3</v>
      </c>
      <c r="O69" s="204">
        <v>82.3</v>
      </c>
      <c r="P69" s="204">
        <v>111.7</v>
      </c>
      <c r="Q69" s="204">
        <v>88.6</v>
      </c>
      <c r="R69" s="204">
        <v>109.6</v>
      </c>
      <c r="S69" s="204">
        <v>112.1</v>
      </c>
      <c r="T69" s="204">
        <v>147.9</v>
      </c>
      <c r="U69" s="204">
        <v>0</v>
      </c>
      <c r="V69" s="204">
        <v>98.1</v>
      </c>
      <c r="W69" s="204">
        <v>107.6</v>
      </c>
      <c r="X69" s="204">
        <v>0</v>
      </c>
      <c r="Y69" s="204">
        <v>102.5</v>
      </c>
    </row>
    <row r="70" spans="2:25" ht="12.75" customHeight="1">
      <c r="B70" s="141"/>
      <c r="C70" s="142"/>
      <c r="D70" s="143"/>
      <c r="E70" s="143"/>
      <c r="F70" s="143"/>
      <c r="G70" s="143"/>
      <c r="H70" s="143"/>
      <c r="I70" s="143"/>
      <c r="J70" s="143"/>
      <c r="K70" s="143"/>
      <c r="L70" s="143"/>
      <c r="M70" s="143"/>
      <c r="N70" s="143"/>
      <c r="O70" s="143"/>
      <c r="P70" s="143"/>
      <c r="Q70" s="143"/>
      <c r="R70" s="143"/>
      <c r="S70" s="143"/>
      <c r="T70" s="143"/>
      <c r="U70" s="143"/>
      <c r="V70" s="143"/>
      <c r="W70" s="143"/>
      <c r="X70" s="143"/>
      <c r="Y70" s="143"/>
    </row>
    <row r="71" spans="2:25" ht="12.75" customHeight="1">
      <c r="B71" s="141"/>
      <c r="C71" s="142"/>
      <c r="D71" s="143"/>
      <c r="E71" s="143"/>
      <c r="F71" s="143"/>
      <c r="G71" s="143"/>
      <c r="H71" s="143"/>
      <c r="I71" s="143"/>
      <c r="J71" s="143"/>
      <c r="K71" s="143"/>
      <c r="L71" s="143"/>
      <c r="M71" s="143"/>
      <c r="N71" s="143"/>
      <c r="O71" s="143"/>
      <c r="P71" s="143"/>
      <c r="Q71" s="143"/>
      <c r="R71" s="143"/>
      <c r="S71" s="143"/>
      <c r="T71" s="143"/>
      <c r="U71" s="143"/>
      <c r="V71" s="143"/>
      <c r="W71" s="143"/>
      <c r="X71" s="143"/>
      <c r="Y71" s="143"/>
    </row>
    <row r="72" spans="2:25" ht="12.75" customHeight="1">
      <c r="B72" s="141"/>
      <c r="C72" s="142"/>
      <c r="D72" s="143"/>
      <c r="E72" s="143"/>
      <c r="F72" s="143"/>
      <c r="G72" s="143"/>
      <c r="H72" s="143"/>
      <c r="I72" s="143"/>
      <c r="J72" s="143"/>
      <c r="K72" s="143"/>
      <c r="L72" s="143"/>
      <c r="M72" s="143"/>
      <c r="N72" s="143"/>
      <c r="O72" s="143"/>
      <c r="P72" s="143"/>
      <c r="Q72" s="143"/>
      <c r="R72" s="143"/>
      <c r="S72" s="143"/>
      <c r="T72" s="143"/>
      <c r="U72" s="143"/>
      <c r="V72" s="143"/>
      <c r="W72" s="143"/>
      <c r="X72" s="143"/>
      <c r="Y72" s="143"/>
    </row>
    <row r="73" spans="2:25" ht="12.75" customHeight="1">
      <c r="B73" s="141"/>
      <c r="C73" s="142"/>
      <c r="D73" s="143"/>
      <c r="E73" s="143"/>
      <c r="F73" s="143"/>
      <c r="G73" s="143"/>
      <c r="H73" s="143"/>
      <c r="I73" s="143"/>
      <c r="J73" s="143"/>
      <c r="K73" s="143"/>
      <c r="L73" s="143"/>
      <c r="M73" s="143"/>
      <c r="N73" s="143"/>
      <c r="O73" s="143"/>
      <c r="P73" s="143"/>
      <c r="Q73" s="143"/>
      <c r="R73" s="143"/>
      <c r="S73" s="143"/>
      <c r="T73" s="143"/>
      <c r="U73" s="143"/>
      <c r="V73" s="143"/>
      <c r="W73" s="143"/>
      <c r="X73" s="143"/>
      <c r="Y73" s="143"/>
    </row>
    <row r="74" spans="2:25" ht="12.75" customHeight="1">
      <c r="B74" s="141"/>
      <c r="C74" s="142"/>
      <c r="D74" s="143"/>
      <c r="E74" s="143"/>
      <c r="F74" s="143"/>
      <c r="G74" s="143"/>
      <c r="H74" s="143"/>
      <c r="I74" s="143"/>
      <c r="J74" s="143"/>
      <c r="K74" s="143"/>
      <c r="L74" s="143"/>
      <c r="M74" s="143"/>
      <c r="N74" s="143"/>
      <c r="O74" s="143"/>
      <c r="P74" s="143"/>
      <c r="Q74" s="143"/>
      <c r="R74" s="143"/>
      <c r="S74" s="143"/>
      <c r="T74" s="143"/>
      <c r="U74" s="143"/>
      <c r="V74" s="143"/>
      <c r="W74" s="143"/>
      <c r="X74" s="143"/>
      <c r="Y74" s="143"/>
    </row>
    <row r="75" spans="2:25" ht="12.75" customHeight="1" thickBot="1">
      <c r="B75" s="144"/>
      <c r="C75" s="145"/>
      <c r="D75" s="146"/>
      <c r="E75" s="146"/>
      <c r="F75" s="146"/>
      <c r="G75" s="146"/>
      <c r="H75" s="146"/>
      <c r="I75" s="146"/>
      <c r="J75" s="146"/>
      <c r="K75" s="146"/>
      <c r="L75" s="146"/>
      <c r="M75" s="146"/>
      <c r="N75" s="146"/>
      <c r="O75" s="146"/>
      <c r="P75" s="146"/>
      <c r="Q75" s="146"/>
      <c r="R75" s="146"/>
      <c r="S75" s="146"/>
      <c r="T75" s="146"/>
      <c r="U75" s="146"/>
      <c r="V75" s="146"/>
      <c r="W75" s="146"/>
      <c r="X75" s="146"/>
      <c r="Y75" s="146"/>
    </row>
  </sheetData>
  <sheetProtection/>
  <mergeCells count="1">
    <mergeCell ref="B7:B8"/>
  </mergeCells>
  <printOptions/>
  <pageMargins left="0.29" right="0.22" top="0.78" bottom="0.32" header="0.512" footer="0.26"/>
  <pageSetup fitToHeight="1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静岡県企画部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user</cp:lastModifiedBy>
  <cp:lastPrinted>2016-03-03T00:17:58Z</cp:lastPrinted>
  <dcterms:created xsi:type="dcterms:W3CDTF">1998-10-22T01:51:33Z</dcterms:created>
  <dcterms:modified xsi:type="dcterms:W3CDTF">2016-03-29T01:02:45Z</dcterms:modified>
  <cp:category/>
  <cp:version/>
  <cp:contentType/>
  <cp:contentStatus/>
</cp:coreProperties>
</file>