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65236" windowWidth="11220" windowHeight="6360" activeTab="7"/>
  </bookViews>
  <sheets>
    <sheet name="表紙" sheetId="1" r:id="rId1"/>
    <sheet name="静岡市概要" sheetId="2" r:id="rId2"/>
    <sheet name="浜松市概要（１)" sheetId="3" r:id="rId3"/>
    <sheet name="浜松市概要 (2)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externalReferences>
    <externalReference r:id="rId11"/>
    <externalReference r:id="rId12"/>
  </externalReferences>
  <definedNames>
    <definedName name="_xlnm.Print_Area" localSheetId="4">'利用上の注意'!$A$1:$J$36</definedName>
    <definedName name="費目">'[1]中分類一覧'!$B$3:$K$3</definedName>
  </definedNames>
  <calcPr fullCalcOnLoad="1"/>
</workbook>
</file>

<file path=xl/sharedStrings.xml><?xml version="1.0" encoding="utf-8"?>
<sst xmlns="http://schemas.openxmlformats.org/spreadsheetml/2006/main" count="732" uniqueCount="238">
  <si>
    <t/>
  </si>
  <si>
    <t xml:space="preserve">平成27年  </t>
  </si>
  <si>
    <t xml:space="preserve">2015年　　 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</si>
  <si>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</si>
  <si>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</si>
  <si>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</si>
  <si>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</si>
  <si>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</si>
  <si>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</si>
  <si>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</si>
  <si>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</si>
  <si>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</si>
  <si>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平成28年  </t>
  </si>
  <si>
    <t xml:space="preserve">2016年　　 </t>
  </si>
  <si>
    <t>1月</t>
  </si>
  <si>
    <t>2月</t>
  </si>
  <si>
    <t>3月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</si>
  <si>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</si>
  <si>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</si>
  <si>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</si>
  <si>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</si>
  <si>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</si>
  <si>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</si>
  <si>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</si>
  <si>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</si>
  <si>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</si>
  <si>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</si>
  <si>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</si>
  <si>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</si>
  <si>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</si>
  <si>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</si>
  <si>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</si>
  <si>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</si>
  <si>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</si>
  <si>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</si>
  <si>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</si>
  <si>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</si>
  <si>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</si>
  <si>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</si>
  <si>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</si>
  <si>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</si>
  <si>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</si>
  <si>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10大費目</t>
  </si>
  <si>
    <t>中分類</t>
  </si>
  <si>
    <t>主な品目</t>
  </si>
  <si>
    <t>上
昇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</si>
  <si>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</si>
  <si>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家具・家事用品</t>
  </si>
  <si>
    <t>家庭用耐久財</t>
  </si>
  <si>
    <t>光熱・水道</t>
  </si>
  <si>
    <t>電気代</t>
  </si>
  <si>
    <t>食料</t>
  </si>
  <si>
    <t>生鮮果物</t>
  </si>
  <si>
    <t>穀類</t>
  </si>
  <si>
    <t>衣料</t>
  </si>
  <si>
    <t>婦人スラックス（冬物）</t>
  </si>
  <si>
    <t>交通・通信</t>
  </si>
  <si>
    <t>自動車等関係費</t>
  </si>
  <si>
    <t>ガソリン</t>
  </si>
  <si>
    <t>静岡県政策企画部統計調査課</t>
  </si>
  <si>
    <t>平成22年基準</t>
  </si>
  <si>
    <r>
      <t>静岡県内政令指定都市の消費者物価指数</t>
    </r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</si>
  <si>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</si>
  <si>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</si>
  <si>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</si>
  <si>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</si>
  <si>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</si>
  <si>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</si>
  <si>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総合</t>
  </si>
  <si>
    <t>指数</t>
  </si>
  <si>
    <t>前月比(%)</t>
  </si>
  <si>
    <t>前年同
月比(%)</t>
  </si>
  <si>
    <t>生鮮食品を除く総合</t>
  </si>
  <si>
    <t>食料（酒類を除く）及びエネルギーを除く総合</t>
  </si>
  <si>
    <t>　３　前月との比較</t>
  </si>
  <si>
    <t xml:space="preserve">     （１）　10大費目指数の前月比及び寄与度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</si>
  <si>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</si>
  <si>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</si>
  <si>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</si>
  <si>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</si>
  <si>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</si>
  <si>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</si>
  <si>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</si>
  <si>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</si>
  <si>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</si>
  <si>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</si>
  <si>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</si>
  <si>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食料（酒類を除く）及び
エネルギーを除く総合</t>
  </si>
  <si>
    <t>生 鮮
食 品</t>
  </si>
  <si>
    <t>指 数</t>
  </si>
  <si>
    <t>寄与度</t>
  </si>
  <si>
    <t>総合</t>
  </si>
  <si>
    <t>食料（酒類を除く）及びエネルギーを除く総合</t>
  </si>
  <si>
    <t>食料</t>
  </si>
  <si>
    <t>生鮮食品</t>
  </si>
  <si>
    <t>住居</t>
  </si>
  <si>
    <t>被服及び履物</t>
  </si>
  <si>
    <t>保健医療</t>
  </si>
  <si>
    <t>教育</t>
  </si>
  <si>
    <t>教養娯楽</t>
  </si>
  <si>
    <t>諸雑費</t>
  </si>
  <si>
    <t xml:space="preserve">     （２）　総合指数に寄与した主な内訳</t>
  </si>
  <si>
    <t>前月比（寄与度）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</si>
  <si>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</si>
  <si>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４　前年同月との比較</t>
  </si>
  <si>
    <t xml:space="preserve">     （１）　10大費目指数の前年同月比及び寄与度</t>
  </si>
  <si>
    <t>前年同月比（寄与度）</t>
  </si>
  <si>
    <t>外食</t>
  </si>
  <si>
    <t>教養娯楽サービス</t>
  </si>
  <si>
    <t>家賃</t>
  </si>
  <si>
    <t>　</t>
  </si>
  <si>
    <r>
      <t>静岡市・浜松市消費者物価指数</t>
    </r>
  </si>
  <si>
    <t>Ⅱ　浜松市</t>
  </si>
  <si>
    <t>　１　概況</t>
  </si>
  <si>
    <t xml:space="preserve">     （１）</t>
  </si>
  <si>
    <r>
      <t>　     　   前年同月比は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となった。</t>
    </r>
  </si>
  <si>
    <t>　</t>
  </si>
  <si>
    <t>静　　　岡　　　市　　</t>
  </si>
  <si>
    <t>中　　分　　類　　指　　数</t>
  </si>
  <si>
    <t>（平成22年＝100）</t>
  </si>
  <si>
    <t>ウエイト</t>
  </si>
  <si>
    <t>前月比</t>
  </si>
  <si>
    <t>前年同月比</t>
  </si>
  <si>
    <t>（前年同月）</t>
  </si>
  <si>
    <t>(前月)</t>
  </si>
  <si>
    <t>（％）</t>
  </si>
  <si>
    <t>持家の帰属家賃を除く総合</t>
  </si>
  <si>
    <t>和服</t>
  </si>
  <si>
    <t>持家の帰属家賃及び生鮮食品を除く総合</t>
  </si>
  <si>
    <t>生鮮食品を除く食料</t>
  </si>
  <si>
    <t>他の被服類</t>
  </si>
  <si>
    <t>被服関連サービス</t>
  </si>
  <si>
    <t>魚介類</t>
  </si>
  <si>
    <t>生鮮魚介</t>
  </si>
  <si>
    <t>保健医療</t>
  </si>
  <si>
    <t>肉類</t>
  </si>
  <si>
    <t>医薬品・健康保持用摂取品</t>
  </si>
  <si>
    <t>乳卵類</t>
  </si>
  <si>
    <t>野菜・海藻</t>
  </si>
  <si>
    <t>生鮮野菜</t>
  </si>
  <si>
    <t>果物</t>
  </si>
  <si>
    <t>交通・通信</t>
  </si>
  <si>
    <t>油脂・調味料</t>
  </si>
  <si>
    <t>菓子類</t>
  </si>
  <si>
    <t>通信</t>
  </si>
  <si>
    <t>調理食品</t>
  </si>
  <si>
    <t>飲料</t>
  </si>
  <si>
    <t>酒類</t>
  </si>
  <si>
    <t>持家の帰属家賃を除く住居</t>
  </si>
  <si>
    <t>持家の帰属家賃を除く家賃</t>
  </si>
  <si>
    <t>設備修繕・維持</t>
  </si>
  <si>
    <t>ガス代</t>
  </si>
  <si>
    <t>他の光熱</t>
  </si>
  <si>
    <t>上下水道料</t>
  </si>
  <si>
    <t>身の回り用品</t>
  </si>
  <si>
    <t>他の諸雑費</t>
  </si>
  <si>
    <t>室内装備品</t>
  </si>
  <si>
    <t>≪別掲≫</t>
  </si>
  <si>
    <t>寝具類</t>
  </si>
  <si>
    <t>教育関係費</t>
  </si>
  <si>
    <t>家事雑貨</t>
  </si>
  <si>
    <t>エネルギー</t>
  </si>
  <si>
    <t>家事用消耗品</t>
  </si>
  <si>
    <t>情報通信関係費</t>
  </si>
  <si>
    <t>家事サービス</t>
  </si>
  <si>
    <t>浜　　　松　　　市　　</t>
  </si>
  <si>
    <t>（平成22年＝100）</t>
  </si>
  <si>
    <t>ウエイト</t>
  </si>
  <si>
    <t>交通・通信</t>
  </si>
  <si>
    <t>通信</t>
  </si>
  <si>
    <t>静　岡　市　・　浜　松　市</t>
  </si>
  <si>
    <t>10　大　費　目　指　数</t>
  </si>
  <si>
    <t>静　岡　市　・　浜　松　市</t>
  </si>
  <si>
    <t>（平成22年＝100）</t>
  </si>
  <si>
    <t>費　目</t>
  </si>
  <si>
    <t>住居</t>
  </si>
  <si>
    <t>光熱・水道</t>
  </si>
  <si>
    <t>保健医療</t>
  </si>
  <si>
    <t>教育</t>
  </si>
  <si>
    <t>教養娯楽</t>
  </si>
  <si>
    <t>諸雑費</t>
  </si>
  <si>
    <t>持家の帰属家賃を除く総合</t>
  </si>
  <si>
    <t>生鮮食品</t>
  </si>
  <si>
    <t>持家の帰属家賃を除く住居</t>
  </si>
  <si>
    <t>月　別</t>
  </si>
  <si>
    <t>前月比</t>
  </si>
  <si>
    <t>前年同月比</t>
  </si>
  <si>
    <t>（％）</t>
  </si>
  <si>
    <t>静岡市</t>
  </si>
  <si>
    <t>浜松市</t>
  </si>
  <si>
    <t>　　　</t>
  </si>
  <si>
    <t>◎ 利用上の注意</t>
  </si>
  <si>
    <t>　　　イレス型)によります。</t>
  </si>
  <si>
    <t xml:space="preserve">      や住宅修繕費などを除いた民営家賃に相当するものです。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</si>
  <si>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</si>
  <si>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</si>
  <si>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</si>
  <si>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</si>
  <si>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</si>
  <si>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政策企画部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</si>
  <si>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</si>
  <si>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</si>
  <si>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</si>
  <si>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１　この月報は、総務省統計局による消費者物価指数の公表に基づき、作成しています。</t>
  </si>
  <si>
    <t>　2　指数の基準時及びウエイトの算定期間は、平成22年の１年間、指数の算定は、基準時加重相対法算式(ラスパ</t>
  </si>
  <si>
    <t xml:space="preserve">  3  「持家の帰属家賃」とは、持家世帯が住んでいる住宅を借家と仮定した場合に、本来家主が負担すべき土地代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</si>
  <si>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103.8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</si>
  <si>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0.8％の下落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</si>
  <si>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101.4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</si>
  <si>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</si>
  <si>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t>-</t>
  </si>
  <si>
    <t>8.4％   （0.09）</t>
  </si>
  <si>
    <t>1.3％   （0.04）</t>
  </si>
  <si>
    <t>キウイフルーツ、バナナ</t>
  </si>
  <si>
    <t>通信</t>
  </si>
  <si>
    <t>身の回り用品</t>
  </si>
  <si>
    <t>-0.5％  （-0.02）</t>
  </si>
  <si>
    <t>-3.1％  （-0.02）</t>
  </si>
  <si>
    <t>携帯電話通信料</t>
  </si>
  <si>
    <t>ハンドバッグ、旅行用かばん</t>
  </si>
  <si>
    <t>5.5％   （0.12）</t>
  </si>
  <si>
    <t>1.8％   （0.10）</t>
  </si>
  <si>
    <t>豚肉、牛肉</t>
  </si>
  <si>
    <t>宿泊料、外国パック旅行</t>
  </si>
  <si>
    <t>-13.8％  （-0.56）</t>
  </si>
  <si>
    <t>-2.9％  （-0.26）</t>
  </si>
  <si>
    <t>ガソリン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</si>
  <si>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0.6％の下落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</si>
  <si>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102.7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</si>
  <si>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101.0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</si>
  <si>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t>9.2％   （0.10）</t>
  </si>
  <si>
    <t>キウイフルーツ、バナナ</t>
  </si>
  <si>
    <t>-5.7％  （-0.04）</t>
  </si>
  <si>
    <t>6.2％   （0.14）</t>
  </si>
  <si>
    <t>3.6％   （0.06）</t>
  </si>
  <si>
    <t>国産米、あんパン</t>
  </si>
  <si>
    <t>-13.8％  （-0.58）</t>
  </si>
  <si>
    <t>-4.3％  （-0.43）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</si>
</sst>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明朝"/>
      <family val="1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10.5"/>
      <name val="HG丸ｺﾞｼｯｸM-PRO"/>
      <family val="3"/>
    </font>
    <font>
      <sz val="10.5"/>
      <color indexed="10"/>
      <name val="ＭＳ Ｐ明朝"/>
      <family val="1"/>
    </font>
    <font>
      <sz val="10"/>
      <name val="HG丸ｺﾞｼｯｸM-PRO"/>
      <family val="3"/>
    </font>
    <font>
      <sz val="12"/>
      <color indexed="10"/>
      <name val="ＭＳ Ｐ明朝"/>
      <family val="1"/>
    </font>
    <font>
      <sz val="8"/>
      <name val="HG丸ｺﾞｼｯｸM-PRO"/>
      <family val="3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b/>
      <sz val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6" fillId="0" borderId="0" xfId="62" applyFont="1">
      <alignment vertical="center"/>
      <protection/>
    </xf>
    <xf numFmtId="0" fontId="27" fillId="0" borderId="0" xfId="62" applyFont="1">
      <alignment vertical="center"/>
      <protection/>
    </xf>
    <xf numFmtId="0" fontId="25" fillId="0" borderId="0" xfId="62" applyFont="1">
      <alignment vertical="center"/>
      <protection/>
    </xf>
    <xf numFmtId="0" fontId="28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62" applyFont="1">
      <alignment vertical="center"/>
      <protection/>
    </xf>
    <xf numFmtId="0" fontId="30" fillId="0" borderId="0" xfId="62" applyFont="1" applyBorder="1" applyAlignment="1">
      <alignment vertical="center"/>
      <protection/>
    </xf>
    <xf numFmtId="0" fontId="26" fillId="0" borderId="0" xfId="62" applyFont="1" applyFill="1" applyBorder="1">
      <alignment vertical="center"/>
      <protection/>
    </xf>
    <xf numFmtId="0" fontId="30" fillId="0" borderId="0" xfId="62" applyFont="1" applyBorder="1">
      <alignment vertical="center"/>
      <protection/>
    </xf>
    <xf numFmtId="178" fontId="30" fillId="0" borderId="0" xfId="62" applyNumberFormat="1" applyFont="1" applyBorder="1" applyAlignment="1">
      <alignment horizontal="center" vertical="center"/>
      <protection/>
    </xf>
    <xf numFmtId="49" fontId="25" fillId="0" borderId="0" xfId="62" applyNumberFormat="1" applyFont="1" applyAlignment="1">
      <alignment horizontal="distributed" vertical="center"/>
      <protection/>
    </xf>
    <xf numFmtId="0" fontId="34" fillId="0" borderId="0" xfId="62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178" fontId="25" fillId="0" borderId="0" xfId="62" applyNumberFormat="1" applyFont="1" applyFill="1" applyAlignment="1">
      <alignment horizontal="center" vertical="center"/>
      <protection/>
    </xf>
    <xf numFmtId="0" fontId="38" fillId="0" borderId="0" xfId="62" applyFont="1" applyFill="1">
      <alignment vertical="center"/>
      <protection/>
    </xf>
    <xf numFmtId="0" fontId="27" fillId="0" borderId="0" xfId="62" applyFont="1" applyAlignment="1">
      <alignment vertical="center"/>
      <protection/>
    </xf>
    <xf numFmtId="0" fontId="28" fillId="0" borderId="0" xfId="62" applyFont="1" applyAlignment="1">
      <alignment vertical="center"/>
      <protection/>
    </xf>
    <xf numFmtId="49" fontId="39" fillId="0" borderId="0" xfId="62" applyNumberFormat="1" applyFont="1" applyFill="1" applyAlignment="1">
      <alignment vertical="center"/>
      <protection/>
    </xf>
    <xf numFmtId="0" fontId="41" fillId="0" borderId="0" xfId="62" applyNumberFormat="1" applyFont="1" applyFill="1" applyAlignment="1">
      <alignment vertical="center"/>
      <protection/>
    </xf>
    <xf numFmtId="0" fontId="40" fillId="0" borderId="0" xfId="62" applyFont="1" applyFill="1">
      <alignment vertical="center"/>
      <protection/>
    </xf>
    <xf numFmtId="0" fontId="42" fillId="0" borderId="0" xfId="62" applyNumberFormat="1" applyFont="1" applyFill="1" applyAlignment="1">
      <alignment horizontal="distributed" vertical="center"/>
      <protection/>
    </xf>
    <xf numFmtId="0" fontId="40" fillId="0" borderId="0" xfId="62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43" fillId="0" borderId="0" xfId="62" applyFont="1" applyFill="1">
      <alignment vertical="center"/>
      <protection/>
    </xf>
    <xf numFmtId="0" fontId="39" fillId="0" borderId="0" xfId="62" applyFont="1" applyFill="1" applyAlignment="1">
      <alignment vertical="center"/>
      <protection/>
    </xf>
    <xf numFmtId="0" fontId="40" fillId="0" borderId="0" xfId="62" applyFont="1" applyFill="1" applyAlignment="1">
      <alignment horizontal="left" vertical="center"/>
      <protection/>
    </xf>
    <xf numFmtId="0" fontId="41" fillId="0" borderId="0" xfId="62" applyFont="1" applyFill="1" applyAlignment="1">
      <alignment vertical="center"/>
      <protection/>
    </xf>
    <xf numFmtId="0" fontId="40" fillId="0" borderId="0" xfId="62" applyFont="1" applyFill="1" applyAlignment="1">
      <alignment vertical="center"/>
      <protection/>
    </xf>
    <xf numFmtId="0" fontId="42" fillId="0" borderId="0" xfId="62" applyFont="1" applyFill="1" applyAlignment="1">
      <alignment horizontal="distributed" vertical="center"/>
      <protection/>
    </xf>
    <xf numFmtId="0" fontId="40" fillId="0" borderId="0" xfId="62" applyFont="1" applyFill="1" applyAlignment="1">
      <alignment horizontal="distributed" vertical="center"/>
      <protection/>
    </xf>
    <xf numFmtId="0" fontId="44" fillId="0" borderId="0" xfId="62" applyFont="1" applyFill="1">
      <alignment vertical="center"/>
      <protection/>
    </xf>
    <xf numFmtId="178" fontId="27" fillId="0" borderId="0" xfId="62" applyNumberFormat="1" applyFont="1" applyFill="1" applyAlignment="1">
      <alignment horizontal="center" vertical="center"/>
      <protection/>
    </xf>
    <xf numFmtId="178" fontId="28" fillId="0" borderId="0" xfId="62" applyNumberFormat="1" applyFont="1" applyFill="1" applyAlignment="1">
      <alignment horizontal="center" vertical="center"/>
      <protection/>
    </xf>
    <xf numFmtId="0" fontId="45" fillId="0" borderId="0" xfId="62" applyFont="1" applyFill="1">
      <alignment vertical="center"/>
      <protection/>
    </xf>
    <xf numFmtId="0" fontId="46" fillId="0" borderId="0" xfId="62" applyFont="1">
      <alignment vertical="center"/>
      <protection/>
    </xf>
    <xf numFmtId="0" fontId="47" fillId="0" borderId="0" xfId="62" applyFont="1" applyAlignment="1">
      <alignment horizontal="right" vertical="center"/>
      <protection/>
    </xf>
    <xf numFmtId="0" fontId="47" fillId="0" borderId="0" xfId="62" applyFont="1">
      <alignment vertical="center"/>
      <protection/>
    </xf>
    <xf numFmtId="178" fontId="26" fillId="0" borderId="0" xfId="62" applyNumberFormat="1" applyFont="1" applyAlignment="1">
      <alignment horizontal="center" vertical="center"/>
      <protection/>
    </xf>
    <xf numFmtId="0" fontId="39" fillId="0" borderId="0" xfId="62" applyFont="1" applyAlignment="1">
      <alignment vertical="center"/>
      <protection/>
    </xf>
    <xf numFmtId="0" fontId="33" fillId="0" borderId="0" xfId="62" applyFont="1">
      <alignment vertical="center"/>
      <protection/>
    </xf>
    <xf numFmtId="0" fontId="32" fillId="0" borderId="10" xfId="62" applyFont="1" applyFill="1" applyBorder="1" applyAlignment="1">
      <alignment horizontal="center" vertical="center"/>
      <protection/>
    </xf>
    <xf numFmtId="0" fontId="32" fillId="0" borderId="0" xfId="62" applyNumberFormat="1" applyFont="1" applyAlignment="1">
      <alignment horizontal="center" vertical="center"/>
      <protection/>
    </xf>
    <xf numFmtId="0" fontId="32" fillId="0" borderId="11" xfId="62" applyFont="1" applyBorder="1" applyAlignment="1">
      <alignment horizontal="center" vertical="center" wrapText="1"/>
      <protection/>
    </xf>
    <xf numFmtId="201" fontId="32" fillId="0" borderId="11" xfId="62" applyNumberFormat="1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 wrapText="1"/>
      <protection/>
    </xf>
    <xf numFmtId="179" fontId="32" fillId="0" borderId="12" xfId="62" applyNumberFormat="1" applyFont="1" applyFill="1" applyBorder="1" applyAlignment="1">
      <alignment horizontal="right" vertical="center"/>
      <protection/>
    </xf>
    <xf numFmtId="181" fontId="27" fillId="0" borderId="0" xfId="62" applyNumberFormat="1" applyFont="1">
      <alignment vertical="center"/>
      <protection/>
    </xf>
    <xf numFmtId="0" fontId="48" fillId="0" borderId="13" xfId="62" applyFont="1" applyBorder="1" applyAlignment="1">
      <alignment horizontal="center" vertical="center" wrapText="1" shrinkToFit="1"/>
      <protection/>
    </xf>
    <xf numFmtId="179" fontId="32" fillId="0" borderId="13" xfId="62" applyNumberFormat="1" applyFont="1" applyFill="1" applyBorder="1" applyAlignment="1">
      <alignment horizontal="right" vertical="center"/>
      <protection/>
    </xf>
    <xf numFmtId="0" fontId="48" fillId="0" borderId="14" xfId="62" applyFont="1" applyBorder="1" applyAlignment="1">
      <alignment horizontal="center" vertical="center" wrapText="1" shrinkToFit="1"/>
      <protection/>
    </xf>
    <xf numFmtId="179" fontId="32" fillId="0" borderId="14" xfId="62" applyNumberFormat="1" applyFont="1" applyFill="1" applyBorder="1" applyAlignment="1">
      <alignment horizontal="right" vertical="center"/>
      <protection/>
    </xf>
    <xf numFmtId="0" fontId="48" fillId="0" borderId="12" xfId="62" applyFont="1" applyBorder="1" applyAlignment="1">
      <alignment horizontal="center" vertical="center" wrapText="1" shrinkToFit="1"/>
      <protection/>
    </xf>
    <xf numFmtId="0" fontId="48" fillId="0" borderId="15" xfId="62" applyFont="1" applyBorder="1" applyAlignment="1">
      <alignment horizontal="center" vertical="center" wrapText="1" shrinkToFit="1"/>
      <protection/>
    </xf>
    <xf numFmtId="179" fontId="32" fillId="0" borderId="15" xfId="62" applyNumberFormat="1" applyFont="1" applyFill="1" applyBorder="1" applyAlignment="1">
      <alignment horizontal="right" vertical="center"/>
      <protection/>
    </xf>
    <xf numFmtId="0" fontId="48" fillId="0" borderId="16" xfId="62" applyFont="1" applyBorder="1" applyAlignment="1">
      <alignment horizontal="center" vertical="center" wrapText="1" shrinkToFit="1"/>
      <protection/>
    </xf>
    <xf numFmtId="179" fontId="32" fillId="0" borderId="16" xfId="62" applyNumberFormat="1" applyFont="1" applyFill="1" applyBorder="1" applyAlignment="1">
      <alignment horizontal="right" vertical="center"/>
      <protection/>
    </xf>
    <xf numFmtId="0" fontId="32" fillId="0" borderId="0" xfId="62" applyFo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178" fontId="32" fillId="0" borderId="0" xfId="62" applyNumberFormat="1" applyFont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NumberFormat="1" applyFont="1" applyAlignment="1">
      <alignment vertical="center" shrinkToFit="1"/>
      <protection/>
    </xf>
    <xf numFmtId="0" fontId="49" fillId="0" borderId="0" xfId="62" applyFont="1">
      <alignment vertical="center"/>
      <protection/>
    </xf>
    <xf numFmtId="178" fontId="49" fillId="0" borderId="0" xfId="62" applyNumberFormat="1" applyFont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50" fillId="0" borderId="0" xfId="62" applyFont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51" fillId="0" borderId="0" xfId="62" applyFo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52" fillId="0" borderId="0" xfId="62" applyFont="1">
      <alignment vertical="center"/>
      <protection/>
    </xf>
    <xf numFmtId="0" fontId="33" fillId="0" borderId="0" xfId="62" applyFont="1" applyAlignment="1">
      <alignment horizontal="right" vertical="center"/>
      <protection/>
    </xf>
    <xf numFmtId="0" fontId="33" fillId="0" borderId="17" xfId="62" applyFont="1" applyBorder="1" applyAlignment="1">
      <alignment horizontal="center" vertical="center" wrapText="1"/>
      <protection/>
    </xf>
    <xf numFmtId="0" fontId="33" fillId="0" borderId="18" xfId="62" applyFont="1" applyBorder="1" applyAlignment="1">
      <alignment horizontal="center" vertical="center" wrapText="1"/>
      <protection/>
    </xf>
    <xf numFmtId="0" fontId="33" fillId="0" borderId="19" xfId="62" applyFont="1" applyBorder="1" applyAlignment="1">
      <alignment horizontal="center" vertical="center" wrapText="1"/>
      <protection/>
    </xf>
    <xf numFmtId="0" fontId="53" fillId="0" borderId="0" xfId="62" applyFont="1" applyAlignment="1">
      <alignment vertical="center" wrapText="1"/>
      <protection/>
    </xf>
    <xf numFmtId="0" fontId="33" fillId="0" borderId="20" xfId="62" applyFont="1" applyBorder="1" applyAlignment="1">
      <alignment horizontal="center" vertical="center"/>
      <protection/>
    </xf>
    <xf numFmtId="0" fontId="54" fillId="0" borderId="11" xfId="62" applyFont="1" applyBorder="1" applyAlignment="1">
      <alignment horizontal="center" vertical="center" wrapText="1"/>
      <protection/>
    </xf>
    <xf numFmtId="0" fontId="33" fillId="0" borderId="11" xfId="62" applyFont="1" applyBorder="1" applyAlignment="1">
      <alignment horizontal="center" vertical="center"/>
      <protection/>
    </xf>
    <xf numFmtId="185" fontId="56" fillId="0" borderId="11" xfId="49" applyNumberFormat="1" applyFont="1" applyFill="1" applyBorder="1" applyAlignment="1">
      <alignment horizontal="right" vertical="center"/>
    </xf>
    <xf numFmtId="0" fontId="53" fillId="0" borderId="0" xfId="62" applyFont="1">
      <alignment vertical="center"/>
      <protection/>
    </xf>
    <xf numFmtId="0" fontId="33" fillId="0" borderId="11" xfId="62" applyFont="1" applyBorder="1" applyAlignment="1">
      <alignment horizontal="center" vertical="center" wrapText="1"/>
      <protection/>
    </xf>
    <xf numFmtId="204" fontId="56" fillId="0" borderId="11" xfId="49" applyNumberFormat="1" applyFont="1" applyFill="1" applyBorder="1" applyAlignment="1">
      <alignment horizontal="center" vertical="center"/>
    </xf>
    <xf numFmtId="204" fontId="56" fillId="0" borderId="11" xfId="49" applyNumberFormat="1" applyFont="1" applyFill="1" applyBorder="1" applyAlignment="1">
      <alignment horizontal="right" vertical="center"/>
    </xf>
    <xf numFmtId="0" fontId="33" fillId="0" borderId="0" xfId="62" applyFont="1" applyBorder="1" applyAlignment="1">
      <alignment horizontal="center" vertical="center" wrapText="1"/>
      <protection/>
    </xf>
    <xf numFmtId="181" fontId="48" fillId="0" borderId="0" xfId="49" applyNumberFormat="1" applyFont="1" applyFill="1" applyBorder="1" applyAlignment="1">
      <alignment horizontal="center" vertical="center"/>
    </xf>
    <xf numFmtId="189" fontId="48" fillId="0" borderId="0" xfId="49" applyNumberFormat="1" applyFont="1" applyFill="1" applyBorder="1" applyAlignment="1">
      <alignment horizontal="center" vertical="center"/>
    </xf>
    <xf numFmtId="189" fontId="48" fillId="0" borderId="0" xfId="49" applyNumberFormat="1" applyFont="1" applyFill="1" applyBorder="1" applyAlignment="1">
      <alignment horizontal="center" vertical="center" wrapText="1"/>
    </xf>
    <xf numFmtId="0" fontId="57" fillId="0" borderId="0" xfId="62" applyFont="1" applyFill="1">
      <alignment vertical="center"/>
      <protection/>
    </xf>
    <xf numFmtId="178" fontId="26" fillId="0" borderId="0" xfId="62" applyNumberFormat="1" applyFont="1" applyFill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0" fontId="33" fillId="0" borderId="11" xfId="62" applyFont="1" applyFill="1" applyBorder="1" applyAlignment="1">
      <alignment vertical="center"/>
      <protection/>
    </xf>
    <xf numFmtId="0" fontId="33" fillId="0" borderId="21" xfId="62" applyFont="1" applyFill="1" applyBorder="1" applyAlignment="1">
      <alignment horizontal="left" vertical="center"/>
      <protection/>
    </xf>
    <xf numFmtId="0" fontId="33" fillId="0" borderId="0" xfId="62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33" fillId="0" borderId="23" xfId="62" applyFont="1" applyFill="1" applyBorder="1" applyAlignment="1">
      <alignment horizontal="left" vertical="center"/>
      <protection/>
    </xf>
    <xf numFmtId="0" fontId="33" fillId="0" borderId="24" xfId="62" applyFont="1" applyFill="1" applyBorder="1" applyAlignment="1">
      <alignment horizontal="left" vertical="center"/>
      <protection/>
    </xf>
    <xf numFmtId="0" fontId="33" fillId="0" borderId="25" xfId="62" applyFont="1" applyFill="1" applyBorder="1" applyAlignment="1">
      <alignment horizontal="left" vertical="center"/>
      <protection/>
    </xf>
    <xf numFmtId="0" fontId="33" fillId="0" borderId="22" xfId="62" applyFont="1" applyFill="1" applyBorder="1" applyAlignment="1">
      <alignment horizontal="left" vertical="center"/>
      <protection/>
    </xf>
    <xf numFmtId="0" fontId="33" fillId="0" borderId="26" xfId="62" applyFont="1" applyFill="1" applyBorder="1" applyAlignment="1">
      <alignment horizontal="left" vertical="center"/>
      <protection/>
    </xf>
    <xf numFmtId="0" fontId="33" fillId="0" borderId="10" xfId="62" applyFont="1" applyFill="1" applyBorder="1" applyAlignment="1">
      <alignment horizontal="left" vertical="center"/>
      <protection/>
    </xf>
    <xf numFmtId="0" fontId="33" fillId="0" borderId="27" xfId="62" applyFont="1" applyFill="1" applyBorder="1" applyAlignment="1">
      <alignment horizontal="left" vertical="center"/>
      <protection/>
    </xf>
    <xf numFmtId="0" fontId="59" fillId="0" borderId="0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vertical="center"/>
      <protection/>
    </xf>
    <xf numFmtId="181" fontId="33" fillId="0" borderId="0" xfId="62" applyNumberFormat="1" applyFont="1" applyFill="1" applyBorder="1" applyAlignment="1">
      <alignment horizontal="right" vertical="center"/>
      <protection/>
    </xf>
    <xf numFmtId="190" fontId="33" fillId="0" borderId="0" xfId="62" applyNumberFormat="1" applyFont="1" applyFill="1" applyBorder="1" applyAlignment="1">
      <alignment horizontal="right" vertical="center"/>
      <protection/>
    </xf>
    <xf numFmtId="49" fontId="33" fillId="0" borderId="0" xfId="62" applyNumberFormat="1" applyFont="1" applyFill="1" applyBorder="1" applyAlignment="1">
      <alignment horizontal="center" vertical="center"/>
      <protection/>
    </xf>
    <xf numFmtId="0" fontId="33" fillId="0" borderId="0" xfId="62" applyFont="1" applyFill="1" applyAlignment="1">
      <alignment vertical="center"/>
      <protection/>
    </xf>
    <xf numFmtId="178" fontId="33" fillId="0" borderId="0" xfId="62" applyNumberFormat="1" applyFont="1" applyFill="1" applyAlignment="1">
      <alignment horizontal="center" vertical="center"/>
      <protection/>
    </xf>
    <xf numFmtId="0" fontId="33" fillId="0" borderId="0" xfId="62" applyFont="1" applyFill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60" fillId="0" borderId="0" xfId="62" applyFont="1" applyFill="1" applyAlignment="1">
      <alignment vertical="center"/>
      <protection/>
    </xf>
    <xf numFmtId="178" fontId="45" fillId="0" borderId="0" xfId="62" applyNumberFormat="1" applyFont="1" applyFill="1" applyAlignment="1">
      <alignment horizontal="center" vertical="center"/>
      <protection/>
    </xf>
    <xf numFmtId="0" fontId="45" fillId="0" borderId="25" xfId="62" applyFont="1" applyFill="1" applyBorder="1" applyAlignment="1">
      <alignment vertical="center"/>
      <protection/>
    </xf>
    <xf numFmtId="0" fontId="61" fillId="0" borderId="0" xfId="62" applyFont="1" applyFill="1">
      <alignment vertical="center"/>
      <protection/>
    </xf>
    <xf numFmtId="0" fontId="33" fillId="0" borderId="0" xfId="62" applyFont="1" applyFill="1" applyBorder="1">
      <alignment vertical="center"/>
      <protection/>
    </xf>
    <xf numFmtId="0" fontId="61" fillId="0" borderId="0" xfId="62" applyFont="1" applyFill="1" applyBorder="1">
      <alignment vertical="center"/>
      <protection/>
    </xf>
    <xf numFmtId="0" fontId="25" fillId="0" borderId="0" xfId="62" applyFont="1" applyFill="1" applyBorder="1">
      <alignment vertical="center"/>
      <protection/>
    </xf>
    <xf numFmtId="178" fontId="33" fillId="0" borderId="0" xfId="62" applyNumberFormat="1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180" fontId="33" fillId="0" borderId="0" xfId="62" applyNumberFormat="1" applyFont="1" applyFill="1" applyBorder="1" applyAlignment="1">
      <alignment horizontal="right" vertical="center"/>
      <protection/>
    </xf>
    <xf numFmtId="181" fontId="33" fillId="0" borderId="0" xfId="62" applyNumberFormat="1" applyFont="1" applyFill="1" applyBorder="1" applyAlignment="1">
      <alignment vertical="center"/>
      <protection/>
    </xf>
    <xf numFmtId="0" fontId="26" fillId="0" borderId="0" xfId="62" applyFont="1" applyAlignment="1">
      <alignment vertical="center" wrapText="1"/>
      <protection/>
    </xf>
    <xf numFmtId="0" fontId="24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38" fontId="63" fillId="0" borderId="0" xfId="49" applyFont="1" applyFill="1" applyBorder="1" applyAlignment="1">
      <alignment/>
    </xf>
    <xf numFmtId="0" fontId="4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205" fontId="68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205" fontId="68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62" fillId="24" borderId="24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4" fillId="0" borderId="2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 wrapText="1"/>
    </xf>
    <xf numFmtId="0" fontId="62" fillId="24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69" fillId="0" borderId="24" xfId="0" applyFont="1" applyFill="1" applyBorder="1" applyAlignment="1">
      <alignment horizontal="left" vertical="center"/>
    </xf>
    <xf numFmtId="187" fontId="55" fillId="0" borderId="21" xfId="49" applyNumberFormat="1" applyFont="1" applyFill="1" applyBorder="1" applyAlignment="1">
      <alignment horizontal="right" vertical="center"/>
    </xf>
    <xf numFmtId="179" fontId="55" fillId="0" borderId="29" xfId="0" applyNumberFormat="1" applyFont="1" applyFill="1" applyBorder="1" applyAlignment="1">
      <alignment horizontal="right" vertical="center"/>
    </xf>
    <xf numFmtId="179" fontId="55" fillId="0" borderId="25" xfId="0" applyNumberFormat="1" applyFont="1" applyFill="1" applyBorder="1" applyAlignment="1">
      <alignment horizontal="right" vertical="center"/>
    </xf>
    <xf numFmtId="179" fontId="70" fillId="24" borderId="25" xfId="0" applyNumberFormat="1" applyFont="1" applyFill="1" applyBorder="1" applyAlignment="1">
      <alignment horizontal="right" vertical="center"/>
    </xf>
    <xf numFmtId="179" fontId="70" fillId="0" borderId="25" xfId="0" applyNumberFormat="1" applyFont="1" applyFill="1" applyBorder="1" applyAlignment="1">
      <alignment horizontal="right" vertical="center"/>
    </xf>
    <xf numFmtId="179" fontId="70" fillId="0" borderId="22" xfId="0" applyNumberFormat="1" applyFont="1" applyFill="1" applyBorder="1" applyAlignment="1">
      <alignment horizontal="right" vertical="center"/>
    </xf>
    <xf numFmtId="0" fontId="69" fillId="0" borderId="24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5" fillId="0" borderId="30" xfId="0" applyNumberFormat="1" applyFont="1" applyFill="1" applyBorder="1" applyAlignment="1">
      <alignment horizontal="right" vertical="center"/>
    </xf>
    <xf numFmtId="179" fontId="55" fillId="0" borderId="0" xfId="0" applyNumberFormat="1" applyFont="1" applyFill="1" applyBorder="1" applyAlignment="1">
      <alignment horizontal="right" vertical="center"/>
    </xf>
    <xf numFmtId="179" fontId="70" fillId="24" borderId="0" xfId="0" applyNumberFormat="1" applyFont="1" applyFill="1" applyBorder="1" applyAlignment="1">
      <alignment horizontal="right" vertical="center"/>
    </xf>
    <xf numFmtId="179" fontId="70" fillId="0" borderId="0" xfId="0" applyNumberFormat="1" applyFont="1" applyFill="1" applyBorder="1" applyAlignment="1">
      <alignment horizontal="right" vertical="center"/>
    </xf>
    <xf numFmtId="179" fontId="70" fillId="0" borderId="23" xfId="0" applyNumberFormat="1" applyFont="1" applyFill="1" applyBorder="1" applyAlignment="1">
      <alignment horizontal="right" vertical="center"/>
    </xf>
    <xf numFmtId="0" fontId="69" fillId="0" borderId="21" xfId="0" applyFont="1" applyFill="1" applyBorder="1" applyAlignment="1">
      <alignment vertical="center"/>
    </xf>
    <xf numFmtId="187" fontId="55" fillId="0" borderId="31" xfId="49" applyNumberFormat="1" applyFont="1" applyFill="1" applyBorder="1" applyAlignment="1">
      <alignment horizontal="right" vertical="center"/>
    </xf>
    <xf numFmtId="185" fontId="70" fillId="0" borderId="0" xfId="0" applyNumberFormat="1" applyFont="1" applyFill="1" applyBorder="1" applyAlignment="1">
      <alignment horizontal="right" vertical="center"/>
    </xf>
    <xf numFmtId="185" fontId="70" fillId="0" borderId="2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vertical="center" textRotation="255"/>
    </xf>
    <xf numFmtId="0" fontId="24" fillId="0" borderId="26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38" fontId="73" fillId="0" borderId="32" xfId="49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3" fillId="24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27" xfId="0" applyFont="1" applyFill="1" applyBorder="1" applyAlignment="1">
      <alignment/>
    </xf>
    <xf numFmtId="0" fontId="55" fillId="0" borderId="26" xfId="0" applyFont="1" applyFill="1" applyBorder="1" applyAlignment="1">
      <alignment vertical="center" textRotation="255"/>
    </xf>
    <xf numFmtId="0" fontId="24" fillId="0" borderId="10" xfId="0" applyFont="1" applyFill="1" applyBorder="1" applyAlignment="1">
      <alignment horizontal="left" vertical="center"/>
    </xf>
    <xf numFmtId="187" fontId="55" fillId="0" borderId="32" xfId="49" applyNumberFormat="1" applyFont="1" applyFill="1" applyBorder="1" applyAlignment="1">
      <alignment horizontal="right" vertical="center"/>
    </xf>
    <xf numFmtId="179" fontId="55" fillId="0" borderId="33" xfId="0" applyNumberFormat="1" applyFont="1" applyFill="1" applyBorder="1" applyAlignment="1">
      <alignment horizontal="right" vertical="center"/>
    </xf>
    <xf numFmtId="179" fontId="55" fillId="0" borderId="10" xfId="0" applyNumberFormat="1" applyFont="1" applyFill="1" applyBorder="1" applyAlignment="1">
      <alignment horizontal="right" vertical="center"/>
    </xf>
    <xf numFmtId="179" fontId="70" fillId="24" borderId="10" xfId="0" applyNumberFormat="1" applyFont="1" applyFill="1" applyBorder="1" applyAlignment="1">
      <alignment horizontal="right" vertical="center"/>
    </xf>
    <xf numFmtId="185" fontId="70" fillId="0" borderId="10" xfId="0" applyNumberFormat="1" applyFont="1" applyFill="1" applyBorder="1" applyAlignment="1">
      <alignment horizontal="right" vertical="center"/>
    </xf>
    <xf numFmtId="185" fontId="70" fillId="0" borderId="27" xfId="0" applyNumberFormat="1" applyFont="1" applyFill="1" applyBorder="1" applyAlignment="1">
      <alignment horizontal="right" vertical="center"/>
    </xf>
    <xf numFmtId="38" fontId="48" fillId="0" borderId="0" xfId="49" applyFont="1" applyFill="1" applyAlignment="1">
      <alignment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38" fontId="48" fillId="0" borderId="25" xfId="49" applyFont="1" applyFill="1" applyBorder="1" applyAlignment="1">
      <alignment/>
    </xf>
    <xf numFmtId="0" fontId="74" fillId="0" borderId="25" xfId="0" applyFont="1" applyFill="1" applyBorder="1" applyAlignment="1">
      <alignment horizontal="right"/>
    </xf>
    <xf numFmtId="38" fontId="33" fillId="0" borderId="25" xfId="49" applyFont="1" applyFill="1" applyBorder="1" applyAlignment="1">
      <alignment horizontal="left" indent="1"/>
    </xf>
    <xf numFmtId="0" fontId="75" fillId="0" borderId="25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right"/>
    </xf>
    <xf numFmtId="0" fontId="75" fillId="0" borderId="25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49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2" fillId="0" borderId="0" xfId="0" applyNumberFormat="1" applyFont="1" applyFill="1" applyBorder="1" applyAlignment="1">
      <alignment horizontal="right" inden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34" fillId="0" borderId="0" xfId="0" applyNumberFormat="1" applyFont="1" applyFill="1" applyAlignment="1">
      <alignment horizontal="left" vertical="center"/>
    </xf>
    <xf numFmtId="178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8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8" fontId="47" fillId="0" borderId="0" xfId="0" applyNumberFormat="1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80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178" fontId="33" fillId="0" borderId="25" xfId="0" applyNumberFormat="1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178" fontId="55" fillId="0" borderId="17" xfId="0" applyNumberFormat="1" applyFont="1" applyFill="1" applyBorder="1" applyAlignment="1">
      <alignment horizontal="center" vertical="center"/>
    </xf>
    <xf numFmtId="178" fontId="55" fillId="0" borderId="24" xfId="0" applyNumberFormat="1" applyFont="1" applyFill="1" applyBorder="1" applyAlignment="1">
      <alignment horizontal="center" vertical="center" shrinkToFit="1"/>
    </xf>
    <xf numFmtId="178" fontId="55" fillId="0" borderId="17" xfId="0" applyNumberFormat="1" applyFont="1" applyFill="1" applyBorder="1" applyAlignment="1">
      <alignment horizontal="center" vertical="center" shrinkToFit="1"/>
    </xf>
    <xf numFmtId="179" fontId="55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179" fontId="55" fillId="0" borderId="21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9" fontId="55" fillId="0" borderId="21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3" fillId="0" borderId="23" xfId="0" applyFont="1" applyFill="1" applyBorder="1" applyAlignment="1">
      <alignment horizontal="right" vertical="center"/>
    </xf>
    <xf numFmtId="179" fontId="55" fillId="0" borderId="34" xfId="0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179" fontId="55" fillId="24" borderId="21" xfId="0" applyNumberFormat="1" applyFont="1" applyFill="1" applyBorder="1" applyAlignment="1">
      <alignment horizontal="right" vertical="center"/>
    </xf>
    <xf numFmtId="179" fontId="55" fillId="24" borderId="0" xfId="0" applyNumberFormat="1" applyFont="1" applyFill="1" applyBorder="1" applyAlignment="1">
      <alignment horizontal="right" vertical="center"/>
    </xf>
    <xf numFmtId="179" fontId="55" fillId="24" borderId="23" xfId="0" applyNumberFormat="1" applyFont="1" applyFill="1" applyBorder="1" applyAlignment="1">
      <alignment horizontal="right" vertical="center"/>
    </xf>
    <xf numFmtId="179" fontId="55" fillId="24" borderId="34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6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24" fillId="0" borderId="2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left" vertical="center"/>
    </xf>
    <xf numFmtId="179" fontId="24" fillId="0" borderId="35" xfId="0" applyNumberFormat="1" applyFont="1" applyFill="1" applyBorder="1" applyAlignment="1">
      <alignment horizontal="right" vertical="center"/>
    </xf>
    <xf numFmtId="0" fontId="82" fillId="0" borderId="26" xfId="0" applyFont="1" applyFill="1" applyBorder="1" applyAlignment="1">
      <alignment vertical="center"/>
    </xf>
    <xf numFmtId="0" fontId="83" fillId="0" borderId="27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0" fontId="81" fillId="0" borderId="0" xfId="62" applyFont="1" applyFill="1">
      <alignment vertical="center"/>
      <protection/>
    </xf>
    <xf numFmtId="0" fontId="33" fillId="0" borderId="0" xfId="62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4" fillId="0" borderId="10" xfId="62" applyFont="1" applyFill="1" applyBorder="1" applyAlignment="1">
      <alignment horizontal="left" vertical="center"/>
      <protection/>
    </xf>
    <xf numFmtId="0" fontId="33" fillId="0" borderId="26" xfId="62" applyFont="1" applyFill="1" applyBorder="1" applyAlignment="1">
      <alignment horizontal="left" vertical="center" shrinkToFit="1"/>
      <protection/>
    </xf>
    <xf numFmtId="0" fontId="33" fillId="0" borderId="10" xfId="62" applyFont="1" applyFill="1" applyBorder="1" applyAlignment="1">
      <alignment horizontal="left" vertical="center" shrinkToFit="1"/>
      <protection/>
    </xf>
    <xf numFmtId="0" fontId="33" fillId="0" borderId="36" xfId="62" applyFont="1" applyFill="1" applyBorder="1" applyAlignment="1">
      <alignment horizontal="left" vertical="center" shrinkToFit="1"/>
      <protection/>
    </xf>
    <xf numFmtId="0" fontId="24" fillId="0" borderId="26" xfId="62" applyFont="1" applyFill="1" applyBorder="1" applyAlignment="1">
      <alignment horizontal="left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200" fontId="37" fillId="0" borderId="0" xfId="62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9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2" applyNumberFormat="1" applyFont="1" applyAlignment="1">
      <alignment horizontal="distributed" vertical="center" wrapText="1"/>
      <protection/>
    </xf>
    <xf numFmtId="0" fontId="33" fillId="0" borderId="0" xfId="62" applyFont="1" applyAlignment="1">
      <alignment horizontal="distributed" vertical="center"/>
      <protection/>
    </xf>
    <xf numFmtId="0" fontId="37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8" fillId="0" borderId="17" xfId="62" applyFont="1" applyBorder="1" applyAlignment="1">
      <alignment horizontal="distributed" vertical="center" wrapText="1"/>
      <protection/>
    </xf>
    <xf numFmtId="0" fontId="48" fillId="0" borderId="28" xfId="62" applyFont="1" applyBorder="1" applyAlignment="1">
      <alignment horizontal="distributed" vertical="center" wrapText="1"/>
      <protection/>
    </xf>
    <xf numFmtId="0" fontId="48" fillId="0" borderId="20" xfId="62" applyFont="1" applyBorder="1" applyAlignment="1">
      <alignment horizontal="distributed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28" xfId="62" applyFont="1" applyBorder="1" applyAlignment="1">
      <alignment horizontal="center" vertical="center" wrapText="1"/>
      <protection/>
    </xf>
    <xf numFmtId="0" fontId="24" fillId="0" borderId="27" xfId="62" applyFont="1" applyFill="1" applyBorder="1" applyAlignment="1">
      <alignment horizontal="left" vertical="center"/>
      <protection/>
    </xf>
    <xf numFmtId="190" fontId="58" fillId="0" borderId="30" xfId="49" applyNumberFormat="1" applyFont="1" applyFill="1" applyBorder="1" applyAlignment="1">
      <alignment horizontal="right" vertical="center"/>
    </xf>
    <xf numFmtId="190" fontId="58" fillId="0" borderId="0" xfId="49" applyNumberFormat="1" applyFont="1" applyFill="1" applyBorder="1" applyAlignment="1">
      <alignment horizontal="right" vertical="center"/>
    </xf>
    <xf numFmtId="190" fontId="58" fillId="0" borderId="23" xfId="49" applyNumberFormat="1" applyFont="1" applyFill="1" applyBorder="1" applyAlignment="1">
      <alignment horizontal="right" vertical="center"/>
    </xf>
    <xf numFmtId="0" fontId="33" fillId="0" borderId="21" xfId="62" applyFont="1" applyFill="1" applyBorder="1" applyAlignment="1">
      <alignment horizontal="left" vertical="center" shrinkToFit="1"/>
      <protection/>
    </xf>
    <xf numFmtId="0" fontId="33" fillId="0" borderId="0" xfId="62" applyFont="1" applyFill="1" applyBorder="1" applyAlignment="1">
      <alignment horizontal="left" vertical="center" shrinkToFit="1"/>
      <protection/>
    </xf>
    <xf numFmtId="0" fontId="33" fillId="0" borderId="37" xfId="62" applyFont="1" applyFill="1" applyBorder="1" applyAlignment="1">
      <alignment horizontal="left" vertical="center" shrinkToFit="1"/>
      <protection/>
    </xf>
    <xf numFmtId="190" fontId="58" fillId="0" borderId="33" xfId="49" applyNumberFormat="1" applyFont="1" applyFill="1" applyBorder="1" applyAlignment="1">
      <alignment horizontal="right" vertical="center"/>
    </xf>
    <xf numFmtId="190" fontId="58" fillId="0" borderId="10" xfId="49" applyNumberFormat="1" applyFont="1" applyFill="1" applyBorder="1" applyAlignment="1">
      <alignment horizontal="right" vertical="center"/>
    </xf>
    <xf numFmtId="190" fontId="58" fillId="0" borderId="27" xfId="49" applyNumberFormat="1" applyFont="1" applyFill="1" applyBorder="1" applyAlignment="1">
      <alignment horizontal="right" vertical="center"/>
    </xf>
    <xf numFmtId="190" fontId="58" fillId="0" borderId="29" xfId="49" applyNumberFormat="1" applyFont="1" applyFill="1" applyBorder="1" applyAlignment="1">
      <alignment horizontal="right" vertical="center"/>
    </xf>
    <xf numFmtId="190" fontId="58" fillId="0" borderId="25" xfId="49" applyNumberFormat="1" applyFont="1" applyFill="1" applyBorder="1" applyAlignment="1">
      <alignment horizontal="right" vertical="center"/>
    </xf>
    <xf numFmtId="190" fontId="58" fillId="0" borderId="22" xfId="49" applyNumberFormat="1" applyFont="1" applyFill="1" applyBorder="1" applyAlignment="1">
      <alignment horizontal="right" vertical="center"/>
    </xf>
    <xf numFmtId="0" fontId="33" fillId="0" borderId="24" xfId="62" applyFont="1" applyFill="1" applyBorder="1" applyAlignment="1">
      <alignment horizontal="left" vertical="center" shrinkToFit="1"/>
      <protection/>
    </xf>
    <xf numFmtId="0" fontId="33" fillId="0" borderId="25" xfId="62" applyFont="1" applyFill="1" applyBorder="1" applyAlignment="1">
      <alignment horizontal="left" vertical="center" shrinkToFit="1"/>
      <protection/>
    </xf>
    <xf numFmtId="0" fontId="33" fillId="0" borderId="38" xfId="62" applyFont="1" applyFill="1" applyBorder="1" applyAlignment="1">
      <alignment horizontal="left" vertical="center" shrinkToFi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39" xfId="6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33" fillId="0" borderId="18" xfId="62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32" fillId="0" borderId="39" xfId="62" applyNumberFormat="1" applyFont="1" applyBorder="1" applyAlignment="1">
      <alignment horizontal="center" vertical="center" wrapText="1"/>
      <protection/>
    </xf>
    <xf numFmtId="178" fontId="32" fillId="0" borderId="11" xfId="62" applyNumberFormat="1" applyFont="1" applyBorder="1" applyAlignment="1">
      <alignment horizontal="center" vertical="center" wrapText="1"/>
      <protection/>
    </xf>
    <xf numFmtId="0" fontId="32" fillId="0" borderId="39" xfId="62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178" fontId="25" fillId="0" borderId="18" xfId="62" applyNumberFormat="1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25" fillId="0" borderId="17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 wrapText="1"/>
      <protection/>
    </xf>
    <xf numFmtId="0" fontId="24" fillId="0" borderId="24" xfId="62" applyFont="1" applyFill="1" applyBorder="1" applyAlignment="1">
      <alignment horizontal="left" vertical="center"/>
      <protection/>
    </xf>
    <xf numFmtId="0" fontId="24" fillId="0" borderId="25" xfId="62" applyFont="1" applyFill="1" applyBorder="1" applyAlignment="1">
      <alignment horizontal="left" vertical="center"/>
      <protection/>
    </xf>
    <xf numFmtId="0" fontId="24" fillId="0" borderId="22" xfId="62" applyFont="1" applyFill="1" applyBorder="1" applyAlignment="1">
      <alignment horizontal="left" vertical="center"/>
      <protection/>
    </xf>
    <xf numFmtId="0" fontId="24" fillId="0" borderId="21" xfId="62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0" fontId="24" fillId="0" borderId="23" xfId="62" applyFont="1" applyFill="1" applyBorder="1" applyAlignment="1">
      <alignment horizontal="left" vertical="center"/>
      <protection/>
    </xf>
    <xf numFmtId="0" fontId="0" fillId="0" borderId="4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28" xfId="49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202" fontId="33" fillId="0" borderId="21" xfId="0" applyNumberFormat="1" applyFont="1" applyFill="1" applyBorder="1" applyAlignment="1">
      <alignment horizontal="right" vertical="center"/>
    </xf>
    <xf numFmtId="202" fontId="33" fillId="0" borderId="23" xfId="0" applyNumberFormat="1" applyFont="1" applyFill="1" applyBorder="1" applyAlignment="1">
      <alignment horizontal="right" vertical="center"/>
    </xf>
    <xf numFmtId="202" fontId="33" fillId="24" borderId="21" xfId="0" applyNumberFormat="1" applyFont="1" applyFill="1" applyBorder="1" applyAlignment="1">
      <alignment horizontal="right" vertical="center"/>
    </xf>
    <xf numFmtId="202" fontId="33" fillId="24" borderId="23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202" fontId="33" fillId="0" borderId="22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 textRotation="255"/>
    </xf>
    <xf numFmtId="0" fontId="33" fillId="0" borderId="28" xfId="0" applyFont="1" applyFill="1" applyBorder="1" applyAlignment="1">
      <alignment horizontal="center" vertical="center" textRotation="255"/>
    </xf>
    <xf numFmtId="0" fontId="33" fillId="0" borderId="20" xfId="0" applyFont="1" applyFill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179" fontId="55" fillId="0" borderId="17" xfId="0" applyNumberFormat="1" applyFont="1" applyFill="1" applyBorder="1" applyAlignment="1">
      <alignment horizontal="center" vertical="center"/>
    </xf>
    <xf numFmtId="179" fontId="55" fillId="0" borderId="20" xfId="0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81" fillId="0" borderId="18" xfId="0" applyNumberFormat="1" applyFont="1" applyFill="1" applyBorder="1" applyAlignment="1">
      <alignment horizontal="center" vertical="center"/>
    </xf>
    <xf numFmtId="178" fontId="81" fillId="0" borderId="19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center" wrapText="1"/>
    </xf>
    <xf numFmtId="178" fontId="24" fillId="0" borderId="22" xfId="0" applyNumberFormat="1" applyFont="1" applyFill="1" applyBorder="1" applyAlignment="1">
      <alignment horizontal="center" vertical="center" wrapText="1"/>
    </xf>
    <xf numFmtId="178" fontId="24" fillId="0" borderId="26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 wrapText="1"/>
    </xf>
    <xf numFmtId="178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9" fontId="55" fillId="0" borderId="24" xfId="0" applyNumberFormat="1" applyFont="1" applyFill="1" applyBorder="1" applyAlignment="1">
      <alignment horizontal="center" vertical="center"/>
    </xf>
    <xf numFmtId="179" fontId="55" fillId="0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6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27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178" fontId="24" fillId="0" borderId="39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right" vertical="center"/>
    </xf>
    <xf numFmtId="0" fontId="33" fillId="24" borderId="21" xfId="0" applyFont="1" applyFill="1" applyBorder="1" applyAlignment="1">
      <alignment horizontal="right" vertical="center"/>
    </xf>
    <xf numFmtId="0" fontId="33" fillId="24" borderId="23" xfId="0" applyFont="1" applyFill="1" applyBorder="1" applyAlignment="1">
      <alignment horizontal="right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55" fillId="0" borderId="44" xfId="0" applyNumberFormat="1" applyFont="1" applyFill="1" applyBorder="1" applyAlignment="1">
      <alignment horizontal="center" vertical="center"/>
    </xf>
    <xf numFmtId="178" fontId="55" fillId="0" borderId="25" xfId="0" applyNumberFormat="1" applyFont="1" applyFill="1" applyBorder="1" applyAlignment="1">
      <alignment horizontal="center" vertical="center"/>
    </xf>
    <xf numFmtId="178" fontId="55" fillId="0" borderId="22" xfId="0" applyNumberFormat="1" applyFont="1" applyFill="1" applyBorder="1" applyAlignment="1">
      <alignment horizontal="center" vertical="center"/>
    </xf>
    <xf numFmtId="178" fontId="55" fillId="0" borderId="34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55" fillId="0" borderId="23" xfId="0" applyNumberFormat="1" applyFont="1" applyFill="1" applyBorder="1" applyAlignment="1">
      <alignment horizontal="center" vertical="center"/>
    </xf>
    <xf numFmtId="178" fontId="55" fillId="0" borderId="35" xfId="0" applyNumberFormat="1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178" fontId="55" fillId="0" borderId="27" xfId="0" applyNumberFormat="1" applyFont="1" applyFill="1" applyBorder="1" applyAlignment="1">
      <alignment horizontal="center" vertical="center"/>
    </xf>
    <xf numFmtId="179" fontId="55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概要1,2" xfId="62"/>
    <cellStyle name="Followed Hyperlink" xfId="63"/>
    <cellStyle name="良い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123825</xdr:rowOff>
    </xdr:from>
    <xdr:to>
      <xdr:col>14</xdr:col>
      <xdr:colOff>381000</xdr:colOff>
      <xdr:row>29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52775"/>
          <a:ext cx="68675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47625</xdr:rowOff>
    </xdr:from>
    <xdr:to>
      <xdr:col>14</xdr:col>
      <xdr:colOff>381000</xdr:colOff>
      <xdr:row>28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14475"/>
          <a:ext cx="68770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8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0</xdr:rowOff>
    </xdr:from>
    <xdr:to>
      <xdr:col>8</xdr:col>
      <xdr:colOff>209550</xdr:colOff>
      <xdr:row>31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3409950"/>
          <a:ext cx="5724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平成28年４月分より、総務省統計局の公表結果に基づき、静岡市及び浜松市の消費者物価指数（確報）を公表してまいります。
　静岡県消費者物価指数と、静岡市及び浜松市の消費者物価指数（確報）は対象地域が異なり比較はできませんので、御留意ください。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8&#24180;&#24230;\&#23567;&#22770;\28CPI&#20844;&#34920;\02_&#20844;&#34920;&#12501;&#12449;&#12452;&#12523;\H27&#24180;&#24230;&#30906;&#22577;\01_&#26412;&#32025;&#12304;H27&#24180;&#24230;&#30906;&#22577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3567;&#22770;&#29289;&#20385;&#32113;&#35336;&#35519;&#26619;&#26376;&#22577;&#27096;&#24335;H28.7.1&#12304;&#21033;&#29992;&#35506;&#25552;&#20379;&#36039;&#26009;&#36861;&#21152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報表紙 "/>
      <sheetName val="確報の概要 "/>
      <sheetName val="財・サービス"/>
      <sheetName val="中分類1"/>
      <sheetName val="中分類2"/>
      <sheetName val="10大1"/>
      <sheetName val="10大2"/>
      <sheetName val="10大3"/>
      <sheetName val="10大4"/>
      <sheetName val="中分類1 (3月確報)"/>
      <sheetName val="中分類2 (3月確報)"/>
      <sheetName val="地域別-1"/>
      <sheetName val="地域別-2"/>
      <sheetName val="財・ｻｰﾋﾞｽ "/>
      <sheetName val="利用上の注意"/>
      <sheetName val="指数（表紙グラフ用データ）"/>
      <sheetName val="寄与度･寄与率"/>
      <sheetName val="前年度比寄与度順"/>
      <sheetName val="中分類一覧"/>
    </sheetNames>
    <sheetDataSet>
      <sheetData sheetId="18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レイアウト"/>
      <sheetName val="品目情報"/>
      <sheetName val="記号等の説明"/>
      <sheetName val="静岡市基準一覧"/>
      <sheetName val="浜松市基準一覧"/>
      <sheetName val="実行用"/>
      <sheetName val="静岡市加工"/>
      <sheetName val="浜松市加工"/>
      <sheetName val="知事報告(ボツ）"/>
      <sheetName val="知事報告 (3)"/>
      <sheetName val="知事報告 (ボツ２)"/>
      <sheetName val="記者提供（１）"/>
      <sheetName val="記者提供（２）"/>
      <sheetName val="表紙"/>
      <sheetName val="静岡市概要"/>
      <sheetName val="浜松市概要（１)"/>
      <sheetName val="浜松市概要 (2)"/>
      <sheetName val="静岡市中分類"/>
      <sheetName val="浜松市中分類"/>
      <sheetName val="10大費目指数"/>
      <sheetName val="静岡県の統計用(利用課提供資料)"/>
      <sheetName val="寄与度･寄与率【静岡】"/>
      <sheetName val="寄与度･寄与率【浜松】"/>
      <sheetName val="前月比寄与度順【静岡】"/>
      <sheetName val="前月比寄与度順【浜松】"/>
      <sheetName val="前年同月比寄与度順【静岡】"/>
      <sheetName val="前年同月比寄与度順【浜松】"/>
      <sheetName val="静岡市品目別"/>
      <sheetName val="静岡市指数等表"/>
      <sheetName val="浜松市指数等表"/>
      <sheetName val="中分類一覧等【静岡】"/>
      <sheetName val="中分類一覧等【浜松】"/>
      <sheetName val="【没】静岡市価格表"/>
      <sheetName val="記者提供資料(ボツ）"/>
    </sheetNames>
    <sheetDataSet>
      <sheetData sheetId="30">
        <row r="21">
          <cell r="H21" t="str">
            <v>総合</v>
          </cell>
          <cell r="I21" t="str">
            <v>生鮮食品を除く総合</v>
          </cell>
          <cell r="J21" t="str">
            <v>食料（酒類を除く）及びエネルギーを除く総合</v>
          </cell>
        </row>
        <row r="22">
          <cell r="G22" t="str">
            <v>　5　　26年</v>
          </cell>
          <cell r="H22">
            <v>104.2</v>
          </cell>
          <cell r="I22">
            <v>104.2</v>
          </cell>
          <cell r="J22">
            <v>101.6</v>
          </cell>
        </row>
        <row r="23">
          <cell r="G23">
            <v>6</v>
          </cell>
          <cell r="H23">
            <v>104.1</v>
          </cell>
          <cell r="I23">
            <v>104</v>
          </cell>
          <cell r="J23">
            <v>101.1</v>
          </cell>
        </row>
        <row r="24">
          <cell r="G24">
            <v>7</v>
          </cell>
          <cell r="H24">
            <v>104.1</v>
          </cell>
          <cell r="I24">
            <v>104.2</v>
          </cell>
          <cell r="J24">
            <v>101</v>
          </cell>
        </row>
        <row r="25">
          <cell r="G25">
            <v>8</v>
          </cell>
          <cell r="H25">
            <v>104.2</v>
          </cell>
          <cell r="I25">
            <v>104</v>
          </cell>
          <cell r="J25">
            <v>101</v>
          </cell>
        </row>
        <row r="26">
          <cell r="G26">
            <v>9</v>
          </cell>
          <cell r="H26">
            <v>104.4</v>
          </cell>
          <cell r="I26">
            <v>103.9</v>
          </cell>
          <cell r="J26">
            <v>101.1</v>
          </cell>
        </row>
        <row r="27">
          <cell r="G27">
            <v>10</v>
          </cell>
          <cell r="H27">
            <v>104</v>
          </cell>
          <cell r="I27">
            <v>104</v>
          </cell>
          <cell r="J27">
            <v>101.2</v>
          </cell>
        </row>
        <row r="28">
          <cell r="G28">
            <v>11</v>
          </cell>
          <cell r="H28">
            <v>103.6</v>
          </cell>
          <cell r="I28">
            <v>103.9</v>
          </cell>
          <cell r="J28">
            <v>101.1</v>
          </cell>
        </row>
        <row r="29">
          <cell r="G29">
            <v>12</v>
          </cell>
          <cell r="H29">
            <v>103.5</v>
          </cell>
          <cell r="I29">
            <v>103.5</v>
          </cell>
          <cell r="J29">
            <v>100.9</v>
          </cell>
        </row>
        <row r="30">
          <cell r="G30" t="str">
            <v>　1　　27年</v>
          </cell>
          <cell r="H30">
            <v>103.5</v>
          </cell>
          <cell r="I30">
            <v>103</v>
          </cell>
          <cell r="J30">
            <v>100.4</v>
          </cell>
        </row>
        <row r="31">
          <cell r="G31">
            <v>2</v>
          </cell>
          <cell r="H31">
            <v>103.3</v>
          </cell>
          <cell r="I31">
            <v>103</v>
          </cell>
          <cell r="J31">
            <v>100.5</v>
          </cell>
        </row>
        <row r="32">
          <cell r="G32">
            <v>3</v>
          </cell>
          <cell r="H32">
            <v>103.7</v>
          </cell>
          <cell r="I32">
            <v>103.4</v>
          </cell>
          <cell r="J32">
            <v>100.7</v>
          </cell>
        </row>
        <row r="33">
          <cell r="G33">
            <v>4</v>
          </cell>
          <cell r="H33">
            <v>104.3</v>
          </cell>
          <cell r="I33">
            <v>103.8</v>
          </cell>
          <cell r="J33">
            <v>101.1</v>
          </cell>
        </row>
        <row r="34">
          <cell r="G34">
            <v>5</v>
          </cell>
          <cell r="H34">
            <v>104.5</v>
          </cell>
          <cell r="I34">
            <v>104</v>
          </cell>
          <cell r="J34">
            <v>101.3</v>
          </cell>
        </row>
        <row r="35">
          <cell r="G35">
            <v>6</v>
          </cell>
          <cell r="H35">
            <v>104.5</v>
          </cell>
          <cell r="I35">
            <v>104.1</v>
          </cell>
          <cell r="J35">
            <v>101.3</v>
          </cell>
        </row>
        <row r="36">
          <cell r="G36">
            <v>7</v>
          </cell>
          <cell r="H36">
            <v>104.1</v>
          </cell>
          <cell r="I36">
            <v>103.7</v>
          </cell>
          <cell r="J36">
            <v>101.2</v>
          </cell>
        </row>
        <row r="37">
          <cell r="G37">
            <v>8</v>
          </cell>
          <cell r="H37">
            <v>104.6</v>
          </cell>
          <cell r="I37">
            <v>103.9</v>
          </cell>
          <cell r="J37">
            <v>101.9</v>
          </cell>
        </row>
        <row r="38">
          <cell r="G38">
            <v>9</v>
          </cell>
          <cell r="H38">
            <v>104.6</v>
          </cell>
          <cell r="I38">
            <v>103.9</v>
          </cell>
          <cell r="J38">
            <v>102.1</v>
          </cell>
        </row>
        <row r="39">
          <cell r="G39">
            <v>10</v>
          </cell>
          <cell r="H39">
            <v>104.2</v>
          </cell>
          <cell r="I39">
            <v>103.6</v>
          </cell>
          <cell r="J39">
            <v>101.9</v>
          </cell>
        </row>
        <row r="40">
          <cell r="G40">
            <v>11</v>
          </cell>
          <cell r="H40">
            <v>103.7</v>
          </cell>
          <cell r="I40">
            <v>103.6</v>
          </cell>
          <cell r="J40">
            <v>101.8</v>
          </cell>
        </row>
        <row r="41">
          <cell r="G41">
            <v>12</v>
          </cell>
          <cell r="H41">
            <v>103.7</v>
          </cell>
          <cell r="I41">
            <v>103.4</v>
          </cell>
          <cell r="J41">
            <v>101.8</v>
          </cell>
        </row>
        <row r="42">
          <cell r="G42" t="str">
            <v>　1　　28年</v>
          </cell>
          <cell r="H42">
            <v>103.4</v>
          </cell>
          <cell r="I42">
            <v>102.8</v>
          </cell>
          <cell r="J42">
            <v>101</v>
          </cell>
        </row>
        <row r="43">
          <cell r="G43">
            <v>2</v>
          </cell>
          <cell r="H43">
            <v>103.4</v>
          </cell>
          <cell r="I43">
            <v>102.7</v>
          </cell>
          <cell r="J43">
            <v>101</v>
          </cell>
        </row>
        <row r="44">
          <cell r="G44">
            <v>3</v>
          </cell>
          <cell r="H44">
            <v>103.3</v>
          </cell>
          <cell r="I44">
            <v>102.8</v>
          </cell>
          <cell r="J44">
            <v>101.2</v>
          </cell>
        </row>
        <row r="45">
          <cell r="G45">
            <v>4</v>
          </cell>
          <cell r="H45">
            <v>103.6</v>
          </cell>
          <cell r="I45">
            <v>103</v>
          </cell>
          <cell r="J45">
            <v>101.4</v>
          </cell>
        </row>
        <row r="46">
          <cell r="G46">
            <v>5</v>
          </cell>
          <cell r="H46">
            <v>103.8</v>
          </cell>
          <cell r="I46">
            <v>103.2</v>
          </cell>
          <cell r="J46">
            <v>101.4</v>
          </cell>
        </row>
      </sheetData>
      <sheetData sheetId="31">
        <row r="21">
          <cell r="H21" t="str">
            <v>総合</v>
          </cell>
          <cell r="I21" t="str">
            <v>生鮮食品を除く総合</v>
          </cell>
          <cell r="J21" t="str">
            <v>食料（酒類を除く）及びエネルギーを除く総合</v>
          </cell>
        </row>
        <row r="22">
          <cell r="G22" t="str">
            <v>　5　　26年</v>
          </cell>
          <cell r="H22">
            <v>103.5</v>
          </cell>
          <cell r="I22">
            <v>103.5</v>
          </cell>
          <cell r="J22">
            <v>100.5</v>
          </cell>
        </row>
        <row r="23">
          <cell r="G23">
            <v>6</v>
          </cell>
          <cell r="H23">
            <v>103.4</v>
          </cell>
          <cell r="I23">
            <v>103.4</v>
          </cell>
          <cell r="J23">
            <v>100</v>
          </cell>
        </row>
        <row r="24">
          <cell r="G24">
            <v>7</v>
          </cell>
          <cell r="H24">
            <v>103.4</v>
          </cell>
          <cell r="I24">
            <v>103.5</v>
          </cell>
          <cell r="J24">
            <v>100</v>
          </cell>
        </row>
        <row r="25">
          <cell r="G25">
            <v>8</v>
          </cell>
          <cell r="H25">
            <v>103.3</v>
          </cell>
          <cell r="I25">
            <v>103.4</v>
          </cell>
          <cell r="J25">
            <v>99.9</v>
          </cell>
        </row>
        <row r="26">
          <cell r="G26">
            <v>9</v>
          </cell>
          <cell r="H26">
            <v>103.7</v>
          </cell>
          <cell r="I26">
            <v>103.4</v>
          </cell>
          <cell r="J26">
            <v>100</v>
          </cell>
        </row>
        <row r="27">
          <cell r="G27">
            <v>10</v>
          </cell>
          <cell r="H27">
            <v>103.2</v>
          </cell>
          <cell r="I27">
            <v>103.4</v>
          </cell>
          <cell r="J27">
            <v>100</v>
          </cell>
        </row>
        <row r="28">
          <cell r="G28">
            <v>11</v>
          </cell>
          <cell r="H28">
            <v>102.7</v>
          </cell>
          <cell r="I28">
            <v>103.1</v>
          </cell>
          <cell r="J28">
            <v>99.9</v>
          </cell>
        </row>
        <row r="29">
          <cell r="G29">
            <v>12</v>
          </cell>
          <cell r="H29">
            <v>102.8</v>
          </cell>
          <cell r="I29">
            <v>102.9</v>
          </cell>
          <cell r="J29">
            <v>99.9</v>
          </cell>
        </row>
        <row r="30">
          <cell r="G30" t="str">
            <v>　1　　27年</v>
          </cell>
          <cell r="H30">
            <v>102.7</v>
          </cell>
          <cell r="I30">
            <v>102.4</v>
          </cell>
          <cell r="J30">
            <v>99.6</v>
          </cell>
        </row>
        <row r="31">
          <cell r="G31">
            <v>2</v>
          </cell>
          <cell r="H31">
            <v>102.6</v>
          </cell>
          <cell r="I31">
            <v>102.4</v>
          </cell>
          <cell r="J31">
            <v>99.6</v>
          </cell>
        </row>
        <row r="32">
          <cell r="G32">
            <v>3</v>
          </cell>
          <cell r="H32">
            <v>103</v>
          </cell>
          <cell r="I32">
            <v>102.9</v>
          </cell>
          <cell r="J32">
            <v>100</v>
          </cell>
        </row>
        <row r="33">
          <cell r="G33">
            <v>4</v>
          </cell>
          <cell r="H33">
            <v>103.6</v>
          </cell>
          <cell r="I33">
            <v>103.3</v>
          </cell>
          <cell r="J33">
            <v>100.6</v>
          </cell>
        </row>
        <row r="34">
          <cell r="G34">
            <v>5</v>
          </cell>
          <cell r="H34">
            <v>103.8</v>
          </cell>
          <cell r="I34">
            <v>103.4</v>
          </cell>
          <cell r="J34">
            <v>100.6</v>
          </cell>
        </row>
        <row r="35">
          <cell r="G35">
            <v>6</v>
          </cell>
          <cell r="H35">
            <v>103.6</v>
          </cell>
          <cell r="I35">
            <v>103.4</v>
          </cell>
          <cell r="J35">
            <v>100.6</v>
          </cell>
        </row>
        <row r="36">
          <cell r="G36">
            <v>7</v>
          </cell>
          <cell r="H36">
            <v>103.4</v>
          </cell>
          <cell r="I36">
            <v>103.3</v>
          </cell>
          <cell r="J36">
            <v>100.6</v>
          </cell>
        </row>
        <row r="37">
          <cell r="G37">
            <v>8</v>
          </cell>
          <cell r="H37">
            <v>103.6</v>
          </cell>
          <cell r="I37">
            <v>103.3</v>
          </cell>
          <cell r="J37">
            <v>101</v>
          </cell>
        </row>
        <row r="38">
          <cell r="G38">
            <v>9</v>
          </cell>
          <cell r="H38">
            <v>103.7</v>
          </cell>
          <cell r="I38">
            <v>103.3</v>
          </cell>
          <cell r="J38">
            <v>101.4</v>
          </cell>
        </row>
        <row r="39">
          <cell r="G39">
            <v>10</v>
          </cell>
          <cell r="H39">
            <v>103.4</v>
          </cell>
          <cell r="I39">
            <v>103.1</v>
          </cell>
          <cell r="J39">
            <v>101</v>
          </cell>
        </row>
        <row r="40">
          <cell r="G40">
            <v>11</v>
          </cell>
          <cell r="H40">
            <v>103.1</v>
          </cell>
          <cell r="I40">
            <v>103.2</v>
          </cell>
          <cell r="J40">
            <v>101.1</v>
          </cell>
        </row>
        <row r="41">
          <cell r="G41">
            <v>12</v>
          </cell>
          <cell r="H41">
            <v>102.9</v>
          </cell>
          <cell r="I41">
            <v>102.9</v>
          </cell>
          <cell r="J41">
            <v>101</v>
          </cell>
        </row>
        <row r="42">
          <cell r="G42" t="str">
            <v>　1　　28年</v>
          </cell>
          <cell r="H42">
            <v>102.6</v>
          </cell>
          <cell r="I42">
            <v>102.2</v>
          </cell>
          <cell r="J42">
            <v>100.1</v>
          </cell>
        </row>
        <row r="43">
          <cell r="G43">
            <v>2</v>
          </cell>
          <cell r="H43">
            <v>102.6</v>
          </cell>
          <cell r="I43">
            <v>102.1</v>
          </cell>
          <cell r="J43">
            <v>100.2</v>
          </cell>
        </row>
        <row r="44">
          <cell r="G44">
            <v>3</v>
          </cell>
          <cell r="H44">
            <v>102.7</v>
          </cell>
          <cell r="I44">
            <v>102.2</v>
          </cell>
          <cell r="J44">
            <v>100.4</v>
          </cell>
        </row>
        <row r="45">
          <cell r="G45">
            <v>4</v>
          </cell>
          <cell r="H45">
            <v>103</v>
          </cell>
          <cell r="I45">
            <v>102.6</v>
          </cell>
          <cell r="J45">
            <v>101</v>
          </cell>
        </row>
        <row r="46">
          <cell r="G46">
            <v>5</v>
          </cell>
          <cell r="H46">
            <v>103.2</v>
          </cell>
          <cell r="I46">
            <v>102.7</v>
          </cell>
          <cell r="J46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F43"/>
  <sheetViews>
    <sheetView showGridLines="0" zoomScaleSheetLayoutView="100" workbookViewId="0" topLeftCell="A16">
      <selection activeCell="T30" sqref="T30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50" customWidth="1"/>
    <col min="5" max="15" width="6.00390625" style="1" customWidth="1"/>
    <col min="16" max="29" width="9.00390625" style="2" customWidth="1"/>
    <col min="30" max="16384" width="9.00390625" style="1" customWidth="1"/>
  </cols>
  <sheetData>
    <row r="1" spans="1:29" s="10" customFormat="1" ht="19.5" customHeight="1">
      <c r="A1" s="13"/>
      <c r="B1" s="13"/>
      <c r="C1" s="13"/>
      <c r="D1" s="14"/>
      <c r="E1" s="2"/>
      <c r="F1" s="2"/>
      <c r="G1" s="2"/>
      <c r="H1" s="2"/>
      <c r="I1" s="2"/>
      <c r="L1" s="315">
        <v>42552</v>
      </c>
      <c r="M1" s="315"/>
      <c r="N1" s="315"/>
      <c r="O1" s="315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9.5" customHeight="1">
      <c r="A2" s="11"/>
      <c r="B2" s="11"/>
      <c r="C2" s="11"/>
      <c r="D2" s="11"/>
      <c r="E2" s="16"/>
      <c r="F2" s="17"/>
      <c r="G2" s="17"/>
      <c r="H2" s="18"/>
      <c r="I2" s="17"/>
      <c r="J2" s="17"/>
      <c r="L2" s="316" t="s">
        <v>59</v>
      </c>
      <c r="M2" s="316"/>
      <c r="N2" s="316"/>
      <c r="O2" s="316"/>
      <c r="Q2" s="19"/>
      <c r="R2" s="20"/>
      <c r="S2" s="20"/>
      <c r="T2" s="20"/>
      <c r="U2" s="2"/>
      <c r="V2" s="2"/>
      <c r="W2" s="2"/>
      <c r="X2" s="2"/>
      <c r="Y2" s="2"/>
      <c r="Z2" s="2"/>
      <c r="AA2" s="2"/>
      <c r="AB2" s="2"/>
      <c r="AC2" s="2"/>
    </row>
    <row r="3" spans="1:17" s="7" customFormat="1" ht="24" customHeight="1">
      <c r="A3" s="313" t="s">
        <v>60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21"/>
      <c r="Q3" s="22"/>
    </row>
    <row r="4" spans="1:17" s="10" customFormat="1" ht="30" customHeight="1">
      <c r="A4" s="317" t="s">
        <v>61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23"/>
      <c r="Q4" s="2"/>
    </row>
    <row r="5" spans="1:17" s="10" customFormat="1" ht="30" customHeight="1">
      <c r="A5" s="311">
        <f>DATE(YEAR(L1),MONTH(L1)-1,DAY(L1)-7)</f>
        <v>42515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23"/>
      <c r="Q5" s="2"/>
    </row>
    <row r="6" spans="1:32" s="10" customFormat="1" ht="16.5" customHeight="1">
      <c r="A6" s="24" t="s">
        <v>62</v>
      </c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4"/>
      <c r="P6" s="2"/>
      <c r="Q6" s="2"/>
      <c r="R6" s="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9"/>
      <c r="AF6" s="29"/>
    </row>
    <row r="7" spans="1:32" s="10" customFormat="1" ht="16.5" customHeight="1">
      <c r="A7" s="24" t="s">
        <v>63</v>
      </c>
      <c r="B7" s="25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4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</row>
    <row r="8" spans="1:32" s="36" customFormat="1" ht="16.5" customHeight="1">
      <c r="A8" s="30" t="s">
        <v>64</v>
      </c>
      <c r="B8" s="31" t="s">
        <v>206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  <c r="Q8" s="32"/>
      <c r="R8" s="32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</row>
    <row r="9" spans="1:32" s="36" customFormat="1" ht="8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P9" s="32"/>
      <c r="Q9" s="32"/>
      <c r="R9" s="3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s="36" customFormat="1" ht="16.5" customHeight="1">
      <c r="A10" s="30" t="s">
        <v>65</v>
      </c>
      <c r="B10" s="39" t="s">
        <v>207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"/>
      <c r="P10" s="32"/>
      <c r="Q10" s="32"/>
      <c r="R10" s="32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35"/>
      <c r="AF10" s="35"/>
    </row>
    <row r="11" spans="1:32" s="36" customFormat="1" ht="8.2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P11" s="32"/>
      <c r="Q11" s="32"/>
      <c r="R11" s="3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36" customFormat="1" ht="16.5" customHeight="1">
      <c r="A12" s="30" t="s">
        <v>66</v>
      </c>
      <c r="B12" s="39" t="s">
        <v>208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43"/>
      <c r="Q12" s="32"/>
      <c r="R12" s="32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5"/>
      <c r="AF12" s="35"/>
    </row>
    <row r="13" spans="1:32" s="36" customFormat="1" ht="16.5" customHeight="1">
      <c r="A13" s="38" t="s">
        <v>209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"/>
      <c r="P13" s="32"/>
      <c r="Q13" s="32"/>
      <c r="R13" s="3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36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2"/>
      <c r="Q14" s="32"/>
      <c r="R14" s="3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10" customFormat="1" ht="13.5" customHeight="1">
      <c r="A15" s="6"/>
      <c r="B15" s="6"/>
      <c r="C15" s="6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</row>
    <row r="16" spans="1:32" s="10" customFormat="1" ht="22.5" customHeight="1">
      <c r="A16" s="4"/>
      <c r="B16" s="4"/>
      <c r="C16" s="4"/>
      <c r="D16" s="45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</row>
    <row r="17" spans="1:29" s="10" customFormat="1" ht="19.5" customHeight="1">
      <c r="A17" s="46"/>
      <c r="B17" s="4"/>
      <c r="C17" s="4"/>
      <c r="D17" s="4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16" ht="18" customHeight="1">
      <c r="A18" s="48"/>
      <c r="B18" s="49"/>
      <c r="P18" s="47"/>
    </row>
    <row r="19" spans="1:2" ht="18" customHeight="1">
      <c r="A19" s="48"/>
      <c r="B19" s="49"/>
    </row>
    <row r="20" spans="1:2" ht="18" customHeight="1">
      <c r="A20" s="48"/>
      <c r="B20" s="49"/>
    </row>
    <row r="21" spans="1:2" ht="18" customHeight="1">
      <c r="A21" s="48"/>
      <c r="B21" s="49"/>
    </row>
    <row r="22" spans="1:2" ht="18" customHeight="1">
      <c r="A22" s="48"/>
      <c r="B22" s="49"/>
    </row>
    <row r="23" spans="1:2" ht="18" customHeight="1">
      <c r="A23" s="48"/>
      <c r="B23" s="49"/>
    </row>
    <row r="24" spans="1:2" ht="18" customHeight="1">
      <c r="A24" s="48"/>
      <c r="B24" s="49"/>
    </row>
    <row r="25" spans="1:2" ht="18" customHeight="1">
      <c r="A25" s="48"/>
      <c r="B25" s="49"/>
    </row>
    <row r="26" spans="1:2" ht="18" customHeight="1">
      <c r="A26" s="48"/>
      <c r="B26" s="49"/>
    </row>
    <row r="27" spans="1:2" ht="18" customHeight="1">
      <c r="A27" s="48"/>
      <c r="B27" s="49"/>
    </row>
    <row r="28" spans="1:2" ht="18" customHeight="1">
      <c r="A28" s="48"/>
      <c r="B28" s="49"/>
    </row>
    <row r="29" spans="1:2" ht="18" customHeight="1">
      <c r="A29" s="48"/>
      <c r="B29" s="49"/>
    </row>
    <row r="30" spans="1:2" ht="18" customHeight="1">
      <c r="A30" s="48"/>
      <c r="B30" s="49"/>
    </row>
    <row r="31" spans="1:16" ht="25.5" customHeight="1">
      <c r="A31" s="51" t="s">
        <v>67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7"/>
    </row>
    <row r="32" spans="1:15" ht="13.5" customHeight="1">
      <c r="A32" s="52"/>
      <c r="B32" s="53"/>
      <c r="C32" s="54" t="str">
        <f>YEAR(A5)-1988-1&amp;"年"</f>
        <v>27年</v>
      </c>
      <c r="D32" s="54">
        <f aca="true" t="shared" si="0" ref="D32:O32">IF(MONTH(D$33)=1,YEAR($A$5)-1988&amp;"年","")</f>
      </c>
      <c r="E32" s="54">
        <f t="shared" si="0"/>
      </c>
      <c r="F32" s="54">
        <f t="shared" si="0"/>
      </c>
      <c r="G32" s="54">
        <f t="shared" si="0"/>
      </c>
      <c r="H32" s="54">
        <f t="shared" si="0"/>
      </c>
      <c r="I32" s="54">
        <f t="shared" si="0"/>
      </c>
      <c r="J32" s="54">
        <f t="shared" si="0"/>
      </c>
      <c r="K32" s="54" t="str">
        <f t="shared" si="0"/>
        <v>28年</v>
      </c>
      <c r="L32" s="54">
        <f t="shared" si="0"/>
      </c>
      <c r="M32" s="54">
        <f t="shared" si="0"/>
      </c>
      <c r="N32" s="54">
        <f t="shared" si="0"/>
      </c>
      <c r="O32" s="54">
        <f t="shared" si="0"/>
      </c>
    </row>
    <row r="33" spans="1:15" ht="14.25" customHeight="1">
      <c r="A33" s="322"/>
      <c r="B33" s="322"/>
      <c r="C33" s="56">
        <f>DATE(YEAR($A$5)-1,MONTH($A$5),1)</f>
        <v>42125</v>
      </c>
      <c r="D33" s="56">
        <f aca="true" t="shared" si="1" ref="D33:O33">DATE(YEAR(C33),MONTH(C33)+1,1)</f>
        <v>42156</v>
      </c>
      <c r="E33" s="56">
        <f t="shared" si="1"/>
        <v>42186</v>
      </c>
      <c r="F33" s="56">
        <f t="shared" si="1"/>
        <v>42217</v>
      </c>
      <c r="G33" s="56">
        <f t="shared" si="1"/>
        <v>42248</v>
      </c>
      <c r="H33" s="56">
        <f t="shared" si="1"/>
        <v>42278</v>
      </c>
      <c r="I33" s="56">
        <f t="shared" si="1"/>
        <v>42309</v>
      </c>
      <c r="J33" s="56">
        <f t="shared" si="1"/>
        <v>42339</v>
      </c>
      <c r="K33" s="56">
        <f t="shared" si="1"/>
        <v>42370</v>
      </c>
      <c r="L33" s="56">
        <f t="shared" si="1"/>
        <v>42401</v>
      </c>
      <c r="M33" s="56">
        <f t="shared" si="1"/>
        <v>42430</v>
      </c>
      <c r="N33" s="56">
        <f t="shared" si="1"/>
        <v>42461</v>
      </c>
      <c r="O33" s="56">
        <f t="shared" si="1"/>
        <v>42491</v>
      </c>
    </row>
    <row r="34" spans="1:16" ht="21" customHeight="1">
      <c r="A34" s="319" t="s">
        <v>68</v>
      </c>
      <c r="B34" s="57" t="s">
        <v>69</v>
      </c>
      <c r="C34" s="58">
        <v>104.5</v>
      </c>
      <c r="D34" s="58">
        <v>104.5</v>
      </c>
      <c r="E34" s="58">
        <v>104.1</v>
      </c>
      <c r="F34" s="58">
        <v>104.6</v>
      </c>
      <c r="G34" s="58">
        <v>104.6</v>
      </c>
      <c r="H34" s="58">
        <v>104.2</v>
      </c>
      <c r="I34" s="58">
        <v>103.7</v>
      </c>
      <c r="J34" s="58">
        <v>103.7</v>
      </c>
      <c r="K34" s="58">
        <v>103.4</v>
      </c>
      <c r="L34" s="58">
        <v>103.4</v>
      </c>
      <c r="M34" s="58">
        <v>103.3</v>
      </c>
      <c r="N34" s="58">
        <v>103.6</v>
      </c>
      <c r="O34" s="58">
        <v>103.8</v>
      </c>
      <c r="P34" s="59"/>
    </row>
    <row r="35" spans="1:15" ht="21" customHeight="1">
      <c r="A35" s="320"/>
      <c r="B35" s="60" t="s">
        <v>70</v>
      </c>
      <c r="C35" s="61">
        <v>0.2</v>
      </c>
      <c r="D35" s="61">
        <v>-0.1</v>
      </c>
      <c r="E35" s="61">
        <v>-0.4</v>
      </c>
      <c r="F35" s="61">
        <v>0.5</v>
      </c>
      <c r="G35" s="61">
        <v>0</v>
      </c>
      <c r="H35" s="61">
        <v>-0.4</v>
      </c>
      <c r="I35" s="61">
        <v>-0.5</v>
      </c>
      <c r="J35" s="61">
        <v>0</v>
      </c>
      <c r="K35" s="61">
        <v>-0.3</v>
      </c>
      <c r="L35" s="61">
        <v>0</v>
      </c>
      <c r="M35" s="61">
        <v>0</v>
      </c>
      <c r="N35" s="61">
        <v>0.2</v>
      </c>
      <c r="O35" s="58">
        <v>0.3</v>
      </c>
    </row>
    <row r="36" spans="1:15" ht="21" customHeight="1">
      <c r="A36" s="321"/>
      <c r="B36" s="62" t="s">
        <v>71</v>
      </c>
      <c r="C36" s="63">
        <v>0.3</v>
      </c>
      <c r="D36" s="63">
        <v>0.3</v>
      </c>
      <c r="E36" s="63">
        <v>-0.1</v>
      </c>
      <c r="F36" s="63">
        <v>0.4</v>
      </c>
      <c r="G36" s="63">
        <v>0.2</v>
      </c>
      <c r="H36" s="63">
        <v>0.2</v>
      </c>
      <c r="I36" s="63">
        <v>0.1</v>
      </c>
      <c r="J36" s="63">
        <v>0.1</v>
      </c>
      <c r="K36" s="63">
        <v>-0.1</v>
      </c>
      <c r="L36" s="63">
        <v>0</v>
      </c>
      <c r="M36" s="63">
        <v>-0.4</v>
      </c>
      <c r="N36" s="63">
        <v>-0.7</v>
      </c>
      <c r="O36" s="63">
        <v>-0.7</v>
      </c>
    </row>
    <row r="37" spans="1:16" ht="21" customHeight="1">
      <c r="A37" s="323" t="s">
        <v>72</v>
      </c>
      <c r="B37" s="64" t="s">
        <v>69</v>
      </c>
      <c r="C37" s="58">
        <v>104</v>
      </c>
      <c r="D37" s="58">
        <v>104.1</v>
      </c>
      <c r="E37" s="58">
        <v>103.7</v>
      </c>
      <c r="F37" s="58">
        <v>103.9</v>
      </c>
      <c r="G37" s="58">
        <v>103.9</v>
      </c>
      <c r="H37" s="58">
        <v>103.6</v>
      </c>
      <c r="I37" s="58">
        <v>103.6</v>
      </c>
      <c r="J37" s="58">
        <v>103.4</v>
      </c>
      <c r="K37" s="58">
        <v>102.8</v>
      </c>
      <c r="L37" s="58">
        <v>102.7</v>
      </c>
      <c r="M37" s="58">
        <v>102.8</v>
      </c>
      <c r="N37" s="58">
        <v>103</v>
      </c>
      <c r="O37" s="58">
        <v>103.2</v>
      </c>
      <c r="P37" s="59"/>
    </row>
    <row r="38" spans="1:15" ht="21" customHeight="1">
      <c r="A38" s="324"/>
      <c r="B38" s="60" t="s">
        <v>70</v>
      </c>
      <c r="C38" s="61">
        <v>0.2</v>
      </c>
      <c r="D38" s="61">
        <v>0.1</v>
      </c>
      <c r="E38" s="61">
        <v>-0.4</v>
      </c>
      <c r="F38" s="61">
        <v>0.2</v>
      </c>
      <c r="G38" s="61">
        <v>-0.1</v>
      </c>
      <c r="H38" s="61">
        <v>-0.2</v>
      </c>
      <c r="I38" s="61">
        <v>0</v>
      </c>
      <c r="J38" s="61">
        <v>-0.2</v>
      </c>
      <c r="K38" s="61">
        <v>-0.6</v>
      </c>
      <c r="L38" s="61">
        <v>0</v>
      </c>
      <c r="M38" s="61">
        <v>0.1</v>
      </c>
      <c r="N38" s="61">
        <v>0.2</v>
      </c>
      <c r="O38" s="58">
        <v>0.1</v>
      </c>
    </row>
    <row r="39" spans="1:15" ht="21" customHeight="1">
      <c r="A39" s="310"/>
      <c r="B39" s="65" t="s">
        <v>71</v>
      </c>
      <c r="C39" s="66">
        <v>-0.2</v>
      </c>
      <c r="D39" s="66">
        <v>0</v>
      </c>
      <c r="E39" s="66">
        <v>-0.5</v>
      </c>
      <c r="F39" s="66">
        <v>-0.1</v>
      </c>
      <c r="G39" s="66">
        <v>-0.1</v>
      </c>
      <c r="H39" s="66">
        <v>-0.3</v>
      </c>
      <c r="I39" s="66">
        <v>-0.3</v>
      </c>
      <c r="J39" s="66">
        <v>-0.1</v>
      </c>
      <c r="K39" s="66">
        <v>-0.2</v>
      </c>
      <c r="L39" s="66">
        <v>-0.2</v>
      </c>
      <c r="M39" s="66">
        <v>-0.6</v>
      </c>
      <c r="N39" s="66">
        <v>-0.7</v>
      </c>
      <c r="O39" s="63">
        <v>-0.8</v>
      </c>
    </row>
    <row r="40" spans="1:16" ht="21" customHeight="1">
      <c r="A40" s="319" t="s">
        <v>73</v>
      </c>
      <c r="B40" s="67" t="s">
        <v>69</v>
      </c>
      <c r="C40" s="68">
        <v>101.3</v>
      </c>
      <c r="D40" s="68">
        <v>101.3</v>
      </c>
      <c r="E40" s="68">
        <v>101.2</v>
      </c>
      <c r="F40" s="68">
        <v>101.9</v>
      </c>
      <c r="G40" s="68">
        <v>102.1</v>
      </c>
      <c r="H40" s="68">
        <v>101.9</v>
      </c>
      <c r="I40" s="68">
        <v>101.8</v>
      </c>
      <c r="J40" s="68">
        <v>101.8</v>
      </c>
      <c r="K40" s="68">
        <v>101</v>
      </c>
      <c r="L40" s="68">
        <v>101</v>
      </c>
      <c r="M40" s="68">
        <v>101.2</v>
      </c>
      <c r="N40" s="68">
        <v>101.4</v>
      </c>
      <c r="O40" s="58">
        <v>101.4</v>
      </c>
      <c r="P40" s="59"/>
    </row>
    <row r="41" spans="1:15" ht="21" customHeight="1">
      <c r="A41" s="320"/>
      <c r="B41" s="60" t="s">
        <v>70</v>
      </c>
      <c r="C41" s="61">
        <v>0.2</v>
      </c>
      <c r="D41" s="61">
        <v>0</v>
      </c>
      <c r="E41" s="61">
        <v>-0.1</v>
      </c>
      <c r="F41" s="61">
        <v>0.7</v>
      </c>
      <c r="G41" s="61">
        <v>0.1</v>
      </c>
      <c r="H41" s="61">
        <v>-0.2</v>
      </c>
      <c r="I41" s="61">
        <v>-0.1</v>
      </c>
      <c r="J41" s="61">
        <v>0</v>
      </c>
      <c r="K41" s="61">
        <v>-0.8</v>
      </c>
      <c r="L41" s="61">
        <v>0</v>
      </c>
      <c r="M41" s="61">
        <v>0.2</v>
      </c>
      <c r="N41" s="61">
        <v>0.2</v>
      </c>
      <c r="O41" s="58">
        <v>0</v>
      </c>
    </row>
    <row r="42" spans="1:15" ht="21" customHeight="1">
      <c r="A42" s="321"/>
      <c r="B42" s="62" t="s">
        <v>71</v>
      </c>
      <c r="C42" s="63">
        <v>-0.3</v>
      </c>
      <c r="D42" s="63">
        <v>0.2</v>
      </c>
      <c r="E42" s="63">
        <v>0.3</v>
      </c>
      <c r="F42" s="63">
        <v>0.9</v>
      </c>
      <c r="G42" s="63">
        <v>1</v>
      </c>
      <c r="H42" s="63">
        <v>0.7</v>
      </c>
      <c r="I42" s="63">
        <v>0.7</v>
      </c>
      <c r="J42" s="63">
        <v>0.9</v>
      </c>
      <c r="K42" s="63">
        <v>0.6</v>
      </c>
      <c r="L42" s="63">
        <v>0.5</v>
      </c>
      <c r="M42" s="63">
        <v>0.5</v>
      </c>
      <c r="N42" s="63">
        <v>0.3</v>
      </c>
      <c r="O42" s="63">
        <v>0.1</v>
      </c>
    </row>
    <row r="43" spans="1:15" ht="17.25" customHeight="1">
      <c r="A43" s="69"/>
      <c r="B43" s="70"/>
      <c r="C43" s="69"/>
      <c r="D43" s="69"/>
      <c r="E43" s="71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ht="18" customHeight="1"/>
  </sheetData>
  <sheetProtection/>
  <mergeCells count="9">
    <mergeCell ref="A40:A42"/>
    <mergeCell ref="A33:B33"/>
    <mergeCell ref="A37:A39"/>
    <mergeCell ref="A34:A36"/>
    <mergeCell ref="A5:O5"/>
    <mergeCell ref="A3:O3"/>
    <mergeCell ref="L1:O1"/>
    <mergeCell ref="L2:O2"/>
    <mergeCell ref="A4:O4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49"/>
  <sheetViews>
    <sheetView showGridLines="0" zoomScaleSheetLayoutView="100" workbookViewId="0" topLeftCell="A14">
      <selection activeCell="K8" sqref="K8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50" customWidth="1"/>
    <col min="5" max="8" width="5.875" style="1" customWidth="1"/>
    <col min="9" max="10" width="5.875" style="73" customWidth="1"/>
    <col min="11" max="14" width="5.875" style="1" customWidth="1"/>
    <col min="15" max="15" width="5.875" style="5" customWidth="1"/>
    <col min="16" max="16384" width="9.00390625" style="1" customWidth="1"/>
  </cols>
  <sheetData>
    <row r="1" ht="19.5" customHeight="1">
      <c r="A1" s="72" t="s">
        <v>74</v>
      </c>
    </row>
    <row r="2" spans="1:14" ht="12" customHeight="1">
      <c r="A2" s="72"/>
      <c r="N2" s="74"/>
    </row>
    <row r="3" ht="15.75" customHeight="1">
      <c r="A3" s="30" t="s">
        <v>75</v>
      </c>
    </row>
    <row r="4" spans="1:15" s="82" customFormat="1" ht="15.75" customHeight="1">
      <c r="A4" s="72"/>
      <c r="B4" s="75"/>
      <c r="C4" s="75"/>
      <c r="D4" s="76"/>
      <c r="E4" s="3"/>
      <c r="F4" s="77"/>
      <c r="G4" s="77"/>
      <c r="H4" s="75"/>
      <c r="I4" s="78"/>
      <c r="J4" s="79"/>
      <c r="K4" s="75"/>
      <c r="L4" s="80"/>
      <c r="M4" s="81"/>
      <c r="O4" s="83" t="str">
        <f>TEXT('表紙'!A5,"[$-411]ggge")&amp;"年"&amp;MONTH('表紙'!A5)&amp;"月 （平成22年=100）"</f>
        <v>平成28年5月 （平成22年=100）</v>
      </c>
    </row>
    <row r="5" spans="1:15" s="87" customFormat="1" ht="8.25" customHeight="1">
      <c r="A5" s="84"/>
      <c r="B5" s="352" t="s">
        <v>76</v>
      </c>
      <c r="C5" s="85"/>
      <c r="D5" s="86"/>
      <c r="E5" s="350" t="s">
        <v>77</v>
      </c>
      <c r="F5" s="86"/>
      <c r="G5" s="322" t="s">
        <v>78</v>
      </c>
      <c r="H5" s="341" t="s">
        <v>79</v>
      </c>
      <c r="I5" s="341" t="s">
        <v>80</v>
      </c>
      <c r="J5" s="341" t="s">
        <v>81</v>
      </c>
      <c r="K5" s="341" t="s">
        <v>82</v>
      </c>
      <c r="L5" s="341" t="s">
        <v>83</v>
      </c>
      <c r="M5" s="341" t="s">
        <v>84</v>
      </c>
      <c r="N5" s="341" t="s">
        <v>85</v>
      </c>
      <c r="O5" s="341" t="s">
        <v>86</v>
      </c>
    </row>
    <row r="6" spans="1:15" s="87" customFormat="1" ht="42" customHeight="1">
      <c r="A6" s="88"/>
      <c r="B6" s="322"/>
      <c r="C6" s="89" t="s">
        <v>72</v>
      </c>
      <c r="D6" s="89" t="s">
        <v>87</v>
      </c>
      <c r="E6" s="351"/>
      <c r="F6" s="55" t="s">
        <v>88</v>
      </c>
      <c r="G6" s="322"/>
      <c r="H6" s="353"/>
      <c r="I6" s="343"/>
      <c r="J6" s="342"/>
      <c r="K6" s="342"/>
      <c r="L6" s="343"/>
      <c r="M6" s="342"/>
      <c r="N6" s="342"/>
      <c r="O6" s="342"/>
    </row>
    <row r="7" spans="1:15" s="92" customFormat="1" ht="27.75" customHeight="1">
      <c r="A7" s="90" t="s">
        <v>89</v>
      </c>
      <c r="B7" s="91">
        <v>103.8</v>
      </c>
      <c r="C7" s="91">
        <v>103.2</v>
      </c>
      <c r="D7" s="91">
        <v>101.4</v>
      </c>
      <c r="E7" s="91">
        <v>110.5</v>
      </c>
      <c r="F7" s="91">
        <v>119.2</v>
      </c>
      <c r="G7" s="91">
        <v>97.2</v>
      </c>
      <c r="H7" s="91">
        <v>106.7</v>
      </c>
      <c r="I7" s="91">
        <v>102.8</v>
      </c>
      <c r="J7" s="91">
        <v>110.3</v>
      </c>
      <c r="K7" s="91">
        <v>101.5</v>
      </c>
      <c r="L7" s="91">
        <v>101.7</v>
      </c>
      <c r="M7" s="91">
        <v>109</v>
      </c>
      <c r="N7" s="91">
        <v>97.1</v>
      </c>
      <c r="O7" s="91">
        <v>109.3</v>
      </c>
    </row>
    <row r="8" spans="1:15" s="92" customFormat="1" ht="27.75" customHeight="1">
      <c r="A8" s="93" t="s">
        <v>70</v>
      </c>
      <c r="B8" s="91">
        <v>0.3</v>
      </c>
      <c r="C8" s="91">
        <v>0.1</v>
      </c>
      <c r="D8" s="91">
        <v>0</v>
      </c>
      <c r="E8" s="91">
        <v>0.8</v>
      </c>
      <c r="F8" s="91">
        <v>2.8</v>
      </c>
      <c r="G8" s="91">
        <v>-0.1</v>
      </c>
      <c r="H8" s="91">
        <v>0.4</v>
      </c>
      <c r="I8" s="91">
        <v>0.2</v>
      </c>
      <c r="J8" s="91">
        <v>-0.1</v>
      </c>
      <c r="K8" s="91">
        <v>0.5</v>
      </c>
      <c r="L8" s="91">
        <v>-0.1</v>
      </c>
      <c r="M8" s="91">
        <v>0.5</v>
      </c>
      <c r="N8" s="91">
        <v>0.1</v>
      </c>
      <c r="O8" s="91">
        <v>-0.2</v>
      </c>
    </row>
    <row r="9" spans="1:15" s="92" customFormat="1" ht="27.75" customHeight="1">
      <c r="A9" s="93" t="s">
        <v>90</v>
      </c>
      <c r="B9" s="94" t="s">
        <v>210</v>
      </c>
      <c r="C9" s="95">
        <v>0.13</v>
      </c>
      <c r="D9" s="95">
        <v>0</v>
      </c>
      <c r="E9" s="95">
        <v>0.23</v>
      </c>
      <c r="F9" s="95">
        <v>0.13</v>
      </c>
      <c r="G9" s="95">
        <v>-0.01</v>
      </c>
      <c r="H9" s="95">
        <v>0.03</v>
      </c>
      <c r="I9" s="95">
        <v>0.01</v>
      </c>
      <c r="J9" s="95">
        <v>0</v>
      </c>
      <c r="K9" s="95">
        <v>0.02</v>
      </c>
      <c r="L9" s="95">
        <v>-0.02</v>
      </c>
      <c r="M9" s="95">
        <v>0.01</v>
      </c>
      <c r="N9" s="95">
        <v>0.01</v>
      </c>
      <c r="O9" s="95">
        <v>-0.02</v>
      </c>
    </row>
    <row r="10" spans="1:15" s="92" customFormat="1" ht="12" customHeight="1" hidden="1">
      <c r="A10" s="96"/>
      <c r="B10" s="97" t="s">
        <v>91</v>
      </c>
      <c r="C10" s="98" t="s">
        <v>72</v>
      </c>
      <c r="D10" s="99" t="s">
        <v>92</v>
      </c>
      <c r="E10" s="98" t="s">
        <v>93</v>
      </c>
      <c r="F10" s="98" t="s">
        <v>94</v>
      </c>
      <c r="G10" s="98" t="s">
        <v>95</v>
      </c>
      <c r="H10" s="98" t="s">
        <v>49</v>
      </c>
      <c r="I10" s="98" t="s">
        <v>47</v>
      </c>
      <c r="J10" s="98" t="s">
        <v>96</v>
      </c>
      <c r="K10" s="98" t="s">
        <v>97</v>
      </c>
      <c r="L10" s="98" t="s">
        <v>56</v>
      </c>
      <c r="M10" s="98" t="s">
        <v>98</v>
      </c>
      <c r="N10" s="98" t="s">
        <v>99</v>
      </c>
      <c r="O10" s="98" t="s">
        <v>100</v>
      </c>
    </row>
    <row r="11" ht="12" customHeight="1">
      <c r="B11" s="49"/>
    </row>
    <row r="12" spans="1:10" s="5" customFormat="1" ht="18.75" customHeight="1">
      <c r="A12" s="30" t="s">
        <v>101</v>
      </c>
      <c r="B12" s="100"/>
      <c r="D12" s="101"/>
      <c r="I12" s="102"/>
      <c r="J12" s="102"/>
    </row>
    <row r="13" spans="1:15" s="5" customFormat="1" ht="18" customHeight="1">
      <c r="A13" s="103"/>
      <c r="B13" s="344" t="s">
        <v>42</v>
      </c>
      <c r="C13" s="354"/>
      <c r="D13" s="354"/>
      <c r="E13" s="357" t="s">
        <v>43</v>
      </c>
      <c r="F13" s="358"/>
      <c r="G13" s="358"/>
      <c r="H13" s="369"/>
      <c r="I13" s="356" t="s">
        <v>102</v>
      </c>
      <c r="J13" s="348"/>
      <c r="K13" s="349"/>
      <c r="L13" s="344" t="s">
        <v>44</v>
      </c>
      <c r="M13" s="354"/>
      <c r="N13" s="354"/>
      <c r="O13" s="355"/>
    </row>
    <row r="14" spans="1:15" s="5" customFormat="1" ht="18" customHeight="1">
      <c r="A14" s="360" t="s">
        <v>103</v>
      </c>
      <c r="B14" s="363" t="s">
        <v>51</v>
      </c>
      <c r="C14" s="364"/>
      <c r="D14" s="365"/>
      <c r="E14" s="338" t="s">
        <v>52</v>
      </c>
      <c r="F14" s="339"/>
      <c r="G14" s="339"/>
      <c r="H14" s="340"/>
      <c r="I14" s="336" t="s">
        <v>211</v>
      </c>
      <c r="J14" s="336"/>
      <c r="K14" s="337"/>
      <c r="L14" s="104" t="s">
        <v>213</v>
      </c>
      <c r="M14" s="105"/>
      <c r="N14" s="105"/>
      <c r="O14" s="106"/>
    </row>
    <row r="15" spans="1:15" s="5" customFormat="1" ht="18" customHeight="1">
      <c r="A15" s="361"/>
      <c r="B15" s="366" t="s">
        <v>49</v>
      </c>
      <c r="C15" s="367"/>
      <c r="D15" s="368"/>
      <c r="E15" s="329" t="s">
        <v>50</v>
      </c>
      <c r="F15" s="330"/>
      <c r="G15" s="330"/>
      <c r="H15" s="331"/>
      <c r="I15" s="327" t="s">
        <v>212</v>
      </c>
      <c r="J15" s="327"/>
      <c r="K15" s="328"/>
      <c r="L15" s="104" t="s">
        <v>50</v>
      </c>
      <c r="M15" s="105"/>
      <c r="N15" s="105"/>
      <c r="O15" s="107"/>
    </row>
    <row r="16" spans="1:15" ht="18" customHeight="1">
      <c r="A16" s="361"/>
      <c r="B16" s="366"/>
      <c r="C16" s="367"/>
      <c r="D16" s="368"/>
      <c r="E16" s="329"/>
      <c r="F16" s="330"/>
      <c r="G16" s="330"/>
      <c r="H16" s="331"/>
      <c r="I16" s="327"/>
      <c r="J16" s="327"/>
      <c r="K16" s="328"/>
      <c r="L16" s="104"/>
      <c r="M16" s="105"/>
      <c r="N16" s="105"/>
      <c r="O16" s="107"/>
    </row>
    <row r="17" spans="1:15" ht="17.25" customHeight="1">
      <c r="A17" s="362"/>
      <c r="B17" s="309"/>
      <c r="C17" s="305"/>
      <c r="D17" s="325"/>
      <c r="E17" s="306"/>
      <c r="F17" s="307"/>
      <c r="G17" s="307"/>
      <c r="H17" s="308"/>
      <c r="I17" s="332" t="e">
        <v>#N/A</v>
      </c>
      <c r="J17" s="333"/>
      <c r="K17" s="334"/>
      <c r="L17" s="104"/>
      <c r="M17" s="105"/>
      <c r="N17" s="105"/>
      <c r="O17" s="107"/>
    </row>
    <row r="18" spans="1:15" ht="18" customHeight="1">
      <c r="A18" s="360" t="s">
        <v>46</v>
      </c>
      <c r="B18" s="363" t="s">
        <v>56</v>
      </c>
      <c r="C18" s="364"/>
      <c r="D18" s="365"/>
      <c r="E18" s="338" t="s">
        <v>214</v>
      </c>
      <c r="F18" s="339"/>
      <c r="G18" s="339"/>
      <c r="H18" s="340"/>
      <c r="I18" s="335" t="s">
        <v>216</v>
      </c>
      <c r="J18" s="336"/>
      <c r="K18" s="337"/>
      <c r="L18" s="108" t="s">
        <v>218</v>
      </c>
      <c r="M18" s="109"/>
      <c r="N18" s="109"/>
      <c r="O18" s="110"/>
    </row>
    <row r="19" spans="1:15" ht="18" customHeight="1">
      <c r="A19" s="361"/>
      <c r="B19" s="366" t="s">
        <v>100</v>
      </c>
      <c r="C19" s="367"/>
      <c r="D19" s="368"/>
      <c r="E19" s="329" t="s">
        <v>215</v>
      </c>
      <c r="F19" s="330"/>
      <c r="G19" s="330"/>
      <c r="H19" s="331"/>
      <c r="I19" s="326" t="s">
        <v>217</v>
      </c>
      <c r="J19" s="327"/>
      <c r="K19" s="328"/>
      <c r="L19" s="104" t="s">
        <v>219</v>
      </c>
      <c r="M19" s="105"/>
      <c r="N19" s="105"/>
      <c r="O19" s="107"/>
    </row>
    <row r="20" spans="1:15" ht="18" customHeight="1">
      <c r="A20" s="361"/>
      <c r="B20" s="366"/>
      <c r="C20" s="367"/>
      <c r="D20" s="368"/>
      <c r="E20" s="329"/>
      <c r="F20" s="330"/>
      <c r="G20" s="330"/>
      <c r="H20" s="331"/>
      <c r="I20" s="326" t="e">
        <v>#N/A</v>
      </c>
      <c r="J20" s="327"/>
      <c r="K20" s="328"/>
      <c r="L20" s="104"/>
      <c r="M20" s="105"/>
      <c r="N20" s="105"/>
      <c r="O20" s="107"/>
    </row>
    <row r="21" spans="1:15" ht="18" customHeight="1">
      <c r="A21" s="362"/>
      <c r="B21" s="309"/>
      <c r="C21" s="305"/>
      <c r="D21" s="325"/>
      <c r="E21" s="306"/>
      <c r="F21" s="307"/>
      <c r="G21" s="307"/>
      <c r="H21" s="308"/>
      <c r="I21" s="332" t="e">
        <v>#N/A</v>
      </c>
      <c r="J21" s="333"/>
      <c r="K21" s="334"/>
      <c r="L21" s="111"/>
      <c r="M21" s="112"/>
      <c r="N21" s="112"/>
      <c r="O21" s="113"/>
    </row>
    <row r="22" spans="1:15" ht="12" customHeight="1">
      <c r="A22" s="114"/>
      <c r="B22" s="115"/>
      <c r="C22" s="115"/>
      <c r="D22" s="115"/>
      <c r="E22" s="105"/>
      <c r="F22" s="115"/>
      <c r="G22" s="115"/>
      <c r="H22" s="115"/>
      <c r="I22" s="115"/>
      <c r="J22" s="115"/>
      <c r="K22" s="116"/>
      <c r="L22" s="116"/>
      <c r="M22" s="117"/>
      <c r="N22" s="117"/>
      <c r="O22" s="118"/>
    </row>
    <row r="23" spans="1:15" ht="18.75" customHeight="1">
      <c r="A23" s="72" t="s">
        <v>104</v>
      </c>
      <c r="B23" s="119"/>
      <c r="C23" s="119"/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ht="12" customHeight="1">
      <c r="A24" s="72"/>
    </row>
    <row r="25" ht="15.75" customHeight="1">
      <c r="A25" s="30" t="s">
        <v>105</v>
      </c>
    </row>
    <row r="26" spans="1:15" s="82" customFormat="1" ht="15.75" customHeight="1">
      <c r="A26" s="72"/>
      <c r="B26" s="75"/>
      <c r="C26" s="75"/>
      <c r="D26" s="76"/>
      <c r="E26" s="3"/>
      <c r="F26" s="77"/>
      <c r="G26" s="77"/>
      <c r="H26" s="75"/>
      <c r="I26" s="78"/>
      <c r="J26" s="79"/>
      <c r="K26" s="75"/>
      <c r="L26" s="80"/>
      <c r="M26" s="81"/>
      <c r="O26" s="83" t="str">
        <f>O4</f>
        <v>平成28年5月 （平成22年=100）</v>
      </c>
    </row>
    <row r="27" spans="1:15" s="87" customFormat="1" ht="8.25" customHeight="1">
      <c r="A27" s="84"/>
      <c r="B27" s="352" t="s">
        <v>76</v>
      </c>
      <c r="C27" s="85"/>
      <c r="D27" s="86"/>
      <c r="E27" s="350" t="s">
        <v>77</v>
      </c>
      <c r="F27" s="86"/>
      <c r="G27" s="322" t="s">
        <v>78</v>
      </c>
      <c r="H27" s="341" t="s">
        <v>79</v>
      </c>
      <c r="I27" s="341" t="s">
        <v>80</v>
      </c>
      <c r="J27" s="341" t="s">
        <v>81</v>
      </c>
      <c r="K27" s="341" t="s">
        <v>82</v>
      </c>
      <c r="L27" s="341" t="s">
        <v>83</v>
      </c>
      <c r="M27" s="341" t="s">
        <v>84</v>
      </c>
      <c r="N27" s="341" t="s">
        <v>85</v>
      </c>
      <c r="O27" s="341" t="s">
        <v>86</v>
      </c>
    </row>
    <row r="28" spans="1:15" s="87" customFormat="1" ht="42" customHeight="1">
      <c r="A28" s="88"/>
      <c r="B28" s="322"/>
      <c r="C28" s="89" t="s">
        <v>72</v>
      </c>
      <c r="D28" s="89" t="s">
        <v>87</v>
      </c>
      <c r="E28" s="351"/>
      <c r="F28" s="55" t="s">
        <v>88</v>
      </c>
      <c r="G28" s="322"/>
      <c r="H28" s="353"/>
      <c r="I28" s="343"/>
      <c r="J28" s="342"/>
      <c r="K28" s="342"/>
      <c r="L28" s="343"/>
      <c r="M28" s="342"/>
      <c r="N28" s="342"/>
      <c r="O28" s="342"/>
    </row>
    <row r="29" spans="1:15" s="92" customFormat="1" ht="27.75" customHeight="1">
      <c r="A29" s="55" t="s">
        <v>71</v>
      </c>
      <c r="B29" s="91">
        <v>-0.7</v>
      </c>
      <c r="C29" s="91">
        <v>-0.8</v>
      </c>
      <c r="D29" s="91">
        <v>0.1</v>
      </c>
      <c r="E29" s="91">
        <v>1.6</v>
      </c>
      <c r="F29" s="91">
        <v>1.3</v>
      </c>
      <c r="G29" s="91">
        <v>-1.1</v>
      </c>
      <c r="H29" s="91">
        <v>-10.8</v>
      </c>
      <c r="I29" s="91">
        <v>-2.6</v>
      </c>
      <c r="J29" s="91">
        <v>2.5</v>
      </c>
      <c r="K29" s="91">
        <v>0.7</v>
      </c>
      <c r="L29" s="91">
        <v>-1.9</v>
      </c>
      <c r="M29" s="91">
        <v>2.6</v>
      </c>
      <c r="N29" s="91">
        <v>1.1</v>
      </c>
      <c r="O29" s="91">
        <v>0.6</v>
      </c>
    </row>
    <row r="30" spans="1:15" s="92" customFormat="1" ht="27.75" customHeight="1">
      <c r="A30" s="93" t="s">
        <v>90</v>
      </c>
      <c r="B30" s="94" t="s">
        <v>210</v>
      </c>
      <c r="C30" s="95">
        <v>-0.74</v>
      </c>
      <c r="D30" s="95">
        <v>0.06</v>
      </c>
      <c r="E30" s="95">
        <v>0.43</v>
      </c>
      <c r="F30" s="95">
        <v>0.06</v>
      </c>
      <c r="G30" s="95">
        <v>-0.21</v>
      </c>
      <c r="H30" s="95">
        <v>-0.89</v>
      </c>
      <c r="I30" s="95">
        <v>-0.09</v>
      </c>
      <c r="J30" s="95">
        <v>0.1</v>
      </c>
      <c r="K30" s="95">
        <v>0.03</v>
      </c>
      <c r="L30" s="95">
        <v>-0.27</v>
      </c>
      <c r="M30" s="95">
        <v>0.06</v>
      </c>
      <c r="N30" s="95">
        <v>0.12</v>
      </c>
      <c r="O30" s="95">
        <v>0.03</v>
      </c>
    </row>
    <row r="31" spans="1:15" s="92" customFormat="1" ht="12" customHeight="1" hidden="1">
      <c r="A31" s="96"/>
      <c r="B31" s="97" t="s">
        <v>91</v>
      </c>
      <c r="C31" s="98" t="s">
        <v>72</v>
      </c>
      <c r="D31" s="99" t="s">
        <v>92</v>
      </c>
      <c r="E31" s="98" t="s">
        <v>93</v>
      </c>
      <c r="F31" s="98" t="s">
        <v>94</v>
      </c>
      <c r="G31" s="98" t="s">
        <v>95</v>
      </c>
      <c r="H31" s="98" t="s">
        <v>49</v>
      </c>
      <c r="I31" s="98" t="s">
        <v>47</v>
      </c>
      <c r="J31" s="98" t="s">
        <v>96</v>
      </c>
      <c r="K31" s="98" t="s">
        <v>97</v>
      </c>
      <c r="L31" s="98" t="s">
        <v>56</v>
      </c>
      <c r="M31" s="98" t="s">
        <v>98</v>
      </c>
      <c r="N31" s="98" t="s">
        <v>99</v>
      </c>
      <c r="O31" s="98" t="s">
        <v>100</v>
      </c>
    </row>
    <row r="32" ht="12" customHeight="1">
      <c r="B32" s="49"/>
    </row>
    <row r="33" spans="1:15" ht="18.75" customHeight="1">
      <c r="A33" s="30" t="s">
        <v>101</v>
      </c>
      <c r="B33" s="6"/>
      <c r="C33" s="121"/>
      <c r="D33" s="120"/>
      <c r="E33" s="121"/>
      <c r="F33" s="121"/>
      <c r="G33" s="121"/>
      <c r="H33" s="121"/>
      <c r="I33" s="119"/>
      <c r="J33" s="119"/>
      <c r="K33" s="121"/>
      <c r="L33" s="121"/>
      <c r="M33" s="121"/>
      <c r="N33" s="121"/>
      <c r="O33" s="121"/>
    </row>
    <row r="34" spans="1:15" ht="18" customHeight="1">
      <c r="A34" s="103"/>
      <c r="B34" s="344" t="s">
        <v>42</v>
      </c>
      <c r="C34" s="354"/>
      <c r="D34" s="354"/>
      <c r="E34" s="357" t="s">
        <v>43</v>
      </c>
      <c r="F34" s="358"/>
      <c r="G34" s="358"/>
      <c r="H34" s="359"/>
      <c r="I34" s="347" t="s">
        <v>106</v>
      </c>
      <c r="J34" s="348"/>
      <c r="K34" s="349"/>
      <c r="L34" s="344" t="s">
        <v>44</v>
      </c>
      <c r="M34" s="345"/>
      <c r="N34" s="345"/>
      <c r="O34" s="346"/>
    </row>
    <row r="35" spans="1:15" ht="18" customHeight="1">
      <c r="A35" s="360" t="s">
        <v>45</v>
      </c>
      <c r="B35" s="363" t="s">
        <v>51</v>
      </c>
      <c r="C35" s="364"/>
      <c r="D35" s="365"/>
      <c r="E35" s="338" t="s">
        <v>135</v>
      </c>
      <c r="F35" s="339"/>
      <c r="G35" s="339"/>
      <c r="H35" s="340"/>
      <c r="I35" s="336" t="s">
        <v>220</v>
      </c>
      <c r="J35" s="336"/>
      <c r="K35" s="337"/>
      <c r="L35" s="104" t="s">
        <v>222</v>
      </c>
      <c r="M35" s="105"/>
      <c r="N35" s="105"/>
      <c r="O35" s="106"/>
    </row>
    <row r="36" spans="1:15" ht="18" customHeight="1">
      <c r="A36" s="361"/>
      <c r="B36" s="366" t="s">
        <v>99</v>
      </c>
      <c r="C36" s="367"/>
      <c r="D36" s="368"/>
      <c r="E36" s="329" t="s">
        <v>108</v>
      </c>
      <c r="F36" s="330"/>
      <c r="G36" s="330"/>
      <c r="H36" s="331"/>
      <c r="I36" s="327" t="s">
        <v>221</v>
      </c>
      <c r="J36" s="327"/>
      <c r="K36" s="328"/>
      <c r="L36" s="104" t="s">
        <v>223</v>
      </c>
      <c r="M36" s="105"/>
      <c r="N36" s="105"/>
      <c r="O36" s="107"/>
    </row>
    <row r="37" spans="1:15" ht="18" customHeight="1">
      <c r="A37" s="361"/>
      <c r="B37" s="366"/>
      <c r="C37" s="367"/>
      <c r="D37" s="368"/>
      <c r="E37" s="329"/>
      <c r="F37" s="330"/>
      <c r="G37" s="330"/>
      <c r="H37" s="331"/>
      <c r="I37" s="327"/>
      <c r="J37" s="327"/>
      <c r="K37" s="328"/>
      <c r="L37" s="104"/>
      <c r="M37" s="105"/>
      <c r="N37" s="105"/>
      <c r="O37" s="107"/>
    </row>
    <row r="38" spans="1:15" ht="18" customHeight="1">
      <c r="A38" s="362"/>
      <c r="B38" s="309"/>
      <c r="C38" s="305"/>
      <c r="D38" s="325"/>
      <c r="E38" s="306"/>
      <c r="F38" s="307"/>
      <c r="G38" s="307"/>
      <c r="H38" s="308"/>
      <c r="I38" s="333" t="e">
        <v>#N/A</v>
      </c>
      <c r="J38" s="333"/>
      <c r="K38" s="334"/>
      <c r="L38" s="111"/>
      <c r="M38" s="112"/>
      <c r="N38" s="112"/>
      <c r="O38" s="113"/>
    </row>
    <row r="39" spans="1:15" ht="18" customHeight="1">
      <c r="A39" s="360" t="s">
        <v>46</v>
      </c>
      <c r="B39" s="363" t="s">
        <v>49</v>
      </c>
      <c r="C39" s="364"/>
      <c r="D39" s="365"/>
      <c r="E39" s="338" t="s">
        <v>50</v>
      </c>
      <c r="F39" s="339"/>
      <c r="G39" s="339"/>
      <c r="H39" s="340"/>
      <c r="I39" s="336" t="s">
        <v>224</v>
      </c>
      <c r="J39" s="336"/>
      <c r="K39" s="337"/>
      <c r="L39" s="108" t="s">
        <v>50</v>
      </c>
      <c r="M39" s="109"/>
      <c r="N39" s="109"/>
      <c r="O39" s="110"/>
    </row>
    <row r="40" spans="1:15" ht="18" customHeight="1">
      <c r="A40" s="361"/>
      <c r="B40" s="366" t="s">
        <v>56</v>
      </c>
      <c r="C40" s="367"/>
      <c r="D40" s="368"/>
      <c r="E40" s="329" t="s">
        <v>57</v>
      </c>
      <c r="F40" s="330"/>
      <c r="G40" s="330"/>
      <c r="H40" s="331"/>
      <c r="I40" s="327" t="s">
        <v>225</v>
      </c>
      <c r="J40" s="327"/>
      <c r="K40" s="328"/>
      <c r="L40" s="104" t="s">
        <v>226</v>
      </c>
      <c r="M40" s="105"/>
      <c r="N40" s="105"/>
      <c r="O40" s="107"/>
    </row>
    <row r="41" spans="1:15" ht="18" customHeight="1">
      <c r="A41" s="361"/>
      <c r="B41" s="366"/>
      <c r="C41" s="367"/>
      <c r="D41" s="368"/>
      <c r="E41" s="329"/>
      <c r="F41" s="330"/>
      <c r="G41" s="330"/>
      <c r="H41" s="331"/>
      <c r="I41" s="327"/>
      <c r="J41" s="327"/>
      <c r="K41" s="328"/>
      <c r="L41" s="104"/>
      <c r="M41" s="105"/>
      <c r="N41" s="105"/>
      <c r="O41" s="107"/>
    </row>
    <row r="42" spans="1:15" ht="18" customHeight="1">
      <c r="A42" s="362"/>
      <c r="B42" s="309"/>
      <c r="C42" s="305"/>
      <c r="D42" s="325"/>
      <c r="E42" s="306"/>
      <c r="F42" s="307"/>
      <c r="G42" s="307"/>
      <c r="H42" s="308"/>
      <c r="I42" s="327" t="e">
        <v>#N/A</v>
      </c>
      <c r="J42" s="327"/>
      <c r="K42" s="328"/>
      <c r="L42" s="111"/>
      <c r="M42" s="112"/>
      <c r="N42" s="112"/>
      <c r="O42" s="113"/>
    </row>
    <row r="43" spans="1:15" ht="15.75" customHeight="1">
      <c r="A43" s="122"/>
      <c r="B43" s="123"/>
      <c r="C43" s="122"/>
      <c r="D43" s="124"/>
      <c r="E43" s="122"/>
      <c r="F43" s="122"/>
      <c r="G43" s="122"/>
      <c r="H43" s="122"/>
      <c r="I43" s="125"/>
      <c r="J43" s="125"/>
      <c r="K43" s="125"/>
      <c r="L43" s="122"/>
      <c r="M43" s="122"/>
      <c r="N43" s="122"/>
      <c r="O43" s="12"/>
    </row>
    <row r="44" spans="8:15" s="126" customFormat="1" ht="18" customHeight="1">
      <c r="H44" s="127"/>
      <c r="I44" s="115"/>
      <c r="J44" s="115"/>
      <c r="K44" s="105" t="s">
        <v>110</v>
      </c>
      <c r="L44" s="105"/>
      <c r="M44" s="105"/>
      <c r="N44" s="105"/>
      <c r="O44" s="128"/>
    </row>
    <row r="45" spans="2:15" s="126" customFormat="1" ht="18" customHeight="1">
      <c r="B45" s="129"/>
      <c r="C45" s="129"/>
      <c r="D45" s="130"/>
      <c r="E45" s="127"/>
      <c r="F45" s="127"/>
      <c r="G45" s="127"/>
      <c r="H45" s="127"/>
      <c r="I45" s="115"/>
      <c r="J45" s="115"/>
      <c r="O45" s="128"/>
    </row>
    <row r="46" spans="2:15" s="126" customFormat="1" ht="18" customHeight="1">
      <c r="B46" s="129"/>
      <c r="C46" s="129"/>
      <c r="D46" s="130"/>
      <c r="E46" s="127"/>
      <c r="F46" s="127"/>
      <c r="G46" s="127"/>
      <c r="H46" s="127"/>
      <c r="I46" s="115"/>
      <c r="J46" s="115"/>
      <c r="K46" s="131"/>
      <c r="L46" s="127"/>
      <c r="M46" s="127"/>
      <c r="N46" s="127"/>
      <c r="O46" s="128"/>
    </row>
    <row r="47" spans="1:15" s="126" customFormat="1" ht="18" customHeight="1">
      <c r="A47" s="131"/>
      <c r="B47" s="129"/>
      <c r="C47" s="132"/>
      <c r="D47" s="133"/>
      <c r="E47" s="105"/>
      <c r="F47" s="134"/>
      <c r="G47" s="134"/>
      <c r="H47" s="115"/>
      <c r="I47" s="115"/>
      <c r="J47" s="105"/>
      <c r="K47" s="133"/>
      <c r="L47" s="105"/>
      <c r="M47" s="134"/>
      <c r="N47" s="134"/>
      <c r="O47" s="128"/>
    </row>
    <row r="49" ht="19.5" customHeight="1">
      <c r="A49" s="135"/>
    </row>
  </sheetData>
  <mergeCells count="82">
    <mergeCell ref="I42:K42"/>
    <mergeCell ref="I37:K37"/>
    <mergeCell ref="I38:K38"/>
    <mergeCell ref="I39:K39"/>
    <mergeCell ref="I40:K40"/>
    <mergeCell ref="I21:K21"/>
    <mergeCell ref="I35:K35"/>
    <mergeCell ref="I36:K36"/>
    <mergeCell ref="I41:K41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E14:H14"/>
    <mergeCell ref="E15:H15"/>
    <mergeCell ref="E16:H16"/>
    <mergeCell ref="I16:K16"/>
    <mergeCell ref="B34:D34"/>
    <mergeCell ref="E36:H36"/>
    <mergeCell ref="E37:H37"/>
    <mergeCell ref="E34:H34"/>
    <mergeCell ref="O5:O6"/>
    <mergeCell ref="M5:M6"/>
    <mergeCell ref="L13:O13"/>
    <mergeCell ref="I13:K13"/>
    <mergeCell ref="N5:N6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17:H17"/>
    <mergeCell ref="E21:H21"/>
    <mergeCell ref="B21:D21"/>
    <mergeCell ref="I20:K20"/>
    <mergeCell ref="E20:H20"/>
    <mergeCell ref="I17:K17"/>
    <mergeCell ref="I18:K18"/>
    <mergeCell ref="E18:H18"/>
    <mergeCell ref="E19:H19"/>
    <mergeCell ref="I19:K19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14:B21 B35:B42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&amp;C２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F43"/>
  <sheetViews>
    <sheetView showGridLines="0" zoomScaleSheetLayoutView="100" workbookViewId="0" topLeftCell="A12">
      <selection activeCell="S29" sqref="S29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50" customWidth="1"/>
    <col min="5" max="15" width="6.00390625" style="1" customWidth="1"/>
    <col min="16" max="29" width="9.00390625" style="2" customWidth="1"/>
    <col min="30" max="16384" width="9.00390625" style="1" customWidth="1"/>
  </cols>
  <sheetData>
    <row r="1" spans="1:29" s="10" customFormat="1" ht="19.5" customHeight="1" hidden="1">
      <c r="A1" s="13"/>
      <c r="B1" s="13"/>
      <c r="C1" s="13"/>
      <c r="D1" s="14"/>
      <c r="E1" s="2"/>
      <c r="F1" s="2"/>
      <c r="G1" s="2"/>
      <c r="H1" s="2"/>
      <c r="I1" s="2"/>
      <c r="L1" s="315">
        <v>42517</v>
      </c>
      <c r="M1" s="315"/>
      <c r="N1" s="315"/>
      <c r="O1" s="315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9.5" customHeight="1" hidden="1">
      <c r="A2" s="11"/>
      <c r="B2" s="11"/>
      <c r="C2" s="11"/>
      <c r="D2" s="11"/>
      <c r="E2" s="16"/>
      <c r="F2" s="17"/>
      <c r="G2" s="17"/>
      <c r="H2" s="18"/>
      <c r="I2" s="17"/>
      <c r="J2" s="17"/>
      <c r="L2" s="316" t="s">
        <v>59</v>
      </c>
      <c r="M2" s="316"/>
      <c r="N2" s="316"/>
      <c r="O2" s="316"/>
      <c r="Q2" s="19"/>
      <c r="R2" s="20"/>
      <c r="S2" s="20"/>
      <c r="T2" s="20"/>
      <c r="U2" s="2"/>
      <c r="V2" s="2"/>
      <c r="W2" s="2"/>
      <c r="X2" s="2"/>
      <c r="Y2" s="2"/>
      <c r="Z2" s="2"/>
      <c r="AA2" s="2"/>
      <c r="AB2" s="2"/>
      <c r="AC2" s="2"/>
    </row>
    <row r="3" spans="1:17" s="7" customFormat="1" ht="24" customHeight="1" hidden="1">
      <c r="A3" s="313" t="s">
        <v>60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21"/>
      <c r="Q3" s="22"/>
    </row>
    <row r="4" spans="1:17" s="10" customFormat="1" ht="30" customHeight="1" hidden="1">
      <c r="A4" s="317" t="s">
        <v>111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23"/>
      <c r="Q4" s="2"/>
    </row>
    <row r="5" spans="1:17" s="10" customFormat="1" ht="30" customHeight="1" hidden="1">
      <c r="A5" s="311">
        <f>DATE(YEAR(L1),MONTH(L1)-1,DAY(L1)-7)</f>
        <v>42480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3"/>
      <c r="Q5" s="2"/>
    </row>
    <row r="6" spans="1:32" s="10" customFormat="1" ht="16.5" customHeight="1">
      <c r="A6" s="24" t="s">
        <v>112</v>
      </c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4"/>
      <c r="P6" s="2"/>
      <c r="Q6" s="2"/>
      <c r="R6" s="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9"/>
      <c r="AF6" s="29"/>
    </row>
    <row r="7" spans="1:32" s="10" customFormat="1" ht="16.5" customHeight="1">
      <c r="A7" s="24" t="s">
        <v>113</v>
      </c>
      <c r="B7" s="25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4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</row>
    <row r="8" spans="1:32" s="36" customFormat="1" ht="16.5" customHeight="1">
      <c r="A8" s="30" t="s">
        <v>114</v>
      </c>
      <c r="B8" s="31" t="s">
        <v>227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  <c r="Q8" s="32"/>
      <c r="R8" s="32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</row>
    <row r="9" spans="1:32" s="36" customFormat="1" ht="8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P9" s="32"/>
      <c r="Q9" s="32"/>
      <c r="R9" s="3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s="36" customFormat="1" ht="16.5" customHeight="1">
      <c r="A10" s="30" t="s">
        <v>65</v>
      </c>
      <c r="B10" s="39" t="s">
        <v>228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"/>
      <c r="P10" s="32"/>
      <c r="Q10" s="32"/>
      <c r="R10" s="32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35"/>
      <c r="AF10" s="35"/>
    </row>
    <row r="11" spans="1:32" s="36" customFormat="1" ht="8.2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P11" s="32"/>
      <c r="Q11" s="32"/>
      <c r="R11" s="3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36" customFormat="1" ht="16.5" customHeight="1">
      <c r="A12" s="30" t="s">
        <v>66</v>
      </c>
      <c r="B12" s="39" t="s">
        <v>229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43"/>
      <c r="Q12" s="32"/>
      <c r="R12" s="32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5"/>
      <c r="AF12" s="35"/>
    </row>
    <row r="13" spans="1:32" s="36" customFormat="1" ht="16.5" customHeight="1">
      <c r="A13" s="38" t="s">
        <v>115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"/>
      <c r="P13" s="32"/>
      <c r="Q13" s="32"/>
      <c r="R13" s="3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36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2"/>
      <c r="Q14" s="32"/>
      <c r="R14" s="3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10" customFormat="1" ht="13.5" customHeight="1">
      <c r="A15" s="6"/>
      <c r="B15" s="6"/>
      <c r="C15" s="6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</row>
    <row r="16" spans="1:32" s="10" customFormat="1" ht="22.5" customHeight="1">
      <c r="A16" s="4"/>
      <c r="B16" s="4"/>
      <c r="C16" s="4"/>
      <c r="D16" s="45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</row>
    <row r="17" spans="1:29" s="10" customFormat="1" ht="19.5" customHeight="1">
      <c r="A17" s="46"/>
      <c r="B17" s="4"/>
      <c r="C17" s="4"/>
      <c r="D17" s="4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16" ht="18" customHeight="1">
      <c r="A18" s="48"/>
      <c r="B18" s="49"/>
      <c r="P18" s="47"/>
    </row>
    <row r="19" spans="1:2" ht="18" customHeight="1">
      <c r="A19" s="48"/>
      <c r="B19" s="49"/>
    </row>
    <row r="20" spans="1:2" ht="18" customHeight="1">
      <c r="A20" s="48"/>
      <c r="B20" s="49"/>
    </row>
    <row r="21" spans="1:2" ht="18" customHeight="1">
      <c r="A21" s="48"/>
      <c r="B21" s="49"/>
    </row>
    <row r="22" spans="1:2" ht="18" customHeight="1">
      <c r="A22" s="48"/>
      <c r="B22" s="49"/>
    </row>
    <row r="23" spans="1:2" ht="18" customHeight="1">
      <c r="A23" s="48"/>
      <c r="B23" s="49"/>
    </row>
    <row r="24" spans="1:2" ht="18" customHeight="1">
      <c r="A24" s="48"/>
      <c r="B24" s="49"/>
    </row>
    <row r="25" spans="1:2" ht="18" customHeight="1">
      <c r="A25" s="48"/>
      <c r="B25" s="49"/>
    </row>
    <row r="26" spans="1:2" ht="18" customHeight="1">
      <c r="A26" s="48"/>
      <c r="B26" s="49"/>
    </row>
    <row r="27" spans="1:2" ht="18" customHeight="1">
      <c r="A27" s="48"/>
      <c r="B27" s="49"/>
    </row>
    <row r="28" spans="1:2" ht="18" customHeight="1">
      <c r="A28" s="48"/>
      <c r="B28" s="49"/>
    </row>
    <row r="29" spans="1:2" ht="18" customHeight="1">
      <c r="A29" s="48"/>
      <c r="B29" s="49"/>
    </row>
    <row r="30" spans="1:2" ht="27" customHeight="1">
      <c r="A30" s="48"/>
      <c r="B30" s="49"/>
    </row>
    <row r="31" spans="1:16" ht="25.5" customHeight="1">
      <c r="A31" s="51" t="s">
        <v>67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7"/>
    </row>
    <row r="32" spans="1:15" ht="13.5" customHeight="1">
      <c r="A32" s="52"/>
      <c r="B32" s="53"/>
      <c r="C32" s="54" t="str">
        <f>YEAR(A5)-1988-1&amp;"年"</f>
        <v>27年</v>
      </c>
      <c r="D32" s="54">
        <f aca="true" t="shared" si="0" ref="D32:O32">IF(MONTH(D$33)=1,YEAR($A$5)-1988&amp;"年","")</f>
      </c>
      <c r="E32" s="54">
        <f t="shared" si="0"/>
      </c>
      <c r="F32" s="54">
        <f t="shared" si="0"/>
      </c>
      <c r="G32" s="54">
        <f t="shared" si="0"/>
      </c>
      <c r="H32" s="54">
        <f t="shared" si="0"/>
      </c>
      <c r="I32" s="54">
        <f t="shared" si="0"/>
      </c>
      <c r="J32" s="54">
        <f t="shared" si="0"/>
      </c>
      <c r="K32" s="54" t="str">
        <f t="shared" si="0"/>
        <v>28年</v>
      </c>
      <c r="L32" s="54">
        <f t="shared" si="0"/>
      </c>
      <c r="M32" s="54">
        <f t="shared" si="0"/>
      </c>
      <c r="N32" s="54">
        <f t="shared" si="0"/>
      </c>
      <c r="O32" s="54">
        <f t="shared" si="0"/>
      </c>
    </row>
    <row r="33" spans="1:15" ht="14.25" customHeight="1">
      <c r="A33" s="322"/>
      <c r="B33" s="322"/>
      <c r="C33" s="56">
        <v>42125</v>
      </c>
      <c r="D33" s="56">
        <v>42156</v>
      </c>
      <c r="E33" s="56">
        <v>42186</v>
      </c>
      <c r="F33" s="56">
        <v>42217</v>
      </c>
      <c r="G33" s="56">
        <v>42248</v>
      </c>
      <c r="H33" s="56">
        <v>42278</v>
      </c>
      <c r="I33" s="56">
        <v>42309</v>
      </c>
      <c r="J33" s="56">
        <v>42339</v>
      </c>
      <c r="K33" s="56">
        <v>42370</v>
      </c>
      <c r="L33" s="56">
        <v>42401</v>
      </c>
      <c r="M33" s="56">
        <v>42430</v>
      </c>
      <c r="N33" s="56">
        <v>42461</v>
      </c>
      <c r="O33" s="56">
        <v>42491</v>
      </c>
    </row>
    <row r="34" spans="1:16" ht="21" customHeight="1">
      <c r="A34" s="319" t="s">
        <v>68</v>
      </c>
      <c r="B34" s="57" t="s">
        <v>69</v>
      </c>
      <c r="C34" s="58">
        <v>103.8</v>
      </c>
      <c r="D34" s="58">
        <v>103.6</v>
      </c>
      <c r="E34" s="58">
        <v>103.4</v>
      </c>
      <c r="F34" s="58">
        <v>103.6</v>
      </c>
      <c r="G34" s="58">
        <v>103.7</v>
      </c>
      <c r="H34" s="58">
        <v>103.4</v>
      </c>
      <c r="I34" s="58">
        <v>103.1</v>
      </c>
      <c r="J34" s="58">
        <v>102.9</v>
      </c>
      <c r="K34" s="58">
        <v>102.6</v>
      </c>
      <c r="L34" s="58">
        <v>102.6</v>
      </c>
      <c r="M34" s="58">
        <v>102.7</v>
      </c>
      <c r="N34" s="58">
        <v>103</v>
      </c>
      <c r="O34" s="58">
        <v>103.2</v>
      </c>
      <c r="P34" s="59"/>
    </row>
    <row r="35" spans="1:15" ht="21" customHeight="1">
      <c r="A35" s="320"/>
      <c r="B35" s="60" t="s">
        <v>70</v>
      </c>
      <c r="C35" s="61">
        <v>0.2</v>
      </c>
      <c r="D35" s="61">
        <v>-0.2</v>
      </c>
      <c r="E35" s="61">
        <v>-0.2</v>
      </c>
      <c r="F35" s="61">
        <v>0.2</v>
      </c>
      <c r="G35" s="61">
        <v>0.1</v>
      </c>
      <c r="H35" s="61">
        <v>-0.3</v>
      </c>
      <c r="I35" s="61">
        <v>-0.3</v>
      </c>
      <c r="J35" s="61">
        <v>-0.1</v>
      </c>
      <c r="K35" s="61">
        <v>-0.3</v>
      </c>
      <c r="L35" s="61">
        <v>0</v>
      </c>
      <c r="M35" s="61">
        <v>0.1</v>
      </c>
      <c r="N35" s="61">
        <v>0.3</v>
      </c>
      <c r="O35" s="58">
        <v>0.1</v>
      </c>
    </row>
    <row r="36" spans="1:15" ht="21" customHeight="1">
      <c r="A36" s="321"/>
      <c r="B36" s="62" t="s">
        <v>71</v>
      </c>
      <c r="C36" s="63">
        <v>0.3</v>
      </c>
      <c r="D36" s="63">
        <v>0.2</v>
      </c>
      <c r="E36" s="63">
        <v>0</v>
      </c>
      <c r="F36" s="63">
        <v>0.2</v>
      </c>
      <c r="G36" s="63">
        <v>0</v>
      </c>
      <c r="H36" s="63">
        <v>0.1</v>
      </c>
      <c r="I36" s="63">
        <v>0.4</v>
      </c>
      <c r="J36" s="63">
        <v>0.2</v>
      </c>
      <c r="K36" s="63">
        <v>-0.1</v>
      </c>
      <c r="L36" s="63">
        <v>0</v>
      </c>
      <c r="M36" s="63">
        <v>-0.3</v>
      </c>
      <c r="N36" s="63">
        <v>-0.6</v>
      </c>
      <c r="O36" s="63">
        <v>-0.6</v>
      </c>
    </row>
    <row r="37" spans="1:16" ht="21" customHeight="1">
      <c r="A37" s="323" t="s">
        <v>72</v>
      </c>
      <c r="B37" s="64" t="s">
        <v>69</v>
      </c>
      <c r="C37" s="58">
        <v>103.4</v>
      </c>
      <c r="D37" s="58">
        <v>103.4</v>
      </c>
      <c r="E37" s="58">
        <v>103.3</v>
      </c>
      <c r="F37" s="58">
        <v>103.3</v>
      </c>
      <c r="G37" s="58">
        <v>103.3</v>
      </c>
      <c r="H37" s="58">
        <v>103.1</v>
      </c>
      <c r="I37" s="58">
        <v>103.2</v>
      </c>
      <c r="J37" s="58">
        <v>102.9</v>
      </c>
      <c r="K37" s="58">
        <v>102.2</v>
      </c>
      <c r="L37" s="58">
        <v>102.1</v>
      </c>
      <c r="M37" s="58">
        <v>102.2</v>
      </c>
      <c r="N37" s="58">
        <v>102.6</v>
      </c>
      <c r="O37" s="58">
        <v>102.7</v>
      </c>
      <c r="P37" s="59"/>
    </row>
    <row r="38" spans="1:15" ht="21" customHeight="1">
      <c r="A38" s="324"/>
      <c r="B38" s="60" t="s">
        <v>70</v>
      </c>
      <c r="C38" s="61">
        <v>0</v>
      </c>
      <c r="D38" s="61">
        <v>0</v>
      </c>
      <c r="E38" s="61">
        <v>-0.1</v>
      </c>
      <c r="F38" s="61">
        <v>0</v>
      </c>
      <c r="G38" s="61">
        <v>-0.1</v>
      </c>
      <c r="H38" s="61">
        <v>-0.1</v>
      </c>
      <c r="I38" s="61">
        <v>0</v>
      </c>
      <c r="J38" s="61">
        <v>-0.2</v>
      </c>
      <c r="K38" s="61">
        <v>-0.7</v>
      </c>
      <c r="L38" s="61">
        <v>-0.1</v>
      </c>
      <c r="M38" s="61">
        <v>0.1</v>
      </c>
      <c r="N38" s="61">
        <v>0.4</v>
      </c>
      <c r="O38" s="58">
        <v>0</v>
      </c>
    </row>
    <row r="39" spans="1:15" ht="21" customHeight="1">
      <c r="A39" s="310"/>
      <c r="B39" s="65" t="s">
        <v>71</v>
      </c>
      <c r="C39" s="66">
        <v>-0.2</v>
      </c>
      <c r="D39" s="66">
        <v>0</v>
      </c>
      <c r="E39" s="66">
        <v>-0.2</v>
      </c>
      <c r="F39" s="66">
        <v>-0.1</v>
      </c>
      <c r="G39" s="66">
        <v>-0.1</v>
      </c>
      <c r="H39" s="66">
        <v>-0.3</v>
      </c>
      <c r="I39" s="66">
        <v>0.1</v>
      </c>
      <c r="J39" s="66">
        <v>0</v>
      </c>
      <c r="K39" s="66">
        <v>-0.2</v>
      </c>
      <c r="L39" s="66">
        <v>-0.3</v>
      </c>
      <c r="M39" s="66">
        <v>-0.7</v>
      </c>
      <c r="N39" s="66">
        <v>-0.7</v>
      </c>
      <c r="O39" s="63">
        <v>-0.7</v>
      </c>
    </row>
    <row r="40" spans="1:16" ht="21" customHeight="1">
      <c r="A40" s="319" t="s">
        <v>73</v>
      </c>
      <c r="B40" s="67" t="s">
        <v>69</v>
      </c>
      <c r="C40" s="68">
        <v>100.6</v>
      </c>
      <c r="D40" s="68">
        <v>100.6</v>
      </c>
      <c r="E40" s="68">
        <v>100.6</v>
      </c>
      <c r="F40" s="68">
        <v>101</v>
      </c>
      <c r="G40" s="68">
        <v>101.4</v>
      </c>
      <c r="H40" s="68">
        <v>101</v>
      </c>
      <c r="I40" s="68">
        <v>101.1</v>
      </c>
      <c r="J40" s="68">
        <v>101</v>
      </c>
      <c r="K40" s="68">
        <v>100.1</v>
      </c>
      <c r="L40" s="68">
        <v>100.2</v>
      </c>
      <c r="M40" s="68">
        <v>100.4</v>
      </c>
      <c r="N40" s="68">
        <v>101</v>
      </c>
      <c r="O40" s="58">
        <v>101</v>
      </c>
      <c r="P40" s="59"/>
    </row>
    <row r="41" spans="1:15" ht="21" customHeight="1">
      <c r="A41" s="320"/>
      <c r="B41" s="60" t="s">
        <v>70</v>
      </c>
      <c r="C41" s="61">
        <v>0</v>
      </c>
      <c r="D41" s="61">
        <v>0</v>
      </c>
      <c r="E41" s="61">
        <v>0</v>
      </c>
      <c r="F41" s="61">
        <v>0.4</v>
      </c>
      <c r="G41" s="61">
        <v>0.4</v>
      </c>
      <c r="H41" s="61">
        <v>-0.4</v>
      </c>
      <c r="I41" s="61">
        <v>0</v>
      </c>
      <c r="J41" s="61">
        <v>0</v>
      </c>
      <c r="K41" s="61">
        <v>-0.9</v>
      </c>
      <c r="L41" s="61">
        <v>0.1</v>
      </c>
      <c r="M41" s="61">
        <v>0.2</v>
      </c>
      <c r="N41" s="61">
        <v>0.7</v>
      </c>
      <c r="O41" s="58">
        <v>0</v>
      </c>
    </row>
    <row r="42" spans="1:15" ht="21" customHeight="1">
      <c r="A42" s="321"/>
      <c r="B42" s="62" t="s">
        <v>71</v>
      </c>
      <c r="C42" s="63">
        <v>0.1</v>
      </c>
      <c r="D42" s="63">
        <v>0.6</v>
      </c>
      <c r="E42" s="63">
        <v>0.6</v>
      </c>
      <c r="F42" s="63">
        <v>1.1</v>
      </c>
      <c r="G42" s="63">
        <v>1.4</v>
      </c>
      <c r="H42" s="63">
        <v>1</v>
      </c>
      <c r="I42" s="63">
        <v>1.1</v>
      </c>
      <c r="J42" s="63">
        <v>1.1</v>
      </c>
      <c r="K42" s="63">
        <v>0.5</v>
      </c>
      <c r="L42" s="63">
        <v>0.6</v>
      </c>
      <c r="M42" s="63">
        <v>0.4</v>
      </c>
      <c r="N42" s="63">
        <v>0.4</v>
      </c>
      <c r="O42" s="63">
        <v>0.4</v>
      </c>
    </row>
    <row r="43" spans="1:15" ht="17.25" customHeight="1">
      <c r="A43" s="69"/>
      <c r="B43" s="70"/>
      <c r="C43" s="69"/>
      <c r="D43" s="69"/>
      <c r="E43" s="71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ht="18" customHeight="1"/>
  </sheetData>
  <sheetProtection/>
  <mergeCells count="9">
    <mergeCell ref="L1:O1"/>
    <mergeCell ref="A5:O5"/>
    <mergeCell ref="A3:O3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&amp;C３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O49"/>
  <sheetViews>
    <sheetView showGridLines="0" zoomScaleSheetLayoutView="100" workbookViewId="0" topLeftCell="A1">
      <selection activeCell="C6" sqref="C6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50" customWidth="1"/>
    <col min="5" max="8" width="5.875" style="1" customWidth="1"/>
    <col min="9" max="10" width="5.875" style="73" customWidth="1"/>
    <col min="11" max="14" width="5.875" style="1" customWidth="1"/>
    <col min="15" max="15" width="5.875" style="5" customWidth="1"/>
    <col min="16" max="16384" width="9.00390625" style="1" customWidth="1"/>
  </cols>
  <sheetData>
    <row r="1" ht="19.5" customHeight="1">
      <c r="A1" s="72" t="s">
        <v>74</v>
      </c>
    </row>
    <row r="2" spans="1:14" ht="12" customHeight="1">
      <c r="A2" s="72"/>
      <c r="N2" s="74"/>
    </row>
    <row r="3" ht="15.75" customHeight="1">
      <c r="A3" s="30" t="s">
        <v>75</v>
      </c>
    </row>
    <row r="4" spans="1:15" s="82" customFormat="1" ht="15.75" customHeight="1">
      <c r="A4" s="72"/>
      <c r="B4" s="75"/>
      <c r="C4" s="75"/>
      <c r="D4" s="76"/>
      <c r="E4" s="3"/>
      <c r="F4" s="77"/>
      <c r="G4" s="77"/>
      <c r="H4" s="75"/>
      <c r="I4" s="78"/>
      <c r="J4" s="79"/>
      <c r="K4" s="75"/>
      <c r="L4" s="80"/>
      <c r="M4" s="81"/>
      <c r="O4" s="83" t="str">
        <f>TEXT('表紙'!A5,"[$-411]ggge")&amp;"年"&amp;MONTH('表紙'!A5)&amp;"月 （平成22年=100）"</f>
        <v>平成28年5月 （平成22年=100）</v>
      </c>
    </row>
    <row r="5" spans="1:15" s="87" customFormat="1" ht="8.25" customHeight="1">
      <c r="A5" s="84"/>
      <c r="B5" s="352" t="s">
        <v>76</v>
      </c>
      <c r="C5" s="85"/>
      <c r="D5" s="86"/>
      <c r="E5" s="350" t="s">
        <v>77</v>
      </c>
      <c r="F5" s="86"/>
      <c r="G5" s="322" t="s">
        <v>78</v>
      </c>
      <c r="H5" s="341" t="s">
        <v>79</v>
      </c>
      <c r="I5" s="341" t="s">
        <v>80</v>
      </c>
      <c r="J5" s="341" t="s">
        <v>81</v>
      </c>
      <c r="K5" s="341" t="s">
        <v>82</v>
      </c>
      <c r="L5" s="341" t="s">
        <v>83</v>
      </c>
      <c r="M5" s="341" t="s">
        <v>84</v>
      </c>
      <c r="N5" s="341" t="s">
        <v>85</v>
      </c>
      <c r="O5" s="341" t="s">
        <v>86</v>
      </c>
    </row>
    <row r="6" spans="1:15" s="87" customFormat="1" ht="42" customHeight="1">
      <c r="A6" s="88"/>
      <c r="B6" s="322"/>
      <c r="C6" s="89" t="s">
        <v>72</v>
      </c>
      <c r="D6" s="89" t="s">
        <v>87</v>
      </c>
      <c r="E6" s="351"/>
      <c r="F6" s="55" t="s">
        <v>88</v>
      </c>
      <c r="G6" s="322"/>
      <c r="H6" s="353"/>
      <c r="I6" s="343"/>
      <c r="J6" s="342"/>
      <c r="K6" s="342"/>
      <c r="L6" s="343"/>
      <c r="M6" s="342"/>
      <c r="N6" s="342"/>
      <c r="O6" s="342"/>
    </row>
    <row r="7" spans="1:15" s="92" customFormat="1" ht="27.75" customHeight="1">
      <c r="A7" s="90" t="s">
        <v>89</v>
      </c>
      <c r="B7" s="91">
        <v>103.2</v>
      </c>
      <c r="C7" s="91">
        <v>102.7</v>
      </c>
      <c r="D7" s="91">
        <v>101</v>
      </c>
      <c r="E7" s="91">
        <v>108.8</v>
      </c>
      <c r="F7" s="91">
        <v>115.8</v>
      </c>
      <c r="G7" s="91">
        <v>95.1</v>
      </c>
      <c r="H7" s="91">
        <v>108.7</v>
      </c>
      <c r="I7" s="91">
        <v>100.6</v>
      </c>
      <c r="J7" s="91">
        <v>109.3</v>
      </c>
      <c r="K7" s="91">
        <v>101.5</v>
      </c>
      <c r="L7" s="91">
        <v>101</v>
      </c>
      <c r="M7" s="91">
        <v>107.9</v>
      </c>
      <c r="N7" s="91">
        <v>99</v>
      </c>
      <c r="O7" s="91">
        <v>109.9</v>
      </c>
    </row>
    <row r="8" spans="1:15" s="92" customFormat="1" ht="27.75" customHeight="1">
      <c r="A8" s="93" t="s">
        <v>70</v>
      </c>
      <c r="B8" s="91">
        <v>0.1</v>
      </c>
      <c r="C8" s="91">
        <v>0</v>
      </c>
      <c r="D8" s="91">
        <v>0</v>
      </c>
      <c r="E8" s="91">
        <v>0.3</v>
      </c>
      <c r="F8" s="91">
        <v>2</v>
      </c>
      <c r="G8" s="91">
        <v>0.1</v>
      </c>
      <c r="H8" s="91">
        <v>0.5</v>
      </c>
      <c r="I8" s="91">
        <v>0.5</v>
      </c>
      <c r="J8" s="91">
        <v>-0.4</v>
      </c>
      <c r="K8" s="91">
        <v>0.4</v>
      </c>
      <c r="L8" s="91">
        <v>-0.1</v>
      </c>
      <c r="M8" s="91">
        <v>0</v>
      </c>
      <c r="N8" s="91">
        <v>0.2</v>
      </c>
      <c r="O8" s="91">
        <v>-0.6</v>
      </c>
    </row>
    <row r="9" spans="1:15" s="92" customFormat="1" ht="27.75" customHeight="1">
      <c r="A9" s="93" t="s">
        <v>90</v>
      </c>
      <c r="B9" s="94" t="s">
        <v>210</v>
      </c>
      <c r="C9" s="95">
        <v>0.05</v>
      </c>
      <c r="D9" s="95">
        <v>0.01</v>
      </c>
      <c r="E9" s="95">
        <v>0.09</v>
      </c>
      <c r="F9" s="95">
        <v>0.08</v>
      </c>
      <c r="G9" s="95">
        <v>0.03</v>
      </c>
      <c r="H9" s="95">
        <v>0.03</v>
      </c>
      <c r="I9" s="95">
        <v>0.02</v>
      </c>
      <c r="J9" s="95">
        <v>-0.01</v>
      </c>
      <c r="K9" s="95">
        <v>0.02</v>
      </c>
      <c r="L9" s="95">
        <v>-0.02</v>
      </c>
      <c r="M9" s="95">
        <v>0</v>
      </c>
      <c r="N9" s="95">
        <v>0.02</v>
      </c>
      <c r="O9" s="95">
        <v>-0.04</v>
      </c>
    </row>
    <row r="10" spans="1:15" s="92" customFormat="1" ht="12" customHeight="1" hidden="1">
      <c r="A10" s="96"/>
      <c r="B10" s="97" t="s">
        <v>91</v>
      </c>
      <c r="C10" s="98" t="s">
        <v>72</v>
      </c>
      <c r="D10" s="99" t="s">
        <v>92</v>
      </c>
      <c r="E10" s="98" t="s">
        <v>93</v>
      </c>
      <c r="F10" s="98" t="s">
        <v>94</v>
      </c>
      <c r="G10" s="98" t="s">
        <v>95</v>
      </c>
      <c r="H10" s="98" t="s">
        <v>49</v>
      </c>
      <c r="I10" s="98" t="s">
        <v>47</v>
      </c>
      <c r="J10" s="98" t="s">
        <v>96</v>
      </c>
      <c r="K10" s="98" t="s">
        <v>97</v>
      </c>
      <c r="L10" s="98" t="s">
        <v>56</v>
      </c>
      <c r="M10" s="98" t="s">
        <v>98</v>
      </c>
      <c r="N10" s="98" t="s">
        <v>99</v>
      </c>
      <c r="O10" s="98" t="s">
        <v>100</v>
      </c>
    </row>
    <row r="11" ht="12" customHeight="1">
      <c r="B11" s="49"/>
    </row>
    <row r="12" spans="1:10" s="5" customFormat="1" ht="18.75" customHeight="1">
      <c r="A12" s="30" t="s">
        <v>101</v>
      </c>
      <c r="B12" s="100"/>
      <c r="D12" s="101"/>
      <c r="I12" s="102"/>
      <c r="J12" s="102"/>
    </row>
    <row r="13" spans="1:15" s="5" customFormat="1" ht="18" customHeight="1">
      <c r="A13" s="103"/>
      <c r="B13" s="344" t="s">
        <v>42</v>
      </c>
      <c r="C13" s="354"/>
      <c r="D13" s="354"/>
      <c r="E13" s="357" t="s">
        <v>43</v>
      </c>
      <c r="F13" s="358"/>
      <c r="G13" s="358"/>
      <c r="H13" s="369"/>
      <c r="I13" s="356" t="s">
        <v>102</v>
      </c>
      <c r="J13" s="348"/>
      <c r="K13" s="349"/>
      <c r="L13" s="344" t="s">
        <v>44</v>
      </c>
      <c r="M13" s="354"/>
      <c r="N13" s="354"/>
      <c r="O13" s="355"/>
    </row>
    <row r="14" spans="1:15" s="5" customFormat="1" ht="18" customHeight="1">
      <c r="A14" s="360" t="s">
        <v>103</v>
      </c>
      <c r="B14" s="363" t="s">
        <v>51</v>
      </c>
      <c r="C14" s="364"/>
      <c r="D14" s="365"/>
      <c r="E14" s="338" t="s">
        <v>52</v>
      </c>
      <c r="F14" s="339"/>
      <c r="G14" s="339"/>
      <c r="H14" s="340"/>
      <c r="I14" s="336" t="s">
        <v>230</v>
      </c>
      <c r="J14" s="336"/>
      <c r="K14" s="337"/>
      <c r="L14" s="104" t="s">
        <v>231</v>
      </c>
      <c r="M14" s="105"/>
      <c r="N14" s="105"/>
      <c r="O14" s="106"/>
    </row>
    <row r="15" spans="1:15" s="5" customFormat="1" ht="18" customHeight="1">
      <c r="A15" s="361"/>
      <c r="B15" s="366" t="s">
        <v>49</v>
      </c>
      <c r="C15" s="367"/>
      <c r="D15" s="368"/>
      <c r="E15" s="329" t="s">
        <v>50</v>
      </c>
      <c r="F15" s="330"/>
      <c r="G15" s="330"/>
      <c r="H15" s="331"/>
      <c r="I15" s="327" t="s">
        <v>212</v>
      </c>
      <c r="J15" s="327"/>
      <c r="K15" s="328"/>
      <c r="L15" s="104" t="s">
        <v>50</v>
      </c>
      <c r="M15" s="105"/>
      <c r="N15" s="105"/>
      <c r="O15" s="107"/>
    </row>
    <row r="16" spans="1:15" ht="18" customHeight="1">
      <c r="A16" s="361"/>
      <c r="B16" s="366"/>
      <c r="C16" s="367"/>
      <c r="D16" s="368"/>
      <c r="E16" s="329"/>
      <c r="F16" s="330"/>
      <c r="G16" s="330"/>
      <c r="H16" s="331"/>
      <c r="I16" s="327"/>
      <c r="J16" s="327"/>
      <c r="K16" s="328"/>
      <c r="L16" s="104"/>
      <c r="M16" s="105"/>
      <c r="N16" s="105"/>
      <c r="O16" s="107"/>
    </row>
    <row r="17" spans="1:15" ht="18" customHeight="1">
      <c r="A17" s="362"/>
      <c r="B17" s="309"/>
      <c r="C17" s="305"/>
      <c r="D17" s="325"/>
      <c r="E17" s="306"/>
      <c r="F17" s="307"/>
      <c r="G17" s="307"/>
      <c r="H17" s="308"/>
      <c r="I17" s="333" t="e">
        <v>#N/A</v>
      </c>
      <c r="J17" s="333"/>
      <c r="K17" s="334"/>
      <c r="L17" s="104"/>
      <c r="M17" s="105"/>
      <c r="N17" s="105"/>
      <c r="O17" s="107"/>
    </row>
    <row r="18" spans="1:15" ht="18" customHeight="1">
      <c r="A18" s="360" t="s">
        <v>46</v>
      </c>
      <c r="B18" s="363" t="s">
        <v>100</v>
      </c>
      <c r="C18" s="364"/>
      <c r="D18" s="365"/>
      <c r="E18" s="338" t="s">
        <v>215</v>
      </c>
      <c r="F18" s="339"/>
      <c r="G18" s="339"/>
      <c r="H18" s="340"/>
      <c r="I18" s="336" t="s">
        <v>232</v>
      </c>
      <c r="J18" s="336"/>
      <c r="K18" s="337"/>
      <c r="L18" s="108" t="s">
        <v>219</v>
      </c>
      <c r="M18" s="109"/>
      <c r="N18" s="109"/>
      <c r="O18" s="110"/>
    </row>
    <row r="19" spans="1:15" ht="18" customHeight="1">
      <c r="A19" s="361"/>
      <c r="B19" s="366" t="s">
        <v>56</v>
      </c>
      <c r="C19" s="367"/>
      <c r="D19" s="368"/>
      <c r="E19" s="329" t="s">
        <v>214</v>
      </c>
      <c r="F19" s="330"/>
      <c r="G19" s="330"/>
      <c r="H19" s="331"/>
      <c r="I19" s="327" t="s">
        <v>216</v>
      </c>
      <c r="J19" s="327"/>
      <c r="K19" s="328"/>
      <c r="L19" s="104" t="s">
        <v>218</v>
      </c>
      <c r="M19" s="105"/>
      <c r="N19" s="105"/>
      <c r="O19" s="107"/>
    </row>
    <row r="20" spans="1:15" ht="18" customHeight="1">
      <c r="A20" s="361"/>
      <c r="B20" s="366"/>
      <c r="C20" s="367"/>
      <c r="D20" s="368"/>
      <c r="E20" s="329"/>
      <c r="F20" s="330"/>
      <c r="G20" s="330"/>
      <c r="H20" s="331"/>
      <c r="I20" s="327" t="e">
        <v>#N/A</v>
      </c>
      <c r="J20" s="327"/>
      <c r="K20" s="328"/>
      <c r="L20" s="104"/>
      <c r="M20" s="105"/>
      <c r="N20" s="105"/>
      <c r="O20" s="107"/>
    </row>
    <row r="21" spans="1:15" ht="18" customHeight="1">
      <c r="A21" s="362"/>
      <c r="B21" s="309"/>
      <c r="C21" s="305"/>
      <c r="D21" s="325"/>
      <c r="E21" s="306"/>
      <c r="F21" s="307"/>
      <c r="G21" s="307"/>
      <c r="H21" s="308"/>
      <c r="I21" s="333" t="e">
        <v>#N/A</v>
      </c>
      <c r="J21" s="333"/>
      <c r="K21" s="334"/>
      <c r="L21" s="111"/>
      <c r="M21" s="112"/>
      <c r="N21" s="112"/>
      <c r="O21" s="113"/>
    </row>
    <row r="22" spans="1:15" ht="12" customHeight="1">
      <c r="A22" s="114"/>
      <c r="B22" s="115"/>
      <c r="C22" s="115"/>
      <c r="D22" s="115"/>
      <c r="E22" s="105"/>
      <c r="F22" s="115"/>
      <c r="G22" s="115"/>
      <c r="H22" s="115"/>
      <c r="I22" s="115"/>
      <c r="J22" s="115"/>
      <c r="K22" s="116"/>
      <c r="L22" s="116"/>
      <c r="M22" s="117"/>
      <c r="N22" s="117"/>
      <c r="O22" s="118"/>
    </row>
    <row r="23" spans="1:15" ht="18.75" customHeight="1">
      <c r="A23" s="72" t="s">
        <v>104</v>
      </c>
      <c r="B23" s="119"/>
      <c r="C23" s="119"/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ht="12" customHeight="1">
      <c r="A24" s="72"/>
    </row>
    <row r="25" ht="15.75" customHeight="1">
      <c r="A25" s="30" t="s">
        <v>105</v>
      </c>
    </row>
    <row r="26" spans="1:15" s="82" customFormat="1" ht="15.75" customHeight="1">
      <c r="A26" s="72"/>
      <c r="B26" s="75"/>
      <c r="C26" s="75"/>
      <c r="D26" s="76"/>
      <c r="E26" s="3"/>
      <c r="F26" s="77"/>
      <c r="G26" s="77"/>
      <c r="H26" s="75"/>
      <c r="I26" s="78"/>
      <c r="J26" s="79"/>
      <c r="K26" s="75"/>
      <c r="L26" s="80"/>
      <c r="M26" s="81"/>
      <c r="O26" s="83" t="str">
        <f>O4</f>
        <v>平成28年5月 （平成22年=100）</v>
      </c>
    </row>
    <row r="27" spans="1:15" s="87" customFormat="1" ht="8.25" customHeight="1">
      <c r="A27" s="84"/>
      <c r="B27" s="352" t="s">
        <v>76</v>
      </c>
      <c r="C27" s="85"/>
      <c r="D27" s="86"/>
      <c r="E27" s="350" t="s">
        <v>77</v>
      </c>
      <c r="F27" s="86"/>
      <c r="G27" s="322" t="s">
        <v>78</v>
      </c>
      <c r="H27" s="341" t="s">
        <v>79</v>
      </c>
      <c r="I27" s="341" t="s">
        <v>80</v>
      </c>
      <c r="J27" s="341" t="s">
        <v>81</v>
      </c>
      <c r="K27" s="341" t="s">
        <v>82</v>
      </c>
      <c r="L27" s="341" t="s">
        <v>83</v>
      </c>
      <c r="M27" s="341" t="s">
        <v>84</v>
      </c>
      <c r="N27" s="341" t="s">
        <v>85</v>
      </c>
      <c r="O27" s="341" t="s">
        <v>86</v>
      </c>
    </row>
    <row r="28" spans="1:15" s="87" customFormat="1" ht="42" customHeight="1">
      <c r="A28" s="88"/>
      <c r="B28" s="322"/>
      <c r="C28" s="89" t="s">
        <v>72</v>
      </c>
      <c r="D28" s="89" t="s">
        <v>87</v>
      </c>
      <c r="E28" s="351"/>
      <c r="F28" s="55" t="s">
        <v>88</v>
      </c>
      <c r="G28" s="322"/>
      <c r="H28" s="353"/>
      <c r="I28" s="343"/>
      <c r="J28" s="342"/>
      <c r="K28" s="342"/>
      <c r="L28" s="343"/>
      <c r="M28" s="342"/>
      <c r="N28" s="342"/>
      <c r="O28" s="342"/>
    </row>
    <row r="29" spans="1:15" s="92" customFormat="1" ht="27.75" customHeight="1">
      <c r="A29" s="55" t="s">
        <v>71</v>
      </c>
      <c r="B29" s="91">
        <v>-0.6</v>
      </c>
      <c r="C29" s="91">
        <v>-0.7</v>
      </c>
      <c r="D29" s="91">
        <v>0.4</v>
      </c>
      <c r="E29" s="91">
        <v>1.7</v>
      </c>
      <c r="F29" s="91">
        <v>1.5</v>
      </c>
      <c r="G29" s="91">
        <v>-1.2</v>
      </c>
      <c r="H29" s="91">
        <v>-10.1</v>
      </c>
      <c r="I29" s="91">
        <v>0.1</v>
      </c>
      <c r="J29" s="91">
        <v>3.9</v>
      </c>
      <c r="K29" s="91">
        <v>0.6</v>
      </c>
      <c r="L29" s="91">
        <v>-2.8</v>
      </c>
      <c r="M29" s="91">
        <v>3.4</v>
      </c>
      <c r="N29" s="91">
        <v>1.4</v>
      </c>
      <c r="O29" s="91">
        <v>0.6</v>
      </c>
    </row>
    <row r="30" spans="1:15" s="92" customFormat="1" ht="27.75" customHeight="1">
      <c r="A30" s="93" t="s">
        <v>90</v>
      </c>
      <c r="B30" s="94" t="s">
        <v>210</v>
      </c>
      <c r="C30" s="95">
        <v>-0.66</v>
      </c>
      <c r="D30" s="95">
        <v>0.27</v>
      </c>
      <c r="E30" s="95">
        <v>0.46</v>
      </c>
      <c r="F30" s="95">
        <v>0.07</v>
      </c>
      <c r="G30" s="95">
        <v>-0.23</v>
      </c>
      <c r="H30" s="95">
        <v>-0.85</v>
      </c>
      <c r="I30" s="95">
        <v>0.01</v>
      </c>
      <c r="J30" s="95">
        <v>0.15</v>
      </c>
      <c r="K30" s="95">
        <v>0.03</v>
      </c>
      <c r="L30" s="95">
        <v>-0.43</v>
      </c>
      <c r="M30" s="95">
        <v>0.09</v>
      </c>
      <c r="N30" s="95">
        <v>0.14</v>
      </c>
      <c r="O30" s="95">
        <v>0.04</v>
      </c>
    </row>
    <row r="31" spans="1:15" s="92" customFormat="1" ht="12" customHeight="1" hidden="1">
      <c r="A31" s="96"/>
      <c r="B31" s="97" t="s">
        <v>91</v>
      </c>
      <c r="C31" s="98" t="s">
        <v>72</v>
      </c>
      <c r="D31" s="99" t="s">
        <v>92</v>
      </c>
      <c r="E31" s="98" t="s">
        <v>93</v>
      </c>
      <c r="F31" s="98" t="s">
        <v>94</v>
      </c>
      <c r="G31" s="98" t="s">
        <v>95</v>
      </c>
      <c r="H31" s="98" t="s">
        <v>49</v>
      </c>
      <c r="I31" s="98" t="s">
        <v>47</v>
      </c>
      <c r="J31" s="98" t="s">
        <v>96</v>
      </c>
      <c r="K31" s="98" t="s">
        <v>97</v>
      </c>
      <c r="L31" s="98" t="s">
        <v>56</v>
      </c>
      <c r="M31" s="98" t="s">
        <v>98</v>
      </c>
      <c r="N31" s="98" t="s">
        <v>99</v>
      </c>
      <c r="O31" s="98" t="s">
        <v>100</v>
      </c>
    </row>
    <row r="32" ht="12" customHeight="1">
      <c r="B32" s="49"/>
    </row>
    <row r="33" spans="1:15" ht="18.75" customHeight="1">
      <c r="A33" s="30" t="s">
        <v>101</v>
      </c>
      <c r="B33" s="6"/>
      <c r="C33" s="121"/>
      <c r="D33" s="120"/>
      <c r="E33" s="121"/>
      <c r="F33" s="121"/>
      <c r="G33" s="121"/>
      <c r="H33" s="121"/>
      <c r="I33" s="119"/>
      <c r="J33" s="119"/>
      <c r="K33" s="121"/>
      <c r="L33" s="121"/>
      <c r="M33" s="121"/>
      <c r="N33" s="121"/>
      <c r="O33" s="121"/>
    </row>
    <row r="34" spans="1:15" ht="18" customHeight="1">
      <c r="A34" s="103"/>
      <c r="B34" s="344" t="s">
        <v>42</v>
      </c>
      <c r="C34" s="354"/>
      <c r="D34" s="354"/>
      <c r="E34" s="357" t="s">
        <v>43</v>
      </c>
      <c r="F34" s="358"/>
      <c r="G34" s="358"/>
      <c r="H34" s="359"/>
      <c r="I34" s="347" t="s">
        <v>106</v>
      </c>
      <c r="J34" s="348"/>
      <c r="K34" s="349"/>
      <c r="L34" s="344" t="s">
        <v>44</v>
      </c>
      <c r="M34" s="345"/>
      <c r="N34" s="345"/>
      <c r="O34" s="346"/>
    </row>
    <row r="35" spans="1:15" ht="18" customHeight="1">
      <c r="A35" s="360" t="s">
        <v>45</v>
      </c>
      <c r="B35" s="363" t="s">
        <v>51</v>
      </c>
      <c r="C35" s="364"/>
      <c r="D35" s="365"/>
      <c r="E35" s="338" t="s">
        <v>53</v>
      </c>
      <c r="F35" s="339"/>
      <c r="G35" s="339"/>
      <c r="H35" s="340"/>
      <c r="I35" s="336" t="s">
        <v>233</v>
      </c>
      <c r="J35" s="336"/>
      <c r="K35" s="337"/>
      <c r="L35" s="104" t="s">
        <v>235</v>
      </c>
      <c r="M35" s="105"/>
      <c r="N35" s="105"/>
      <c r="O35" s="106"/>
    </row>
    <row r="36" spans="1:15" ht="18" customHeight="1">
      <c r="A36" s="361"/>
      <c r="B36" s="366" t="s">
        <v>96</v>
      </c>
      <c r="C36" s="367"/>
      <c r="D36" s="368"/>
      <c r="E36" s="329" t="s">
        <v>54</v>
      </c>
      <c r="F36" s="330"/>
      <c r="G36" s="330"/>
      <c r="H36" s="331"/>
      <c r="I36" s="327" t="s">
        <v>234</v>
      </c>
      <c r="J36" s="327"/>
      <c r="K36" s="328"/>
      <c r="L36" s="104" t="s">
        <v>55</v>
      </c>
      <c r="M36" s="105"/>
      <c r="N36" s="105"/>
      <c r="O36" s="107"/>
    </row>
    <row r="37" spans="1:15" ht="18" customHeight="1">
      <c r="A37" s="361"/>
      <c r="B37" s="366"/>
      <c r="C37" s="367"/>
      <c r="D37" s="368"/>
      <c r="E37" s="329"/>
      <c r="F37" s="330"/>
      <c r="G37" s="330"/>
      <c r="H37" s="331"/>
      <c r="I37" s="327"/>
      <c r="J37" s="327"/>
      <c r="K37" s="328"/>
      <c r="L37" s="104"/>
      <c r="M37" s="105"/>
      <c r="N37" s="105"/>
      <c r="O37" s="107"/>
    </row>
    <row r="38" spans="1:15" ht="18" customHeight="1">
      <c r="A38" s="362"/>
      <c r="B38" s="309"/>
      <c r="C38" s="305"/>
      <c r="D38" s="325"/>
      <c r="E38" s="306"/>
      <c r="F38" s="307"/>
      <c r="G38" s="307"/>
      <c r="H38" s="308"/>
      <c r="I38" s="333" t="e">
        <v>#N/A</v>
      </c>
      <c r="J38" s="333"/>
      <c r="K38" s="334"/>
      <c r="L38" s="111"/>
      <c r="M38" s="112"/>
      <c r="N38" s="112"/>
      <c r="O38" s="113"/>
    </row>
    <row r="39" spans="1:15" ht="18" customHeight="1">
      <c r="A39" s="360" t="s">
        <v>46</v>
      </c>
      <c r="B39" s="363" t="s">
        <v>49</v>
      </c>
      <c r="C39" s="364"/>
      <c r="D39" s="365"/>
      <c r="E39" s="338" t="s">
        <v>50</v>
      </c>
      <c r="F39" s="339"/>
      <c r="G39" s="339"/>
      <c r="H39" s="340"/>
      <c r="I39" s="336" t="s">
        <v>236</v>
      </c>
      <c r="J39" s="336"/>
      <c r="K39" s="337"/>
      <c r="L39" s="108" t="s">
        <v>50</v>
      </c>
      <c r="M39" s="109"/>
      <c r="N39" s="109"/>
      <c r="O39" s="110"/>
    </row>
    <row r="40" spans="1:15" ht="18" customHeight="1">
      <c r="A40" s="361"/>
      <c r="B40" s="366" t="s">
        <v>56</v>
      </c>
      <c r="C40" s="367"/>
      <c r="D40" s="368"/>
      <c r="E40" s="329" t="s">
        <v>57</v>
      </c>
      <c r="F40" s="330"/>
      <c r="G40" s="330"/>
      <c r="H40" s="331"/>
      <c r="I40" s="327" t="s">
        <v>237</v>
      </c>
      <c r="J40" s="327"/>
      <c r="K40" s="328"/>
      <c r="L40" s="104" t="s">
        <v>58</v>
      </c>
      <c r="M40" s="105"/>
      <c r="N40" s="105"/>
      <c r="O40" s="107"/>
    </row>
    <row r="41" spans="1:15" ht="18" customHeight="1">
      <c r="A41" s="361"/>
      <c r="B41" s="366"/>
      <c r="C41" s="367"/>
      <c r="D41" s="368"/>
      <c r="E41" s="329"/>
      <c r="F41" s="330"/>
      <c r="G41" s="330"/>
      <c r="H41" s="331"/>
      <c r="I41" s="327"/>
      <c r="J41" s="327"/>
      <c r="K41" s="328"/>
      <c r="L41" s="104"/>
      <c r="M41" s="105"/>
      <c r="N41" s="105"/>
      <c r="O41" s="107"/>
    </row>
    <row r="42" spans="1:15" ht="18" customHeight="1">
      <c r="A42" s="362"/>
      <c r="B42" s="309"/>
      <c r="C42" s="305"/>
      <c r="D42" s="325"/>
      <c r="E42" s="306"/>
      <c r="F42" s="307"/>
      <c r="G42" s="307"/>
      <c r="H42" s="308"/>
      <c r="I42" s="327" t="e">
        <v>#N/A</v>
      </c>
      <c r="J42" s="327"/>
      <c r="K42" s="328"/>
      <c r="L42" s="111"/>
      <c r="M42" s="112"/>
      <c r="N42" s="112"/>
      <c r="O42" s="113"/>
    </row>
    <row r="43" spans="1:15" ht="15.75" customHeight="1">
      <c r="A43" s="122"/>
      <c r="B43" s="123"/>
      <c r="C43" s="122"/>
      <c r="D43" s="124"/>
      <c r="E43" s="122"/>
      <c r="F43" s="122"/>
      <c r="G43" s="122"/>
      <c r="H43" s="122"/>
      <c r="I43" s="125"/>
      <c r="J43" s="125"/>
      <c r="K43" s="125"/>
      <c r="L43" s="122"/>
      <c r="M43" s="122"/>
      <c r="N43" s="122"/>
      <c r="O43" s="12"/>
    </row>
    <row r="44" spans="8:15" s="126" customFormat="1" ht="18" customHeight="1">
      <c r="H44" s="127"/>
      <c r="I44" s="115"/>
      <c r="J44" s="115"/>
      <c r="K44" s="105" t="s">
        <v>116</v>
      </c>
      <c r="L44" s="105"/>
      <c r="M44" s="105"/>
      <c r="N44" s="105"/>
      <c r="O44" s="128"/>
    </row>
    <row r="45" spans="2:15" s="126" customFormat="1" ht="18" customHeight="1">
      <c r="B45" s="129"/>
      <c r="C45" s="129"/>
      <c r="D45" s="130"/>
      <c r="E45" s="127"/>
      <c r="F45" s="127"/>
      <c r="G45" s="127"/>
      <c r="H45" s="127"/>
      <c r="I45" s="115"/>
      <c r="J45" s="115"/>
      <c r="O45" s="128"/>
    </row>
    <row r="46" spans="2:15" s="126" customFormat="1" ht="18" customHeight="1">
      <c r="B46" s="129"/>
      <c r="C46" s="129"/>
      <c r="D46" s="130"/>
      <c r="E46" s="127"/>
      <c r="F46" s="127"/>
      <c r="G46" s="127"/>
      <c r="H46" s="127"/>
      <c r="I46" s="115"/>
      <c r="J46" s="115"/>
      <c r="K46" s="131"/>
      <c r="L46" s="127"/>
      <c r="M46" s="127"/>
      <c r="N46" s="127"/>
      <c r="O46" s="128"/>
    </row>
    <row r="47" spans="1:15" s="126" customFormat="1" ht="18" customHeight="1">
      <c r="A47" s="131"/>
      <c r="B47" s="129"/>
      <c r="C47" s="132"/>
      <c r="D47" s="133"/>
      <c r="E47" s="105"/>
      <c r="F47" s="134"/>
      <c r="G47" s="134"/>
      <c r="H47" s="115"/>
      <c r="I47" s="115"/>
      <c r="J47" s="105"/>
      <c r="K47" s="133"/>
      <c r="L47" s="105"/>
      <c r="M47" s="134"/>
      <c r="N47" s="134"/>
      <c r="O47" s="128"/>
    </row>
    <row r="49" ht="19.5" customHeight="1">
      <c r="A49" s="135"/>
    </row>
  </sheetData>
  <mergeCells count="82"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O5:O6"/>
    <mergeCell ref="M5:M6"/>
    <mergeCell ref="L13:O13"/>
    <mergeCell ref="I13:K13"/>
    <mergeCell ref="N5:N6"/>
    <mergeCell ref="B34:D34"/>
    <mergeCell ref="E36:H36"/>
    <mergeCell ref="E37:H37"/>
    <mergeCell ref="E34:H34"/>
    <mergeCell ref="E14:H14"/>
    <mergeCell ref="E15:H15"/>
    <mergeCell ref="E16:H16"/>
    <mergeCell ref="E17:H17"/>
    <mergeCell ref="I16:K16"/>
    <mergeCell ref="I17:K17"/>
    <mergeCell ref="I18:K18"/>
    <mergeCell ref="B21:D21"/>
    <mergeCell ref="E18:H18"/>
    <mergeCell ref="E19:H19"/>
    <mergeCell ref="E20:H20"/>
    <mergeCell ref="E21:H21"/>
    <mergeCell ref="I19:K19"/>
    <mergeCell ref="I20:K20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I21:K21"/>
    <mergeCell ref="I35:K35"/>
    <mergeCell ref="I36:K36"/>
    <mergeCell ref="I41:K41"/>
    <mergeCell ref="I42:K42"/>
    <mergeCell ref="I37:K37"/>
    <mergeCell ref="I38:K38"/>
    <mergeCell ref="I39:K39"/>
    <mergeCell ref="I40:K40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35:E42 E14:E21">
      <formula1>INDIRECT($B35)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&amp;C４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N20"/>
  <sheetViews>
    <sheetView zoomScaleSheetLayoutView="100" workbookViewId="0" topLeftCell="A16">
      <selection activeCell="M32" sqref="M32"/>
    </sheetView>
  </sheetViews>
  <sheetFormatPr defaultColWidth="9.00390625" defaultRowHeight="13.5"/>
  <cols>
    <col min="1" max="1" width="9.625" style="303" customWidth="1"/>
    <col min="2" max="7" width="9.50390625" style="303" customWidth="1"/>
    <col min="8" max="9" width="9.50390625" style="304" customWidth="1"/>
    <col min="10" max="10" width="0.875" style="303" customWidth="1"/>
    <col min="11" max="16384" width="9.00390625" style="303" customWidth="1"/>
  </cols>
  <sheetData>
    <row r="2" spans="1:14" ht="12" customHeight="1">
      <c r="A2" s="301" t="s">
        <v>191</v>
      </c>
      <c r="B2" s="121"/>
      <c r="C2" s="121"/>
      <c r="D2" s="120"/>
      <c r="E2" s="121"/>
      <c r="F2" s="121"/>
      <c r="G2" s="121"/>
      <c r="H2" s="121"/>
      <c r="I2" s="121"/>
      <c r="J2" s="133"/>
      <c r="K2" s="133"/>
      <c r="L2" s="302"/>
      <c r="M2" s="302"/>
      <c r="N2" s="302"/>
    </row>
    <row r="3" spans="1:14" ht="12" customHeight="1">
      <c r="A3" s="115" t="s">
        <v>203</v>
      </c>
      <c r="B3" s="105"/>
      <c r="C3" s="105"/>
      <c r="D3" s="105"/>
      <c r="E3" s="121"/>
      <c r="F3" s="121"/>
      <c r="G3" s="121"/>
      <c r="H3" s="121"/>
      <c r="I3" s="121"/>
      <c r="J3" s="121"/>
      <c r="K3" s="121"/>
      <c r="L3" s="121"/>
      <c r="M3" s="105"/>
      <c r="N3" s="105"/>
    </row>
    <row r="4" spans="1:14" ht="12" customHeight="1">
      <c r="A4" s="115" t="s">
        <v>190</v>
      </c>
      <c r="B4" s="115"/>
      <c r="C4" s="115"/>
      <c r="D4" s="130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" customHeight="1">
      <c r="A5" s="115" t="s">
        <v>204</v>
      </c>
      <c r="B5" s="105"/>
      <c r="C5" s="105"/>
      <c r="D5" s="105"/>
      <c r="E5" s="121"/>
      <c r="F5" s="121"/>
      <c r="G5" s="121"/>
      <c r="H5" s="121"/>
      <c r="I5" s="121"/>
      <c r="J5" s="121"/>
      <c r="K5" s="121"/>
      <c r="L5" s="121"/>
      <c r="M5" s="105"/>
      <c r="N5" s="105"/>
    </row>
    <row r="6" spans="1:14" ht="12" customHeight="1">
      <c r="A6" s="115" t="s">
        <v>192</v>
      </c>
      <c r="B6" s="115"/>
      <c r="C6" s="115"/>
      <c r="D6" s="130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2" customHeight="1">
      <c r="A7" s="115"/>
      <c r="B7" s="115"/>
      <c r="C7" s="115"/>
      <c r="D7" s="130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2" customHeight="1">
      <c r="A8" s="115" t="s">
        <v>205</v>
      </c>
      <c r="B8" s="105"/>
      <c r="C8" s="105"/>
      <c r="D8" s="105"/>
      <c r="E8" s="121"/>
      <c r="F8" s="121"/>
      <c r="G8" s="121"/>
      <c r="H8" s="121"/>
      <c r="I8" s="121"/>
      <c r="J8" s="121"/>
      <c r="K8" s="121"/>
      <c r="L8" s="105"/>
      <c r="M8" s="105"/>
      <c r="N8" s="105"/>
    </row>
    <row r="9" spans="1:14" ht="12" customHeight="1">
      <c r="A9" s="121" t="s">
        <v>193</v>
      </c>
      <c r="B9" s="121"/>
      <c r="C9" s="121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2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" customHeight="1">
      <c r="A11" s="301" t="s">
        <v>194</v>
      </c>
      <c r="B11" s="121"/>
      <c r="C11" s="121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ht="12" customHeight="1">
      <c r="A12" s="121" t="s">
        <v>195</v>
      </c>
      <c r="B12" s="121"/>
      <c r="C12" s="121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12" customHeight="1">
      <c r="A13" s="119" t="s">
        <v>196</v>
      </c>
      <c r="B13" s="121"/>
      <c r="C13" s="121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2" customHeight="1">
      <c r="A14" s="121" t="s">
        <v>197</v>
      </c>
      <c r="B14" s="121"/>
      <c r="C14" s="121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ht="12" customHeight="1">
      <c r="A15" s="121"/>
      <c r="B15" s="121"/>
      <c r="C15" s="121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2" customHeight="1">
      <c r="A16" s="301" t="s">
        <v>198</v>
      </c>
      <c r="B16" s="121"/>
      <c r="C16" s="121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12" customHeight="1">
      <c r="A17" s="121" t="s">
        <v>199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12" customHeight="1">
      <c r="A18" s="121" t="s">
        <v>200</v>
      </c>
      <c r="B18" s="9"/>
      <c r="C18" s="9"/>
      <c r="D18" s="9"/>
      <c r="E18" s="9"/>
      <c r="F18" s="9"/>
      <c r="G18" s="9"/>
      <c r="H18" s="121"/>
      <c r="I18" s="121"/>
      <c r="J18" s="121"/>
      <c r="K18" s="121"/>
      <c r="L18" s="121"/>
      <c r="M18" s="121"/>
      <c r="N18" s="121"/>
    </row>
    <row r="19" spans="1:14" ht="12" customHeight="1">
      <c r="A19" s="121" t="s">
        <v>201</v>
      </c>
      <c r="B19" s="121"/>
      <c r="C19" s="121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2" customHeight="1">
      <c r="A20" s="121" t="s">
        <v>202</v>
      </c>
      <c r="B20" s="5"/>
      <c r="C20" s="5"/>
      <c r="D20" s="101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&amp;C５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4">
      <selection activeCell="AD35" sqref="AD35"/>
    </sheetView>
  </sheetViews>
  <sheetFormatPr defaultColWidth="9.00390625" defaultRowHeight="14.25" customHeight="1"/>
  <cols>
    <col min="1" max="4" width="1.875" style="136" customWidth="1"/>
    <col min="5" max="5" width="22.125" style="136" customWidth="1"/>
    <col min="6" max="6" width="10.625" style="223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3" customWidth="1"/>
    <col min="18" max="22" width="9.625" style="139" customWidth="1"/>
    <col min="23" max="16384" width="9.003906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117</v>
      </c>
      <c r="L1" s="144" t="s">
        <v>118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f>DATE(YEAR(I2)-1,MONTH(I2),1)</f>
        <v>42125</v>
      </c>
      <c r="H2" s="150">
        <f>DATE(YEAR(I2),MONTH(I2)-1,1)</f>
        <v>42461</v>
      </c>
      <c r="I2" s="150">
        <f>'表紙'!$A$5</f>
        <v>42515</v>
      </c>
      <c r="J2" s="151"/>
      <c r="K2" s="151"/>
      <c r="M2" s="152"/>
      <c r="N2" s="145"/>
      <c r="O2" s="145"/>
      <c r="P2" s="145"/>
      <c r="Q2" s="138"/>
      <c r="R2" s="153">
        <f aca="true" t="shared" si="0" ref="R2:T4">G2</f>
        <v>42125</v>
      </c>
      <c r="S2" s="153">
        <f t="shared" si="0"/>
        <v>42461</v>
      </c>
      <c r="T2" s="153">
        <f t="shared" si="0"/>
        <v>42515</v>
      </c>
      <c r="V2" s="154" t="s">
        <v>119</v>
      </c>
    </row>
    <row r="3" spans="1:22" s="164" customFormat="1" ht="13.5" customHeight="1">
      <c r="A3" s="155"/>
      <c r="B3" s="156"/>
      <c r="C3" s="156"/>
      <c r="D3" s="156"/>
      <c r="E3" s="157"/>
      <c r="F3" s="374" t="s">
        <v>120</v>
      </c>
      <c r="G3" s="158" t="str">
        <f>TEXT(G2,"[$-411]ggge")&amp;"年"</f>
        <v>平成27年</v>
      </c>
      <c r="H3" s="158" t="str">
        <f>TEXT(H2,"[$-411]ggge")&amp;"年"</f>
        <v>平成28年</v>
      </c>
      <c r="I3" s="159" t="str">
        <f>TEXT(I2,"[$-411]ggge")&amp;"年"</f>
        <v>平成28年</v>
      </c>
      <c r="J3" s="160"/>
      <c r="K3" s="161"/>
      <c r="L3" s="155"/>
      <c r="M3" s="162"/>
      <c r="N3" s="162"/>
      <c r="O3" s="162"/>
      <c r="P3" s="163"/>
      <c r="Q3" s="374" t="s">
        <v>120</v>
      </c>
      <c r="R3" s="158" t="str">
        <f t="shared" si="0"/>
        <v>平成27年</v>
      </c>
      <c r="S3" s="158" t="str">
        <f t="shared" si="0"/>
        <v>平成28年</v>
      </c>
      <c r="T3" s="159" t="str">
        <f t="shared" si="0"/>
        <v>平成28年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375"/>
      <c r="G4" s="168" t="str">
        <f>MONTH(G2)&amp;"月"</f>
        <v>5月</v>
      </c>
      <c r="H4" s="168" t="str">
        <f>MONTH(H2)&amp;"月"</f>
        <v>4月</v>
      </c>
      <c r="I4" s="169" t="str">
        <f>MONTH(I2)&amp;"月"</f>
        <v>5月</v>
      </c>
      <c r="J4" s="170" t="s">
        <v>121</v>
      </c>
      <c r="K4" s="158" t="s">
        <v>122</v>
      </c>
      <c r="L4" s="171"/>
      <c r="M4" s="172"/>
      <c r="N4" s="172"/>
      <c r="O4" s="172"/>
      <c r="P4" s="173"/>
      <c r="Q4" s="375"/>
      <c r="R4" s="168" t="str">
        <f t="shared" si="0"/>
        <v>5月</v>
      </c>
      <c r="S4" s="168" t="str">
        <f t="shared" si="0"/>
        <v>4月</v>
      </c>
      <c r="T4" s="169" t="str">
        <f t="shared" si="0"/>
        <v>5月</v>
      </c>
      <c r="U4" s="170" t="s">
        <v>121</v>
      </c>
      <c r="V4" s="158" t="s">
        <v>122</v>
      </c>
    </row>
    <row r="5" spans="1:22" s="164" customFormat="1" ht="13.5" customHeight="1">
      <c r="A5" s="174"/>
      <c r="B5" s="175"/>
      <c r="C5" s="175"/>
      <c r="D5" s="175"/>
      <c r="E5" s="176"/>
      <c r="F5" s="376"/>
      <c r="G5" s="177" t="s">
        <v>123</v>
      </c>
      <c r="H5" s="177" t="s">
        <v>124</v>
      </c>
      <c r="I5" s="178"/>
      <c r="J5" s="177" t="s">
        <v>125</v>
      </c>
      <c r="K5" s="177" t="s">
        <v>125</v>
      </c>
      <c r="L5" s="179"/>
      <c r="M5" s="180"/>
      <c r="N5" s="180"/>
      <c r="O5" s="180"/>
      <c r="P5" s="181"/>
      <c r="Q5" s="376"/>
      <c r="R5" s="177" t="s">
        <v>123</v>
      </c>
      <c r="S5" s="177" t="s">
        <v>124</v>
      </c>
      <c r="T5" s="178"/>
      <c r="U5" s="177" t="s">
        <v>125</v>
      </c>
      <c r="V5" s="177" t="s">
        <v>125</v>
      </c>
    </row>
    <row r="6" spans="1:22" s="190" customFormat="1" ht="15.75" customHeight="1">
      <c r="A6" s="182" t="str">
        <f>B6&amp;C6&amp;D6&amp;E6</f>
        <v>総合</v>
      </c>
      <c r="B6" s="377" t="s">
        <v>91</v>
      </c>
      <c r="C6" s="377"/>
      <c r="D6" s="377"/>
      <c r="E6" s="377"/>
      <c r="F6" s="183">
        <v>10000</v>
      </c>
      <c r="G6" s="184">
        <v>104.5</v>
      </c>
      <c r="H6" s="185">
        <v>103.6</v>
      </c>
      <c r="I6" s="186">
        <v>103.8</v>
      </c>
      <c r="J6" s="187">
        <v>0.3</v>
      </c>
      <c r="K6" s="188">
        <v>-0.7</v>
      </c>
      <c r="L6" s="189" t="str">
        <f aca="true" t="shared" si="1" ref="L6:L15">M6&amp;N6&amp;O6&amp;P6</f>
        <v>被服及び履物</v>
      </c>
      <c r="M6" s="377" t="s">
        <v>17</v>
      </c>
      <c r="N6" s="377"/>
      <c r="O6" s="377"/>
      <c r="P6" s="377"/>
      <c r="Q6" s="183">
        <v>390</v>
      </c>
      <c r="R6" s="184">
        <v>107.6</v>
      </c>
      <c r="S6" s="185">
        <v>110.5</v>
      </c>
      <c r="T6" s="186">
        <v>110.3</v>
      </c>
      <c r="U6" s="187">
        <v>-0.1</v>
      </c>
      <c r="V6" s="188">
        <v>2.5</v>
      </c>
    </row>
    <row r="7" spans="1:22" s="164" customFormat="1" ht="15.75" customHeight="1">
      <c r="A7" s="191" t="str">
        <f>B7&amp;C7&amp;D7&amp;E7</f>
        <v>生鮮食品を除く総合</v>
      </c>
      <c r="B7" s="192"/>
      <c r="C7" s="371" t="s">
        <v>72</v>
      </c>
      <c r="D7" s="371"/>
      <c r="E7" s="371"/>
      <c r="F7" s="183">
        <v>9574</v>
      </c>
      <c r="G7" s="193">
        <v>104</v>
      </c>
      <c r="H7" s="194">
        <v>103</v>
      </c>
      <c r="I7" s="195">
        <v>103.2</v>
      </c>
      <c r="J7" s="196">
        <v>0.1</v>
      </c>
      <c r="K7" s="197">
        <v>-0.8</v>
      </c>
      <c r="L7" s="198" t="str">
        <f t="shared" si="1"/>
        <v>衣料</v>
      </c>
      <c r="M7" s="192"/>
      <c r="N7" s="192"/>
      <c r="O7" s="371" t="s">
        <v>18</v>
      </c>
      <c r="P7" s="371"/>
      <c r="Q7" s="199">
        <v>149</v>
      </c>
      <c r="R7" s="193">
        <v>104.6</v>
      </c>
      <c r="S7" s="194">
        <v>107.4</v>
      </c>
      <c r="T7" s="195">
        <v>106.6</v>
      </c>
      <c r="U7" s="200">
        <v>-0.7</v>
      </c>
      <c r="V7" s="201">
        <v>2</v>
      </c>
    </row>
    <row r="8" spans="1:22" s="164" customFormat="1" ht="15.75" customHeight="1">
      <c r="A8" s="191" t="str">
        <f>B8&amp;C8&amp;D8&amp;E8</f>
        <v>持家の帰属家賃を除く総合</v>
      </c>
      <c r="B8" s="192"/>
      <c r="C8" s="371" t="s">
        <v>126</v>
      </c>
      <c r="D8" s="371"/>
      <c r="E8" s="371"/>
      <c r="F8" s="183">
        <v>8572</v>
      </c>
      <c r="G8" s="193">
        <v>105.6</v>
      </c>
      <c r="H8" s="194">
        <v>104.7</v>
      </c>
      <c r="I8" s="195">
        <v>105</v>
      </c>
      <c r="J8" s="196">
        <v>0.3</v>
      </c>
      <c r="K8" s="197">
        <v>-0.6</v>
      </c>
      <c r="L8" s="198" t="str">
        <f t="shared" si="1"/>
        <v>和服</v>
      </c>
      <c r="M8" s="192"/>
      <c r="N8" s="192"/>
      <c r="O8" s="192"/>
      <c r="P8" s="192" t="s">
        <v>127</v>
      </c>
      <c r="Q8" s="199">
        <v>2</v>
      </c>
      <c r="R8" s="193">
        <v>102.6</v>
      </c>
      <c r="S8" s="194">
        <v>99.5</v>
      </c>
      <c r="T8" s="195">
        <v>99.5</v>
      </c>
      <c r="U8" s="200">
        <v>0</v>
      </c>
      <c r="V8" s="201">
        <v>-3</v>
      </c>
    </row>
    <row r="9" spans="1:22" s="164" customFormat="1" ht="15.75" customHeight="1">
      <c r="A9" s="191" t="str">
        <f>B9&amp;C9&amp;D9&amp;E9</f>
        <v>持家の帰属家賃及び生鮮食品を除く総合</v>
      </c>
      <c r="B9" s="192"/>
      <c r="C9" s="378" t="s">
        <v>128</v>
      </c>
      <c r="D9" s="379"/>
      <c r="E9" s="379"/>
      <c r="F9" s="183">
        <v>8146</v>
      </c>
      <c r="G9" s="193">
        <v>105</v>
      </c>
      <c r="H9" s="194">
        <v>104.1</v>
      </c>
      <c r="I9" s="195">
        <v>104.3</v>
      </c>
      <c r="J9" s="196">
        <v>0.2</v>
      </c>
      <c r="K9" s="197">
        <v>-0.7</v>
      </c>
      <c r="L9" s="198" t="str">
        <f t="shared" si="1"/>
        <v>洋服</v>
      </c>
      <c r="M9" s="192"/>
      <c r="N9" s="192"/>
      <c r="O9" s="192"/>
      <c r="P9" s="192" t="s">
        <v>19</v>
      </c>
      <c r="Q9" s="199">
        <v>147</v>
      </c>
      <c r="R9" s="193">
        <v>104.6</v>
      </c>
      <c r="S9" s="194">
        <v>107.4</v>
      </c>
      <c r="T9" s="195">
        <v>106.7</v>
      </c>
      <c r="U9" s="200">
        <v>-0.7</v>
      </c>
      <c r="V9" s="201">
        <v>2</v>
      </c>
    </row>
    <row r="10" spans="1:22" s="164" customFormat="1" ht="15.75" customHeight="1">
      <c r="A10" s="191" t="str">
        <f>B10&amp;C10&amp;D10&amp;E10</f>
        <v>食料（酒類を除く）及びエネルギーを除く総合</v>
      </c>
      <c r="B10" s="192"/>
      <c r="C10" s="378" t="s">
        <v>73</v>
      </c>
      <c r="D10" s="378"/>
      <c r="E10" s="378"/>
      <c r="F10" s="183">
        <v>6801</v>
      </c>
      <c r="G10" s="193">
        <v>101.3</v>
      </c>
      <c r="H10" s="194">
        <v>101.4</v>
      </c>
      <c r="I10" s="195">
        <v>101.4</v>
      </c>
      <c r="J10" s="196">
        <v>0</v>
      </c>
      <c r="K10" s="197">
        <v>0.1</v>
      </c>
      <c r="L10" s="198" t="str">
        <f t="shared" si="1"/>
        <v>シャツ・セーター・下着類</v>
      </c>
      <c r="M10" s="192"/>
      <c r="N10" s="202"/>
      <c r="O10" s="371" t="s">
        <v>20</v>
      </c>
      <c r="P10" s="371"/>
      <c r="Q10" s="199">
        <v>125</v>
      </c>
      <c r="R10" s="193">
        <v>111</v>
      </c>
      <c r="S10" s="194">
        <v>115.5</v>
      </c>
      <c r="T10" s="195">
        <v>115.4</v>
      </c>
      <c r="U10" s="200">
        <v>-0.1</v>
      </c>
      <c r="V10" s="201">
        <v>4</v>
      </c>
    </row>
    <row r="11" spans="1:22" s="164" customFormat="1" ht="15.75" customHeight="1">
      <c r="A11" s="203"/>
      <c r="B11" s="192"/>
      <c r="C11" s="202"/>
      <c r="D11" s="202"/>
      <c r="E11" s="202"/>
      <c r="F11" s="183"/>
      <c r="G11" s="193"/>
      <c r="H11" s="194"/>
      <c r="I11" s="195"/>
      <c r="J11" s="196"/>
      <c r="K11" s="197"/>
      <c r="L11" s="198" t="str">
        <f t="shared" si="1"/>
        <v>シャツ・セーター類</v>
      </c>
      <c r="M11" s="192"/>
      <c r="N11" s="192"/>
      <c r="O11" s="192"/>
      <c r="P11" s="192" t="s">
        <v>21</v>
      </c>
      <c r="Q11" s="199">
        <v>87</v>
      </c>
      <c r="R11" s="193">
        <v>113.5</v>
      </c>
      <c r="S11" s="194">
        <v>120.1</v>
      </c>
      <c r="T11" s="195">
        <v>119.7</v>
      </c>
      <c r="U11" s="200">
        <v>-0.3</v>
      </c>
      <c r="V11" s="201">
        <v>5.5</v>
      </c>
    </row>
    <row r="12" spans="1:22" s="190" customFormat="1" ht="15.75" customHeight="1">
      <c r="A12" s="191" t="str">
        <f aca="true" t="shared" si="2" ref="A12:A29">B12&amp;C12&amp;D12&amp;E12</f>
        <v>食料</v>
      </c>
      <c r="B12" s="372" t="s">
        <v>51</v>
      </c>
      <c r="C12" s="372"/>
      <c r="D12" s="372"/>
      <c r="E12" s="372"/>
      <c r="F12" s="183">
        <v>2554</v>
      </c>
      <c r="G12" s="193">
        <v>108.7</v>
      </c>
      <c r="H12" s="194">
        <v>109.6</v>
      </c>
      <c r="I12" s="195">
        <v>110.5</v>
      </c>
      <c r="J12" s="196">
        <v>0.8</v>
      </c>
      <c r="K12" s="197">
        <v>1.6</v>
      </c>
      <c r="L12" s="198" t="str">
        <f t="shared" si="1"/>
        <v>下着類</v>
      </c>
      <c r="M12" s="204"/>
      <c r="N12" s="192"/>
      <c r="O12" s="192"/>
      <c r="P12" s="192" t="s">
        <v>22</v>
      </c>
      <c r="Q12" s="199">
        <v>38</v>
      </c>
      <c r="R12" s="193">
        <v>105.2</v>
      </c>
      <c r="S12" s="194">
        <v>104.8</v>
      </c>
      <c r="T12" s="195">
        <v>105.3</v>
      </c>
      <c r="U12" s="200">
        <v>0.5</v>
      </c>
      <c r="V12" s="201">
        <v>0.1</v>
      </c>
    </row>
    <row r="13" spans="1:22" s="164" customFormat="1" ht="15.75" customHeight="1">
      <c r="A13" s="191" t="str">
        <f t="shared" si="2"/>
        <v>生鮮食品</v>
      </c>
      <c r="B13" s="192"/>
      <c r="C13" s="371" t="s">
        <v>94</v>
      </c>
      <c r="D13" s="371"/>
      <c r="E13" s="371"/>
      <c r="F13" s="183">
        <v>426</v>
      </c>
      <c r="G13" s="193">
        <v>117.6</v>
      </c>
      <c r="H13" s="194">
        <v>115.9</v>
      </c>
      <c r="I13" s="195">
        <v>119.2</v>
      </c>
      <c r="J13" s="196">
        <v>2.8</v>
      </c>
      <c r="K13" s="197">
        <v>1.3</v>
      </c>
      <c r="L13" s="198" t="str">
        <f t="shared" si="1"/>
        <v>履物類</v>
      </c>
      <c r="M13" s="192"/>
      <c r="N13" s="192"/>
      <c r="O13" s="371" t="s">
        <v>23</v>
      </c>
      <c r="P13" s="371"/>
      <c r="Q13" s="199">
        <v>48</v>
      </c>
      <c r="R13" s="193">
        <v>118.2</v>
      </c>
      <c r="S13" s="194">
        <v>119.3</v>
      </c>
      <c r="T13" s="195">
        <v>121.1</v>
      </c>
      <c r="U13" s="200">
        <v>1.6</v>
      </c>
      <c r="V13" s="201">
        <v>2.5</v>
      </c>
    </row>
    <row r="14" spans="1:22" s="164" customFormat="1" ht="15.75" customHeight="1">
      <c r="A14" s="191" t="str">
        <f t="shared" si="2"/>
        <v>生鮮食品を除く食料</v>
      </c>
      <c r="B14" s="192"/>
      <c r="C14" s="371" t="s">
        <v>129</v>
      </c>
      <c r="D14" s="371"/>
      <c r="E14" s="371"/>
      <c r="F14" s="183">
        <v>2128</v>
      </c>
      <c r="G14" s="193">
        <v>107</v>
      </c>
      <c r="H14" s="194">
        <v>108.3</v>
      </c>
      <c r="I14" s="195">
        <v>108.8</v>
      </c>
      <c r="J14" s="196">
        <v>0.4</v>
      </c>
      <c r="K14" s="197">
        <v>1.7</v>
      </c>
      <c r="L14" s="198" t="str">
        <f t="shared" si="1"/>
        <v>他の被服類</v>
      </c>
      <c r="M14" s="192"/>
      <c r="N14" s="192"/>
      <c r="O14" s="373" t="s">
        <v>130</v>
      </c>
      <c r="P14" s="373"/>
      <c r="Q14" s="199">
        <v>38</v>
      </c>
      <c r="R14" s="193">
        <v>96.8</v>
      </c>
      <c r="S14" s="194">
        <v>99</v>
      </c>
      <c r="T14" s="195">
        <v>98.6</v>
      </c>
      <c r="U14" s="200">
        <v>-0.4</v>
      </c>
      <c r="V14" s="201">
        <v>1.9</v>
      </c>
    </row>
    <row r="15" spans="1:22" s="164" customFormat="1" ht="15.75" customHeight="1">
      <c r="A15" s="191" t="str">
        <f t="shared" si="2"/>
        <v>穀類</v>
      </c>
      <c r="B15" s="192"/>
      <c r="C15" s="192"/>
      <c r="D15" s="371" t="s">
        <v>53</v>
      </c>
      <c r="E15" s="371"/>
      <c r="F15" s="183">
        <v>243</v>
      </c>
      <c r="G15" s="193">
        <v>95.8</v>
      </c>
      <c r="H15" s="194">
        <v>96.3</v>
      </c>
      <c r="I15" s="195">
        <v>97.2</v>
      </c>
      <c r="J15" s="196">
        <v>0.9</v>
      </c>
      <c r="K15" s="197">
        <v>1.5</v>
      </c>
      <c r="L15" s="198" t="str">
        <f t="shared" si="1"/>
        <v>被服関連サービス</v>
      </c>
      <c r="M15" s="192"/>
      <c r="N15" s="192"/>
      <c r="O15" s="371" t="s">
        <v>131</v>
      </c>
      <c r="P15" s="371"/>
      <c r="Q15" s="199">
        <v>30</v>
      </c>
      <c r="R15" s="193">
        <v>105.6</v>
      </c>
      <c r="S15" s="194">
        <v>105.6</v>
      </c>
      <c r="T15" s="195">
        <v>105.6</v>
      </c>
      <c r="U15" s="200">
        <v>0</v>
      </c>
      <c r="V15" s="201">
        <v>0</v>
      </c>
    </row>
    <row r="16" spans="1:22" s="164" customFormat="1" ht="15.75" customHeight="1">
      <c r="A16" s="191" t="str">
        <f t="shared" si="2"/>
        <v>魚介類</v>
      </c>
      <c r="B16" s="192"/>
      <c r="C16" s="192"/>
      <c r="D16" s="371" t="s">
        <v>132</v>
      </c>
      <c r="E16" s="371"/>
      <c r="F16" s="183">
        <v>248</v>
      </c>
      <c r="G16" s="193">
        <v>120.6</v>
      </c>
      <c r="H16" s="194">
        <v>123.7</v>
      </c>
      <c r="I16" s="195">
        <v>124.5</v>
      </c>
      <c r="J16" s="196">
        <v>0.7</v>
      </c>
      <c r="K16" s="197">
        <v>3.2</v>
      </c>
      <c r="L16" s="165"/>
      <c r="M16" s="192"/>
      <c r="N16" s="192"/>
      <c r="O16" s="192"/>
      <c r="P16" s="192"/>
      <c r="Q16" s="199"/>
      <c r="R16" s="193"/>
      <c r="S16" s="194"/>
      <c r="T16" s="195"/>
      <c r="U16" s="200"/>
      <c r="V16" s="201"/>
    </row>
    <row r="17" spans="1:22" s="164" customFormat="1" ht="15.75" customHeight="1">
      <c r="A17" s="191" t="str">
        <f t="shared" si="2"/>
        <v>生鮮魚介</v>
      </c>
      <c r="B17" s="192"/>
      <c r="C17" s="192"/>
      <c r="D17" s="192"/>
      <c r="E17" s="192" t="s">
        <v>133</v>
      </c>
      <c r="F17" s="183">
        <v>140</v>
      </c>
      <c r="G17" s="193">
        <v>116.2</v>
      </c>
      <c r="H17" s="194">
        <v>121.2</v>
      </c>
      <c r="I17" s="195">
        <v>124.3</v>
      </c>
      <c r="J17" s="196">
        <v>2.6</v>
      </c>
      <c r="K17" s="197">
        <v>6.9</v>
      </c>
      <c r="L17" s="198" t="str">
        <f>M17&amp;N17&amp;O17&amp;P17</f>
        <v>保健医療</v>
      </c>
      <c r="M17" s="372" t="s">
        <v>134</v>
      </c>
      <c r="N17" s="372"/>
      <c r="O17" s="372"/>
      <c r="P17" s="372"/>
      <c r="Q17" s="199">
        <v>523</v>
      </c>
      <c r="R17" s="193">
        <v>100.8</v>
      </c>
      <c r="S17" s="194">
        <v>101</v>
      </c>
      <c r="T17" s="195">
        <v>101.5</v>
      </c>
      <c r="U17" s="200">
        <v>0.5</v>
      </c>
      <c r="V17" s="201">
        <v>0.7</v>
      </c>
    </row>
    <row r="18" spans="1:22" s="164" customFormat="1" ht="15.75" customHeight="1">
      <c r="A18" s="191" t="str">
        <f t="shared" si="2"/>
        <v>肉類</v>
      </c>
      <c r="B18" s="192"/>
      <c r="C18" s="192"/>
      <c r="D18" s="371" t="s">
        <v>135</v>
      </c>
      <c r="E18" s="371"/>
      <c r="F18" s="183">
        <v>194</v>
      </c>
      <c r="G18" s="193">
        <v>112.4</v>
      </c>
      <c r="H18" s="194">
        <v>115.8</v>
      </c>
      <c r="I18" s="195">
        <v>118.7</v>
      </c>
      <c r="J18" s="196">
        <v>2.5</v>
      </c>
      <c r="K18" s="197">
        <v>5.5</v>
      </c>
      <c r="L18" s="198" t="str">
        <f>M18&amp;N18&amp;O18&amp;P18</f>
        <v>医薬品・健康保持用摂取品</v>
      </c>
      <c r="M18" s="192"/>
      <c r="N18" s="192"/>
      <c r="O18" s="371" t="s">
        <v>136</v>
      </c>
      <c r="P18" s="371"/>
      <c r="Q18" s="199">
        <v>137</v>
      </c>
      <c r="R18" s="193">
        <v>95.8</v>
      </c>
      <c r="S18" s="194">
        <v>94.5</v>
      </c>
      <c r="T18" s="195">
        <v>95.7</v>
      </c>
      <c r="U18" s="200">
        <v>1.2</v>
      </c>
      <c r="V18" s="201">
        <v>-0.1</v>
      </c>
    </row>
    <row r="19" spans="1:22" s="164" customFormat="1" ht="15.75" customHeight="1">
      <c r="A19" s="191" t="str">
        <f t="shared" si="2"/>
        <v>乳卵類</v>
      </c>
      <c r="B19" s="192"/>
      <c r="C19" s="192"/>
      <c r="D19" s="371" t="s">
        <v>137</v>
      </c>
      <c r="E19" s="371"/>
      <c r="F19" s="183">
        <v>100</v>
      </c>
      <c r="G19" s="193">
        <v>108.3</v>
      </c>
      <c r="H19" s="194">
        <v>109.4</v>
      </c>
      <c r="I19" s="195">
        <v>109.5</v>
      </c>
      <c r="J19" s="196">
        <v>0.1</v>
      </c>
      <c r="K19" s="197">
        <v>1.1</v>
      </c>
      <c r="L19" s="198" t="str">
        <f>M19&amp;N19&amp;O19&amp;P19</f>
        <v>保健医療用品・器具</v>
      </c>
      <c r="M19" s="192"/>
      <c r="N19" s="192"/>
      <c r="O19" s="371" t="s">
        <v>24</v>
      </c>
      <c r="P19" s="371"/>
      <c r="Q19" s="199">
        <v>73</v>
      </c>
      <c r="R19" s="193">
        <v>101</v>
      </c>
      <c r="S19" s="194">
        <v>99.6</v>
      </c>
      <c r="T19" s="195">
        <v>101</v>
      </c>
      <c r="U19" s="200">
        <v>1.4</v>
      </c>
      <c r="V19" s="201">
        <v>0</v>
      </c>
    </row>
    <row r="20" spans="1:22" s="164" customFormat="1" ht="15.75" customHeight="1">
      <c r="A20" s="191" t="str">
        <f t="shared" si="2"/>
        <v>野菜・海藻</v>
      </c>
      <c r="B20" s="192"/>
      <c r="C20" s="192"/>
      <c r="D20" s="371" t="s">
        <v>138</v>
      </c>
      <c r="E20" s="371"/>
      <c r="F20" s="183">
        <v>301</v>
      </c>
      <c r="G20" s="193">
        <v>109.2</v>
      </c>
      <c r="H20" s="194">
        <v>106.9</v>
      </c>
      <c r="I20" s="195">
        <v>107.1</v>
      </c>
      <c r="J20" s="196">
        <v>0.1</v>
      </c>
      <c r="K20" s="197">
        <v>-1.9</v>
      </c>
      <c r="L20" s="198" t="str">
        <f>M20&amp;N20&amp;O20&amp;P20</f>
        <v>保健医療サービス</v>
      </c>
      <c r="M20" s="192"/>
      <c r="N20" s="192"/>
      <c r="O20" s="371" t="s">
        <v>25</v>
      </c>
      <c r="P20" s="371"/>
      <c r="Q20" s="199">
        <v>313</v>
      </c>
      <c r="R20" s="193">
        <v>103</v>
      </c>
      <c r="S20" s="194">
        <v>104.1</v>
      </c>
      <c r="T20" s="195">
        <v>104.1</v>
      </c>
      <c r="U20" s="200">
        <v>0</v>
      </c>
      <c r="V20" s="201">
        <v>1.1</v>
      </c>
    </row>
    <row r="21" spans="1:22" s="164" customFormat="1" ht="15.75" customHeight="1">
      <c r="A21" s="191" t="str">
        <f t="shared" si="2"/>
        <v>生鮮野菜</v>
      </c>
      <c r="B21" s="192"/>
      <c r="C21" s="192"/>
      <c r="D21" s="192"/>
      <c r="E21" s="192" t="s">
        <v>139</v>
      </c>
      <c r="F21" s="183">
        <v>198</v>
      </c>
      <c r="G21" s="193">
        <v>113.4</v>
      </c>
      <c r="H21" s="194">
        <v>108.4</v>
      </c>
      <c r="I21" s="195">
        <v>108.4</v>
      </c>
      <c r="J21" s="196">
        <v>0.1</v>
      </c>
      <c r="K21" s="197">
        <v>-4.4</v>
      </c>
      <c r="L21" s="165"/>
      <c r="M21" s="192"/>
      <c r="N21" s="192"/>
      <c r="O21" s="192"/>
      <c r="P21" s="192"/>
      <c r="Q21" s="199"/>
      <c r="R21" s="193"/>
      <c r="S21" s="194"/>
      <c r="T21" s="195"/>
      <c r="U21" s="200"/>
      <c r="V21" s="201"/>
    </row>
    <row r="22" spans="1:22" s="164" customFormat="1" ht="15.75" customHeight="1">
      <c r="A22" s="191" t="str">
        <f t="shared" si="2"/>
        <v>果物</v>
      </c>
      <c r="B22" s="192"/>
      <c r="C22" s="192"/>
      <c r="D22" s="371" t="s">
        <v>140</v>
      </c>
      <c r="E22" s="371"/>
      <c r="F22" s="183">
        <v>93</v>
      </c>
      <c r="G22" s="193">
        <v>128.3</v>
      </c>
      <c r="H22" s="194">
        <v>124.6</v>
      </c>
      <c r="I22" s="195">
        <v>134.7</v>
      </c>
      <c r="J22" s="196">
        <v>8.1</v>
      </c>
      <c r="K22" s="197">
        <v>5</v>
      </c>
      <c r="L22" s="198" t="str">
        <f>M22&amp;N22&amp;O22&amp;P22</f>
        <v>交通・通信</v>
      </c>
      <c r="M22" s="372" t="s">
        <v>141</v>
      </c>
      <c r="N22" s="372"/>
      <c r="O22" s="372"/>
      <c r="P22" s="372"/>
      <c r="Q22" s="199">
        <v>1441</v>
      </c>
      <c r="R22" s="193">
        <v>103.7</v>
      </c>
      <c r="S22" s="194">
        <v>101.9</v>
      </c>
      <c r="T22" s="195">
        <v>101.7</v>
      </c>
      <c r="U22" s="200">
        <v>-0.1</v>
      </c>
      <c r="V22" s="201">
        <v>-1.9</v>
      </c>
    </row>
    <row r="23" spans="1:22" s="164" customFormat="1" ht="15.75" customHeight="1">
      <c r="A23" s="191" t="str">
        <f t="shared" si="2"/>
        <v>生鮮果物</v>
      </c>
      <c r="B23" s="192"/>
      <c r="C23" s="192"/>
      <c r="D23" s="192"/>
      <c r="E23" s="192" t="s">
        <v>52</v>
      </c>
      <c r="F23" s="183">
        <v>88</v>
      </c>
      <c r="G23" s="193">
        <v>129.3</v>
      </c>
      <c r="H23" s="194">
        <v>124.8</v>
      </c>
      <c r="I23" s="195">
        <v>135.3</v>
      </c>
      <c r="J23" s="196">
        <v>8.4</v>
      </c>
      <c r="K23" s="197">
        <v>4.6</v>
      </c>
      <c r="L23" s="198" t="str">
        <f>M23&amp;N23&amp;O23&amp;P23</f>
        <v>交通</v>
      </c>
      <c r="M23" s="192"/>
      <c r="N23" s="192"/>
      <c r="O23" s="371" t="s">
        <v>26</v>
      </c>
      <c r="P23" s="371"/>
      <c r="Q23" s="199">
        <v>186</v>
      </c>
      <c r="R23" s="193">
        <v>108</v>
      </c>
      <c r="S23" s="194">
        <v>108.2</v>
      </c>
      <c r="T23" s="195">
        <v>108.2</v>
      </c>
      <c r="U23" s="200">
        <v>-0.1</v>
      </c>
      <c r="V23" s="201">
        <v>0.2</v>
      </c>
    </row>
    <row r="24" spans="1:22" s="164" customFormat="1" ht="15.75" customHeight="1">
      <c r="A24" s="191" t="str">
        <f t="shared" si="2"/>
        <v>油脂・調味料</v>
      </c>
      <c r="B24" s="192"/>
      <c r="C24" s="192"/>
      <c r="D24" s="371" t="s">
        <v>142</v>
      </c>
      <c r="E24" s="371"/>
      <c r="F24" s="183">
        <v>108</v>
      </c>
      <c r="G24" s="193">
        <v>101.5</v>
      </c>
      <c r="H24" s="194">
        <v>102.1</v>
      </c>
      <c r="I24" s="195">
        <v>103.2</v>
      </c>
      <c r="J24" s="196">
        <v>1.1</v>
      </c>
      <c r="K24" s="197">
        <v>1.7</v>
      </c>
      <c r="L24" s="198" t="str">
        <f>M24&amp;N24&amp;O24&amp;P24</f>
        <v>自動車等関係費</v>
      </c>
      <c r="M24" s="192"/>
      <c r="N24" s="192"/>
      <c r="O24" s="371" t="s">
        <v>27</v>
      </c>
      <c r="P24" s="371"/>
      <c r="Q24" s="199">
        <v>878</v>
      </c>
      <c r="R24" s="193">
        <v>104.7</v>
      </c>
      <c r="S24" s="194">
        <v>101.6</v>
      </c>
      <c r="T24" s="195">
        <v>101.6</v>
      </c>
      <c r="U24" s="200">
        <v>0</v>
      </c>
      <c r="V24" s="201">
        <v>-2.9</v>
      </c>
    </row>
    <row r="25" spans="1:22" s="164" customFormat="1" ht="15.75" customHeight="1">
      <c r="A25" s="191" t="str">
        <f t="shared" si="2"/>
        <v>菓子類</v>
      </c>
      <c r="B25" s="192"/>
      <c r="C25" s="192"/>
      <c r="D25" s="371" t="s">
        <v>143</v>
      </c>
      <c r="E25" s="371"/>
      <c r="F25" s="183">
        <v>212</v>
      </c>
      <c r="G25" s="193">
        <v>111.4</v>
      </c>
      <c r="H25" s="194">
        <v>113.8</v>
      </c>
      <c r="I25" s="195">
        <v>114.6</v>
      </c>
      <c r="J25" s="196">
        <v>0.8</v>
      </c>
      <c r="K25" s="197">
        <v>2.9</v>
      </c>
      <c r="L25" s="198" t="str">
        <f>M25&amp;N25&amp;O25&amp;P25</f>
        <v>通信</v>
      </c>
      <c r="M25" s="192"/>
      <c r="N25" s="192"/>
      <c r="O25" s="371" t="s">
        <v>144</v>
      </c>
      <c r="P25" s="371"/>
      <c r="Q25" s="199">
        <v>377</v>
      </c>
      <c r="R25" s="193">
        <v>99.1</v>
      </c>
      <c r="S25" s="194">
        <v>99.3</v>
      </c>
      <c r="T25" s="195">
        <v>98.7</v>
      </c>
      <c r="U25" s="200">
        <v>-0.5</v>
      </c>
      <c r="V25" s="201">
        <v>-0.4</v>
      </c>
    </row>
    <row r="26" spans="1:22" s="164" customFormat="1" ht="15.75" customHeight="1">
      <c r="A26" s="191" t="str">
        <f t="shared" si="2"/>
        <v>調理食品</v>
      </c>
      <c r="B26" s="192"/>
      <c r="C26" s="192"/>
      <c r="D26" s="371" t="s">
        <v>145</v>
      </c>
      <c r="E26" s="371"/>
      <c r="F26" s="183">
        <v>334</v>
      </c>
      <c r="G26" s="193">
        <v>110.4</v>
      </c>
      <c r="H26" s="194">
        <v>111.2</v>
      </c>
      <c r="I26" s="195">
        <v>111.9</v>
      </c>
      <c r="J26" s="196">
        <v>0.6</v>
      </c>
      <c r="K26" s="197">
        <v>1.3</v>
      </c>
      <c r="L26" s="165"/>
      <c r="M26" s="192"/>
      <c r="N26" s="192"/>
      <c r="O26" s="192"/>
      <c r="P26" s="192"/>
      <c r="Q26" s="199"/>
      <c r="R26" s="193"/>
      <c r="S26" s="194"/>
      <c r="T26" s="195"/>
      <c r="U26" s="200"/>
      <c r="V26" s="201"/>
    </row>
    <row r="27" spans="1:22" s="164" customFormat="1" ht="15.75" customHeight="1">
      <c r="A27" s="191" t="str">
        <f t="shared" si="2"/>
        <v>飲料</v>
      </c>
      <c r="B27" s="192"/>
      <c r="C27" s="192"/>
      <c r="D27" s="371" t="s">
        <v>146</v>
      </c>
      <c r="E27" s="371"/>
      <c r="F27" s="183">
        <v>131</v>
      </c>
      <c r="G27" s="193">
        <v>108.9</v>
      </c>
      <c r="H27" s="194">
        <v>107.6</v>
      </c>
      <c r="I27" s="195">
        <v>106.5</v>
      </c>
      <c r="J27" s="196">
        <v>-1.1</v>
      </c>
      <c r="K27" s="197">
        <v>-2.2</v>
      </c>
      <c r="L27" s="198" t="str">
        <f>M27&amp;N27&amp;O27&amp;P27</f>
        <v>教育</v>
      </c>
      <c r="M27" s="372" t="s">
        <v>28</v>
      </c>
      <c r="N27" s="372"/>
      <c r="O27" s="372"/>
      <c r="P27" s="372"/>
      <c r="Q27" s="199">
        <v>243</v>
      </c>
      <c r="R27" s="193">
        <v>106.2</v>
      </c>
      <c r="S27" s="194">
        <v>108.4</v>
      </c>
      <c r="T27" s="195">
        <v>109</v>
      </c>
      <c r="U27" s="200">
        <v>0.5</v>
      </c>
      <c r="V27" s="201">
        <v>2.6</v>
      </c>
    </row>
    <row r="28" spans="1:22" s="164" customFormat="1" ht="15.75" customHeight="1">
      <c r="A28" s="191" t="str">
        <f t="shared" si="2"/>
        <v>酒類</v>
      </c>
      <c r="B28" s="192"/>
      <c r="C28" s="192"/>
      <c r="D28" s="371" t="s">
        <v>147</v>
      </c>
      <c r="E28" s="371"/>
      <c r="F28" s="183">
        <v>104</v>
      </c>
      <c r="G28" s="193">
        <v>103.5</v>
      </c>
      <c r="H28" s="194">
        <v>100.6</v>
      </c>
      <c r="I28" s="195">
        <v>100.4</v>
      </c>
      <c r="J28" s="196">
        <v>-0.2</v>
      </c>
      <c r="K28" s="197">
        <v>-3</v>
      </c>
      <c r="L28" s="198" t="str">
        <f>M28&amp;N28&amp;O28&amp;P28</f>
        <v>授業料等</v>
      </c>
      <c r="M28" s="192"/>
      <c r="N28" s="192"/>
      <c r="O28" s="371" t="s">
        <v>29</v>
      </c>
      <c r="P28" s="371"/>
      <c r="Q28" s="199">
        <v>163</v>
      </c>
      <c r="R28" s="193">
        <v>106.7</v>
      </c>
      <c r="S28" s="194">
        <v>108.7</v>
      </c>
      <c r="T28" s="195">
        <v>109.5</v>
      </c>
      <c r="U28" s="200">
        <v>0.8</v>
      </c>
      <c r="V28" s="201">
        <v>2.6</v>
      </c>
    </row>
    <row r="29" spans="1:22" s="164" customFormat="1" ht="15.75" customHeight="1">
      <c r="A29" s="191" t="str">
        <f t="shared" si="2"/>
        <v>外食</v>
      </c>
      <c r="B29" s="192"/>
      <c r="C29" s="192"/>
      <c r="D29" s="371" t="s">
        <v>107</v>
      </c>
      <c r="E29" s="371"/>
      <c r="F29" s="183">
        <v>486</v>
      </c>
      <c r="G29" s="193">
        <v>104.2</v>
      </c>
      <c r="H29" s="194">
        <v>106.6</v>
      </c>
      <c r="I29" s="195">
        <v>106.6</v>
      </c>
      <c r="J29" s="196">
        <v>0</v>
      </c>
      <c r="K29" s="197">
        <v>2.3</v>
      </c>
      <c r="L29" s="198" t="str">
        <f>M29&amp;N29&amp;O29&amp;P29</f>
        <v>教科書・学習参考教材</v>
      </c>
      <c r="M29" s="205"/>
      <c r="N29" s="205"/>
      <c r="O29" s="371" t="s">
        <v>30</v>
      </c>
      <c r="P29" s="371"/>
      <c r="Q29" s="199">
        <v>8</v>
      </c>
      <c r="R29" s="193">
        <v>108.4</v>
      </c>
      <c r="S29" s="194">
        <v>108.4</v>
      </c>
      <c r="T29" s="195">
        <v>108.4</v>
      </c>
      <c r="U29" s="200">
        <v>0</v>
      </c>
      <c r="V29" s="201">
        <v>0</v>
      </c>
    </row>
    <row r="30" spans="1:22" s="164" customFormat="1" ht="15.75" customHeight="1">
      <c r="A30" s="203"/>
      <c r="B30" s="192"/>
      <c r="C30" s="192"/>
      <c r="D30" s="192"/>
      <c r="E30" s="192"/>
      <c r="F30" s="183"/>
      <c r="G30" s="193"/>
      <c r="H30" s="194"/>
      <c r="I30" s="195"/>
      <c r="J30" s="196"/>
      <c r="K30" s="197"/>
      <c r="L30" s="198" t="str">
        <f>M30&amp;N30&amp;O30&amp;P30</f>
        <v>補習教育</v>
      </c>
      <c r="M30" s="192"/>
      <c r="N30" s="192"/>
      <c r="O30" s="371" t="s">
        <v>31</v>
      </c>
      <c r="P30" s="371"/>
      <c r="Q30" s="199">
        <v>72</v>
      </c>
      <c r="R30" s="193">
        <v>104.8</v>
      </c>
      <c r="S30" s="194">
        <v>107.9</v>
      </c>
      <c r="T30" s="195">
        <v>107.9</v>
      </c>
      <c r="U30" s="200">
        <v>0</v>
      </c>
      <c r="V30" s="201">
        <v>2.9</v>
      </c>
    </row>
    <row r="31" spans="1:22" s="190" customFormat="1" ht="15.75" customHeight="1">
      <c r="A31" s="191" t="str">
        <f>B31&amp;C31&amp;D31&amp;E31</f>
        <v>住居</v>
      </c>
      <c r="B31" s="372" t="s">
        <v>95</v>
      </c>
      <c r="C31" s="372"/>
      <c r="D31" s="372"/>
      <c r="E31" s="372"/>
      <c r="F31" s="183">
        <v>2081</v>
      </c>
      <c r="G31" s="193">
        <v>98.2</v>
      </c>
      <c r="H31" s="194">
        <v>97.2</v>
      </c>
      <c r="I31" s="195">
        <v>97.2</v>
      </c>
      <c r="J31" s="196">
        <v>-0.1</v>
      </c>
      <c r="K31" s="197">
        <v>-1.1</v>
      </c>
      <c r="L31" s="165"/>
      <c r="M31" s="192"/>
      <c r="N31" s="192"/>
      <c r="O31" s="192"/>
      <c r="P31" s="192"/>
      <c r="Q31" s="199"/>
      <c r="R31" s="193"/>
      <c r="S31" s="194"/>
      <c r="T31" s="195"/>
      <c r="U31" s="200"/>
      <c r="V31" s="201"/>
    </row>
    <row r="32" spans="1:22" s="164" customFormat="1" ht="15.75" customHeight="1">
      <c r="A32" s="191" t="str">
        <f>B32&amp;C32&amp;D32&amp;E32</f>
        <v>持家の帰属家賃を除く住居</v>
      </c>
      <c r="B32" s="192"/>
      <c r="C32" s="371" t="s">
        <v>148</v>
      </c>
      <c r="D32" s="371"/>
      <c r="E32" s="371"/>
      <c r="F32" s="183">
        <v>653</v>
      </c>
      <c r="G32" s="193">
        <v>98.8</v>
      </c>
      <c r="H32" s="194">
        <v>98.5</v>
      </c>
      <c r="I32" s="195">
        <v>98.4</v>
      </c>
      <c r="J32" s="196">
        <v>-0.2</v>
      </c>
      <c r="K32" s="197">
        <v>-0.4</v>
      </c>
      <c r="L32" s="198" t="str">
        <f>M32&amp;N32&amp;O32&amp;P32</f>
        <v>教養娯楽</v>
      </c>
      <c r="M32" s="372" t="s">
        <v>32</v>
      </c>
      <c r="N32" s="372"/>
      <c r="O32" s="372"/>
      <c r="P32" s="372"/>
      <c r="Q32" s="199">
        <v>1129</v>
      </c>
      <c r="R32" s="193">
        <v>96</v>
      </c>
      <c r="S32" s="194">
        <v>97</v>
      </c>
      <c r="T32" s="195">
        <v>97.1</v>
      </c>
      <c r="U32" s="200">
        <v>0.1</v>
      </c>
      <c r="V32" s="201">
        <v>1.1</v>
      </c>
    </row>
    <row r="33" spans="1:22" s="164" customFormat="1" ht="15.75" customHeight="1">
      <c r="A33" s="191" t="str">
        <f>B33&amp;C33&amp;D33&amp;E33</f>
        <v>家賃</v>
      </c>
      <c r="B33" s="192"/>
      <c r="C33" s="192"/>
      <c r="D33" s="371" t="s">
        <v>109</v>
      </c>
      <c r="E33" s="371"/>
      <c r="F33" s="183">
        <v>1820</v>
      </c>
      <c r="G33" s="193">
        <v>97.5</v>
      </c>
      <c r="H33" s="194">
        <v>96.3</v>
      </c>
      <c r="I33" s="195">
        <v>96.2</v>
      </c>
      <c r="J33" s="196">
        <v>-0.1</v>
      </c>
      <c r="K33" s="197">
        <v>-1.3</v>
      </c>
      <c r="L33" s="198" t="str">
        <f>M33&amp;N33&amp;O33&amp;P33</f>
        <v>教養娯楽用耐久財</v>
      </c>
      <c r="M33" s="192"/>
      <c r="N33" s="192"/>
      <c r="O33" s="371" t="s">
        <v>33</v>
      </c>
      <c r="P33" s="371"/>
      <c r="Q33" s="199">
        <v>198</v>
      </c>
      <c r="R33" s="193">
        <v>64.2</v>
      </c>
      <c r="S33" s="194">
        <v>65.2</v>
      </c>
      <c r="T33" s="195">
        <v>64.4</v>
      </c>
      <c r="U33" s="200">
        <v>-1.2</v>
      </c>
      <c r="V33" s="201">
        <v>0.3</v>
      </c>
    </row>
    <row r="34" spans="1:22" s="164" customFormat="1" ht="15.75" customHeight="1">
      <c r="A34" s="191" t="str">
        <f>B34&amp;C34&amp;D34&amp;E34</f>
        <v>持家の帰属家賃を除く家賃</v>
      </c>
      <c r="B34" s="192"/>
      <c r="C34" s="192"/>
      <c r="D34" s="192"/>
      <c r="E34" s="206" t="s">
        <v>149</v>
      </c>
      <c r="F34" s="183">
        <v>392</v>
      </c>
      <c r="G34" s="193">
        <v>95.7</v>
      </c>
      <c r="H34" s="194">
        <v>95</v>
      </c>
      <c r="I34" s="195">
        <v>94.7</v>
      </c>
      <c r="J34" s="196">
        <v>-0.3</v>
      </c>
      <c r="K34" s="197">
        <v>-1</v>
      </c>
      <c r="L34" s="198" t="str">
        <f>M34&amp;N34&amp;O34&amp;P34</f>
        <v>教養娯楽用品</v>
      </c>
      <c r="M34" s="192"/>
      <c r="N34" s="192"/>
      <c r="O34" s="371" t="s">
        <v>34</v>
      </c>
      <c r="P34" s="371"/>
      <c r="Q34" s="199">
        <v>197</v>
      </c>
      <c r="R34" s="193">
        <v>106</v>
      </c>
      <c r="S34" s="194">
        <v>106.6</v>
      </c>
      <c r="T34" s="195">
        <v>106.5</v>
      </c>
      <c r="U34" s="200">
        <v>-0.1</v>
      </c>
      <c r="V34" s="201">
        <v>0.4</v>
      </c>
    </row>
    <row r="35" spans="1:22" s="164" customFormat="1" ht="15.75" customHeight="1">
      <c r="A35" s="191" t="str">
        <f>B35&amp;C35&amp;D35&amp;E35</f>
        <v>設備修繕・維持</v>
      </c>
      <c r="B35" s="192"/>
      <c r="C35" s="192"/>
      <c r="D35" s="371" t="s">
        <v>150</v>
      </c>
      <c r="E35" s="371"/>
      <c r="F35" s="183">
        <v>261</v>
      </c>
      <c r="G35" s="193">
        <v>103.5</v>
      </c>
      <c r="H35" s="194">
        <v>103.9</v>
      </c>
      <c r="I35" s="195">
        <v>103.9</v>
      </c>
      <c r="J35" s="196">
        <v>0</v>
      </c>
      <c r="K35" s="197">
        <v>0.4</v>
      </c>
      <c r="L35" s="198" t="str">
        <f>M35&amp;N35&amp;O35&amp;P35</f>
        <v>書籍・他の印刷物</v>
      </c>
      <c r="M35" s="205"/>
      <c r="N35" s="205"/>
      <c r="O35" s="371" t="s">
        <v>35</v>
      </c>
      <c r="P35" s="371"/>
      <c r="Q35" s="199">
        <v>143</v>
      </c>
      <c r="R35" s="193">
        <v>103</v>
      </c>
      <c r="S35" s="194">
        <v>103.5</v>
      </c>
      <c r="T35" s="195">
        <v>103.4</v>
      </c>
      <c r="U35" s="200">
        <v>-0.1</v>
      </c>
      <c r="V35" s="201">
        <v>0.4</v>
      </c>
    </row>
    <row r="36" spans="1:22" s="164" customFormat="1" ht="15.75" customHeight="1">
      <c r="A36" s="203"/>
      <c r="B36" s="192"/>
      <c r="C36" s="192"/>
      <c r="D36" s="192"/>
      <c r="E36" s="192"/>
      <c r="F36" s="183"/>
      <c r="G36" s="193"/>
      <c r="H36" s="194"/>
      <c r="I36" s="195"/>
      <c r="J36" s="196"/>
      <c r="K36" s="197"/>
      <c r="L36" s="198" t="str">
        <f>M36&amp;N36&amp;O36&amp;P36</f>
        <v>教養娯楽サービス</v>
      </c>
      <c r="M36" s="192"/>
      <c r="N36" s="192"/>
      <c r="O36" s="371" t="s">
        <v>36</v>
      </c>
      <c r="P36" s="371"/>
      <c r="Q36" s="199">
        <v>591</v>
      </c>
      <c r="R36" s="193">
        <v>101.7</v>
      </c>
      <c r="S36" s="194">
        <v>102.9</v>
      </c>
      <c r="T36" s="195">
        <v>103.5</v>
      </c>
      <c r="U36" s="200">
        <v>0.6</v>
      </c>
      <c r="V36" s="201">
        <v>1.8</v>
      </c>
    </row>
    <row r="37" spans="1:22" s="190" customFormat="1" ht="15.75" customHeight="1">
      <c r="A37" s="191" t="str">
        <f>B37&amp;C37&amp;D37&amp;E37</f>
        <v>光熱・水道</v>
      </c>
      <c r="B37" s="372" t="s">
        <v>49</v>
      </c>
      <c r="C37" s="372"/>
      <c r="D37" s="372"/>
      <c r="E37" s="372"/>
      <c r="F37" s="183">
        <v>723</v>
      </c>
      <c r="G37" s="193">
        <v>119.5</v>
      </c>
      <c r="H37" s="194">
        <v>106.3</v>
      </c>
      <c r="I37" s="195">
        <v>106.7</v>
      </c>
      <c r="J37" s="196">
        <v>0.4</v>
      </c>
      <c r="K37" s="197">
        <v>-10.8</v>
      </c>
      <c r="L37" s="165"/>
      <c r="M37" s="192"/>
      <c r="N37" s="192"/>
      <c r="O37" s="192"/>
      <c r="P37" s="192"/>
      <c r="Q37" s="199"/>
      <c r="R37" s="193"/>
      <c r="S37" s="194"/>
      <c r="T37" s="195"/>
      <c r="U37" s="200"/>
      <c r="V37" s="201"/>
    </row>
    <row r="38" spans="1:22" s="164" customFormat="1" ht="15.75" customHeight="1">
      <c r="A38" s="191" t="str">
        <f>B38&amp;C38&amp;D38&amp;E38</f>
        <v>電気代</v>
      </c>
      <c r="B38" s="192"/>
      <c r="C38" s="192"/>
      <c r="D38" s="371" t="s">
        <v>50</v>
      </c>
      <c r="E38" s="371"/>
      <c r="F38" s="183">
        <v>321</v>
      </c>
      <c r="G38" s="193">
        <v>131.6</v>
      </c>
      <c r="H38" s="194">
        <v>112</v>
      </c>
      <c r="I38" s="195">
        <v>113.4</v>
      </c>
      <c r="J38" s="196">
        <v>1.3</v>
      </c>
      <c r="K38" s="197">
        <v>-13.8</v>
      </c>
      <c r="L38" s="198" t="str">
        <f aca="true" t="shared" si="3" ref="L38:L43">M38&amp;N38&amp;O38&amp;P38</f>
        <v>諸雑費</v>
      </c>
      <c r="M38" s="372" t="s">
        <v>37</v>
      </c>
      <c r="N38" s="372"/>
      <c r="O38" s="372"/>
      <c r="P38" s="372"/>
      <c r="Q38" s="199">
        <v>587</v>
      </c>
      <c r="R38" s="193">
        <v>108.7</v>
      </c>
      <c r="S38" s="194">
        <v>109.6</v>
      </c>
      <c r="T38" s="195">
        <v>109.3</v>
      </c>
      <c r="U38" s="200">
        <v>-0.2</v>
      </c>
      <c r="V38" s="201">
        <v>0.6</v>
      </c>
    </row>
    <row r="39" spans="1:22" s="164" customFormat="1" ht="15.75" customHeight="1">
      <c r="A39" s="191" t="str">
        <f>B39&amp;C39&amp;D39&amp;E39</f>
        <v>ガス代</v>
      </c>
      <c r="B39" s="192"/>
      <c r="C39" s="192"/>
      <c r="D39" s="371" t="s">
        <v>151</v>
      </c>
      <c r="E39" s="371"/>
      <c r="F39" s="183">
        <v>208</v>
      </c>
      <c r="G39" s="193">
        <v>115.4</v>
      </c>
      <c r="H39" s="194">
        <v>101.7</v>
      </c>
      <c r="I39" s="195">
        <v>100.9</v>
      </c>
      <c r="J39" s="196">
        <v>-0.8</v>
      </c>
      <c r="K39" s="197">
        <v>-12.6</v>
      </c>
      <c r="L39" s="198" t="str">
        <f t="shared" si="3"/>
        <v>理美容サービス</v>
      </c>
      <c r="M39" s="192"/>
      <c r="N39" s="192"/>
      <c r="O39" s="371" t="s">
        <v>38</v>
      </c>
      <c r="P39" s="371"/>
      <c r="Q39" s="199">
        <v>115</v>
      </c>
      <c r="R39" s="193">
        <v>101.4</v>
      </c>
      <c r="S39" s="194">
        <v>101.4</v>
      </c>
      <c r="T39" s="195">
        <v>101.4</v>
      </c>
      <c r="U39" s="200">
        <v>0</v>
      </c>
      <c r="V39" s="201">
        <v>0</v>
      </c>
    </row>
    <row r="40" spans="1:22" s="164" customFormat="1" ht="15.75" customHeight="1">
      <c r="A40" s="191" t="str">
        <f>B40&amp;C40&amp;D40&amp;E40</f>
        <v>他の光熱</v>
      </c>
      <c r="B40" s="192"/>
      <c r="C40" s="192"/>
      <c r="D40" s="371" t="s">
        <v>152</v>
      </c>
      <c r="E40" s="371"/>
      <c r="F40" s="183">
        <v>17</v>
      </c>
      <c r="G40" s="193">
        <v>114.4</v>
      </c>
      <c r="H40" s="194">
        <v>89.8</v>
      </c>
      <c r="I40" s="195">
        <v>89.8</v>
      </c>
      <c r="J40" s="196">
        <v>0</v>
      </c>
      <c r="K40" s="197">
        <v>-21.5</v>
      </c>
      <c r="L40" s="198" t="str">
        <f t="shared" si="3"/>
        <v>理美容用品</v>
      </c>
      <c r="M40" s="192"/>
      <c r="N40" s="192"/>
      <c r="O40" s="371" t="s">
        <v>39</v>
      </c>
      <c r="P40" s="371"/>
      <c r="Q40" s="199">
        <v>125</v>
      </c>
      <c r="R40" s="193">
        <v>102.1</v>
      </c>
      <c r="S40" s="194">
        <v>102.6</v>
      </c>
      <c r="T40" s="195">
        <v>103.2</v>
      </c>
      <c r="U40" s="200">
        <v>0.6</v>
      </c>
      <c r="V40" s="201">
        <v>1.2</v>
      </c>
    </row>
    <row r="41" spans="1:22" s="164" customFormat="1" ht="15.75" customHeight="1">
      <c r="A41" s="191" t="str">
        <f>B41&amp;C41&amp;D41&amp;E41</f>
        <v>上下水道料</v>
      </c>
      <c r="B41" s="192"/>
      <c r="C41" s="192"/>
      <c r="D41" s="371" t="s">
        <v>153</v>
      </c>
      <c r="E41" s="371"/>
      <c r="F41" s="183">
        <v>177</v>
      </c>
      <c r="G41" s="193">
        <v>102.9</v>
      </c>
      <c r="H41" s="194">
        <v>102.9</v>
      </c>
      <c r="I41" s="195">
        <v>102.9</v>
      </c>
      <c r="J41" s="196">
        <v>0</v>
      </c>
      <c r="K41" s="197">
        <v>0</v>
      </c>
      <c r="L41" s="198" t="str">
        <f t="shared" si="3"/>
        <v>身の回り用品</v>
      </c>
      <c r="M41" s="192"/>
      <c r="N41" s="192"/>
      <c r="O41" s="371" t="s">
        <v>154</v>
      </c>
      <c r="P41" s="371"/>
      <c r="Q41" s="199">
        <v>70</v>
      </c>
      <c r="R41" s="193">
        <v>109.6</v>
      </c>
      <c r="S41" s="194">
        <v>109.1</v>
      </c>
      <c r="T41" s="195">
        <v>105.7</v>
      </c>
      <c r="U41" s="200">
        <v>-3.1</v>
      </c>
      <c r="V41" s="201">
        <v>-3.5</v>
      </c>
    </row>
    <row r="42" spans="1:22" s="164" customFormat="1" ht="15.75" customHeight="1">
      <c r="A42" s="203"/>
      <c r="B42" s="192"/>
      <c r="C42" s="192"/>
      <c r="D42" s="192"/>
      <c r="E42" s="192"/>
      <c r="F42" s="183"/>
      <c r="G42" s="193"/>
      <c r="H42" s="194"/>
      <c r="I42" s="195"/>
      <c r="J42" s="196"/>
      <c r="K42" s="197"/>
      <c r="L42" s="198" t="str">
        <f t="shared" si="3"/>
        <v>たばこ</v>
      </c>
      <c r="M42" s="205"/>
      <c r="N42" s="205"/>
      <c r="O42" s="371" t="s">
        <v>40</v>
      </c>
      <c r="P42" s="371"/>
      <c r="Q42" s="199">
        <v>36</v>
      </c>
      <c r="R42" s="193">
        <v>131.6</v>
      </c>
      <c r="S42" s="194">
        <v>133.6</v>
      </c>
      <c r="T42" s="195">
        <v>133.6</v>
      </c>
      <c r="U42" s="200">
        <v>0</v>
      </c>
      <c r="V42" s="201">
        <v>1.5</v>
      </c>
    </row>
    <row r="43" spans="1:22" s="190" customFormat="1" ht="15.75" customHeight="1">
      <c r="A43" s="191" t="str">
        <f aca="true" t="shared" si="4" ref="A43:A49">B43&amp;C43&amp;D43&amp;E43</f>
        <v>家具・家事用品</v>
      </c>
      <c r="B43" s="372" t="s">
        <v>47</v>
      </c>
      <c r="C43" s="372"/>
      <c r="D43" s="372"/>
      <c r="E43" s="372"/>
      <c r="F43" s="183">
        <v>329</v>
      </c>
      <c r="G43" s="193">
        <v>105.6</v>
      </c>
      <c r="H43" s="194">
        <v>102.7</v>
      </c>
      <c r="I43" s="195">
        <v>102.8</v>
      </c>
      <c r="J43" s="196">
        <v>0.2</v>
      </c>
      <c r="K43" s="197">
        <v>-2.6</v>
      </c>
      <c r="L43" s="198" t="str">
        <f t="shared" si="3"/>
        <v>他の諸雑費</v>
      </c>
      <c r="M43" s="192"/>
      <c r="N43" s="192"/>
      <c r="O43" s="371" t="s">
        <v>155</v>
      </c>
      <c r="P43" s="371"/>
      <c r="Q43" s="199">
        <v>241</v>
      </c>
      <c r="R43" s="193">
        <v>111.9</v>
      </c>
      <c r="S43" s="194">
        <v>113.6</v>
      </c>
      <c r="T43" s="195">
        <v>113.6</v>
      </c>
      <c r="U43" s="200">
        <v>0</v>
      </c>
      <c r="V43" s="201">
        <v>1.5</v>
      </c>
    </row>
    <row r="44" spans="1:22" s="164" customFormat="1" ht="15.75" customHeight="1">
      <c r="A44" s="191" t="str">
        <f t="shared" si="4"/>
        <v>家庭用耐久財</v>
      </c>
      <c r="B44" s="192"/>
      <c r="C44" s="192"/>
      <c r="D44" s="371" t="s">
        <v>48</v>
      </c>
      <c r="E44" s="371"/>
      <c r="F44" s="183">
        <v>96</v>
      </c>
      <c r="G44" s="193">
        <v>91.1</v>
      </c>
      <c r="H44" s="194">
        <v>87.1</v>
      </c>
      <c r="I44" s="195">
        <v>87</v>
      </c>
      <c r="J44" s="196">
        <v>-0.2</v>
      </c>
      <c r="K44" s="197">
        <v>-4.5</v>
      </c>
      <c r="L44" s="165"/>
      <c r="M44" s="192"/>
      <c r="N44" s="192"/>
      <c r="O44" s="192"/>
      <c r="P44" s="192"/>
      <c r="Q44" s="199"/>
      <c r="R44" s="193"/>
      <c r="S44" s="194"/>
      <c r="T44" s="195"/>
      <c r="U44" s="200"/>
      <c r="V44" s="201"/>
    </row>
    <row r="45" spans="1:22" s="164" customFormat="1" ht="15.75" customHeight="1">
      <c r="A45" s="191" t="str">
        <f t="shared" si="4"/>
        <v>室内装備品</v>
      </c>
      <c r="B45" s="192"/>
      <c r="C45" s="192"/>
      <c r="D45" s="371" t="s">
        <v>156</v>
      </c>
      <c r="E45" s="371"/>
      <c r="F45" s="183">
        <v>23</v>
      </c>
      <c r="G45" s="193">
        <v>90.5</v>
      </c>
      <c r="H45" s="194">
        <v>88.1</v>
      </c>
      <c r="I45" s="195">
        <v>87.9</v>
      </c>
      <c r="J45" s="196">
        <v>-0.3</v>
      </c>
      <c r="K45" s="197">
        <v>-2.9</v>
      </c>
      <c r="L45" s="207"/>
      <c r="M45" s="192" t="s">
        <v>157</v>
      </c>
      <c r="N45" s="192"/>
      <c r="O45" s="192"/>
      <c r="P45" s="192"/>
      <c r="Q45" s="199"/>
      <c r="R45" s="193"/>
      <c r="S45" s="194"/>
      <c r="T45" s="195"/>
      <c r="U45" s="200"/>
      <c r="V45" s="201"/>
    </row>
    <row r="46" spans="1:22" s="164" customFormat="1" ht="15.75" customHeight="1">
      <c r="A46" s="191" t="str">
        <f t="shared" si="4"/>
        <v>寝具類</v>
      </c>
      <c r="B46" s="192"/>
      <c r="C46" s="192"/>
      <c r="D46" s="371" t="s">
        <v>158</v>
      </c>
      <c r="E46" s="371"/>
      <c r="F46" s="183">
        <v>39</v>
      </c>
      <c r="G46" s="193">
        <v>131</v>
      </c>
      <c r="H46" s="194">
        <v>124</v>
      </c>
      <c r="I46" s="195">
        <v>122.2</v>
      </c>
      <c r="J46" s="196">
        <v>-1.4</v>
      </c>
      <c r="K46" s="197">
        <v>-6.7</v>
      </c>
      <c r="L46" s="198" t="str">
        <f>M46&amp;N46&amp;O46&amp;P46</f>
        <v>教育関係費</v>
      </c>
      <c r="M46" s="371" t="s">
        <v>159</v>
      </c>
      <c r="N46" s="371"/>
      <c r="O46" s="371"/>
      <c r="P46" s="371"/>
      <c r="Q46" s="199">
        <v>325</v>
      </c>
      <c r="R46" s="193">
        <v>105.3</v>
      </c>
      <c r="S46" s="194">
        <v>107.1</v>
      </c>
      <c r="T46" s="195">
        <v>107.5</v>
      </c>
      <c r="U46" s="200">
        <v>0.4</v>
      </c>
      <c r="V46" s="201">
        <v>2.1</v>
      </c>
    </row>
    <row r="47" spans="1:22" s="164" customFormat="1" ht="15.75" customHeight="1">
      <c r="A47" s="191" t="str">
        <f t="shared" si="4"/>
        <v>家事雑貨</v>
      </c>
      <c r="B47" s="192"/>
      <c r="C47" s="192"/>
      <c r="D47" s="371" t="s">
        <v>160</v>
      </c>
      <c r="E47" s="371"/>
      <c r="F47" s="183">
        <v>68</v>
      </c>
      <c r="G47" s="193">
        <v>121.1</v>
      </c>
      <c r="H47" s="194">
        <v>119.3</v>
      </c>
      <c r="I47" s="195">
        <v>120.2</v>
      </c>
      <c r="J47" s="196">
        <v>0.8</v>
      </c>
      <c r="K47" s="197">
        <v>-0.7</v>
      </c>
      <c r="L47" s="198" t="str">
        <f>M47&amp;N47&amp;O47&amp;P47</f>
        <v>エネルギー</v>
      </c>
      <c r="M47" s="371" t="s">
        <v>161</v>
      </c>
      <c r="N47" s="371"/>
      <c r="O47" s="371"/>
      <c r="P47" s="371"/>
      <c r="Q47" s="199">
        <v>749</v>
      </c>
      <c r="R47" s="193">
        <v>119.5</v>
      </c>
      <c r="S47" s="194">
        <v>102.5</v>
      </c>
      <c r="T47" s="195">
        <v>102.9</v>
      </c>
      <c r="U47" s="200">
        <v>0.4</v>
      </c>
      <c r="V47" s="201">
        <v>-14</v>
      </c>
    </row>
    <row r="48" spans="1:22" s="164" customFormat="1" ht="15.75" customHeight="1">
      <c r="A48" s="191" t="str">
        <f t="shared" si="4"/>
        <v>家事用消耗品</v>
      </c>
      <c r="B48" s="192"/>
      <c r="C48" s="192"/>
      <c r="D48" s="371" t="s">
        <v>162</v>
      </c>
      <c r="E48" s="371"/>
      <c r="F48" s="183">
        <v>81</v>
      </c>
      <c r="G48" s="193">
        <v>103.1</v>
      </c>
      <c r="H48" s="194">
        <v>101.4</v>
      </c>
      <c r="I48" s="195">
        <v>102.4</v>
      </c>
      <c r="J48" s="196">
        <v>1</v>
      </c>
      <c r="K48" s="197">
        <v>-0.6</v>
      </c>
      <c r="L48" s="198" t="str">
        <f>M48&amp;N48&amp;O48&amp;P48</f>
        <v>情報通信関係費</v>
      </c>
      <c r="M48" s="371" t="s">
        <v>163</v>
      </c>
      <c r="N48" s="371"/>
      <c r="O48" s="371"/>
      <c r="P48" s="371"/>
      <c r="Q48" s="199">
        <v>462</v>
      </c>
      <c r="R48" s="193">
        <v>98.8</v>
      </c>
      <c r="S48" s="194">
        <v>98.6</v>
      </c>
      <c r="T48" s="195">
        <v>98.1</v>
      </c>
      <c r="U48" s="200">
        <v>-0.4</v>
      </c>
      <c r="V48" s="201">
        <v>-0.7</v>
      </c>
    </row>
    <row r="49" spans="1:22" s="164" customFormat="1" ht="15.75" customHeight="1">
      <c r="A49" s="191" t="str">
        <f t="shared" si="4"/>
        <v>家事サービス</v>
      </c>
      <c r="B49" s="192"/>
      <c r="C49" s="192"/>
      <c r="D49" s="371" t="s">
        <v>164</v>
      </c>
      <c r="E49" s="371"/>
      <c r="F49" s="183">
        <v>22</v>
      </c>
      <c r="G49" s="193">
        <v>101.8</v>
      </c>
      <c r="H49" s="194">
        <v>101.5</v>
      </c>
      <c r="I49" s="195">
        <v>101.5</v>
      </c>
      <c r="J49" s="196">
        <v>0</v>
      </c>
      <c r="K49" s="197">
        <v>-0.3</v>
      </c>
      <c r="L49" s="198" t="str">
        <f>M49&amp;N49&amp;O49&amp;P49</f>
        <v>教養娯楽関係費</v>
      </c>
      <c r="M49" s="371" t="s">
        <v>41</v>
      </c>
      <c r="N49" s="371"/>
      <c r="O49" s="371"/>
      <c r="P49" s="371"/>
      <c r="Q49" s="199">
        <v>1212</v>
      </c>
      <c r="R49" s="193">
        <v>96.8</v>
      </c>
      <c r="S49" s="194">
        <v>97.7</v>
      </c>
      <c r="T49" s="195">
        <v>97.7</v>
      </c>
      <c r="U49" s="200">
        <v>0.1</v>
      </c>
      <c r="V49" s="201">
        <v>1</v>
      </c>
    </row>
    <row r="50" spans="1:22" ht="15.75" customHeight="1">
      <c r="A50" s="208"/>
      <c r="B50" s="209"/>
      <c r="C50" s="209"/>
      <c r="D50" s="209"/>
      <c r="E50" s="209"/>
      <c r="F50" s="210"/>
      <c r="G50" s="211"/>
      <c r="H50" s="211"/>
      <c r="I50" s="212"/>
      <c r="J50" s="213"/>
      <c r="K50" s="214"/>
      <c r="L50" s="215"/>
      <c r="M50" s="216"/>
      <c r="N50" s="216"/>
      <c r="O50" s="216"/>
      <c r="P50" s="216"/>
      <c r="Q50" s="217"/>
      <c r="R50" s="218"/>
      <c r="S50" s="219"/>
      <c r="T50" s="220"/>
      <c r="U50" s="221"/>
      <c r="V50" s="222"/>
    </row>
    <row r="51" spans="12:22" ht="14.25" customHeight="1">
      <c r="L51" s="224"/>
      <c r="M51" s="225"/>
      <c r="N51" s="225"/>
      <c r="O51" s="225"/>
      <c r="P51" s="225"/>
      <c r="Q51" s="226"/>
      <c r="R51" s="227"/>
      <c r="S51" s="228"/>
      <c r="T51" s="229"/>
      <c r="U51" s="230"/>
      <c r="V51" s="231"/>
    </row>
    <row r="52" spans="12:22" ht="14.25" customHeight="1">
      <c r="L52" s="232"/>
      <c r="M52" s="233"/>
      <c r="N52" s="233"/>
      <c r="O52" s="370"/>
      <c r="P52" s="370"/>
      <c r="Q52" s="234"/>
      <c r="R52" s="235"/>
      <c r="S52" s="235"/>
      <c r="T52" s="236"/>
      <c r="U52" s="236"/>
      <c r="V52" s="236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mergeCells count="72"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  <mergeCell ref="D38:E38"/>
    <mergeCell ref="D39:E39"/>
    <mergeCell ref="B6:E6"/>
    <mergeCell ref="F3:F5"/>
    <mergeCell ref="D22:E22"/>
    <mergeCell ref="D26:E26"/>
    <mergeCell ref="D24:E24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1">
      <selection activeCell="X41" sqref="X41"/>
    </sheetView>
  </sheetViews>
  <sheetFormatPr defaultColWidth="9.00390625" defaultRowHeight="14.25" customHeight="1"/>
  <cols>
    <col min="1" max="4" width="1.875" style="136" customWidth="1"/>
    <col min="5" max="5" width="22.125" style="136" customWidth="1"/>
    <col min="6" max="6" width="10.625" style="223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3" customWidth="1"/>
    <col min="18" max="22" width="9.625" style="139" customWidth="1"/>
    <col min="23" max="16384" width="9.003906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165</v>
      </c>
      <c r="L1" s="144" t="s">
        <v>118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f>DATE(YEAR(I2)-1,MONTH(I2),1)</f>
        <v>42125</v>
      </c>
      <c r="H2" s="150">
        <f>DATE(YEAR(I2),MONTH(I2)-1,1)</f>
        <v>42461</v>
      </c>
      <c r="I2" s="150">
        <f>'表紙'!$A$5</f>
        <v>42515</v>
      </c>
      <c r="J2" s="151"/>
      <c r="K2" s="151"/>
      <c r="M2" s="152"/>
      <c r="N2" s="145"/>
      <c r="O2" s="145"/>
      <c r="P2" s="145"/>
      <c r="Q2" s="138"/>
      <c r="R2" s="153">
        <f aca="true" t="shared" si="0" ref="R2:T4">G2</f>
        <v>42125</v>
      </c>
      <c r="S2" s="153">
        <f t="shared" si="0"/>
        <v>42461</v>
      </c>
      <c r="T2" s="153">
        <f t="shared" si="0"/>
        <v>42515</v>
      </c>
      <c r="V2" s="154" t="s">
        <v>166</v>
      </c>
    </row>
    <row r="3" spans="1:22" s="164" customFormat="1" ht="13.5" customHeight="1">
      <c r="A3" s="155"/>
      <c r="B3" s="156"/>
      <c r="C3" s="156"/>
      <c r="D3" s="156"/>
      <c r="E3" s="157"/>
      <c r="F3" s="374" t="s">
        <v>167</v>
      </c>
      <c r="G3" s="158" t="str">
        <f>TEXT(G2,"[$-411]ggge")&amp;"年"</f>
        <v>平成27年</v>
      </c>
      <c r="H3" s="158" t="str">
        <f>TEXT(H2,"[$-411]ggge")&amp;"年"</f>
        <v>平成28年</v>
      </c>
      <c r="I3" s="159" t="str">
        <f>TEXT(I2,"[$-411]ggge")&amp;"年"</f>
        <v>平成28年</v>
      </c>
      <c r="J3" s="160"/>
      <c r="K3" s="161"/>
      <c r="L3" s="155"/>
      <c r="M3" s="162"/>
      <c r="N3" s="162"/>
      <c r="O3" s="162"/>
      <c r="P3" s="163"/>
      <c r="Q3" s="374" t="s">
        <v>167</v>
      </c>
      <c r="R3" s="158" t="str">
        <f t="shared" si="0"/>
        <v>平成27年</v>
      </c>
      <c r="S3" s="158" t="str">
        <f t="shared" si="0"/>
        <v>平成28年</v>
      </c>
      <c r="T3" s="159" t="str">
        <f t="shared" si="0"/>
        <v>平成28年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375"/>
      <c r="G4" s="168" t="str">
        <f>MONTH(G2)&amp;"月"</f>
        <v>5月</v>
      </c>
      <c r="H4" s="168" t="str">
        <f>MONTH(H2)&amp;"月"</f>
        <v>4月</v>
      </c>
      <c r="I4" s="169" t="str">
        <f>MONTH(I2)&amp;"月"</f>
        <v>5月</v>
      </c>
      <c r="J4" s="170" t="s">
        <v>121</v>
      </c>
      <c r="K4" s="158" t="s">
        <v>122</v>
      </c>
      <c r="L4" s="171"/>
      <c r="M4" s="172"/>
      <c r="N4" s="172"/>
      <c r="O4" s="172"/>
      <c r="P4" s="173"/>
      <c r="Q4" s="375"/>
      <c r="R4" s="168" t="str">
        <f t="shared" si="0"/>
        <v>5月</v>
      </c>
      <c r="S4" s="168" t="str">
        <f t="shared" si="0"/>
        <v>4月</v>
      </c>
      <c r="T4" s="169" t="str">
        <f t="shared" si="0"/>
        <v>5月</v>
      </c>
      <c r="U4" s="170" t="s">
        <v>121</v>
      </c>
      <c r="V4" s="158" t="s">
        <v>122</v>
      </c>
    </row>
    <row r="5" spans="1:22" s="164" customFormat="1" ht="13.5" customHeight="1">
      <c r="A5" s="174"/>
      <c r="B5" s="175"/>
      <c r="C5" s="175"/>
      <c r="D5" s="175"/>
      <c r="E5" s="176"/>
      <c r="F5" s="376"/>
      <c r="G5" s="177" t="s">
        <v>123</v>
      </c>
      <c r="H5" s="177" t="s">
        <v>124</v>
      </c>
      <c r="I5" s="178"/>
      <c r="J5" s="177" t="s">
        <v>125</v>
      </c>
      <c r="K5" s="177" t="s">
        <v>125</v>
      </c>
      <c r="L5" s="179"/>
      <c r="M5" s="180"/>
      <c r="N5" s="180"/>
      <c r="O5" s="180"/>
      <c r="P5" s="181"/>
      <c r="Q5" s="376"/>
      <c r="R5" s="177" t="s">
        <v>123</v>
      </c>
      <c r="S5" s="177" t="s">
        <v>124</v>
      </c>
      <c r="T5" s="178"/>
      <c r="U5" s="177" t="s">
        <v>125</v>
      </c>
      <c r="V5" s="177" t="s">
        <v>125</v>
      </c>
    </row>
    <row r="6" spans="1:22" s="190" customFormat="1" ht="15.75" customHeight="1">
      <c r="A6" s="182" t="str">
        <f>B6&amp;C6&amp;D6&amp;E6</f>
        <v>総合</v>
      </c>
      <c r="B6" s="377" t="s">
        <v>91</v>
      </c>
      <c r="C6" s="377"/>
      <c r="D6" s="377"/>
      <c r="E6" s="377"/>
      <c r="F6" s="183">
        <v>10000</v>
      </c>
      <c r="G6" s="184">
        <v>103.8</v>
      </c>
      <c r="H6" s="185">
        <v>103</v>
      </c>
      <c r="I6" s="186">
        <v>103.2</v>
      </c>
      <c r="J6" s="187">
        <v>0.1</v>
      </c>
      <c r="K6" s="188">
        <v>-0.6</v>
      </c>
      <c r="L6" s="189" t="str">
        <f aca="true" t="shared" si="1" ref="L6:L15">M6&amp;N6&amp;O6&amp;P6</f>
        <v>被服及び履物</v>
      </c>
      <c r="M6" s="377" t="s">
        <v>17</v>
      </c>
      <c r="N6" s="377"/>
      <c r="O6" s="377"/>
      <c r="P6" s="377"/>
      <c r="Q6" s="183">
        <v>375</v>
      </c>
      <c r="R6" s="184">
        <v>105.2</v>
      </c>
      <c r="S6" s="185">
        <v>109.7</v>
      </c>
      <c r="T6" s="186">
        <v>109.3</v>
      </c>
      <c r="U6" s="187">
        <v>-0.4</v>
      </c>
      <c r="V6" s="188">
        <v>3.9</v>
      </c>
    </row>
    <row r="7" spans="1:22" s="164" customFormat="1" ht="15.75" customHeight="1">
      <c r="A7" s="191" t="str">
        <f>B7&amp;C7&amp;D7&amp;E7</f>
        <v>生鮮食品を除く総合</v>
      </c>
      <c r="B7" s="192"/>
      <c r="C7" s="371" t="s">
        <v>72</v>
      </c>
      <c r="D7" s="371"/>
      <c r="E7" s="371"/>
      <c r="F7" s="183">
        <v>9606</v>
      </c>
      <c r="G7" s="193">
        <v>103.4</v>
      </c>
      <c r="H7" s="194">
        <v>102.6</v>
      </c>
      <c r="I7" s="195">
        <v>102.7</v>
      </c>
      <c r="J7" s="196">
        <v>0</v>
      </c>
      <c r="K7" s="197">
        <v>-0.7</v>
      </c>
      <c r="L7" s="198" t="str">
        <f t="shared" si="1"/>
        <v>衣料</v>
      </c>
      <c r="M7" s="192"/>
      <c r="N7" s="192"/>
      <c r="O7" s="371" t="s">
        <v>18</v>
      </c>
      <c r="P7" s="371"/>
      <c r="Q7" s="183">
        <v>156</v>
      </c>
      <c r="R7" s="193">
        <v>104.3</v>
      </c>
      <c r="S7" s="194">
        <v>108.3</v>
      </c>
      <c r="T7" s="195">
        <v>108.1</v>
      </c>
      <c r="U7" s="200">
        <v>-0.2</v>
      </c>
      <c r="V7" s="201">
        <v>3.6</v>
      </c>
    </row>
    <row r="8" spans="1:22" s="164" customFormat="1" ht="15.75" customHeight="1">
      <c r="A8" s="191" t="str">
        <f>B8&amp;C8&amp;D8&amp;E8</f>
        <v>持家の帰属家賃を除く総合</v>
      </c>
      <c r="B8" s="192"/>
      <c r="C8" s="371" t="s">
        <v>126</v>
      </c>
      <c r="D8" s="371"/>
      <c r="E8" s="371"/>
      <c r="F8" s="183">
        <v>8517</v>
      </c>
      <c r="G8" s="193">
        <v>105.3</v>
      </c>
      <c r="H8" s="194">
        <v>104.7</v>
      </c>
      <c r="I8" s="195">
        <v>104.8</v>
      </c>
      <c r="J8" s="196">
        <v>0.1</v>
      </c>
      <c r="K8" s="197">
        <v>-0.4</v>
      </c>
      <c r="L8" s="198" t="str">
        <f t="shared" si="1"/>
        <v>和服</v>
      </c>
      <c r="M8" s="192"/>
      <c r="N8" s="192"/>
      <c r="O8" s="192"/>
      <c r="P8" s="192" t="s">
        <v>127</v>
      </c>
      <c r="Q8" s="183">
        <v>7</v>
      </c>
      <c r="R8" s="193">
        <v>101.1</v>
      </c>
      <c r="S8" s="194">
        <v>92.1</v>
      </c>
      <c r="T8" s="195">
        <v>92.1</v>
      </c>
      <c r="U8" s="200">
        <v>0</v>
      </c>
      <c r="V8" s="201">
        <v>-8.8</v>
      </c>
    </row>
    <row r="9" spans="1:22" s="164" customFormat="1" ht="15.75" customHeight="1">
      <c r="A9" s="191" t="str">
        <f>B9&amp;C9&amp;D9&amp;E9</f>
        <v>持家の帰属家賃及び生鮮食品を除く総合</v>
      </c>
      <c r="B9" s="192"/>
      <c r="C9" s="378" t="s">
        <v>128</v>
      </c>
      <c r="D9" s="379"/>
      <c r="E9" s="379"/>
      <c r="F9" s="183">
        <v>8123</v>
      </c>
      <c r="G9" s="193">
        <v>104.8</v>
      </c>
      <c r="H9" s="194">
        <v>104.2</v>
      </c>
      <c r="I9" s="195">
        <v>104.3</v>
      </c>
      <c r="J9" s="196">
        <v>0</v>
      </c>
      <c r="K9" s="197">
        <v>-0.5</v>
      </c>
      <c r="L9" s="198" t="str">
        <f t="shared" si="1"/>
        <v>洋服</v>
      </c>
      <c r="M9" s="192"/>
      <c r="N9" s="192"/>
      <c r="O9" s="192"/>
      <c r="P9" s="192" t="s">
        <v>19</v>
      </c>
      <c r="Q9" s="183">
        <v>149</v>
      </c>
      <c r="R9" s="193">
        <v>104.5</v>
      </c>
      <c r="S9" s="194">
        <v>109</v>
      </c>
      <c r="T9" s="195">
        <v>108.8</v>
      </c>
      <c r="U9" s="200">
        <v>-0.2</v>
      </c>
      <c r="V9" s="201">
        <v>4.1</v>
      </c>
    </row>
    <row r="10" spans="1:22" s="164" customFormat="1" ht="15.75" customHeight="1">
      <c r="A10" s="191" t="str">
        <f>B10&amp;C10&amp;D10&amp;E10</f>
        <v>食料（酒類を除く）及びエネルギーを除く総合</v>
      </c>
      <c r="B10" s="192"/>
      <c r="C10" s="378" t="s">
        <v>73</v>
      </c>
      <c r="D10" s="378"/>
      <c r="E10" s="378"/>
      <c r="F10" s="183">
        <v>6676</v>
      </c>
      <c r="G10" s="193">
        <v>100.6</v>
      </c>
      <c r="H10" s="194">
        <v>101</v>
      </c>
      <c r="I10" s="195">
        <v>101</v>
      </c>
      <c r="J10" s="196">
        <v>0</v>
      </c>
      <c r="K10" s="197">
        <v>0.4</v>
      </c>
      <c r="L10" s="198" t="str">
        <f t="shared" si="1"/>
        <v>シャツ・セーター・下着類</v>
      </c>
      <c r="M10" s="192"/>
      <c r="N10" s="202"/>
      <c r="O10" s="371" t="s">
        <v>20</v>
      </c>
      <c r="P10" s="371"/>
      <c r="Q10" s="183">
        <v>114</v>
      </c>
      <c r="R10" s="193">
        <v>107.8</v>
      </c>
      <c r="S10" s="194">
        <v>113.6</v>
      </c>
      <c r="T10" s="195">
        <v>112.5</v>
      </c>
      <c r="U10" s="200">
        <v>-1</v>
      </c>
      <c r="V10" s="201">
        <v>4.3</v>
      </c>
    </row>
    <row r="11" spans="1:22" s="164" customFormat="1" ht="15.75" customHeight="1">
      <c r="A11" s="203"/>
      <c r="B11" s="192"/>
      <c r="C11" s="202"/>
      <c r="D11" s="202"/>
      <c r="E11" s="202"/>
      <c r="F11" s="183"/>
      <c r="G11" s="193"/>
      <c r="H11" s="194"/>
      <c r="I11" s="195"/>
      <c r="J11" s="196"/>
      <c r="K11" s="197"/>
      <c r="L11" s="198" t="str">
        <f t="shared" si="1"/>
        <v>シャツ・セーター類</v>
      </c>
      <c r="M11" s="192"/>
      <c r="N11" s="192"/>
      <c r="O11" s="192"/>
      <c r="P11" s="192" t="s">
        <v>21</v>
      </c>
      <c r="Q11" s="183">
        <v>83</v>
      </c>
      <c r="R11" s="193">
        <v>106.5</v>
      </c>
      <c r="S11" s="194">
        <v>113.8</v>
      </c>
      <c r="T11" s="195">
        <v>113.1</v>
      </c>
      <c r="U11" s="200">
        <v>-0.6</v>
      </c>
      <c r="V11" s="201">
        <v>6.1</v>
      </c>
    </row>
    <row r="12" spans="1:22" s="190" customFormat="1" ht="15.75" customHeight="1">
      <c r="A12" s="191" t="str">
        <f aca="true" t="shared" si="2" ref="A12:A29">B12&amp;C12&amp;D12&amp;E12</f>
        <v>食料</v>
      </c>
      <c r="B12" s="372" t="s">
        <v>51</v>
      </c>
      <c r="C12" s="372"/>
      <c r="D12" s="372"/>
      <c r="E12" s="372"/>
      <c r="F12" s="183">
        <v>2585</v>
      </c>
      <c r="G12" s="193">
        <v>107</v>
      </c>
      <c r="H12" s="194">
        <v>108.5</v>
      </c>
      <c r="I12" s="195">
        <v>108.8</v>
      </c>
      <c r="J12" s="196">
        <v>0.3</v>
      </c>
      <c r="K12" s="197">
        <v>1.7</v>
      </c>
      <c r="L12" s="198" t="str">
        <f t="shared" si="1"/>
        <v>下着類</v>
      </c>
      <c r="M12" s="204"/>
      <c r="N12" s="192"/>
      <c r="O12" s="192"/>
      <c r="P12" s="192" t="s">
        <v>22</v>
      </c>
      <c r="Q12" s="183">
        <v>31</v>
      </c>
      <c r="R12" s="193">
        <v>111.2</v>
      </c>
      <c r="S12" s="194">
        <v>113.1</v>
      </c>
      <c r="T12" s="195">
        <v>111</v>
      </c>
      <c r="U12" s="200">
        <v>-1.8</v>
      </c>
      <c r="V12" s="201">
        <v>-0.2</v>
      </c>
    </row>
    <row r="13" spans="1:22" s="164" customFormat="1" ht="15.75" customHeight="1">
      <c r="A13" s="191" t="str">
        <f t="shared" si="2"/>
        <v>生鮮食品</v>
      </c>
      <c r="B13" s="192"/>
      <c r="C13" s="371" t="s">
        <v>94</v>
      </c>
      <c r="D13" s="371"/>
      <c r="E13" s="371"/>
      <c r="F13" s="183">
        <v>394</v>
      </c>
      <c r="G13" s="193">
        <v>114.1</v>
      </c>
      <c r="H13" s="194">
        <v>113.6</v>
      </c>
      <c r="I13" s="195">
        <v>115.8</v>
      </c>
      <c r="J13" s="196">
        <v>2</v>
      </c>
      <c r="K13" s="197">
        <v>1.5</v>
      </c>
      <c r="L13" s="198" t="str">
        <f t="shared" si="1"/>
        <v>履物類</v>
      </c>
      <c r="M13" s="192"/>
      <c r="N13" s="192"/>
      <c r="O13" s="371" t="s">
        <v>23</v>
      </c>
      <c r="P13" s="371"/>
      <c r="Q13" s="183">
        <v>46</v>
      </c>
      <c r="R13" s="193">
        <v>107.9</v>
      </c>
      <c r="S13" s="194">
        <v>114.1</v>
      </c>
      <c r="T13" s="195">
        <v>114.1</v>
      </c>
      <c r="U13" s="200">
        <v>0</v>
      </c>
      <c r="V13" s="201">
        <v>5.7</v>
      </c>
    </row>
    <row r="14" spans="1:22" s="164" customFormat="1" ht="15.75" customHeight="1">
      <c r="A14" s="191" t="str">
        <f t="shared" si="2"/>
        <v>生鮮食品を除く食料</v>
      </c>
      <c r="B14" s="192"/>
      <c r="C14" s="371" t="s">
        <v>129</v>
      </c>
      <c r="D14" s="371"/>
      <c r="E14" s="371"/>
      <c r="F14" s="183">
        <v>2191</v>
      </c>
      <c r="G14" s="193">
        <v>105.7</v>
      </c>
      <c r="H14" s="194">
        <v>107.6</v>
      </c>
      <c r="I14" s="195">
        <v>107.6</v>
      </c>
      <c r="J14" s="196">
        <v>0</v>
      </c>
      <c r="K14" s="197">
        <v>1.8</v>
      </c>
      <c r="L14" s="198" t="str">
        <f t="shared" si="1"/>
        <v>他の被服類</v>
      </c>
      <c r="M14" s="192"/>
      <c r="N14" s="192"/>
      <c r="O14" s="373" t="s">
        <v>130</v>
      </c>
      <c r="P14" s="373"/>
      <c r="Q14" s="183">
        <v>31</v>
      </c>
      <c r="R14" s="193">
        <v>95.7</v>
      </c>
      <c r="S14" s="194">
        <v>99.7</v>
      </c>
      <c r="T14" s="195">
        <v>99.8</v>
      </c>
      <c r="U14" s="200">
        <v>0.1</v>
      </c>
      <c r="V14" s="201">
        <v>4.2</v>
      </c>
    </row>
    <row r="15" spans="1:22" s="164" customFormat="1" ht="15.75" customHeight="1">
      <c r="A15" s="191" t="str">
        <f t="shared" si="2"/>
        <v>穀類</v>
      </c>
      <c r="B15" s="192"/>
      <c r="C15" s="192"/>
      <c r="D15" s="371" t="s">
        <v>53</v>
      </c>
      <c r="E15" s="371"/>
      <c r="F15" s="183">
        <v>238</v>
      </c>
      <c r="G15" s="193">
        <v>97</v>
      </c>
      <c r="H15" s="194">
        <v>102.6</v>
      </c>
      <c r="I15" s="195">
        <v>103.1</v>
      </c>
      <c r="J15" s="196">
        <v>0.4</v>
      </c>
      <c r="K15" s="197">
        <v>6.2</v>
      </c>
      <c r="L15" s="198" t="str">
        <f t="shared" si="1"/>
        <v>被服関連サービス</v>
      </c>
      <c r="M15" s="192"/>
      <c r="N15" s="192"/>
      <c r="O15" s="371" t="s">
        <v>131</v>
      </c>
      <c r="P15" s="371"/>
      <c r="Q15" s="183">
        <v>28</v>
      </c>
      <c r="R15" s="193">
        <v>105.2</v>
      </c>
      <c r="S15" s="194">
        <v>105.2</v>
      </c>
      <c r="T15" s="195">
        <v>105.2</v>
      </c>
      <c r="U15" s="200">
        <v>0</v>
      </c>
      <c r="V15" s="201">
        <v>0</v>
      </c>
    </row>
    <row r="16" spans="1:22" s="164" customFormat="1" ht="15.75" customHeight="1">
      <c r="A16" s="191" t="str">
        <f t="shared" si="2"/>
        <v>魚介類</v>
      </c>
      <c r="B16" s="192"/>
      <c r="C16" s="192"/>
      <c r="D16" s="371" t="s">
        <v>132</v>
      </c>
      <c r="E16" s="371"/>
      <c r="F16" s="183">
        <v>218</v>
      </c>
      <c r="G16" s="193">
        <v>109.5</v>
      </c>
      <c r="H16" s="194">
        <v>112.5</v>
      </c>
      <c r="I16" s="195">
        <v>113.7</v>
      </c>
      <c r="J16" s="196">
        <v>1.1</v>
      </c>
      <c r="K16" s="197">
        <v>3.9</v>
      </c>
      <c r="L16" s="165"/>
      <c r="M16" s="192"/>
      <c r="N16" s="192"/>
      <c r="O16" s="192"/>
      <c r="P16" s="192"/>
      <c r="Q16" s="183"/>
      <c r="R16" s="193"/>
      <c r="S16" s="194"/>
      <c r="T16" s="195"/>
      <c r="U16" s="200"/>
      <c r="V16" s="201"/>
    </row>
    <row r="17" spans="1:22" s="164" customFormat="1" ht="15.75" customHeight="1">
      <c r="A17" s="191" t="str">
        <f t="shared" si="2"/>
        <v>生鮮魚介</v>
      </c>
      <c r="B17" s="192"/>
      <c r="C17" s="192"/>
      <c r="D17" s="192"/>
      <c r="E17" s="192" t="s">
        <v>133</v>
      </c>
      <c r="F17" s="183">
        <v>124</v>
      </c>
      <c r="G17" s="193">
        <v>107.7</v>
      </c>
      <c r="H17" s="194">
        <v>112.3</v>
      </c>
      <c r="I17" s="195">
        <v>115.7</v>
      </c>
      <c r="J17" s="196">
        <v>3</v>
      </c>
      <c r="K17" s="197">
        <v>7.4</v>
      </c>
      <c r="L17" s="198" t="str">
        <f>M17&amp;N17&amp;O17&amp;P17</f>
        <v>保健医療</v>
      </c>
      <c r="M17" s="372" t="s">
        <v>134</v>
      </c>
      <c r="N17" s="372"/>
      <c r="O17" s="372"/>
      <c r="P17" s="372"/>
      <c r="Q17" s="183">
        <v>450</v>
      </c>
      <c r="R17" s="193">
        <v>100.9</v>
      </c>
      <c r="S17" s="194">
        <v>101.1</v>
      </c>
      <c r="T17" s="195">
        <v>101.5</v>
      </c>
      <c r="U17" s="200">
        <v>0.4</v>
      </c>
      <c r="V17" s="201">
        <v>0.6</v>
      </c>
    </row>
    <row r="18" spans="1:22" s="164" customFormat="1" ht="15.75" customHeight="1">
      <c r="A18" s="191" t="str">
        <f t="shared" si="2"/>
        <v>肉類</v>
      </c>
      <c r="B18" s="192"/>
      <c r="C18" s="192"/>
      <c r="D18" s="371" t="s">
        <v>135</v>
      </c>
      <c r="E18" s="371"/>
      <c r="F18" s="183">
        <v>176</v>
      </c>
      <c r="G18" s="193">
        <v>110.9</v>
      </c>
      <c r="H18" s="194">
        <v>113.4</v>
      </c>
      <c r="I18" s="195">
        <v>112.6</v>
      </c>
      <c r="J18" s="196">
        <v>-0.7</v>
      </c>
      <c r="K18" s="197">
        <v>1.5</v>
      </c>
      <c r="L18" s="198" t="str">
        <f>M18&amp;N18&amp;O18&amp;P18</f>
        <v>医薬品・健康保持用摂取品</v>
      </c>
      <c r="M18" s="192"/>
      <c r="N18" s="192"/>
      <c r="O18" s="371" t="s">
        <v>136</v>
      </c>
      <c r="P18" s="371"/>
      <c r="Q18" s="183">
        <v>126</v>
      </c>
      <c r="R18" s="193">
        <v>96.2</v>
      </c>
      <c r="S18" s="194">
        <v>95.9</v>
      </c>
      <c r="T18" s="195">
        <v>97.1</v>
      </c>
      <c r="U18" s="200">
        <v>1.2</v>
      </c>
      <c r="V18" s="201">
        <v>0.9</v>
      </c>
    </row>
    <row r="19" spans="1:22" s="164" customFormat="1" ht="15.75" customHeight="1">
      <c r="A19" s="191" t="str">
        <f t="shared" si="2"/>
        <v>乳卵類</v>
      </c>
      <c r="B19" s="192"/>
      <c r="C19" s="192"/>
      <c r="D19" s="371" t="s">
        <v>137</v>
      </c>
      <c r="E19" s="371"/>
      <c r="F19" s="183">
        <v>109</v>
      </c>
      <c r="G19" s="193">
        <v>113.7</v>
      </c>
      <c r="H19" s="194">
        <v>115.7</v>
      </c>
      <c r="I19" s="195">
        <v>115</v>
      </c>
      <c r="J19" s="196">
        <v>-0.6</v>
      </c>
      <c r="K19" s="197">
        <v>1.1</v>
      </c>
      <c r="L19" s="198" t="str">
        <f>M19&amp;N19&amp;O19&amp;P19</f>
        <v>保健医療用品・器具</v>
      </c>
      <c r="M19" s="192"/>
      <c r="N19" s="192"/>
      <c r="O19" s="371" t="s">
        <v>24</v>
      </c>
      <c r="P19" s="371"/>
      <c r="Q19" s="183">
        <v>86</v>
      </c>
      <c r="R19" s="193">
        <v>103.2</v>
      </c>
      <c r="S19" s="194">
        <v>101.4</v>
      </c>
      <c r="T19" s="195">
        <v>101.9</v>
      </c>
      <c r="U19" s="200">
        <v>0.5</v>
      </c>
      <c r="V19" s="201">
        <v>-1.3</v>
      </c>
    </row>
    <row r="20" spans="1:22" s="164" customFormat="1" ht="15.75" customHeight="1">
      <c r="A20" s="191" t="str">
        <f t="shared" si="2"/>
        <v>野菜・海藻</v>
      </c>
      <c r="B20" s="192"/>
      <c r="C20" s="192"/>
      <c r="D20" s="371" t="s">
        <v>138</v>
      </c>
      <c r="E20" s="371"/>
      <c r="F20" s="183">
        <v>281</v>
      </c>
      <c r="G20" s="193">
        <v>107.1</v>
      </c>
      <c r="H20" s="194">
        <v>106.1</v>
      </c>
      <c r="I20" s="195">
        <v>104.1</v>
      </c>
      <c r="J20" s="196">
        <v>-1.9</v>
      </c>
      <c r="K20" s="197">
        <v>-2.8</v>
      </c>
      <c r="L20" s="198" t="str">
        <f>M20&amp;N20&amp;O20&amp;P20</f>
        <v>保健医療サービス</v>
      </c>
      <c r="M20" s="192"/>
      <c r="N20" s="192"/>
      <c r="O20" s="371" t="s">
        <v>25</v>
      </c>
      <c r="P20" s="371"/>
      <c r="Q20" s="183">
        <v>238</v>
      </c>
      <c r="R20" s="193">
        <v>102.5</v>
      </c>
      <c r="S20" s="194">
        <v>103.7</v>
      </c>
      <c r="T20" s="195">
        <v>103.7</v>
      </c>
      <c r="U20" s="200">
        <v>0</v>
      </c>
      <c r="V20" s="201">
        <v>1.2</v>
      </c>
    </row>
    <row r="21" spans="1:22" s="164" customFormat="1" ht="15.75" customHeight="1">
      <c r="A21" s="191" t="str">
        <f t="shared" si="2"/>
        <v>生鮮野菜</v>
      </c>
      <c r="B21" s="192"/>
      <c r="C21" s="192"/>
      <c r="D21" s="192"/>
      <c r="E21" s="192" t="s">
        <v>139</v>
      </c>
      <c r="F21" s="183">
        <v>178</v>
      </c>
      <c r="G21" s="193">
        <v>112.6</v>
      </c>
      <c r="H21" s="194">
        <v>110.4</v>
      </c>
      <c r="I21" s="195">
        <v>107.3</v>
      </c>
      <c r="J21" s="196">
        <v>-2.9</v>
      </c>
      <c r="K21" s="197">
        <v>-4.7</v>
      </c>
      <c r="L21" s="165"/>
      <c r="M21" s="192"/>
      <c r="N21" s="192"/>
      <c r="O21" s="192"/>
      <c r="P21" s="192"/>
      <c r="Q21" s="183"/>
      <c r="R21" s="193"/>
      <c r="S21" s="194"/>
      <c r="T21" s="195"/>
      <c r="U21" s="200"/>
      <c r="V21" s="201"/>
    </row>
    <row r="22" spans="1:22" s="164" customFormat="1" ht="15.75" customHeight="1">
      <c r="A22" s="191" t="str">
        <f t="shared" si="2"/>
        <v>果物</v>
      </c>
      <c r="B22" s="192"/>
      <c r="C22" s="192"/>
      <c r="D22" s="371" t="s">
        <v>140</v>
      </c>
      <c r="E22" s="371"/>
      <c r="F22" s="183">
        <v>97</v>
      </c>
      <c r="G22" s="193">
        <v>124.6</v>
      </c>
      <c r="H22" s="194">
        <v>121.2</v>
      </c>
      <c r="I22" s="195">
        <v>131.8</v>
      </c>
      <c r="J22" s="196">
        <v>8.7</v>
      </c>
      <c r="K22" s="197">
        <v>5.8</v>
      </c>
      <c r="L22" s="198" t="str">
        <f>M22&amp;N22&amp;O22&amp;P22</f>
        <v>交通・通信</v>
      </c>
      <c r="M22" s="372" t="s">
        <v>168</v>
      </c>
      <c r="N22" s="372"/>
      <c r="O22" s="372"/>
      <c r="P22" s="372"/>
      <c r="Q22" s="183">
        <v>1523</v>
      </c>
      <c r="R22" s="193">
        <v>103.9</v>
      </c>
      <c r="S22" s="194">
        <v>101.2</v>
      </c>
      <c r="T22" s="195">
        <v>101</v>
      </c>
      <c r="U22" s="200">
        <v>-0.1</v>
      </c>
      <c r="V22" s="201">
        <v>-2.8</v>
      </c>
    </row>
    <row r="23" spans="1:22" s="164" customFormat="1" ht="15.75" customHeight="1">
      <c r="A23" s="191" t="str">
        <f t="shared" si="2"/>
        <v>生鮮果物</v>
      </c>
      <c r="B23" s="192"/>
      <c r="C23" s="192"/>
      <c r="D23" s="192"/>
      <c r="E23" s="192" t="s">
        <v>52</v>
      </c>
      <c r="F23" s="183">
        <v>92</v>
      </c>
      <c r="G23" s="193">
        <v>125.6</v>
      </c>
      <c r="H23" s="194">
        <v>121.4</v>
      </c>
      <c r="I23" s="195">
        <v>132.5</v>
      </c>
      <c r="J23" s="196">
        <v>9.2</v>
      </c>
      <c r="K23" s="197">
        <v>5.5</v>
      </c>
      <c r="L23" s="198" t="str">
        <f>M23&amp;N23&amp;O23&amp;P23</f>
        <v>交通</v>
      </c>
      <c r="M23" s="192"/>
      <c r="N23" s="192"/>
      <c r="O23" s="371" t="s">
        <v>26</v>
      </c>
      <c r="P23" s="371"/>
      <c r="Q23" s="183">
        <v>156</v>
      </c>
      <c r="R23" s="193">
        <v>108.4</v>
      </c>
      <c r="S23" s="194">
        <v>109.8</v>
      </c>
      <c r="T23" s="195">
        <v>109.7</v>
      </c>
      <c r="U23" s="200">
        <v>-0.1</v>
      </c>
      <c r="V23" s="201">
        <v>1.2</v>
      </c>
    </row>
    <row r="24" spans="1:22" s="164" customFormat="1" ht="15.75" customHeight="1">
      <c r="A24" s="191" t="str">
        <f t="shared" si="2"/>
        <v>油脂・調味料</v>
      </c>
      <c r="B24" s="192"/>
      <c r="C24" s="192"/>
      <c r="D24" s="371" t="s">
        <v>142</v>
      </c>
      <c r="E24" s="371"/>
      <c r="F24" s="183">
        <v>106</v>
      </c>
      <c r="G24" s="193">
        <v>101.6</v>
      </c>
      <c r="H24" s="194">
        <v>100.9</v>
      </c>
      <c r="I24" s="195">
        <v>101.3</v>
      </c>
      <c r="J24" s="196">
        <v>0.4</v>
      </c>
      <c r="K24" s="197">
        <v>-0.3</v>
      </c>
      <c r="L24" s="198" t="str">
        <f>M24&amp;N24&amp;O24&amp;P24</f>
        <v>自動車等関係費</v>
      </c>
      <c r="M24" s="192"/>
      <c r="N24" s="192"/>
      <c r="O24" s="371" t="s">
        <v>27</v>
      </c>
      <c r="P24" s="371"/>
      <c r="Q24" s="183">
        <v>998</v>
      </c>
      <c r="R24" s="193">
        <v>105</v>
      </c>
      <c r="S24" s="194">
        <v>100.5</v>
      </c>
      <c r="T24" s="195">
        <v>100.5</v>
      </c>
      <c r="U24" s="200">
        <v>0</v>
      </c>
      <c r="V24" s="201">
        <v>-4.3</v>
      </c>
    </row>
    <row r="25" spans="1:22" s="164" customFormat="1" ht="15.75" customHeight="1">
      <c r="A25" s="191" t="str">
        <f t="shared" si="2"/>
        <v>菓子類</v>
      </c>
      <c r="B25" s="192"/>
      <c r="C25" s="192"/>
      <c r="D25" s="371" t="s">
        <v>143</v>
      </c>
      <c r="E25" s="371"/>
      <c r="F25" s="183">
        <v>243</v>
      </c>
      <c r="G25" s="193">
        <v>109.6</v>
      </c>
      <c r="H25" s="194">
        <v>114.7</v>
      </c>
      <c r="I25" s="195">
        <v>114.9</v>
      </c>
      <c r="J25" s="196">
        <v>0.2</v>
      </c>
      <c r="K25" s="197">
        <v>4.8</v>
      </c>
      <c r="L25" s="198" t="str">
        <f>M25&amp;N25&amp;O25&amp;P25</f>
        <v>通信</v>
      </c>
      <c r="M25" s="192"/>
      <c r="N25" s="192"/>
      <c r="O25" s="371" t="s">
        <v>169</v>
      </c>
      <c r="P25" s="371"/>
      <c r="Q25" s="183">
        <v>369</v>
      </c>
      <c r="R25" s="193">
        <v>99.1</v>
      </c>
      <c r="S25" s="194">
        <v>99.2</v>
      </c>
      <c r="T25" s="195">
        <v>98.7</v>
      </c>
      <c r="U25" s="200">
        <v>-0.5</v>
      </c>
      <c r="V25" s="201">
        <v>-0.4</v>
      </c>
    </row>
    <row r="26" spans="1:22" s="164" customFormat="1" ht="15.75" customHeight="1">
      <c r="A26" s="191" t="str">
        <f t="shared" si="2"/>
        <v>調理食品</v>
      </c>
      <c r="B26" s="192"/>
      <c r="C26" s="192"/>
      <c r="D26" s="371" t="s">
        <v>145</v>
      </c>
      <c r="E26" s="371"/>
      <c r="F26" s="183">
        <v>346</v>
      </c>
      <c r="G26" s="193">
        <v>112.8</v>
      </c>
      <c r="H26" s="194">
        <v>114.2</v>
      </c>
      <c r="I26" s="195">
        <v>115.2</v>
      </c>
      <c r="J26" s="196">
        <v>0.8</v>
      </c>
      <c r="K26" s="197">
        <v>2.1</v>
      </c>
      <c r="L26" s="165"/>
      <c r="M26" s="192"/>
      <c r="N26" s="192"/>
      <c r="O26" s="192"/>
      <c r="P26" s="192"/>
      <c r="Q26" s="183"/>
      <c r="R26" s="193"/>
      <c r="S26" s="194"/>
      <c r="T26" s="195"/>
      <c r="U26" s="200"/>
      <c r="V26" s="201"/>
    </row>
    <row r="27" spans="1:22" s="164" customFormat="1" ht="15.75" customHeight="1">
      <c r="A27" s="191" t="str">
        <f t="shared" si="2"/>
        <v>飲料</v>
      </c>
      <c r="B27" s="192"/>
      <c r="C27" s="192"/>
      <c r="D27" s="371" t="s">
        <v>146</v>
      </c>
      <c r="E27" s="371"/>
      <c r="F27" s="183">
        <v>153</v>
      </c>
      <c r="G27" s="193">
        <v>101.2</v>
      </c>
      <c r="H27" s="194">
        <v>98.7</v>
      </c>
      <c r="I27" s="195">
        <v>98</v>
      </c>
      <c r="J27" s="196">
        <v>-0.7</v>
      </c>
      <c r="K27" s="197">
        <v>-3.1</v>
      </c>
      <c r="L27" s="198" t="str">
        <f>M27&amp;N27&amp;O27&amp;P27</f>
        <v>教育</v>
      </c>
      <c r="M27" s="372" t="s">
        <v>28</v>
      </c>
      <c r="N27" s="372"/>
      <c r="O27" s="372"/>
      <c r="P27" s="372"/>
      <c r="Q27" s="183">
        <v>269</v>
      </c>
      <c r="R27" s="193">
        <v>104.4</v>
      </c>
      <c r="S27" s="194">
        <v>107.9</v>
      </c>
      <c r="T27" s="195">
        <v>107.9</v>
      </c>
      <c r="U27" s="200">
        <v>0</v>
      </c>
      <c r="V27" s="201">
        <v>3.4</v>
      </c>
    </row>
    <row r="28" spans="1:22" s="164" customFormat="1" ht="15.75" customHeight="1">
      <c r="A28" s="191" t="str">
        <f t="shared" si="2"/>
        <v>酒類</v>
      </c>
      <c r="B28" s="192"/>
      <c r="C28" s="192"/>
      <c r="D28" s="371" t="s">
        <v>147</v>
      </c>
      <c r="E28" s="371"/>
      <c r="F28" s="183">
        <v>104</v>
      </c>
      <c r="G28" s="193">
        <v>98.6</v>
      </c>
      <c r="H28" s="194">
        <v>98.7</v>
      </c>
      <c r="I28" s="195">
        <v>98.8</v>
      </c>
      <c r="J28" s="196">
        <v>0.1</v>
      </c>
      <c r="K28" s="197">
        <v>0.3</v>
      </c>
      <c r="L28" s="198" t="str">
        <f>M28&amp;N28&amp;O28&amp;P28</f>
        <v>授業料等</v>
      </c>
      <c r="M28" s="192"/>
      <c r="N28" s="192"/>
      <c r="O28" s="371" t="s">
        <v>29</v>
      </c>
      <c r="P28" s="371"/>
      <c r="Q28" s="183">
        <v>175</v>
      </c>
      <c r="R28" s="193">
        <v>104.5</v>
      </c>
      <c r="S28" s="194">
        <v>108.3</v>
      </c>
      <c r="T28" s="195">
        <v>108.3</v>
      </c>
      <c r="U28" s="200">
        <v>0</v>
      </c>
      <c r="V28" s="201">
        <v>3.7</v>
      </c>
    </row>
    <row r="29" spans="1:22" s="164" customFormat="1" ht="15.75" customHeight="1">
      <c r="A29" s="191" t="str">
        <f t="shared" si="2"/>
        <v>外食</v>
      </c>
      <c r="B29" s="192"/>
      <c r="C29" s="192"/>
      <c r="D29" s="371" t="s">
        <v>107</v>
      </c>
      <c r="E29" s="371"/>
      <c r="F29" s="183">
        <v>514</v>
      </c>
      <c r="G29" s="193">
        <v>103.9</v>
      </c>
      <c r="H29" s="194">
        <v>104.8</v>
      </c>
      <c r="I29" s="195">
        <v>104.8</v>
      </c>
      <c r="J29" s="196">
        <v>0</v>
      </c>
      <c r="K29" s="197">
        <v>0.9</v>
      </c>
      <c r="L29" s="198" t="str">
        <f>M29&amp;N29&amp;O29&amp;P29</f>
        <v>教科書・学習参考教材</v>
      </c>
      <c r="M29" s="205"/>
      <c r="N29" s="205"/>
      <c r="O29" s="371" t="s">
        <v>30</v>
      </c>
      <c r="P29" s="371"/>
      <c r="Q29" s="183">
        <v>5</v>
      </c>
      <c r="R29" s="193">
        <v>109.3</v>
      </c>
      <c r="S29" s="194">
        <v>109.3</v>
      </c>
      <c r="T29" s="195">
        <v>109.3</v>
      </c>
      <c r="U29" s="200">
        <v>0</v>
      </c>
      <c r="V29" s="201">
        <v>0</v>
      </c>
    </row>
    <row r="30" spans="1:22" s="164" customFormat="1" ht="15.75" customHeight="1">
      <c r="A30" s="203"/>
      <c r="B30" s="192"/>
      <c r="C30" s="192"/>
      <c r="D30" s="192"/>
      <c r="E30" s="192"/>
      <c r="F30" s="183"/>
      <c r="G30" s="193"/>
      <c r="H30" s="194"/>
      <c r="I30" s="195"/>
      <c r="J30" s="196"/>
      <c r="K30" s="197"/>
      <c r="L30" s="198" t="str">
        <f>M30&amp;N30&amp;O30&amp;P30</f>
        <v>補習教育</v>
      </c>
      <c r="M30" s="192"/>
      <c r="N30" s="192"/>
      <c r="O30" s="371" t="s">
        <v>31</v>
      </c>
      <c r="P30" s="371"/>
      <c r="Q30" s="183">
        <v>89</v>
      </c>
      <c r="R30" s="193">
        <v>103.8</v>
      </c>
      <c r="S30" s="194">
        <v>107</v>
      </c>
      <c r="T30" s="195">
        <v>107</v>
      </c>
      <c r="U30" s="200">
        <v>0</v>
      </c>
      <c r="V30" s="201">
        <v>3.1</v>
      </c>
    </row>
    <row r="31" spans="1:22" s="190" customFormat="1" ht="15.75" customHeight="1">
      <c r="A31" s="191" t="str">
        <f>B31&amp;C31&amp;D31&amp;E31</f>
        <v>住居</v>
      </c>
      <c r="B31" s="372" t="s">
        <v>95</v>
      </c>
      <c r="C31" s="372"/>
      <c r="D31" s="372"/>
      <c r="E31" s="372"/>
      <c r="F31" s="183">
        <v>2042</v>
      </c>
      <c r="G31" s="193">
        <v>96.3</v>
      </c>
      <c r="H31" s="194">
        <v>95</v>
      </c>
      <c r="I31" s="195">
        <v>95.1</v>
      </c>
      <c r="J31" s="196">
        <v>0.1</v>
      </c>
      <c r="K31" s="197">
        <v>-1.2</v>
      </c>
      <c r="L31" s="165"/>
      <c r="M31" s="192"/>
      <c r="N31" s="192"/>
      <c r="O31" s="192"/>
      <c r="P31" s="192"/>
      <c r="Q31" s="183"/>
      <c r="R31" s="193"/>
      <c r="S31" s="194"/>
      <c r="T31" s="195"/>
      <c r="U31" s="200"/>
      <c r="V31" s="201"/>
    </row>
    <row r="32" spans="1:22" s="164" customFormat="1" ht="15.75" customHeight="1">
      <c r="A32" s="191" t="str">
        <f>B32&amp;C32&amp;D32&amp;E32</f>
        <v>持家の帰属家賃を除く住居</v>
      </c>
      <c r="B32" s="192"/>
      <c r="C32" s="371" t="s">
        <v>148</v>
      </c>
      <c r="D32" s="371"/>
      <c r="E32" s="371"/>
      <c r="F32" s="183">
        <v>559</v>
      </c>
      <c r="G32" s="193">
        <v>98.5</v>
      </c>
      <c r="H32" s="194">
        <v>98.2</v>
      </c>
      <c r="I32" s="195">
        <v>98.4</v>
      </c>
      <c r="J32" s="196">
        <v>0.2</v>
      </c>
      <c r="K32" s="197">
        <v>-0.1</v>
      </c>
      <c r="L32" s="198" t="str">
        <f>M32&amp;N32&amp;O32&amp;P32</f>
        <v>教養娯楽</v>
      </c>
      <c r="M32" s="372" t="s">
        <v>32</v>
      </c>
      <c r="N32" s="372"/>
      <c r="O32" s="372"/>
      <c r="P32" s="372"/>
      <c r="Q32" s="183">
        <v>1089</v>
      </c>
      <c r="R32" s="193">
        <v>97.7</v>
      </c>
      <c r="S32" s="194">
        <v>98.9</v>
      </c>
      <c r="T32" s="195">
        <v>99</v>
      </c>
      <c r="U32" s="200">
        <v>0.2</v>
      </c>
      <c r="V32" s="201">
        <v>1.4</v>
      </c>
    </row>
    <row r="33" spans="1:22" s="164" customFormat="1" ht="15.75" customHeight="1">
      <c r="A33" s="191" t="str">
        <f>B33&amp;C33&amp;D33&amp;E33</f>
        <v>家賃</v>
      </c>
      <c r="B33" s="192"/>
      <c r="C33" s="192"/>
      <c r="D33" s="371" t="s">
        <v>109</v>
      </c>
      <c r="E33" s="371"/>
      <c r="F33" s="183">
        <v>1799</v>
      </c>
      <c r="G33" s="193">
        <v>95.3</v>
      </c>
      <c r="H33" s="194">
        <v>93.5</v>
      </c>
      <c r="I33" s="195">
        <v>93.7</v>
      </c>
      <c r="J33" s="196">
        <v>0.2</v>
      </c>
      <c r="K33" s="197">
        <v>-1.7</v>
      </c>
      <c r="L33" s="198" t="str">
        <f>M33&amp;N33&amp;O33&amp;P33</f>
        <v>教養娯楽用耐久財</v>
      </c>
      <c r="M33" s="192"/>
      <c r="N33" s="192"/>
      <c r="O33" s="371" t="s">
        <v>33</v>
      </c>
      <c r="P33" s="371"/>
      <c r="Q33" s="183">
        <v>159</v>
      </c>
      <c r="R33" s="193">
        <v>60.8</v>
      </c>
      <c r="S33" s="194">
        <v>62.3</v>
      </c>
      <c r="T33" s="195">
        <v>61.6</v>
      </c>
      <c r="U33" s="200">
        <v>-1</v>
      </c>
      <c r="V33" s="201">
        <v>1.4</v>
      </c>
    </row>
    <row r="34" spans="1:22" s="164" customFormat="1" ht="15.75" customHeight="1">
      <c r="A34" s="191" t="str">
        <f>B34&amp;C34&amp;D34&amp;E34</f>
        <v>持家の帰属家賃を除く家賃</v>
      </c>
      <c r="B34" s="192"/>
      <c r="C34" s="192"/>
      <c r="D34" s="192"/>
      <c r="E34" s="206" t="s">
        <v>149</v>
      </c>
      <c r="F34" s="183">
        <v>316</v>
      </c>
      <c r="G34" s="193">
        <v>94.5</v>
      </c>
      <c r="H34" s="194">
        <v>92.5</v>
      </c>
      <c r="I34" s="195">
        <v>92.9</v>
      </c>
      <c r="J34" s="196">
        <v>0.4</v>
      </c>
      <c r="K34" s="197">
        <v>-1.7</v>
      </c>
      <c r="L34" s="198" t="str">
        <f>M34&amp;N34&amp;O34&amp;P34</f>
        <v>教養娯楽用品</v>
      </c>
      <c r="M34" s="192"/>
      <c r="N34" s="192"/>
      <c r="O34" s="371" t="s">
        <v>34</v>
      </c>
      <c r="P34" s="371"/>
      <c r="Q34" s="183">
        <v>249</v>
      </c>
      <c r="R34" s="193">
        <v>106.8</v>
      </c>
      <c r="S34" s="194">
        <v>107.8</v>
      </c>
      <c r="T34" s="195">
        <v>107.7</v>
      </c>
      <c r="U34" s="200">
        <v>-0.1</v>
      </c>
      <c r="V34" s="201">
        <v>0.8</v>
      </c>
    </row>
    <row r="35" spans="1:22" s="164" customFormat="1" ht="15.75" customHeight="1">
      <c r="A35" s="191" t="str">
        <f>B35&amp;C35&amp;D35&amp;E35</f>
        <v>設備修繕・維持</v>
      </c>
      <c r="B35" s="192"/>
      <c r="C35" s="192"/>
      <c r="D35" s="371" t="s">
        <v>150</v>
      </c>
      <c r="E35" s="371"/>
      <c r="F35" s="183">
        <v>243</v>
      </c>
      <c r="G35" s="193">
        <v>103.8</v>
      </c>
      <c r="H35" s="194">
        <v>105.6</v>
      </c>
      <c r="I35" s="195">
        <v>105.6</v>
      </c>
      <c r="J35" s="196">
        <v>0</v>
      </c>
      <c r="K35" s="197">
        <v>1.7</v>
      </c>
      <c r="L35" s="198" t="str">
        <f>M35&amp;N35&amp;O35&amp;P35</f>
        <v>書籍・他の印刷物</v>
      </c>
      <c r="M35" s="205"/>
      <c r="N35" s="205"/>
      <c r="O35" s="371" t="s">
        <v>35</v>
      </c>
      <c r="P35" s="371"/>
      <c r="Q35" s="183">
        <v>130</v>
      </c>
      <c r="R35" s="193">
        <v>104.4</v>
      </c>
      <c r="S35" s="194">
        <v>104.9</v>
      </c>
      <c r="T35" s="195">
        <v>104.8</v>
      </c>
      <c r="U35" s="200">
        <v>-0.1</v>
      </c>
      <c r="V35" s="201">
        <v>0.4</v>
      </c>
    </row>
    <row r="36" spans="1:22" s="164" customFormat="1" ht="15.75" customHeight="1">
      <c r="A36" s="203"/>
      <c r="B36" s="192"/>
      <c r="C36" s="192"/>
      <c r="D36" s="192"/>
      <c r="E36" s="192"/>
      <c r="F36" s="183"/>
      <c r="G36" s="193"/>
      <c r="H36" s="194"/>
      <c r="I36" s="195"/>
      <c r="J36" s="196"/>
      <c r="K36" s="197"/>
      <c r="L36" s="198" t="str">
        <f>M36&amp;N36&amp;O36&amp;P36</f>
        <v>教養娯楽サービス</v>
      </c>
      <c r="M36" s="192"/>
      <c r="N36" s="192"/>
      <c r="O36" s="371" t="s">
        <v>36</v>
      </c>
      <c r="P36" s="371"/>
      <c r="Q36" s="183">
        <v>551</v>
      </c>
      <c r="R36" s="193">
        <v>102.6</v>
      </c>
      <c r="S36" s="194">
        <v>103.9</v>
      </c>
      <c r="T36" s="195">
        <v>104.5</v>
      </c>
      <c r="U36" s="200">
        <v>0.5</v>
      </c>
      <c r="V36" s="201">
        <v>1.9</v>
      </c>
    </row>
    <row r="37" spans="1:22" s="190" customFormat="1" ht="15.75" customHeight="1">
      <c r="A37" s="191" t="str">
        <f>B37&amp;C37&amp;D37&amp;E37</f>
        <v>光熱・水道</v>
      </c>
      <c r="B37" s="372" t="s">
        <v>49</v>
      </c>
      <c r="C37" s="372"/>
      <c r="D37" s="372"/>
      <c r="E37" s="372"/>
      <c r="F37" s="183">
        <v>718</v>
      </c>
      <c r="G37" s="193">
        <v>121</v>
      </c>
      <c r="H37" s="194">
        <v>108.2</v>
      </c>
      <c r="I37" s="195">
        <v>108.7</v>
      </c>
      <c r="J37" s="196">
        <v>0.5</v>
      </c>
      <c r="K37" s="197">
        <v>-10.1</v>
      </c>
      <c r="L37" s="165"/>
      <c r="M37" s="192"/>
      <c r="N37" s="192"/>
      <c r="O37" s="192"/>
      <c r="P37" s="192"/>
      <c r="Q37" s="183"/>
      <c r="R37" s="193"/>
      <c r="S37" s="194"/>
      <c r="T37" s="195"/>
      <c r="U37" s="200"/>
      <c r="V37" s="201"/>
    </row>
    <row r="38" spans="1:22" s="164" customFormat="1" ht="15.75" customHeight="1">
      <c r="A38" s="191" t="str">
        <f>B38&amp;C38&amp;D38&amp;E38</f>
        <v>電気代</v>
      </c>
      <c r="B38" s="192"/>
      <c r="C38" s="192"/>
      <c r="D38" s="371" t="s">
        <v>50</v>
      </c>
      <c r="E38" s="371"/>
      <c r="F38" s="183">
        <v>330</v>
      </c>
      <c r="G38" s="193">
        <v>131.6</v>
      </c>
      <c r="H38" s="194">
        <v>112</v>
      </c>
      <c r="I38" s="195">
        <v>113.4</v>
      </c>
      <c r="J38" s="196">
        <v>1.3</v>
      </c>
      <c r="K38" s="197">
        <v>-13.8</v>
      </c>
      <c r="L38" s="198" t="str">
        <f aca="true" t="shared" si="3" ref="L38:L43">M38&amp;N38&amp;O38&amp;P38</f>
        <v>諸雑費</v>
      </c>
      <c r="M38" s="372" t="s">
        <v>37</v>
      </c>
      <c r="N38" s="372"/>
      <c r="O38" s="372"/>
      <c r="P38" s="372"/>
      <c r="Q38" s="183">
        <v>579</v>
      </c>
      <c r="R38" s="193">
        <v>109.2</v>
      </c>
      <c r="S38" s="194">
        <v>110.6</v>
      </c>
      <c r="T38" s="195">
        <v>109.9</v>
      </c>
      <c r="U38" s="200">
        <v>-0.6</v>
      </c>
      <c r="V38" s="201">
        <v>0.6</v>
      </c>
    </row>
    <row r="39" spans="1:22" s="164" customFormat="1" ht="15.75" customHeight="1">
      <c r="A39" s="191" t="str">
        <f>B39&amp;C39&amp;D39&amp;E39</f>
        <v>ガス代</v>
      </c>
      <c r="B39" s="192"/>
      <c r="C39" s="192"/>
      <c r="D39" s="371" t="s">
        <v>151</v>
      </c>
      <c r="E39" s="371"/>
      <c r="F39" s="183">
        <v>206</v>
      </c>
      <c r="G39" s="193">
        <v>117.3</v>
      </c>
      <c r="H39" s="194">
        <v>107.3</v>
      </c>
      <c r="I39" s="195">
        <v>106.8</v>
      </c>
      <c r="J39" s="196">
        <v>-0.5</v>
      </c>
      <c r="K39" s="197">
        <v>-9</v>
      </c>
      <c r="L39" s="198" t="str">
        <f t="shared" si="3"/>
        <v>理美容サービス</v>
      </c>
      <c r="M39" s="192"/>
      <c r="N39" s="192"/>
      <c r="O39" s="371" t="s">
        <v>38</v>
      </c>
      <c r="P39" s="371"/>
      <c r="Q39" s="183">
        <v>137</v>
      </c>
      <c r="R39" s="193">
        <v>102</v>
      </c>
      <c r="S39" s="194">
        <v>102</v>
      </c>
      <c r="T39" s="195">
        <v>102</v>
      </c>
      <c r="U39" s="200">
        <v>0</v>
      </c>
      <c r="V39" s="201">
        <v>0</v>
      </c>
    </row>
    <row r="40" spans="1:22" s="164" customFormat="1" ht="15.75" customHeight="1">
      <c r="A40" s="191" t="str">
        <f>B40&amp;C40&amp;D40&amp;E40</f>
        <v>他の光熱</v>
      </c>
      <c r="B40" s="192"/>
      <c r="C40" s="192"/>
      <c r="D40" s="371" t="s">
        <v>152</v>
      </c>
      <c r="E40" s="371"/>
      <c r="F40" s="183">
        <v>28</v>
      </c>
      <c r="G40" s="193">
        <v>104.3</v>
      </c>
      <c r="H40" s="194">
        <v>82.3</v>
      </c>
      <c r="I40" s="195">
        <v>82.3</v>
      </c>
      <c r="J40" s="196">
        <v>0</v>
      </c>
      <c r="K40" s="197">
        <v>-21.1</v>
      </c>
      <c r="L40" s="198" t="str">
        <f t="shared" si="3"/>
        <v>理美容用品</v>
      </c>
      <c r="M40" s="192"/>
      <c r="N40" s="192"/>
      <c r="O40" s="371" t="s">
        <v>39</v>
      </c>
      <c r="P40" s="371"/>
      <c r="Q40" s="183">
        <v>155</v>
      </c>
      <c r="R40" s="193">
        <v>102.4</v>
      </c>
      <c r="S40" s="194">
        <v>104.2</v>
      </c>
      <c r="T40" s="195">
        <v>104.1</v>
      </c>
      <c r="U40" s="200">
        <v>-0.1</v>
      </c>
      <c r="V40" s="201">
        <v>1.7</v>
      </c>
    </row>
    <row r="41" spans="1:22" s="164" customFormat="1" ht="15.75" customHeight="1">
      <c r="A41" s="191" t="str">
        <f>B41&amp;C41&amp;D41&amp;E41</f>
        <v>上下水道料</v>
      </c>
      <c r="B41" s="192"/>
      <c r="C41" s="192"/>
      <c r="D41" s="371" t="s">
        <v>153</v>
      </c>
      <c r="E41" s="371"/>
      <c r="F41" s="183">
        <v>154</v>
      </c>
      <c r="G41" s="193">
        <v>106.2</v>
      </c>
      <c r="H41" s="194">
        <v>106.2</v>
      </c>
      <c r="I41" s="195">
        <v>106.2</v>
      </c>
      <c r="J41" s="196">
        <v>0</v>
      </c>
      <c r="K41" s="197">
        <v>0</v>
      </c>
      <c r="L41" s="198" t="str">
        <f t="shared" si="3"/>
        <v>身の回り用品</v>
      </c>
      <c r="M41" s="192"/>
      <c r="N41" s="192"/>
      <c r="O41" s="371" t="s">
        <v>154</v>
      </c>
      <c r="P41" s="371"/>
      <c r="Q41" s="183">
        <v>54</v>
      </c>
      <c r="R41" s="193">
        <v>121</v>
      </c>
      <c r="S41" s="194">
        <v>122.3</v>
      </c>
      <c r="T41" s="195">
        <v>115.3</v>
      </c>
      <c r="U41" s="200">
        <v>-5.7</v>
      </c>
      <c r="V41" s="201">
        <v>-4.7</v>
      </c>
    </row>
    <row r="42" spans="1:22" s="164" customFormat="1" ht="15.75" customHeight="1">
      <c r="A42" s="203"/>
      <c r="B42" s="192"/>
      <c r="C42" s="192"/>
      <c r="D42" s="192"/>
      <c r="E42" s="192"/>
      <c r="F42" s="183"/>
      <c r="G42" s="193"/>
      <c r="H42" s="194"/>
      <c r="I42" s="195"/>
      <c r="J42" s="196"/>
      <c r="K42" s="197"/>
      <c r="L42" s="198" t="str">
        <f t="shared" si="3"/>
        <v>たばこ</v>
      </c>
      <c r="M42" s="205"/>
      <c r="N42" s="205"/>
      <c r="O42" s="371" t="s">
        <v>40</v>
      </c>
      <c r="P42" s="371"/>
      <c r="Q42" s="183">
        <v>44</v>
      </c>
      <c r="R42" s="193">
        <v>131.6</v>
      </c>
      <c r="S42" s="194">
        <v>133.6</v>
      </c>
      <c r="T42" s="195">
        <v>133.6</v>
      </c>
      <c r="U42" s="200">
        <v>0</v>
      </c>
      <c r="V42" s="201">
        <v>1.5</v>
      </c>
    </row>
    <row r="43" spans="1:22" s="190" customFormat="1" ht="15.75" customHeight="1">
      <c r="A43" s="191" t="str">
        <f aca="true" t="shared" si="4" ref="A43:A49">B43&amp;C43&amp;D43&amp;E43</f>
        <v>家具・家事用品</v>
      </c>
      <c r="B43" s="372" t="s">
        <v>47</v>
      </c>
      <c r="C43" s="372"/>
      <c r="D43" s="372"/>
      <c r="E43" s="372"/>
      <c r="F43" s="183">
        <v>370</v>
      </c>
      <c r="G43" s="193">
        <v>100.5</v>
      </c>
      <c r="H43" s="194">
        <v>100.1</v>
      </c>
      <c r="I43" s="195">
        <v>100.6</v>
      </c>
      <c r="J43" s="196">
        <v>0.5</v>
      </c>
      <c r="K43" s="197">
        <v>0.1</v>
      </c>
      <c r="L43" s="198" t="str">
        <f t="shared" si="3"/>
        <v>他の諸雑費</v>
      </c>
      <c r="M43" s="192"/>
      <c r="N43" s="192"/>
      <c r="O43" s="371" t="s">
        <v>155</v>
      </c>
      <c r="P43" s="371"/>
      <c r="Q43" s="183">
        <v>189</v>
      </c>
      <c r="R43" s="193">
        <v>111.5</v>
      </c>
      <c r="S43" s="194">
        <v>113.3</v>
      </c>
      <c r="T43" s="195">
        <v>113.3</v>
      </c>
      <c r="U43" s="200">
        <v>0</v>
      </c>
      <c r="V43" s="201">
        <v>1.6</v>
      </c>
    </row>
    <row r="44" spans="1:22" s="164" customFormat="1" ht="15.75" customHeight="1">
      <c r="A44" s="191" t="str">
        <f t="shared" si="4"/>
        <v>家庭用耐久財</v>
      </c>
      <c r="B44" s="192"/>
      <c r="C44" s="192"/>
      <c r="D44" s="371" t="s">
        <v>48</v>
      </c>
      <c r="E44" s="371"/>
      <c r="F44" s="183">
        <v>144</v>
      </c>
      <c r="G44" s="193">
        <v>94.6</v>
      </c>
      <c r="H44" s="194">
        <v>91.8</v>
      </c>
      <c r="I44" s="195">
        <v>95.4</v>
      </c>
      <c r="J44" s="196">
        <v>3.9</v>
      </c>
      <c r="K44" s="197">
        <v>0.8</v>
      </c>
      <c r="L44" s="165"/>
      <c r="M44" s="192"/>
      <c r="N44" s="192"/>
      <c r="O44" s="192"/>
      <c r="P44" s="192"/>
      <c r="Q44" s="183"/>
      <c r="R44" s="193"/>
      <c r="S44" s="194"/>
      <c r="T44" s="195"/>
      <c r="U44" s="200"/>
      <c r="V44" s="201"/>
    </row>
    <row r="45" spans="1:22" s="164" customFormat="1" ht="15.75" customHeight="1">
      <c r="A45" s="191" t="str">
        <f t="shared" si="4"/>
        <v>室内装備品</v>
      </c>
      <c r="B45" s="192"/>
      <c r="C45" s="192"/>
      <c r="D45" s="371" t="s">
        <v>156</v>
      </c>
      <c r="E45" s="371"/>
      <c r="F45" s="183">
        <v>23</v>
      </c>
      <c r="G45" s="193">
        <v>81.8</v>
      </c>
      <c r="H45" s="194">
        <v>78.3</v>
      </c>
      <c r="I45" s="195">
        <v>78.3</v>
      </c>
      <c r="J45" s="196">
        <v>0</v>
      </c>
      <c r="K45" s="197">
        <v>-4.3</v>
      </c>
      <c r="L45" s="207"/>
      <c r="M45" s="192" t="s">
        <v>157</v>
      </c>
      <c r="N45" s="192"/>
      <c r="O45" s="192"/>
      <c r="P45" s="192"/>
      <c r="Q45" s="183"/>
      <c r="R45" s="193"/>
      <c r="S45" s="194"/>
      <c r="T45" s="195"/>
      <c r="U45" s="200"/>
      <c r="V45" s="201"/>
    </row>
    <row r="46" spans="1:22" s="164" customFormat="1" ht="15.75" customHeight="1">
      <c r="A46" s="191" t="str">
        <f t="shared" si="4"/>
        <v>寝具類</v>
      </c>
      <c r="B46" s="192"/>
      <c r="C46" s="192"/>
      <c r="D46" s="371" t="s">
        <v>158</v>
      </c>
      <c r="E46" s="371"/>
      <c r="F46" s="183">
        <v>20</v>
      </c>
      <c r="G46" s="193">
        <v>115.6</v>
      </c>
      <c r="H46" s="194">
        <v>105.9</v>
      </c>
      <c r="I46" s="195">
        <v>105.9</v>
      </c>
      <c r="J46" s="196">
        <v>0</v>
      </c>
      <c r="K46" s="197">
        <v>-8.4</v>
      </c>
      <c r="L46" s="198" t="str">
        <f>M46&amp;N46&amp;O46&amp;P46</f>
        <v>教育関係費</v>
      </c>
      <c r="M46" s="371" t="s">
        <v>159</v>
      </c>
      <c r="N46" s="371"/>
      <c r="O46" s="371"/>
      <c r="P46" s="371"/>
      <c r="Q46" s="183">
        <v>337</v>
      </c>
      <c r="R46" s="193">
        <v>104.4</v>
      </c>
      <c r="S46" s="194">
        <v>108</v>
      </c>
      <c r="T46" s="195">
        <v>108</v>
      </c>
      <c r="U46" s="200">
        <v>0</v>
      </c>
      <c r="V46" s="201">
        <v>3.5</v>
      </c>
    </row>
    <row r="47" spans="1:22" s="164" customFormat="1" ht="15.75" customHeight="1">
      <c r="A47" s="191" t="str">
        <f t="shared" si="4"/>
        <v>家事雑貨</v>
      </c>
      <c r="B47" s="192"/>
      <c r="C47" s="192"/>
      <c r="D47" s="371" t="s">
        <v>160</v>
      </c>
      <c r="E47" s="371"/>
      <c r="F47" s="183">
        <v>71</v>
      </c>
      <c r="G47" s="193">
        <v>117.2</v>
      </c>
      <c r="H47" s="194">
        <v>121.4</v>
      </c>
      <c r="I47" s="195">
        <v>121.1</v>
      </c>
      <c r="J47" s="196">
        <v>-0.3</v>
      </c>
      <c r="K47" s="197">
        <v>3.3</v>
      </c>
      <c r="L47" s="198" t="str">
        <f>M47&amp;N47&amp;O47&amp;P47</f>
        <v>エネルギー</v>
      </c>
      <c r="M47" s="371" t="s">
        <v>161</v>
      </c>
      <c r="N47" s="371"/>
      <c r="O47" s="371"/>
      <c r="P47" s="371"/>
      <c r="Q47" s="183">
        <v>843</v>
      </c>
      <c r="R47" s="193">
        <v>118.5</v>
      </c>
      <c r="S47" s="194">
        <v>101.9</v>
      </c>
      <c r="T47" s="195">
        <v>102.3</v>
      </c>
      <c r="U47" s="200">
        <v>0.4</v>
      </c>
      <c r="V47" s="201">
        <v>-13.7</v>
      </c>
    </row>
    <row r="48" spans="1:22" s="164" customFormat="1" ht="15.75" customHeight="1">
      <c r="A48" s="191" t="str">
        <f t="shared" si="4"/>
        <v>家事用消耗品</v>
      </c>
      <c r="B48" s="192"/>
      <c r="C48" s="192"/>
      <c r="D48" s="371" t="s">
        <v>162</v>
      </c>
      <c r="E48" s="371"/>
      <c r="F48" s="183">
        <v>82</v>
      </c>
      <c r="G48" s="193">
        <v>97.7</v>
      </c>
      <c r="H48" s="194">
        <v>100.9</v>
      </c>
      <c r="I48" s="195">
        <v>97.1</v>
      </c>
      <c r="J48" s="196">
        <v>-3.8</v>
      </c>
      <c r="K48" s="197">
        <v>-0.6</v>
      </c>
      <c r="L48" s="198" t="str">
        <f>M48&amp;N48&amp;O48&amp;P48</f>
        <v>情報通信関係費</v>
      </c>
      <c r="M48" s="371" t="s">
        <v>163</v>
      </c>
      <c r="N48" s="371"/>
      <c r="O48" s="371"/>
      <c r="P48" s="371"/>
      <c r="Q48" s="183">
        <v>440</v>
      </c>
      <c r="R48" s="193">
        <v>98.9</v>
      </c>
      <c r="S48" s="194">
        <v>98.6</v>
      </c>
      <c r="T48" s="195">
        <v>98.2</v>
      </c>
      <c r="U48" s="200">
        <v>-0.5</v>
      </c>
      <c r="V48" s="201">
        <v>-0.7</v>
      </c>
    </row>
    <row r="49" spans="1:22" s="164" customFormat="1" ht="15.75" customHeight="1">
      <c r="A49" s="191" t="str">
        <f t="shared" si="4"/>
        <v>家事サービス</v>
      </c>
      <c r="B49" s="192"/>
      <c r="C49" s="192"/>
      <c r="D49" s="371" t="s">
        <v>164</v>
      </c>
      <c r="E49" s="371"/>
      <c r="F49" s="183">
        <v>30</v>
      </c>
      <c r="G49" s="193">
        <v>100.5</v>
      </c>
      <c r="H49" s="194">
        <v>100.2</v>
      </c>
      <c r="I49" s="195">
        <v>100.2</v>
      </c>
      <c r="J49" s="196">
        <v>0</v>
      </c>
      <c r="K49" s="197">
        <v>-0.4</v>
      </c>
      <c r="L49" s="198" t="str">
        <f>M49&amp;N49&amp;O49&amp;P49</f>
        <v>教養娯楽関係費</v>
      </c>
      <c r="M49" s="371" t="s">
        <v>41</v>
      </c>
      <c r="N49" s="371"/>
      <c r="O49" s="371"/>
      <c r="P49" s="371"/>
      <c r="Q49" s="183">
        <v>1167</v>
      </c>
      <c r="R49" s="193">
        <v>98</v>
      </c>
      <c r="S49" s="194">
        <v>99.1</v>
      </c>
      <c r="T49" s="195">
        <v>99.2</v>
      </c>
      <c r="U49" s="200">
        <v>0.1</v>
      </c>
      <c r="V49" s="201">
        <v>1.3</v>
      </c>
    </row>
    <row r="50" spans="1:22" ht="15.75" customHeight="1">
      <c r="A50" s="208"/>
      <c r="B50" s="209"/>
      <c r="C50" s="209"/>
      <c r="D50" s="209"/>
      <c r="E50" s="209"/>
      <c r="F50" s="217"/>
      <c r="G50" s="211"/>
      <c r="H50" s="211"/>
      <c r="I50" s="212"/>
      <c r="J50" s="213"/>
      <c r="K50" s="214"/>
      <c r="L50" s="215"/>
      <c r="M50" s="216"/>
      <c r="N50" s="216"/>
      <c r="O50" s="216"/>
      <c r="P50" s="216"/>
      <c r="Q50" s="217"/>
      <c r="R50" s="218"/>
      <c r="S50" s="219"/>
      <c r="T50" s="220"/>
      <c r="U50" s="221"/>
      <c r="V50" s="222"/>
    </row>
    <row r="51" spans="12:22" ht="14.25" customHeight="1">
      <c r="L51" s="224"/>
      <c r="M51" s="225"/>
      <c r="N51" s="225"/>
      <c r="O51" s="225"/>
      <c r="P51" s="225"/>
      <c r="Q51" s="226"/>
      <c r="R51" s="227"/>
      <c r="S51" s="228"/>
      <c r="T51" s="229"/>
      <c r="U51" s="230"/>
      <c r="V51" s="231"/>
    </row>
    <row r="52" spans="12:22" ht="14.25" customHeight="1">
      <c r="L52" s="232"/>
      <c r="M52" s="233"/>
      <c r="N52" s="233"/>
      <c r="O52" s="370"/>
      <c r="P52" s="370"/>
      <c r="Q52" s="234"/>
      <c r="R52" s="235"/>
      <c r="S52" s="235"/>
      <c r="T52" s="236"/>
      <c r="U52" s="236"/>
      <c r="V52" s="236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mergeCells count="72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8:E38"/>
    <mergeCell ref="D39:E39"/>
    <mergeCell ref="B6:E6"/>
    <mergeCell ref="F3:F5"/>
    <mergeCell ref="D22:E22"/>
    <mergeCell ref="D26:E26"/>
    <mergeCell ref="D24:E24"/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tabSelected="1" zoomScaleSheetLayoutView="100" workbookViewId="0" topLeftCell="AM1">
      <pane ySplit="5" topLeftCell="BM6" activePane="bottomLeft" state="frozen"/>
      <selection pane="topLeft" activeCell="I33" sqref="I33"/>
      <selection pane="bottomLeft" activeCell="BJ11" sqref="BJ11"/>
    </sheetView>
  </sheetViews>
  <sheetFormatPr defaultColWidth="9.00390625" defaultRowHeight="13.5"/>
  <cols>
    <col min="1" max="1" width="2.625" style="8" customWidth="1"/>
    <col min="2" max="2" width="4.625" style="248" customWidth="1"/>
    <col min="3" max="3" width="4.625" style="296" customWidth="1"/>
    <col min="4" max="15" width="6.625" style="300" customWidth="1"/>
    <col min="16" max="27" width="6.625" style="8" customWidth="1"/>
    <col min="28" max="29" width="4.625" style="8" customWidth="1"/>
    <col min="30" max="31" width="2.625" style="8" customWidth="1"/>
    <col min="32" max="33" width="4.625" style="8" customWidth="1"/>
    <col min="34" max="57" width="6.625" style="8" customWidth="1"/>
    <col min="58" max="59" width="4.625" style="8" customWidth="1"/>
    <col min="60" max="60" width="2.625" style="8" customWidth="1"/>
    <col min="61" max="16384" width="9.00390625" style="8" customWidth="1"/>
  </cols>
  <sheetData>
    <row r="1" spans="2:59" s="237" customFormat="1" ht="19.5" customHeight="1">
      <c r="B1" s="238"/>
      <c r="C1" s="239"/>
      <c r="D1" s="240"/>
      <c r="E1" s="240"/>
      <c r="F1" s="240"/>
      <c r="G1" s="240"/>
      <c r="H1" s="240"/>
      <c r="I1" s="240"/>
      <c r="J1" s="240"/>
      <c r="K1" s="240"/>
      <c r="L1" s="241"/>
      <c r="M1" s="240"/>
      <c r="N1" s="240"/>
      <c r="O1" s="242" t="s">
        <v>170</v>
      </c>
      <c r="P1" s="243" t="s">
        <v>171</v>
      </c>
      <c r="Q1" s="244"/>
      <c r="R1" s="244"/>
      <c r="T1" s="245"/>
      <c r="U1" s="245"/>
      <c r="AC1" s="246"/>
      <c r="AF1" s="238"/>
      <c r="AG1" s="239"/>
      <c r="AH1" s="240"/>
      <c r="AI1" s="240"/>
      <c r="AJ1" s="240"/>
      <c r="AK1" s="240"/>
      <c r="AL1" s="240"/>
      <c r="AM1" s="240"/>
      <c r="AN1" s="240"/>
      <c r="AO1" s="240"/>
      <c r="AP1" s="241"/>
      <c r="AQ1" s="240"/>
      <c r="AR1" s="240"/>
      <c r="AS1" s="242" t="s">
        <v>172</v>
      </c>
      <c r="AT1" s="243" t="s">
        <v>171</v>
      </c>
      <c r="AU1" s="244"/>
      <c r="AV1" s="244"/>
      <c r="AX1" s="245"/>
      <c r="AY1" s="245"/>
      <c r="BG1" s="246"/>
    </row>
    <row r="2" spans="2:59" s="247" customFormat="1" ht="16.5" customHeight="1">
      <c r="B2" s="248"/>
      <c r="C2" s="249"/>
      <c r="D2" s="250"/>
      <c r="E2" s="250"/>
      <c r="F2" s="250"/>
      <c r="G2" s="250"/>
      <c r="H2" s="250"/>
      <c r="I2" s="250"/>
      <c r="J2" s="251"/>
      <c r="K2" s="250"/>
      <c r="L2" s="250"/>
      <c r="M2" s="250"/>
      <c r="N2" s="250"/>
      <c r="O2" s="250"/>
      <c r="P2" s="250"/>
      <c r="Q2" s="250"/>
      <c r="R2" s="250"/>
      <c r="X2" s="252"/>
      <c r="AC2" s="253" t="s">
        <v>173</v>
      </c>
      <c r="AF2" s="248"/>
      <c r="AG2" s="249"/>
      <c r="AH2" s="250"/>
      <c r="AI2" s="250"/>
      <c r="AJ2" s="250"/>
      <c r="AK2" s="250"/>
      <c r="AL2" s="250"/>
      <c r="AM2" s="250"/>
      <c r="AN2" s="251"/>
      <c r="AO2" s="250"/>
      <c r="AP2" s="250"/>
      <c r="AQ2" s="250"/>
      <c r="AR2" s="250"/>
      <c r="AS2" s="250"/>
      <c r="AT2" s="250"/>
      <c r="AU2" s="250"/>
      <c r="AV2" s="250"/>
      <c r="BB2" s="252"/>
      <c r="BG2" s="253" t="s">
        <v>173</v>
      </c>
    </row>
    <row r="3" spans="1:60" s="256" customFormat="1" ht="7.5" customHeight="1">
      <c r="A3" s="389" t="s">
        <v>174</v>
      </c>
      <c r="B3" s="390"/>
      <c r="C3" s="391"/>
      <c r="D3" s="395" t="s">
        <v>68</v>
      </c>
      <c r="E3" s="396"/>
      <c r="F3" s="396"/>
      <c r="G3" s="254"/>
      <c r="H3" s="254"/>
      <c r="I3" s="254"/>
      <c r="J3" s="413"/>
      <c r="K3" s="413"/>
      <c r="L3" s="414"/>
      <c r="M3" s="389" t="s">
        <v>93</v>
      </c>
      <c r="N3" s="390"/>
      <c r="O3" s="390"/>
      <c r="P3" s="421"/>
      <c r="Q3" s="422"/>
      <c r="R3" s="423"/>
      <c r="S3" s="427" t="s">
        <v>175</v>
      </c>
      <c r="T3" s="428"/>
      <c r="U3" s="428"/>
      <c r="V3" s="255"/>
      <c r="W3" s="255"/>
      <c r="X3" s="255"/>
      <c r="Y3" s="427" t="s">
        <v>176</v>
      </c>
      <c r="Z3" s="428"/>
      <c r="AA3" s="429"/>
      <c r="AB3" s="389" t="s">
        <v>174</v>
      </c>
      <c r="AC3" s="390"/>
      <c r="AD3" s="391"/>
      <c r="AE3" s="389" t="s">
        <v>174</v>
      </c>
      <c r="AF3" s="390"/>
      <c r="AG3" s="391"/>
      <c r="AH3" s="427" t="s">
        <v>47</v>
      </c>
      <c r="AI3" s="428"/>
      <c r="AJ3" s="429"/>
      <c r="AK3" s="395" t="s">
        <v>96</v>
      </c>
      <c r="AL3" s="396"/>
      <c r="AM3" s="401"/>
      <c r="AN3" s="395" t="s">
        <v>177</v>
      </c>
      <c r="AO3" s="396"/>
      <c r="AP3" s="401"/>
      <c r="AQ3" s="395" t="s">
        <v>56</v>
      </c>
      <c r="AR3" s="396"/>
      <c r="AS3" s="401"/>
      <c r="AT3" s="395" t="s">
        <v>178</v>
      </c>
      <c r="AU3" s="396"/>
      <c r="AV3" s="401"/>
      <c r="AW3" s="395" t="s">
        <v>179</v>
      </c>
      <c r="AX3" s="396"/>
      <c r="AY3" s="401"/>
      <c r="AZ3" s="395" t="s">
        <v>180</v>
      </c>
      <c r="BA3" s="396"/>
      <c r="BB3" s="452"/>
      <c r="BC3" s="455" t="s">
        <v>181</v>
      </c>
      <c r="BD3" s="456"/>
      <c r="BE3" s="457"/>
      <c r="BF3" s="389" t="s">
        <v>174</v>
      </c>
      <c r="BG3" s="390"/>
      <c r="BH3" s="391"/>
    </row>
    <row r="4" spans="1:60" s="256" customFormat="1" ht="23.25" customHeight="1">
      <c r="A4" s="392"/>
      <c r="B4" s="393"/>
      <c r="C4" s="394"/>
      <c r="D4" s="397"/>
      <c r="E4" s="398"/>
      <c r="F4" s="398"/>
      <c r="G4" s="395" t="s">
        <v>72</v>
      </c>
      <c r="H4" s="396"/>
      <c r="I4" s="401"/>
      <c r="J4" s="415" t="s">
        <v>73</v>
      </c>
      <c r="K4" s="416"/>
      <c r="L4" s="417"/>
      <c r="M4" s="392"/>
      <c r="N4" s="393"/>
      <c r="O4" s="393"/>
      <c r="P4" s="427" t="s">
        <v>182</v>
      </c>
      <c r="Q4" s="428"/>
      <c r="R4" s="429"/>
      <c r="S4" s="433"/>
      <c r="T4" s="434"/>
      <c r="U4" s="434"/>
      <c r="V4" s="435" t="s">
        <v>183</v>
      </c>
      <c r="W4" s="436"/>
      <c r="X4" s="437"/>
      <c r="Y4" s="433"/>
      <c r="Z4" s="434"/>
      <c r="AA4" s="441"/>
      <c r="AB4" s="392"/>
      <c r="AC4" s="393"/>
      <c r="AD4" s="394"/>
      <c r="AE4" s="392"/>
      <c r="AF4" s="393"/>
      <c r="AG4" s="394"/>
      <c r="AH4" s="433"/>
      <c r="AI4" s="434"/>
      <c r="AJ4" s="441"/>
      <c r="AK4" s="397"/>
      <c r="AL4" s="398"/>
      <c r="AM4" s="451"/>
      <c r="AN4" s="397"/>
      <c r="AO4" s="398"/>
      <c r="AP4" s="451"/>
      <c r="AQ4" s="397"/>
      <c r="AR4" s="398"/>
      <c r="AS4" s="451"/>
      <c r="AT4" s="397"/>
      <c r="AU4" s="398"/>
      <c r="AV4" s="451"/>
      <c r="AW4" s="397"/>
      <c r="AX4" s="398"/>
      <c r="AY4" s="451"/>
      <c r="AZ4" s="397"/>
      <c r="BA4" s="398"/>
      <c r="BB4" s="453"/>
      <c r="BC4" s="458"/>
      <c r="BD4" s="459"/>
      <c r="BE4" s="460"/>
      <c r="BF4" s="392"/>
      <c r="BG4" s="393"/>
      <c r="BH4" s="394"/>
    </row>
    <row r="5" spans="1:60" s="256" customFormat="1" ht="15" customHeight="1">
      <c r="A5" s="392"/>
      <c r="B5" s="393"/>
      <c r="C5" s="394"/>
      <c r="D5" s="399"/>
      <c r="E5" s="400"/>
      <c r="F5" s="400"/>
      <c r="G5" s="399"/>
      <c r="H5" s="400"/>
      <c r="I5" s="402"/>
      <c r="J5" s="418"/>
      <c r="K5" s="419"/>
      <c r="L5" s="420"/>
      <c r="M5" s="411"/>
      <c r="N5" s="412"/>
      <c r="O5" s="412"/>
      <c r="P5" s="430"/>
      <c r="Q5" s="431"/>
      <c r="R5" s="432"/>
      <c r="S5" s="430"/>
      <c r="T5" s="431"/>
      <c r="U5" s="431"/>
      <c r="V5" s="438"/>
      <c r="W5" s="439"/>
      <c r="X5" s="440"/>
      <c r="Y5" s="430"/>
      <c r="Z5" s="431"/>
      <c r="AA5" s="432"/>
      <c r="AB5" s="392"/>
      <c r="AC5" s="393"/>
      <c r="AD5" s="394"/>
      <c r="AE5" s="392"/>
      <c r="AF5" s="393"/>
      <c r="AG5" s="394"/>
      <c r="AH5" s="430"/>
      <c r="AI5" s="431"/>
      <c r="AJ5" s="432"/>
      <c r="AK5" s="399"/>
      <c r="AL5" s="400"/>
      <c r="AM5" s="402"/>
      <c r="AN5" s="399"/>
      <c r="AO5" s="400"/>
      <c r="AP5" s="402"/>
      <c r="AQ5" s="399"/>
      <c r="AR5" s="400"/>
      <c r="AS5" s="402"/>
      <c r="AT5" s="399"/>
      <c r="AU5" s="400"/>
      <c r="AV5" s="402"/>
      <c r="AW5" s="399"/>
      <c r="AX5" s="400"/>
      <c r="AY5" s="402"/>
      <c r="AZ5" s="399"/>
      <c r="BA5" s="400"/>
      <c r="BB5" s="454"/>
      <c r="BC5" s="461"/>
      <c r="BD5" s="462"/>
      <c r="BE5" s="463"/>
      <c r="BF5" s="392"/>
      <c r="BG5" s="393"/>
      <c r="BH5" s="394"/>
    </row>
    <row r="6" spans="1:60" s="261" customFormat="1" ht="15" customHeight="1">
      <c r="A6" s="403" t="s">
        <v>184</v>
      </c>
      <c r="B6" s="404"/>
      <c r="C6" s="405"/>
      <c r="D6" s="409" t="s">
        <v>69</v>
      </c>
      <c r="E6" s="257" t="s">
        <v>185</v>
      </c>
      <c r="F6" s="258" t="s">
        <v>186</v>
      </c>
      <c r="G6" s="409" t="s">
        <v>69</v>
      </c>
      <c r="H6" s="257" t="s">
        <v>185</v>
      </c>
      <c r="I6" s="258" t="s">
        <v>186</v>
      </c>
      <c r="J6" s="409" t="s">
        <v>69</v>
      </c>
      <c r="K6" s="257" t="s">
        <v>185</v>
      </c>
      <c r="L6" s="258" t="s">
        <v>186</v>
      </c>
      <c r="M6" s="409" t="s">
        <v>69</v>
      </c>
      <c r="N6" s="257" t="s">
        <v>185</v>
      </c>
      <c r="O6" s="259" t="s">
        <v>186</v>
      </c>
      <c r="P6" s="409" t="s">
        <v>69</v>
      </c>
      <c r="Q6" s="257" t="s">
        <v>185</v>
      </c>
      <c r="R6" s="259" t="s">
        <v>186</v>
      </c>
      <c r="S6" s="424" t="s">
        <v>69</v>
      </c>
      <c r="T6" s="257" t="s">
        <v>185</v>
      </c>
      <c r="U6" s="258" t="s">
        <v>186</v>
      </c>
      <c r="V6" s="409" t="s">
        <v>69</v>
      </c>
      <c r="W6" s="257" t="s">
        <v>185</v>
      </c>
      <c r="X6" s="259" t="s">
        <v>186</v>
      </c>
      <c r="Y6" s="409" t="s">
        <v>69</v>
      </c>
      <c r="Z6" s="257" t="s">
        <v>185</v>
      </c>
      <c r="AA6" s="258" t="s">
        <v>186</v>
      </c>
      <c r="AB6" s="442" t="s">
        <v>184</v>
      </c>
      <c r="AC6" s="443"/>
      <c r="AD6" s="444"/>
      <c r="AE6" s="403" t="s">
        <v>184</v>
      </c>
      <c r="AF6" s="404"/>
      <c r="AG6" s="405"/>
      <c r="AH6" s="409" t="s">
        <v>69</v>
      </c>
      <c r="AI6" s="257" t="s">
        <v>185</v>
      </c>
      <c r="AJ6" s="258" t="s">
        <v>186</v>
      </c>
      <c r="AK6" s="409" t="s">
        <v>69</v>
      </c>
      <c r="AL6" s="257" t="s">
        <v>185</v>
      </c>
      <c r="AM6" s="258" t="s">
        <v>186</v>
      </c>
      <c r="AN6" s="409" t="s">
        <v>69</v>
      </c>
      <c r="AO6" s="257" t="s">
        <v>185</v>
      </c>
      <c r="AP6" s="258" t="s">
        <v>186</v>
      </c>
      <c r="AQ6" s="409" t="s">
        <v>69</v>
      </c>
      <c r="AR6" s="257" t="s">
        <v>185</v>
      </c>
      <c r="AS6" s="259" t="s">
        <v>186</v>
      </c>
      <c r="AT6" s="409" t="s">
        <v>69</v>
      </c>
      <c r="AU6" s="257" t="s">
        <v>185</v>
      </c>
      <c r="AV6" s="259" t="s">
        <v>186</v>
      </c>
      <c r="AW6" s="424" t="s">
        <v>69</v>
      </c>
      <c r="AX6" s="257" t="s">
        <v>185</v>
      </c>
      <c r="AY6" s="258" t="s">
        <v>186</v>
      </c>
      <c r="AZ6" s="409" t="s">
        <v>69</v>
      </c>
      <c r="BA6" s="257" t="s">
        <v>185</v>
      </c>
      <c r="BB6" s="258" t="s">
        <v>186</v>
      </c>
      <c r="BC6" s="464" t="s">
        <v>69</v>
      </c>
      <c r="BD6" s="257" t="s">
        <v>185</v>
      </c>
      <c r="BE6" s="258" t="s">
        <v>186</v>
      </c>
      <c r="BF6" s="442" t="s">
        <v>184</v>
      </c>
      <c r="BG6" s="443"/>
      <c r="BH6" s="444"/>
    </row>
    <row r="7" spans="1:60" s="261" customFormat="1" ht="15" customHeight="1">
      <c r="A7" s="406"/>
      <c r="B7" s="407"/>
      <c r="C7" s="408"/>
      <c r="D7" s="410"/>
      <c r="E7" s="262" t="s">
        <v>187</v>
      </c>
      <c r="F7" s="263" t="s">
        <v>187</v>
      </c>
      <c r="G7" s="410"/>
      <c r="H7" s="262" t="s">
        <v>187</v>
      </c>
      <c r="I7" s="263" t="s">
        <v>187</v>
      </c>
      <c r="J7" s="410"/>
      <c r="K7" s="262" t="s">
        <v>187</v>
      </c>
      <c r="L7" s="263" t="s">
        <v>187</v>
      </c>
      <c r="M7" s="410"/>
      <c r="N7" s="262" t="s">
        <v>187</v>
      </c>
      <c r="O7" s="262" t="s">
        <v>187</v>
      </c>
      <c r="P7" s="410"/>
      <c r="Q7" s="262" t="s">
        <v>187</v>
      </c>
      <c r="R7" s="262" t="s">
        <v>187</v>
      </c>
      <c r="S7" s="425"/>
      <c r="T7" s="262" t="s">
        <v>187</v>
      </c>
      <c r="U7" s="263" t="s">
        <v>187</v>
      </c>
      <c r="V7" s="426"/>
      <c r="W7" s="262" t="s">
        <v>187</v>
      </c>
      <c r="X7" s="262" t="s">
        <v>187</v>
      </c>
      <c r="Y7" s="426"/>
      <c r="Z7" s="262" t="s">
        <v>187</v>
      </c>
      <c r="AA7" s="263" t="s">
        <v>187</v>
      </c>
      <c r="AB7" s="442"/>
      <c r="AC7" s="443"/>
      <c r="AD7" s="444"/>
      <c r="AE7" s="406"/>
      <c r="AF7" s="407"/>
      <c r="AG7" s="408"/>
      <c r="AH7" s="410"/>
      <c r="AI7" s="262" t="s">
        <v>187</v>
      </c>
      <c r="AJ7" s="263" t="s">
        <v>187</v>
      </c>
      <c r="AK7" s="410"/>
      <c r="AL7" s="262" t="s">
        <v>187</v>
      </c>
      <c r="AM7" s="263" t="s">
        <v>187</v>
      </c>
      <c r="AN7" s="410"/>
      <c r="AO7" s="262" t="s">
        <v>187</v>
      </c>
      <c r="AP7" s="263" t="s">
        <v>187</v>
      </c>
      <c r="AQ7" s="410"/>
      <c r="AR7" s="262" t="s">
        <v>187</v>
      </c>
      <c r="AS7" s="262" t="s">
        <v>187</v>
      </c>
      <c r="AT7" s="410"/>
      <c r="AU7" s="262" t="s">
        <v>187</v>
      </c>
      <c r="AV7" s="262" t="s">
        <v>187</v>
      </c>
      <c r="AW7" s="425"/>
      <c r="AX7" s="262" t="s">
        <v>187</v>
      </c>
      <c r="AY7" s="263" t="s">
        <v>187</v>
      </c>
      <c r="AZ7" s="426"/>
      <c r="BA7" s="262" t="s">
        <v>187</v>
      </c>
      <c r="BB7" s="263" t="s">
        <v>187</v>
      </c>
      <c r="BC7" s="465"/>
      <c r="BD7" s="262" t="s">
        <v>187</v>
      </c>
      <c r="BE7" s="263" t="s">
        <v>187</v>
      </c>
      <c r="BF7" s="442"/>
      <c r="BG7" s="443"/>
      <c r="BH7" s="444"/>
    </row>
    <row r="8" spans="1:60" s="261" customFormat="1" ht="15" customHeight="1">
      <c r="A8" s="386" t="s">
        <v>188</v>
      </c>
      <c r="B8" s="384" t="s">
        <v>1</v>
      </c>
      <c r="C8" s="385"/>
      <c r="D8" s="264"/>
      <c r="E8" s="194"/>
      <c r="F8" s="194"/>
      <c r="G8" s="264"/>
      <c r="H8" s="194"/>
      <c r="I8" s="194"/>
      <c r="J8" s="264"/>
      <c r="K8" s="194"/>
      <c r="L8" s="194"/>
      <c r="M8" s="264"/>
      <c r="N8" s="194"/>
      <c r="O8" s="265"/>
      <c r="P8" s="266"/>
      <c r="Q8" s="267"/>
      <c r="R8" s="267"/>
      <c r="S8" s="260"/>
      <c r="T8" s="268"/>
      <c r="U8" s="269"/>
      <c r="V8" s="270"/>
      <c r="W8" s="267"/>
      <c r="X8" s="267"/>
      <c r="Y8" s="271"/>
      <c r="Z8" s="267"/>
      <c r="AA8" s="267"/>
      <c r="AB8" s="445" t="s">
        <v>2</v>
      </c>
      <c r="AC8" s="446"/>
      <c r="AD8" s="386" t="s">
        <v>188</v>
      </c>
      <c r="AE8" s="386" t="s">
        <v>188</v>
      </c>
      <c r="AF8" s="384" t="s">
        <v>1</v>
      </c>
      <c r="AG8" s="385"/>
      <c r="AH8" s="264"/>
      <c r="AI8" s="194"/>
      <c r="AJ8" s="194"/>
      <c r="AK8" s="264"/>
      <c r="AL8" s="194"/>
      <c r="AM8" s="194"/>
      <c r="AN8" s="264"/>
      <c r="AO8" s="194"/>
      <c r="AP8" s="194"/>
      <c r="AQ8" s="264"/>
      <c r="AR8" s="194"/>
      <c r="AS8" s="265"/>
      <c r="AT8" s="266"/>
      <c r="AU8" s="267"/>
      <c r="AV8" s="267"/>
      <c r="AW8" s="266"/>
      <c r="AX8" s="267"/>
      <c r="AY8" s="267"/>
      <c r="AZ8" s="272"/>
      <c r="BA8" s="267"/>
      <c r="BB8" s="267"/>
      <c r="BC8" s="273"/>
      <c r="BD8" s="267"/>
      <c r="BE8" s="267"/>
      <c r="BF8" s="445" t="s">
        <v>2</v>
      </c>
      <c r="BG8" s="446"/>
      <c r="BH8" s="386" t="s">
        <v>188</v>
      </c>
    </row>
    <row r="9" spans="1:60" s="276" customFormat="1" ht="15" customHeight="1">
      <c r="A9" s="387"/>
      <c r="B9" s="380" t="s">
        <v>4</v>
      </c>
      <c r="C9" s="381"/>
      <c r="D9" s="264">
        <v>104.5</v>
      </c>
      <c r="E9" s="194">
        <v>0.2</v>
      </c>
      <c r="F9" s="194">
        <v>0.3</v>
      </c>
      <c r="G9" s="264">
        <v>104</v>
      </c>
      <c r="H9" s="194">
        <v>0.2</v>
      </c>
      <c r="I9" s="194">
        <v>-0.2</v>
      </c>
      <c r="J9" s="264">
        <v>101.3</v>
      </c>
      <c r="K9" s="194">
        <v>0.2</v>
      </c>
      <c r="L9" s="194">
        <v>-0.3</v>
      </c>
      <c r="M9" s="264">
        <v>108.7</v>
      </c>
      <c r="N9" s="194">
        <v>0.1</v>
      </c>
      <c r="O9" s="265">
        <v>3.2</v>
      </c>
      <c r="P9" s="264">
        <v>117.6</v>
      </c>
      <c r="Q9" s="194">
        <v>1.3</v>
      </c>
      <c r="R9" s="194">
        <v>11.8</v>
      </c>
      <c r="S9" s="264">
        <v>98.2</v>
      </c>
      <c r="T9" s="194">
        <v>0</v>
      </c>
      <c r="U9" s="265">
        <v>-1.9</v>
      </c>
      <c r="V9" s="194">
        <v>98.8</v>
      </c>
      <c r="W9" s="194">
        <v>-0.1</v>
      </c>
      <c r="X9" s="194">
        <v>-0.2</v>
      </c>
      <c r="Y9" s="264">
        <v>119.5</v>
      </c>
      <c r="Z9" s="194">
        <v>0.4</v>
      </c>
      <c r="AA9" s="265">
        <v>1</v>
      </c>
      <c r="AB9" s="447" t="s">
        <v>4</v>
      </c>
      <c r="AC9" s="448"/>
      <c r="AD9" s="387"/>
      <c r="AE9" s="387"/>
      <c r="AF9" s="380" t="s">
        <v>4</v>
      </c>
      <c r="AG9" s="381"/>
      <c r="AH9" s="264">
        <v>105.6</v>
      </c>
      <c r="AI9" s="194">
        <v>1</v>
      </c>
      <c r="AJ9" s="194">
        <v>1</v>
      </c>
      <c r="AK9" s="264">
        <v>107.6</v>
      </c>
      <c r="AL9" s="194">
        <v>0.6</v>
      </c>
      <c r="AM9" s="194">
        <v>2.2</v>
      </c>
      <c r="AN9" s="264">
        <v>100.8</v>
      </c>
      <c r="AO9" s="194">
        <v>0.2</v>
      </c>
      <c r="AP9" s="194">
        <v>1</v>
      </c>
      <c r="AQ9" s="264">
        <v>103.7</v>
      </c>
      <c r="AR9" s="194">
        <v>0.4</v>
      </c>
      <c r="AS9" s="265">
        <v>-2.5</v>
      </c>
      <c r="AT9" s="264">
        <v>106.2</v>
      </c>
      <c r="AU9" s="194">
        <v>-0.1</v>
      </c>
      <c r="AV9" s="194">
        <v>1.7</v>
      </c>
      <c r="AW9" s="264">
        <v>96</v>
      </c>
      <c r="AX9" s="194">
        <v>0.5</v>
      </c>
      <c r="AY9" s="194">
        <v>-1.4</v>
      </c>
      <c r="AZ9" s="264">
        <v>108.7</v>
      </c>
      <c r="BA9" s="194">
        <v>0</v>
      </c>
      <c r="BB9" s="194">
        <v>0.9</v>
      </c>
      <c r="BC9" s="275">
        <v>105.6</v>
      </c>
      <c r="BD9" s="194">
        <v>0.3</v>
      </c>
      <c r="BE9" s="194">
        <v>0.7</v>
      </c>
      <c r="BF9" s="447" t="s">
        <v>4</v>
      </c>
      <c r="BG9" s="448"/>
      <c r="BH9" s="387"/>
    </row>
    <row r="10" spans="1:60" s="276" customFormat="1" ht="15" customHeight="1">
      <c r="A10" s="387"/>
      <c r="B10" s="380" t="s">
        <v>5</v>
      </c>
      <c r="C10" s="381"/>
      <c r="D10" s="264">
        <v>104.5</v>
      </c>
      <c r="E10" s="194">
        <v>-0.1</v>
      </c>
      <c r="F10" s="194">
        <v>0.3</v>
      </c>
      <c r="G10" s="264">
        <v>104.1</v>
      </c>
      <c r="H10" s="194">
        <v>0.1</v>
      </c>
      <c r="I10" s="194">
        <v>0</v>
      </c>
      <c r="J10" s="264">
        <v>101.3</v>
      </c>
      <c r="K10" s="194">
        <v>0</v>
      </c>
      <c r="L10" s="194">
        <v>0.2</v>
      </c>
      <c r="M10" s="264">
        <v>108.6</v>
      </c>
      <c r="N10" s="194">
        <v>-0.2</v>
      </c>
      <c r="O10" s="265">
        <v>2.5</v>
      </c>
      <c r="P10" s="264">
        <v>113.4</v>
      </c>
      <c r="Q10" s="194">
        <v>-3.5</v>
      </c>
      <c r="R10" s="194">
        <v>6.7</v>
      </c>
      <c r="S10" s="264">
        <v>98.3</v>
      </c>
      <c r="T10" s="194">
        <v>0</v>
      </c>
      <c r="U10" s="265">
        <v>-1.8</v>
      </c>
      <c r="V10" s="194">
        <v>98.9</v>
      </c>
      <c r="W10" s="194">
        <v>0.2</v>
      </c>
      <c r="X10" s="194">
        <v>-0.1</v>
      </c>
      <c r="Y10" s="264">
        <v>117.4</v>
      </c>
      <c r="Z10" s="194">
        <v>-1.8</v>
      </c>
      <c r="AA10" s="265">
        <v>-1.3</v>
      </c>
      <c r="AB10" s="447" t="s">
        <v>5</v>
      </c>
      <c r="AC10" s="448"/>
      <c r="AD10" s="387"/>
      <c r="AE10" s="387"/>
      <c r="AF10" s="380" t="s">
        <v>5</v>
      </c>
      <c r="AG10" s="381"/>
      <c r="AH10" s="264">
        <v>104.7</v>
      </c>
      <c r="AI10" s="194">
        <v>-0.9</v>
      </c>
      <c r="AJ10" s="194">
        <v>1.5</v>
      </c>
      <c r="AK10" s="264">
        <v>106.9</v>
      </c>
      <c r="AL10" s="194">
        <v>-0.6</v>
      </c>
      <c r="AM10" s="194">
        <v>3.5</v>
      </c>
      <c r="AN10" s="264">
        <v>101</v>
      </c>
      <c r="AO10" s="194">
        <v>0.2</v>
      </c>
      <c r="AP10" s="194">
        <v>1.3</v>
      </c>
      <c r="AQ10" s="264">
        <v>104.3</v>
      </c>
      <c r="AR10" s="194">
        <v>0.6</v>
      </c>
      <c r="AS10" s="265">
        <v>-1.7</v>
      </c>
      <c r="AT10" s="264">
        <v>106.1</v>
      </c>
      <c r="AU10" s="194">
        <v>-0.1</v>
      </c>
      <c r="AV10" s="194">
        <v>1.6</v>
      </c>
      <c r="AW10" s="264">
        <v>96.7</v>
      </c>
      <c r="AX10" s="194">
        <v>0.7</v>
      </c>
      <c r="AY10" s="194">
        <v>0.5</v>
      </c>
      <c r="AZ10" s="264">
        <v>108.6</v>
      </c>
      <c r="BA10" s="194">
        <v>-0.1</v>
      </c>
      <c r="BB10" s="194">
        <v>0.9</v>
      </c>
      <c r="BC10" s="275">
        <v>105.5</v>
      </c>
      <c r="BD10" s="194">
        <v>-0.1</v>
      </c>
      <c r="BE10" s="194">
        <v>0.8</v>
      </c>
      <c r="BF10" s="447" t="s">
        <v>5</v>
      </c>
      <c r="BG10" s="448"/>
      <c r="BH10" s="387"/>
    </row>
    <row r="11" spans="1:60" s="276" customFormat="1" ht="15" customHeight="1">
      <c r="A11" s="387"/>
      <c r="B11" s="380" t="s">
        <v>0</v>
      </c>
      <c r="C11" s="381"/>
      <c r="D11" s="264" t="e">
        <v>#VALUE!</v>
      </c>
      <c r="E11" s="194" t="e">
        <v>#VALUE!</v>
      </c>
      <c r="F11" s="194" t="e">
        <v>#VALUE!</v>
      </c>
      <c r="G11" s="264" t="e">
        <v>#VALUE!</v>
      </c>
      <c r="H11" s="194" t="e">
        <v>#VALUE!</v>
      </c>
      <c r="I11" s="194" t="e">
        <v>#VALUE!</v>
      </c>
      <c r="J11" s="264" t="e">
        <v>#VALUE!</v>
      </c>
      <c r="K11" s="194" t="e">
        <v>#VALUE!</v>
      </c>
      <c r="L11" s="194" t="e">
        <v>#VALUE!</v>
      </c>
      <c r="M11" s="264" t="e">
        <v>#VALUE!</v>
      </c>
      <c r="N11" s="194" t="e">
        <v>#VALUE!</v>
      </c>
      <c r="O11" s="265" t="e">
        <v>#VALUE!</v>
      </c>
      <c r="P11" s="264" t="e">
        <v>#VALUE!</v>
      </c>
      <c r="Q11" s="194" t="e">
        <v>#VALUE!</v>
      </c>
      <c r="R11" s="194" t="e">
        <v>#VALUE!</v>
      </c>
      <c r="S11" s="264" t="e">
        <v>#VALUE!</v>
      </c>
      <c r="T11" s="194" t="e">
        <v>#VALUE!</v>
      </c>
      <c r="U11" s="265" t="e">
        <v>#VALUE!</v>
      </c>
      <c r="V11" s="194" t="e">
        <v>#VALUE!</v>
      </c>
      <c r="W11" s="194" t="e">
        <v>#VALUE!</v>
      </c>
      <c r="X11" s="194" t="e">
        <v>#VALUE!</v>
      </c>
      <c r="Y11" s="264" t="e">
        <v>#VALUE!</v>
      </c>
      <c r="Z11" s="194" t="e">
        <v>#VALUE!</v>
      </c>
      <c r="AA11" s="265" t="e">
        <v>#VALUE!</v>
      </c>
      <c r="AB11" s="447" t="s">
        <v>0</v>
      </c>
      <c r="AC11" s="448"/>
      <c r="AD11" s="387"/>
      <c r="AE11" s="387"/>
      <c r="AF11" s="380" t="s">
        <v>0</v>
      </c>
      <c r="AG11" s="381"/>
      <c r="AH11" s="264" t="e">
        <v>#VALUE!</v>
      </c>
      <c r="AI11" s="194" t="e">
        <v>#VALUE!</v>
      </c>
      <c r="AJ11" s="194" t="e">
        <v>#VALUE!</v>
      </c>
      <c r="AK11" s="264" t="e">
        <v>#VALUE!</v>
      </c>
      <c r="AL11" s="194" t="e">
        <v>#VALUE!</v>
      </c>
      <c r="AM11" s="194" t="e">
        <v>#VALUE!</v>
      </c>
      <c r="AN11" s="264" t="e">
        <v>#VALUE!</v>
      </c>
      <c r="AO11" s="194" t="e">
        <v>#VALUE!</v>
      </c>
      <c r="AP11" s="194" t="e">
        <v>#VALUE!</v>
      </c>
      <c r="AQ11" s="264" t="e">
        <v>#VALUE!</v>
      </c>
      <c r="AR11" s="194" t="e">
        <v>#VALUE!</v>
      </c>
      <c r="AS11" s="265" t="e">
        <v>#VALUE!</v>
      </c>
      <c r="AT11" s="264" t="e">
        <v>#VALUE!</v>
      </c>
      <c r="AU11" s="194" t="e">
        <v>#VALUE!</v>
      </c>
      <c r="AV11" s="194" t="e">
        <v>#VALUE!</v>
      </c>
      <c r="AW11" s="264" t="e">
        <v>#VALUE!</v>
      </c>
      <c r="AX11" s="194" t="e">
        <v>#VALUE!</v>
      </c>
      <c r="AY11" s="194" t="e">
        <v>#VALUE!</v>
      </c>
      <c r="AZ11" s="264" t="e">
        <v>#VALUE!</v>
      </c>
      <c r="BA11" s="194" t="e">
        <v>#VALUE!</v>
      </c>
      <c r="BB11" s="194" t="e">
        <v>#VALUE!</v>
      </c>
      <c r="BC11" s="275" t="e">
        <v>#VALUE!</v>
      </c>
      <c r="BD11" s="194" t="e">
        <v>#VALUE!</v>
      </c>
      <c r="BE11" s="194" t="e">
        <v>#VALUE!</v>
      </c>
      <c r="BF11" s="447" t="s">
        <v>0</v>
      </c>
      <c r="BG11" s="448"/>
      <c r="BH11" s="387"/>
    </row>
    <row r="12" spans="1:60" s="276" customFormat="1" ht="15" customHeight="1">
      <c r="A12" s="387"/>
      <c r="B12" s="380" t="s">
        <v>6</v>
      </c>
      <c r="C12" s="381"/>
      <c r="D12" s="264">
        <v>104.1</v>
      </c>
      <c r="E12" s="194">
        <v>-0.4</v>
      </c>
      <c r="F12" s="194">
        <v>-0.1</v>
      </c>
      <c r="G12" s="264">
        <v>103.7</v>
      </c>
      <c r="H12" s="194">
        <v>-0.4</v>
      </c>
      <c r="I12" s="194">
        <v>-0.5</v>
      </c>
      <c r="J12" s="264">
        <v>101.2</v>
      </c>
      <c r="K12" s="194">
        <v>-0.1</v>
      </c>
      <c r="L12" s="194">
        <v>0.3</v>
      </c>
      <c r="M12" s="264">
        <v>108.3</v>
      </c>
      <c r="N12" s="194">
        <v>-0.3</v>
      </c>
      <c r="O12" s="265">
        <v>1.9</v>
      </c>
      <c r="P12" s="264">
        <v>112.8</v>
      </c>
      <c r="Q12" s="194">
        <v>-0.6</v>
      </c>
      <c r="R12" s="194">
        <v>8.9</v>
      </c>
      <c r="S12" s="264">
        <v>98.2</v>
      </c>
      <c r="T12" s="194">
        <v>0</v>
      </c>
      <c r="U12" s="265">
        <v>-0.9</v>
      </c>
      <c r="V12" s="194">
        <v>98.9</v>
      </c>
      <c r="W12" s="194">
        <v>0</v>
      </c>
      <c r="X12" s="194">
        <v>0.2</v>
      </c>
      <c r="Y12" s="264">
        <v>114.2</v>
      </c>
      <c r="Z12" s="194">
        <v>-2.7</v>
      </c>
      <c r="AA12" s="265">
        <v>-3.9</v>
      </c>
      <c r="AB12" s="447" t="s">
        <v>6</v>
      </c>
      <c r="AC12" s="448"/>
      <c r="AD12" s="387"/>
      <c r="AE12" s="387"/>
      <c r="AF12" s="380" t="s">
        <v>6</v>
      </c>
      <c r="AG12" s="381"/>
      <c r="AH12" s="264">
        <v>104.3</v>
      </c>
      <c r="AI12" s="194">
        <v>-0.3</v>
      </c>
      <c r="AJ12" s="194">
        <v>1.6</v>
      </c>
      <c r="AK12" s="264">
        <v>99.8</v>
      </c>
      <c r="AL12" s="194">
        <v>-6.7</v>
      </c>
      <c r="AM12" s="194">
        <v>-2</v>
      </c>
      <c r="AN12" s="264">
        <v>101</v>
      </c>
      <c r="AO12" s="194">
        <v>0</v>
      </c>
      <c r="AP12" s="194">
        <v>1.3</v>
      </c>
      <c r="AQ12" s="264">
        <v>104.6</v>
      </c>
      <c r="AR12" s="194">
        <v>0.3</v>
      </c>
      <c r="AS12" s="265">
        <v>-2.2</v>
      </c>
      <c r="AT12" s="264">
        <v>106.1</v>
      </c>
      <c r="AU12" s="194">
        <v>0</v>
      </c>
      <c r="AV12" s="194">
        <v>1.6</v>
      </c>
      <c r="AW12" s="264">
        <v>98.2</v>
      </c>
      <c r="AX12" s="194">
        <v>1.6</v>
      </c>
      <c r="AY12" s="194">
        <v>1.3</v>
      </c>
      <c r="AZ12" s="264">
        <v>108.5</v>
      </c>
      <c r="BA12" s="194">
        <v>-0.1</v>
      </c>
      <c r="BB12" s="194">
        <v>0.7</v>
      </c>
      <c r="BC12" s="275">
        <v>105.1</v>
      </c>
      <c r="BD12" s="194">
        <v>-0.4</v>
      </c>
      <c r="BE12" s="194">
        <v>0.2</v>
      </c>
      <c r="BF12" s="447" t="s">
        <v>6</v>
      </c>
      <c r="BG12" s="448"/>
      <c r="BH12" s="387"/>
    </row>
    <row r="13" spans="1:60" s="277" customFormat="1" ht="15" customHeight="1">
      <c r="A13" s="387"/>
      <c r="B13" s="380" t="s">
        <v>7</v>
      </c>
      <c r="C13" s="381"/>
      <c r="D13" s="264">
        <v>104.6</v>
      </c>
      <c r="E13" s="194">
        <v>0.5</v>
      </c>
      <c r="F13" s="194">
        <v>0.4</v>
      </c>
      <c r="G13" s="264">
        <v>103.9</v>
      </c>
      <c r="H13" s="194">
        <v>0.2</v>
      </c>
      <c r="I13" s="194">
        <v>-0.1</v>
      </c>
      <c r="J13" s="264">
        <v>101.9</v>
      </c>
      <c r="K13" s="194">
        <v>0.7</v>
      </c>
      <c r="L13" s="194">
        <v>0.9</v>
      </c>
      <c r="M13" s="264">
        <v>109.6</v>
      </c>
      <c r="N13" s="194">
        <v>1.2</v>
      </c>
      <c r="O13" s="265">
        <v>2.9</v>
      </c>
      <c r="P13" s="264">
        <v>118.9</v>
      </c>
      <c r="Q13" s="194">
        <v>5.5</v>
      </c>
      <c r="R13" s="194">
        <v>10.9</v>
      </c>
      <c r="S13" s="264">
        <v>98.2</v>
      </c>
      <c r="T13" s="194">
        <v>0</v>
      </c>
      <c r="U13" s="265">
        <v>-0.9</v>
      </c>
      <c r="V13" s="194">
        <v>98.9</v>
      </c>
      <c r="W13" s="194">
        <v>0</v>
      </c>
      <c r="X13" s="194">
        <v>0.3</v>
      </c>
      <c r="Y13" s="264">
        <v>111.7</v>
      </c>
      <c r="Z13" s="194">
        <v>-2.2</v>
      </c>
      <c r="AA13" s="265">
        <v>-5.7</v>
      </c>
      <c r="AB13" s="447" t="s">
        <v>7</v>
      </c>
      <c r="AC13" s="448"/>
      <c r="AD13" s="387"/>
      <c r="AE13" s="387"/>
      <c r="AF13" s="380" t="s">
        <v>7</v>
      </c>
      <c r="AG13" s="381"/>
      <c r="AH13" s="264">
        <v>105.7</v>
      </c>
      <c r="AI13" s="194">
        <v>1.4</v>
      </c>
      <c r="AJ13" s="194">
        <v>3.3</v>
      </c>
      <c r="AK13" s="264">
        <v>100.9</v>
      </c>
      <c r="AL13" s="194">
        <v>1.1</v>
      </c>
      <c r="AM13" s="194">
        <v>0.3</v>
      </c>
      <c r="AN13" s="264">
        <v>101</v>
      </c>
      <c r="AO13" s="194">
        <v>0</v>
      </c>
      <c r="AP13" s="194">
        <v>1.4</v>
      </c>
      <c r="AQ13" s="264">
        <v>104.2</v>
      </c>
      <c r="AR13" s="194">
        <v>-0.5</v>
      </c>
      <c r="AS13" s="265">
        <v>-2.3</v>
      </c>
      <c r="AT13" s="264">
        <v>106.1</v>
      </c>
      <c r="AU13" s="194">
        <v>0</v>
      </c>
      <c r="AV13" s="194">
        <v>1.6</v>
      </c>
      <c r="AW13" s="264">
        <v>101</v>
      </c>
      <c r="AX13" s="194">
        <v>2.9</v>
      </c>
      <c r="AY13" s="194">
        <v>3.1</v>
      </c>
      <c r="AZ13" s="264">
        <v>108.8</v>
      </c>
      <c r="BA13" s="194">
        <v>0.3</v>
      </c>
      <c r="BB13" s="194">
        <v>1</v>
      </c>
      <c r="BC13" s="275">
        <v>105.7</v>
      </c>
      <c r="BD13" s="194">
        <v>0.6</v>
      </c>
      <c r="BE13" s="194">
        <v>0.7</v>
      </c>
      <c r="BF13" s="447" t="s">
        <v>7</v>
      </c>
      <c r="BG13" s="448"/>
      <c r="BH13" s="387"/>
    </row>
    <row r="14" spans="1:60" s="277" customFormat="1" ht="15" customHeight="1">
      <c r="A14" s="387"/>
      <c r="B14" s="380" t="s">
        <v>8</v>
      </c>
      <c r="C14" s="381"/>
      <c r="D14" s="264">
        <v>104.6</v>
      </c>
      <c r="E14" s="194">
        <v>0</v>
      </c>
      <c r="F14" s="194">
        <v>0.2</v>
      </c>
      <c r="G14" s="264">
        <v>103.9</v>
      </c>
      <c r="H14" s="194">
        <v>-0.1</v>
      </c>
      <c r="I14" s="194">
        <v>-0.1</v>
      </c>
      <c r="J14" s="264">
        <v>102.1</v>
      </c>
      <c r="K14" s="194">
        <v>0.1</v>
      </c>
      <c r="L14" s="194">
        <v>1</v>
      </c>
      <c r="M14" s="264">
        <v>110.1</v>
      </c>
      <c r="N14" s="194">
        <v>0.5</v>
      </c>
      <c r="O14" s="265">
        <v>2.3</v>
      </c>
      <c r="P14" s="264">
        <v>121.7</v>
      </c>
      <c r="Q14" s="194">
        <v>2.4</v>
      </c>
      <c r="R14" s="194">
        <v>5</v>
      </c>
      <c r="S14" s="264">
        <v>98.2</v>
      </c>
      <c r="T14" s="194">
        <v>0</v>
      </c>
      <c r="U14" s="265">
        <v>-0.9</v>
      </c>
      <c r="V14" s="194">
        <v>98.9</v>
      </c>
      <c r="W14" s="194">
        <v>0</v>
      </c>
      <c r="X14" s="194">
        <v>0.2</v>
      </c>
      <c r="Y14" s="264">
        <v>109.2</v>
      </c>
      <c r="Z14" s="194">
        <v>-2.3</v>
      </c>
      <c r="AA14" s="265">
        <v>-7.6</v>
      </c>
      <c r="AB14" s="447" t="s">
        <v>8</v>
      </c>
      <c r="AC14" s="448"/>
      <c r="AD14" s="387"/>
      <c r="AE14" s="387"/>
      <c r="AF14" s="380" t="s">
        <v>8</v>
      </c>
      <c r="AG14" s="381"/>
      <c r="AH14" s="264">
        <v>104.1</v>
      </c>
      <c r="AI14" s="194">
        <v>-1.5</v>
      </c>
      <c r="AJ14" s="194">
        <v>2</v>
      </c>
      <c r="AK14" s="264">
        <v>110.5</v>
      </c>
      <c r="AL14" s="194">
        <v>9.5</v>
      </c>
      <c r="AM14" s="194">
        <v>3</v>
      </c>
      <c r="AN14" s="264">
        <v>101</v>
      </c>
      <c r="AO14" s="194">
        <v>0</v>
      </c>
      <c r="AP14" s="194">
        <v>1.3</v>
      </c>
      <c r="AQ14" s="264">
        <v>103.5</v>
      </c>
      <c r="AR14" s="194">
        <v>-0.6</v>
      </c>
      <c r="AS14" s="265">
        <v>-2.2</v>
      </c>
      <c r="AT14" s="264">
        <v>106.1</v>
      </c>
      <c r="AU14" s="194">
        <v>0</v>
      </c>
      <c r="AV14" s="194">
        <v>1.6</v>
      </c>
      <c r="AW14" s="264">
        <v>99.6</v>
      </c>
      <c r="AX14" s="194">
        <v>-1.4</v>
      </c>
      <c r="AY14" s="194">
        <v>3.3</v>
      </c>
      <c r="AZ14" s="264">
        <v>108.9</v>
      </c>
      <c r="BA14" s="194">
        <v>0.1</v>
      </c>
      <c r="BB14" s="194">
        <v>1.1</v>
      </c>
      <c r="BC14" s="275">
        <v>105.7</v>
      </c>
      <c r="BD14" s="194">
        <v>0</v>
      </c>
      <c r="BE14" s="194">
        <v>0.4</v>
      </c>
      <c r="BF14" s="447" t="s">
        <v>8</v>
      </c>
      <c r="BG14" s="448"/>
      <c r="BH14" s="387"/>
    </row>
    <row r="15" spans="1:60" s="277" customFormat="1" ht="15" customHeight="1">
      <c r="A15" s="387"/>
      <c r="B15" s="380" t="s">
        <v>9</v>
      </c>
      <c r="C15" s="381"/>
      <c r="D15" s="264">
        <v>104.2</v>
      </c>
      <c r="E15" s="194">
        <v>-0.4</v>
      </c>
      <c r="F15" s="194">
        <v>0.2</v>
      </c>
      <c r="G15" s="264">
        <v>103.6</v>
      </c>
      <c r="H15" s="194">
        <v>-0.2</v>
      </c>
      <c r="I15" s="194">
        <v>-0.3</v>
      </c>
      <c r="J15" s="264">
        <v>101.9</v>
      </c>
      <c r="K15" s="194">
        <v>-0.2</v>
      </c>
      <c r="L15" s="194">
        <v>0.7</v>
      </c>
      <c r="M15" s="264">
        <v>109.5</v>
      </c>
      <c r="N15" s="194">
        <v>-0.6</v>
      </c>
      <c r="O15" s="265">
        <v>3.3</v>
      </c>
      <c r="P15" s="264">
        <v>117.3</v>
      </c>
      <c r="Q15" s="194">
        <v>-3.7</v>
      </c>
      <c r="R15" s="194">
        <v>12</v>
      </c>
      <c r="S15" s="264">
        <v>98</v>
      </c>
      <c r="T15" s="194">
        <v>-0.3</v>
      </c>
      <c r="U15" s="265">
        <v>-1.2</v>
      </c>
      <c r="V15" s="194">
        <v>98.8</v>
      </c>
      <c r="W15" s="194">
        <v>-0.1</v>
      </c>
      <c r="X15" s="194">
        <v>-0.1</v>
      </c>
      <c r="Y15" s="264">
        <v>108.5</v>
      </c>
      <c r="Z15" s="194">
        <v>-0.7</v>
      </c>
      <c r="AA15" s="265">
        <v>-7.7</v>
      </c>
      <c r="AB15" s="447" t="s">
        <v>9</v>
      </c>
      <c r="AC15" s="448"/>
      <c r="AD15" s="387"/>
      <c r="AE15" s="387"/>
      <c r="AF15" s="380" t="s">
        <v>9</v>
      </c>
      <c r="AG15" s="381"/>
      <c r="AH15" s="264">
        <v>106</v>
      </c>
      <c r="AI15" s="194">
        <v>1.9</v>
      </c>
      <c r="AJ15" s="194">
        <v>2.4</v>
      </c>
      <c r="AK15" s="264">
        <v>109.7</v>
      </c>
      <c r="AL15" s="194">
        <v>-0.7</v>
      </c>
      <c r="AM15" s="194">
        <v>3.4</v>
      </c>
      <c r="AN15" s="264">
        <v>100.6</v>
      </c>
      <c r="AO15" s="194">
        <v>-0.3</v>
      </c>
      <c r="AP15" s="194">
        <v>0.9</v>
      </c>
      <c r="AQ15" s="264">
        <v>103</v>
      </c>
      <c r="AR15" s="194">
        <v>-0.6</v>
      </c>
      <c r="AS15" s="265">
        <v>-2.5</v>
      </c>
      <c r="AT15" s="264">
        <v>106.1</v>
      </c>
      <c r="AU15" s="194">
        <v>0</v>
      </c>
      <c r="AV15" s="194">
        <v>1.6</v>
      </c>
      <c r="AW15" s="264">
        <v>98.9</v>
      </c>
      <c r="AX15" s="194">
        <v>-0.7</v>
      </c>
      <c r="AY15" s="194">
        <v>2.1</v>
      </c>
      <c r="AZ15" s="264">
        <v>108.8</v>
      </c>
      <c r="BA15" s="194">
        <v>-0.1</v>
      </c>
      <c r="BB15" s="194">
        <v>0.8</v>
      </c>
      <c r="BC15" s="275">
        <v>105.3</v>
      </c>
      <c r="BD15" s="194">
        <v>-0.4</v>
      </c>
      <c r="BE15" s="194">
        <v>0.5</v>
      </c>
      <c r="BF15" s="447" t="s">
        <v>9</v>
      </c>
      <c r="BG15" s="448"/>
      <c r="BH15" s="387"/>
    </row>
    <row r="16" spans="1:60" s="277" customFormat="1" ht="15" customHeight="1">
      <c r="A16" s="387"/>
      <c r="B16" s="380" t="s">
        <v>10</v>
      </c>
      <c r="C16" s="381"/>
      <c r="D16" s="264">
        <v>103.7</v>
      </c>
      <c r="E16" s="194">
        <v>-0.5</v>
      </c>
      <c r="F16" s="194">
        <v>0.1</v>
      </c>
      <c r="G16" s="264">
        <v>103.6</v>
      </c>
      <c r="H16" s="194">
        <v>0</v>
      </c>
      <c r="I16" s="194">
        <v>-0.3</v>
      </c>
      <c r="J16" s="264">
        <v>101.8</v>
      </c>
      <c r="K16" s="194">
        <v>-0.1</v>
      </c>
      <c r="L16" s="194">
        <v>0.7</v>
      </c>
      <c r="M16" s="264">
        <v>107.7</v>
      </c>
      <c r="N16" s="194">
        <v>-1.6</v>
      </c>
      <c r="O16" s="265">
        <v>2.4</v>
      </c>
      <c r="P16" s="264">
        <v>106.2</v>
      </c>
      <c r="Q16" s="194">
        <v>-9.5</v>
      </c>
      <c r="R16" s="194">
        <v>8.4</v>
      </c>
      <c r="S16" s="264">
        <v>97.9</v>
      </c>
      <c r="T16" s="194">
        <v>0</v>
      </c>
      <c r="U16" s="265">
        <v>-1.3</v>
      </c>
      <c r="V16" s="194">
        <v>98.7</v>
      </c>
      <c r="W16" s="194">
        <v>0</v>
      </c>
      <c r="X16" s="194">
        <v>-0.2</v>
      </c>
      <c r="Y16" s="264">
        <v>108.7</v>
      </c>
      <c r="Z16" s="194">
        <v>0.2</v>
      </c>
      <c r="AA16" s="265">
        <v>-7.4</v>
      </c>
      <c r="AB16" s="447" t="s">
        <v>10</v>
      </c>
      <c r="AC16" s="448"/>
      <c r="AD16" s="387"/>
      <c r="AE16" s="387"/>
      <c r="AF16" s="380" t="s">
        <v>10</v>
      </c>
      <c r="AG16" s="381"/>
      <c r="AH16" s="264">
        <v>105.4</v>
      </c>
      <c r="AI16" s="194">
        <v>-0.6</v>
      </c>
      <c r="AJ16" s="194">
        <v>2.1</v>
      </c>
      <c r="AK16" s="264">
        <v>109.9</v>
      </c>
      <c r="AL16" s="194">
        <v>0.1</v>
      </c>
      <c r="AM16" s="194">
        <v>2.4</v>
      </c>
      <c r="AN16" s="264">
        <v>100.6</v>
      </c>
      <c r="AO16" s="194">
        <v>0</v>
      </c>
      <c r="AP16" s="194">
        <v>1.3</v>
      </c>
      <c r="AQ16" s="264">
        <v>103.1</v>
      </c>
      <c r="AR16" s="194">
        <v>0.1</v>
      </c>
      <c r="AS16" s="265">
        <v>-1.9</v>
      </c>
      <c r="AT16" s="264">
        <v>106.1</v>
      </c>
      <c r="AU16" s="194">
        <v>0</v>
      </c>
      <c r="AV16" s="194">
        <v>1.6</v>
      </c>
      <c r="AW16" s="264">
        <v>98.6</v>
      </c>
      <c r="AX16" s="194">
        <v>-0.3</v>
      </c>
      <c r="AY16" s="194">
        <v>2.6</v>
      </c>
      <c r="AZ16" s="264">
        <v>108.7</v>
      </c>
      <c r="BA16" s="194">
        <v>-0.1</v>
      </c>
      <c r="BB16" s="194">
        <v>0.8</v>
      </c>
      <c r="BC16" s="275">
        <v>104.7</v>
      </c>
      <c r="BD16" s="194">
        <v>-0.5</v>
      </c>
      <c r="BE16" s="194">
        <v>0.4</v>
      </c>
      <c r="BF16" s="447" t="s">
        <v>10</v>
      </c>
      <c r="BG16" s="448"/>
      <c r="BH16" s="387"/>
    </row>
    <row r="17" spans="1:60" s="277" customFormat="1" ht="15" customHeight="1">
      <c r="A17" s="387"/>
      <c r="B17" s="380" t="s">
        <v>11</v>
      </c>
      <c r="C17" s="381"/>
      <c r="D17" s="264">
        <v>103.7</v>
      </c>
      <c r="E17" s="194">
        <v>0</v>
      </c>
      <c r="F17" s="194">
        <v>0.1</v>
      </c>
      <c r="G17" s="264">
        <v>103.4</v>
      </c>
      <c r="H17" s="194">
        <v>-0.2</v>
      </c>
      <c r="I17" s="194">
        <v>-0.1</v>
      </c>
      <c r="J17" s="264">
        <v>101.8</v>
      </c>
      <c r="K17" s="194">
        <v>0</v>
      </c>
      <c r="L17" s="194">
        <v>0.9</v>
      </c>
      <c r="M17" s="264">
        <v>107.7</v>
      </c>
      <c r="N17" s="194">
        <v>0</v>
      </c>
      <c r="O17" s="265">
        <v>1.8</v>
      </c>
      <c r="P17" s="264">
        <v>108.9</v>
      </c>
      <c r="Q17" s="194">
        <v>2.5</v>
      </c>
      <c r="R17" s="194">
        <v>4.9</v>
      </c>
      <c r="S17" s="264">
        <v>97.9</v>
      </c>
      <c r="T17" s="194">
        <v>0</v>
      </c>
      <c r="U17" s="265">
        <v>-1.3</v>
      </c>
      <c r="V17" s="194">
        <v>98.7</v>
      </c>
      <c r="W17" s="194">
        <v>0</v>
      </c>
      <c r="X17" s="194">
        <v>-0.3</v>
      </c>
      <c r="Y17" s="264">
        <v>108.9</v>
      </c>
      <c r="Z17" s="194">
        <v>0.2</v>
      </c>
      <c r="AA17" s="265">
        <v>-6.9</v>
      </c>
      <c r="AB17" s="447" t="s">
        <v>11</v>
      </c>
      <c r="AC17" s="448"/>
      <c r="AD17" s="387"/>
      <c r="AE17" s="387"/>
      <c r="AF17" s="380" t="s">
        <v>11</v>
      </c>
      <c r="AG17" s="381"/>
      <c r="AH17" s="264">
        <v>106.9</v>
      </c>
      <c r="AI17" s="194">
        <v>1.4</v>
      </c>
      <c r="AJ17" s="194">
        <v>4.6</v>
      </c>
      <c r="AK17" s="264">
        <v>107.8</v>
      </c>
      <c r="AL17" s="194">
        <v>-1.8</v>
      </c>
      <c r="AM17" s="194">
        <v>1.7</v>
      </c>
      <c r="AN17" s="264">
        <v>100.6</v>
      </c>
      <c r="AO17" s="194">
        <v>-0.1</v>
      </c>
      <c r="AP17" s="194">
        <v>1.3</v>
      </c>
      <c r="AQ17" s="264">
        <v>102.6</v>
      </c>
      <c r="AR17" s="194">
        <v>-0.5</v>
      </c>
      <c r="AS17" s="265">
        <v>-2.2</v>
      </c>
      <c r="AT17" s="264">
        <v>106.1</v>
      </c>
      <c r="AU17" s="194">
        <v>0</v>
      </c>
      <c r="AV17" s="194">
        <v>1.6</v>
      </c>
      <c r="AW17" s="264">
        <v>98.9</v>
      </c>
      <c r="AX17" s="194">
        <v>0.3</v>
      </c>
      <c r="AY17" s="194">
        <v>4.2</v>
      </c>
      <c r="AZ17" s="264">
        <v>108.7</v>
      </c>
      <c r="BA17" s="194">
        <v>0</v>
      </c>
      <c r="BB17" s="194">
        <v>0.4</v>
      </c>
      <c r="BC17" s="275">
        <v>104.7</v>
      </c>
      <c r="BD17" s="194">
        <v>0</v>
      </c>
      <c r="BE17" s="194">
        <v>0.4</v>
      </c>
      <c r="BF17" s="447" t="s">
        <v>11</v>
      </c>
      <c r="BG17" s="448"/>
      <c r="BH17" s="387"/>
    </row>
    <row r="18" spans="1:60" s="277" customFormat="1" ht="15" customHeight="1">
      <c r="A18" s="387"/>
      <c r="B18" s="380" t="s">
        <v>12</v>
      </c>
      <c r="C18" s="381"/>
      <c r="D18" s="264" t="e">
        <v>#VALUE!</v>
      </c>
      <c r="E18" s="194" t="e">
        <v>#VALUE!</v>
      </c>
      <c r="F18" s="194" t="e">
        <v>#VALUE!</v>
      </c>
      <c r="G18" s="264" t="e">
        <v>#VALUE!</v>
      </c>
      <c r="H18" s="194" t="e">
        <v>#VALUE!</v>
      </c>
      <c r="I18" s="194" t="e">
        <v>#VALUE!</v>
      </c>
      <c r="J18" s="264" t="e">
        <v>#VALUE!</v>
      </c>
      <c r="K18" s="194" t="e">
        <v>#VALUE!</v>
      </c>
      <c r="L18" s="194" t="e">
        <v>#VALUE!</v>
      </c>
      <c r="M18" s="264" t="e">
        <v>#VALUE!</v>
      </c>
      <c r="N18" s="194" t="e">
        <v>#VALUE!</v>
      </c>
      <c r="O18" s="265" t="e">
        <v>#VALUE!</v>
      </c>
      <c r="P18" s="264" t="e">
        <v>#VALUE!</v>
      </c>
      <c r="Q18" s="194" t="e">
        <v>#VALUE!</v>
      </c>
      <c r="R18" s="194" t="e">
        <v>#VALUE!</v>
      </c>
      <c r="S18" s="264" t="e">
        <v>#VALUE!</v>
      </c>
      <c r="T18" s="194" t="e">
        <v>#VALUE!</v>
      </c>
      <c r="U18" s="265" t="e">
        <v>#VALUE!</v>
      </c>
      <c r="V18" s="194" t="e">
        <v>#VALUE!</v>
      </c>
      <c r="W18" s="194" t="e">
        <v>#VALUE!</v>
      </c>
      <c r="X18" s="194" t="e">
        <v>#VALUE!</v>
      </c>
      <c r="Y18" s="264" t="e">
        <v>#VALUE!</v>
      </c>
      <c r="Z18" s="194" t="e">
        <v>#VALUE!</v>
      </c>
      <c r="AA18" s="265" t="e">
        <v>#VALUE!</v>
      </c>
      <c r="AB18" s="447" t="s">
        <v>13</v>
      </c>
      <c r="AC18" s="448"/>
      <c r="AD18" s="387"/>
      <c r="AE18" s="387"/>
      <c r="AF18" s="380" t="s">
        <v>12</v>
      </c>
      <c r="AG18" s="381"/>
      <c r="AH18" s="264" t="e">
        <v>#VALUE!</v>
      </c>
      <c r="AI18" s="194" t="e">
        <v>#VALUE!</v>
      </c>
      <c r="AJ18" s="194" t="e">
        <v>#VALUE!</v>
      </c>
      <c r="AK18" s="264" t="e">
        <v>#VALUE!</v>
      </c>
      <c r="AL18" s="194" t="e">
        <v>#VALUE!</v>
      </c>
      <c r="AM18" s="194" t="e">
        <v>#VALUE!</v>
      </c>
      <c r="AN18" s="264" t="e">
        <v>#VALUE!</v>
      </c>
      <c r="AO18" s="194" t="e">
        <v>#VALUE!</v>
      </c>
      <c r="AP18" s="194" t="e">
        <v>#VALUE!</v>
      </c>
      <c r="AQ18" s="264" t="e">
        <v>#VALUE!</v>
      </c>
      <c r="AR18" s="194" t="e">
        <v>#VALUE!</v>
      </c>
      <c r="AS18" s="265" t="e">
        <v>#VALUE!</v>
      </c>
      <c r="AT18" s="264" t="e">
        <v>#VALUE!</v>
      </c>
      <c r="AU18" s="194" t="e">
        <v>#VALUE!</v>
      </c>
      <c r="AV18" s="194" t="e">
        <v>#VALUE!</v>
      </c>
      <c r="AW18" s="264" t="e">
        <v>#VALUE!</v>
      </c>
      <c r="AX18" s="194" t="e">
        <v>#VALUE!</v>
      </c>
      <c r="AY18" s="194" t="e">
        <v>#VALUE!</v>
      </c>
      <c r="AZ18" s="264" t="e">
        <v>#VALUE!</v>
      </c>
      <c r="BA18" s="194" t="e">
        <v>#VALUE!</v>
      </c>
      <c r="BB18" s="194" t="e">
        <v>#VALUE!</v>
      </c>
      <c r="BC18" s="275" t="e">
        <v>#VALUE!</v>
      </c>
      <c r="BD18" s="194" t="e">
        <v>#VALUE!</v>
      </c>
      <c r="BE18" s="194" t="e">
        <v>#VALUE!</v>
      </c>
      <c r="BF18" s="447" t="s">
        <v>13</v>
      </c>
      <c r="BG18" s="448"/>
      <c r="BH18" s="387"/>
    </row>
    <row r="19" spans="1:60" s="277" customFormat="1" ht="15" customHeight="1">
      <c r="A19" s="387"/>
      <c r="B19" s="380" t="s">
        <v>14</v>
      </c>
      <c r="C19" s="381"/>
      <c r="D19" s="264">
        <v>103.4</v>
      </c>
      <c r="E19" s="194">
        <v>-0.3</v>
      </c>
      <c r="F19" s="194">
        <v>-0.1</v>
      </c>
      <c r="G19" s="264">
        <v>102.8</v>
      </c>
      <c r="H19" s="194">
        <v>-0.6</v>
      </c>
      <c r="I19" s="194">
        <v>-0.2</v>
      </c>
      <c r="J19" s="264">
        <v>101</v>
      </c>
      <c r="K19" s="194">
        <v>-0.8</v>
      </c>
      <c r="L19" s="194">
        <v>0.6</v>
      </c>
      <c r="M19" s="264">
        <v>109.3</v>
      </c>
      <c r="N19" s="194">
        <v>1.5</v>
      </c>
      <c r="O19" s="265">
        <v>1.7</v>
      </c>
      <c r="P19" s="264">
        <v>116.2</v>
      </c>
      <c r="Q19" s="194">
        <v>6.7</v>
      </c>
      <c r="R19" s="194">
        <v>1.1</v>
      </c>
      <c r="S19" s="264">
        <v>97.5</v>
      </c>
      <c r="T19" s="194">
        <v>-0.4</v>
      </c>
      <c r="U19" s="265">
        <v>-1.6</v>
      </c>
      <c r="V19" s="194">
        <v>98.7</v>
      </c>
      <c r="W19" s="194">
        <v>0</v>
      </c>
      <c r="X19" s="194">
        <v>-0.2</v>
      </c>
      <c r="Y19" s="264">
        <v>108.9</v>
      </c>
      <c r="Z19" s="194">
        <v>0</v>
      </c>
      <c r="AA19" s="265">
        <v>-7.1</v>
      </c>
      <c r="AB19" s="447" t="s">
        <v>14</v>
      </c>
      <c r="AC19" s="448"/>
      <c r="AD19" s="387"/>
      <c r="AE19" s="387"/>
      <c r="AF19" s="380" t="s">
        <v>14</v>
      </c>
      <c r="AG19" s="381"/>
      <c r="AH19" s="264">
        <v>105</v>
      </c>
      <c r="AI19" s="194">
        <v>-1.8</v>
      </c>
      <c r="AJ19" s="194">
        <v>3.8</v>
      </c>
      <c r="AK19" s="264">
        <v>101.9</v>
      </c>
      <c r="AL19" s="194">
        <v>-5.5</v>
      </c>
      <c r="AM19" s="194">
        <v>-0.7</v>
      </c>
      <c r="AN19" s="264">
        <v>100.4</v>
      </c>
      <c r="AO19" s="194">
        <v>-0.1</v>
      </c>
      <c r="AP19" s="194">
        <v>1.1</v>
      </c>
      <c r="AQ19" s="264">
        <v>101.4</v>
      </c>
      <c r="AR19" s="194">
        <v>-1.1</v>
      </c>
      <c r="AS19" s="265">
        <v>-1.8</v>
      </c>
      <c r="AT19" s="264">
        <v>106.1</v>
      </c>
      <c r="AU19" s="194">
        <v>0</v>
      </c>
      <c r="AV19" s="194">
        <v>1.6</v>
      </c>
      <c r="AW19" s="264">
        <v>97.5</v>
      </c>
      <c r="AX19" s="194">
        <v>-1.4</v>
      </c>
      <c r="AY19" s="194">
        <v>3.8</v>
      </c>
      <c r="AZ19" s="264">
        <v>108.5</v>
      </c>
      <c r="BA19" s="194">
        <v>-0.2</v>
      </c>
      <c r="BB19" s="194">
        <v>0.4</v>
      </c>
      <c r="BC19" s="275">
        <v>104.4</v>
      </c>
      <c r="BD19" s="194">
        <v>-0.3</v>
      </c>
      <c r="BE19" s="194">
        <v>0.2</v>
      </c>
      <c r="BF19" s="447" t="s">
        <v>14</v>
      </c>
      <c r="BG19" s="448"/>
      <c r="BH19" s="387"/>
    </row>
    <row r="20" spans="1:60" s="277" customFormat="1" ht="15" customHeight="1">
      <c r="A20" s="387"/>
      <c r="B20" s="380" t="s">
        <v>15</v>
      </c>
      <c r="C20" s="381"/>
      <c r="D20" s="264">
        <v>103.4</v>
      </c>
      <c r="E20" s="194">
        <v>0</v>
      </c>
      <c r="F20" s="194">
        <v>0</v>
      </c>
      <c r="G20" s="264">
        <v>102.7</v>
      </c>
      <c r="H20" s="194">
        <v>0</v>
      </c>
      <c r="I20" s="194">
        <v>-0.2</v>
      </c>
      <c r="J20" s="264">
        <v>101</v>
      </c>
      <c r="K20" s="194">
        <v>0</v>
      </c>
      <c r="L20" s="194">
        <v>0.5</v>
      </c>
      <c r="M20" s="264">
        <v>109.6</v>
      </c>
      <c r="N20" s="194">
        <v>0.2</v>
      </c>
      <c r="O20" s="265">
        <v>2.3</v>
      </c>
      <c r="P20" s="264">
        <v>117</v>
      </c>
      <c r="Q20" s="194">
        <v>0.7</v>
      </c>
      <c r="R20" s="194">
        <v>5</v>
      </c>
      <c r="S20" s="264">
        <v>97.3</v>
      </c>
      <c r="T20" s="194">
        <v>-0.3</v>
      </c>
      <c r="U20" s="265">
        <v>-1.1</v>
      </c>
      <c r="V20" s="194">
        <v>98.6</v>
      </c>
      <c r="W20" s="194">
        <v>0</v>
      </c>
      <c r="X20" s="194">
        <v>-0.3</v>
      </c>
      <c r="Y20" s="264">
        <v>108.4</v>
      </c>
      <c r="Z20" s="194">
        <v>-0.4</v>
      </c>
      <c r="AA20" s="265">
        <v>-8</v>
      </c>
      <c r="AB20" s="447" t="s">
        <v>15</v>
      </c>
      <c r="AC20" s="448"/>
      <c r="AD20" s="387"/>
      <c r="AE20" s="387"/>
      <c r="AF20" s="380" t="s">
        <v>15</v>
      </c>
      <c r="AG20" s="381"/>
      <c r="AH20" s="264">
        <v>103.8</v>
      </c>
      <c r="AI20" s="194">
        <v>-1.2</v>
      </c>
      <c r="AJ20" s="194">
        <v>-1</v>
      </c>
      <c r="AK20" s="264">
        <v>104</v>
      </c>
      <c r="AL20" s="194">
        <v>2</v>
      </c>
      <c r="AM20" s="194">
        <v>3.5</v>
      </c>
      <c r="AN20" s="264">
        <v>100.4</v>
      </c>
      <c r="AO20" s="194">
        <v>-0.1</v>
      </c>
      <c r="AP20" s="194">
        <v>0.8</v>
      </c>
      <c r="AQ20" s="264">
        <v>101.3</v>
      </c>
      <c r="AR20" s="194">
        <v>-0.2</v>
      </c>
      <c r="AS20" s="265">
        <v>-1.3</v>
      </c>
      <c r="AT20" s="264">
        <v>106.1</v>
      </c>
      <c r="AU20" s="194">
        <v>0</v>
      </c>
      <c r="AV20" s="194">
        <v>1.6</v>
      </c>
      <c r="AW20" s="264">
        <v>97.7</v>
      </c>
      <c r="AX20" s="194">
        <v>0.2</v>
      </c>
      <c r="AY20" s="194">
        <v>2.6</v>
      </c>
      <c r="AZ20" s="264">
        <v>108.3</v>
      </c>
      <c r="BA20" s="194">
        <v>-0.2</v>
      </c>
      <c r="BB20" s="194">
        <v>0.3</v>
      </c>
      <c r="BC20" s="275">
        <v>104.5</v>
      </c>
      <c r="BD20" s="194">
        <v>0.1</v>
      </c>
      <c r="BE20" s="194">
        <v>0.3</v>
      </c>
      <c r="BF20" s="447" t="s">
        <v>15</v>
      </c>
      <c r="BG20" s="448"/>
      <c r="BH20" s="387"/>
    </row>
    <row r="21" spans="1:60" s="278" customFormat="1" ht="15" customHeight="1">
      <c r="A21" s="387"/>
      <c r="B21" s="380" t="s">
        <v>16</v>
      </c>
      <c r="C21" s="381"/>
      <c r="D21" s="264">
        <v>103.3</v>
      </c>
      <c r="E21" s="194">
        <v>0</v>
      </c>
      <c r="F21" s="194">
        <v>-0.4</v>
      </c>
      <c r="G21" s="264">
        <v>102.8</v>
      </c>
      <c r="H21" s="194">
        <v>0.1</v>
      </c>
      <c r="I21" s="194">
        <v>-0.6</v>
      </c>
      <c r="J21" s="264">
        <v>101.2</v>
      </c>
      <c r="K21" s="194">
        <v>0.2</v>
      </c>
      <c r="L21" s="194">
        <v>0.5</v>
      </c>
      <c r="M21" s="264">
        <v>109.4</v>
      </c>
      <c r="N21" s="194">
        <v>-0.2</v>
      </c>
      <c r="O21" s="265">
        <v>1.9</v>
      </c>
      <c r="P21" s="264">
        <v>114.7</v>
      </c>
      <c r="Q21" s="194">
        <v>-2</v>
      </c>
      <c r="R21" s="194">
        <v>3.2</v>
      </c>
      <c r="S21" s="264">
        <v>97.2</v>
      </c>
      <c r="T21" s="194">
        <v>0</v>
      </c>
      <c r="U21" s="265">
        <v>-1.1</v>
      </c>
      <c r="V21" s="194">
        <v>98.6</v>
      </c>
      <c r="W21" s="194">
        <v>-0.1</v>
      </c>
      <c r="X21" s="194">
        <v>-0.3</v>
      </c>
      <c r="Y21" s="264">
        <v>107.6</v>
      </c>
      <c r="Z21" s="194">
        <v>-0.8</v>
      </c>
      <c r="AA21" s="265">
        <v>-9.7</v>
      </c>
      <c r="AB21" s="447" t="s">
        <v>16</v>
      </c>
      <c r="AC21" s="448"/>
      <c r="AD21" s="387"/>
      <c r="AE21" s="387"/>
      <c r="AF21" s="380" t="s">
        <v>16</v>
      </c>
      <c r="AG21" s="381"/>
      <c r="AH21" s="264">
        <v>102.5</v>
      </c>
      <c r="AI21" s="194">
        <v>-1.2</v>
      </c>
      <c r="AJ21" s="194">
        <v>-2.3</v>
      </c>
      <c r="AK21" s="264">
        <v>108.2</v>
      </c>
      <c r="AL21" s="194">
        <v>4.1</v>
      </c>
      <c r="AM21" s="194">
        <v>3.8</v>
      </c>
      <c r="AN21" s="264">
        <v>100.6</v>
      </c>
      <c r="AO21" s="194">
        <v>0.3</v>
      </c>
      <c r="AP21" s="194">
        <v>1.2</v>
      </c>
      <c r="AQ21" s="264">
        <v>101.1</v>
      </c>
      <c r="AR21" s="194">
        <v>-0.1</v>
      </c>
      <c r="AS21" s="265">
        <v>-2.1</v>
      </c>
      <c r="AT21" s="264">
        <v>106.1</v>
      </c>
      <c r="AU21" s="194">
        <v>0</v>
      </c>
      <c r="AV21" s="194">
        <v>1.4</v>
      </c>
      <c r="AW21" s="264">
        <v>97.3</v>
      </c>
      <c r="AX21" s="194">
        <v>-0.4</v>
      </c>
      <c r="AY21" s="194">
        <v>1.8</v>
      </c>
      <c r="AZ21" s="264">
        <v>108.8</v>
      </c>
      <c r="BA21" s="194">
        <v>0.4</v>
      </c>
      <c r="BB21" s="194">
        <v>1.2</v>
      </c>
      <c r="BC21" s="275">
        <v>104.4</v>
      </c>
      <c r="BD21" s="194">
        <v>0</v>
      </c>
      <c r="BE21" s="194">
        <v>-0.2</v>
      </c>
      <c r="BF21" s="447" t="s">
        <v>16</v>
      </c>
      <c r="BG21" s="448"/>
      <c r="BH21" s="387"/>
    </row>
    <row r="22" spans="1:60" s="277" customFormat="1" ht="15" customHeight="1">
      <c r="A22" s="387"/>
      <c r="B22" s="380" t="s">
        <v>3</v>
      </c>
      <c r="C22" s="381"/>
      <c r="D22" s="264">
        <v>103.6</v>
      </c>
      <c r="E22" s="194">
        <v>0.2</v>
      </c>
      <c r="F22" s="194">
        <v>-0.7</v>
      </c>
      <c r="G22" s="264">
        <v>103</v>
      </c>
      <c r="H22" s="194">
        <v>0.2</v>
      </c>
      <c r="I22" s="194">
        <v>-0.7</v>
      </c>
      <c r="J22" s="264">
        <v>101.4</v>
      </c>
      <c r="K22" s="194">
        <v>0.2</v>
      </c>
      <c r="L22" s="194">
        <v>0.3</v>
      </c>
      <c r="M22" s="264">
        <v>109.6</v>
      </c>
      <c r="N22" s="194">
        <v>0.2</v>
      </c>
      <c r="O22" s="265">
        <v>0.9</v>
      </c>
      <c r="P22" s="264">
        <v>115.9</v>
      </c>
      <c r="Q22" s="194">
        <v>1.1</v>
      </c>
      <c r="R22" s="194">
        <v>-0.2</v>
      </c>
      <c r="S22" s="264">
        <v>97.2</v>
      </c>
      <c r="T22" s="194">
        <v>0</v>
      </c>
      <c r="U22" s="265">
        <v>-1</v>
      </c>
      <c r="V22" s="194">
        <v>98.5</v>
      </c>
      <c r="W22" s="194">
        <v>0</v>
      </c>
      <c r="X22" s="194">
        <v>-0.3</v>
      </c>
      <c r="Y22" s="264">
        <v>106.3</v>
      </c>
      <c r="Z22" s="194">
        <v>-1.2</v>
      </c>
      <c r="AA22" s="265">
        <v>-10.7</v>
      </c>
      <c r="AB22" s="447" t="s">
        <v>3</v>
      </c>
      <c r="AC22" s="448"/>
      <c r="AD22" s="387"/>
      <c r="AE22" s="387"/>
      <c r="AF22" s="380" t="s">
        <v>3</v>
      </c>
      <c r="AG22" s="381"/>
      <c r="AH22" s="264">
        <v>102.7</v>
      </c>
      <c r="AI22" s="194">
        <v>0.2</v>
      </c>
      <c r="AJ22" s="194">
        <v>-1.8</v>
      </c>
      <c r="AK22" s="264">
        <v>110.5</v>
      </c>
      <c r="AL22" s="194">
        <v>2.1</v>
      </c>
      <c r="AM22" s="194">
        <v>3.3</v>
      </c>
      <c r="AN22" s="264">
        <v>101</v>
      </c>
      <c r="AO22" s="194">
        <v>0.3</v>
      </c>
      <c r="AP22" s="194">
        <v>0.4</v>
      </c>
      <c r="AQ22" s="264">
        <v>101.9</v>
      </c>
      <c r="AR22" s="194">
        <v>0.7</v>
      </c>
      <c r="AS22" s="265">
        <v>-1.3</v>
      </c>
      <c r="AT22" s="264">
        <v>108.4</v>
      </c>
      <c r="AU22" s="194">
        <v>2.2</v>
      </c>
      <c r="AV22" s="194">
        <v>2</v>
      </c>
      <c r="AW22" s="264">
        <v>97</v>
      </c>
      <c r="AX22" s="194">
        <v>-0.3</v>
      </c>
      <c r="AY22" s="194">
        <v>1.5</v>
      </c>
      <c r="AZ22" s="264">
        <v>109.6</v>
      </c>
      <c r="BA22" s="194">
        <v>0.7</v>
      </c>
      <c r="BB22" s="194">
        <v>0.8</v>
      </c>
      <c r="BC22" s="275">
        <v>104.7</v>
      </c>
      <c r="BD22" s="194">
        <v>0.3</v>
      </c>
      <c r="BE22" s="194">
        <v>-0.6</v>
      </c>
      <c r="BF22" s="447" t="s">
        <v>3</v>
      </c>
      <c r="BG22" s="448"/>
      <c r="BH22" s="387"/>
    </row>
    <row r="23" spans="1:60" s="277" customFormat="1" ht="15" customHeight="1">
      <c r="A23" s="387"/>
      <c r="B23" s="382" t="s">
        <v>4</v>
      </c>
      <c r="C23" s="383"/>
      <c r="D23" s="279">
        <v>103.8</v>
      </c>
      <c r="E23" s="280">
        <v>0.3</v>
      </c>
      <c r="F23" s="280">
        <v>-0.7</v>
      </c>
      <c r="G23" s="279">
        <v>103.2</v>
      </c>
      <c r="H23" s="280">
        <v>0.1</v>
      </c>
      <c r="I23" s="280">
        <v>-0.8</v>
      </c>
      <c r="J23" s="279">
        <v>101.4</v>
      </c>
      <c r="K23" s="280">
        <v>0</v>
      </c>
      <c r="L23" s="280">
        <v>0.1</v>
      </c>
      <c r="M23" s="279">
        <v>110.5</v>
      </c>
      <c r="N23" s="280">
        <v>0.8</v>
      </c>
      <c r="O23" s="281">
        <v>1.6</v>
      </c>
      <c r="P23" s="279">
        <v>119.2</v>
      </c>
      <c r="Q23" s="280">
        <v>2.8</v>
      </c>
      <c r="R23" s="280">
        <v>1.3</v>
      </c>
      <c r="S23" s="279">
        <v>97.2</v>
      </c>
      <c r="T23" s="280">
        <v>-0.1</v>
      </c>
      <c r="U23" s="281">
        <v>-1.1</v>
      </c>
      <c r="V23" s="280">
        <v>98.4</v>
      </c>
      <c r="W23" s="280">
        <v>-0.2</v>
      </c>
      <c r="X23" s="280">
        <v>-0.4</v>
      </c>
      <c r="Y23" s="279">
        <v>106.7</v>
      </c>
      <c r="Z23" s="280">
        <v>0.4</v>
      </c>
      <c r="AA23" s="281">
        <v>-10.8</v>
      </c>
      <c r="AB23" s="449" t="s">
        <v>4</v>
      </c>
      <c r="AC23" s="450"/>
      <c r="AD23" s="387"/>
      <c r="AE23" s="387"/>
      <c r="AF23" s="382" t="s">
        <v>4</v>
      </c>
      <c r="AG23" s="383"/>
      <c r="AH23" s="279">
        <v>102.8</v>
      </c>
      <c r="AI23" s="280">
        <v>0.2</v>
      </c>
      <c r="AJ23" s="280">
        <v>-2.6</v>
      </c>
      <c r="AK23" s="279">
        <v>110.3</v>
      </c>
      <c r="AL23" s="280">
        <v>-0.1</v>
      </c>
      <c r="AM23" s="280">
        <v>2.5</v>
      </c>
      <c r="AN23" s="279">
        <v>101.5</v>
      </c>
      <c r="AO23" s="280">
        <v>0.5</v>
      </c>
      <c r="AP23" s="280">
        <v>0.7</v>
      </c>
      <c r="AQ23" s="279">
        <v>101.7</v>
      </c>
      <c r="AR23" s="280">
        <v>-0.1</v>
      </c>
      <c r="AS23" s="281">
        <v>-1.9</v>
      </c>
      <c r="AT23" s="279">
        <v>109</v>
      </c>
      <c r="AU23" s="280">
        <v>0.5</v>
      </c>
      <c r="AV23" s="280">
        <v>2.6</v>
      </c>
      <c r="AW23" s="279">
        <v>97.1</v>
      </c>
      <c r="AX23" s="280">
        <v>0.1</v>
      </c>
      <c r="AY23" s="280">
        <v>1.1</v>
      </c>
      <c r="AZ23" s="279">
        <v>109.3</v>
      </c>
      <c r="BA23" s="280">
        <v>-0.2</v>
      </c>
      <c r="BB23" s="280">
        <v>0.6</v>
      </c>
      <c r="BC23" s="282">
        <v>105</v>
      </c>
      <c r="BD23" s="280">
        <v>0.3</v>
      </c>
      <c r="BE23" s="280">
        <v>-0.6</v>
      </c>
      <c r="BF23" s="449" t="s">
        <v>4</v>
      </c>
      <c r="BG23" s="450"/>
      <c r="BH23" s="387"/>
    </row>
    <row r="24" spans="1:60" s="277" customFormat="1" ht="15" customHeight="1">
      <c r="A24" s="388"/>
      <c r="B24" s="283"/>
      <c r="C24" s="284"/>
      <c r="D24" s="285"/>
      <c r="E24" s="286"/>
      <c r="F24" s="286"/>
      <c r="G24" s="285"/>
      <c r="H24" s="286"/>
      <c r="I24" s="286"/>
      <c r="J24" s="285"/>
      <c r="K24" s="286"/>
      <c r="L24" s="286"/>
      <c r="M24" s="285"/>
      <c r="N24" s="286"/>
      <c r="O24" s="287"/>
      <c r="P24" s="285"/>
      <c r="Q24" s="286"/>
      <c r="R24" s="286"/>
      <c r="S24" s="285"/>
      <c r="T24" s="286"/>
      <c r="U24" s="287"/>
      <c r="V24" s="286"/>
      <c r="W24" s="286"/>
      <c r="X24" s="286"/>
      <c r="Y24" s="285"/>
      <c r="Z24" s="286"/>
      <c r="AA24" s="287"/>
      <c r="AB24" s="288"/>
      <c r="AC24" s="274"/>
      <c r="AD24" s="388"/>
      <c r="AE24" s="388"/>
      <c r="AF24" s="283"/>
      <c r="AG24" s="284"/>
      <c r="AH24" s="285"/>
      <c r="AI24" s="286"/>
      <c r="AJ24" s="286"/>
      <c r="AK24" s="285"/>
      <c r="AL24" s="286"/>
      <c r="AM24" s="286"/>
      <c r="AN24" s="285"/>
      <c r="AO24" s="286"/>
      <c r="AP24" s="286"/>
      <c r="AQ24" s="285"/>
      <c r="AR24" s="286"/>
      <c r="AS24" s="287"/>
      <c r="AT24" s="285"/>
      <c r="AU24" s="286"/>
      <c r="AV24" s="286"/>
      <c r="AW24" s="285"/>
      <c r="AX24" s="286"/>
      <c r="AY24" s="286"/>
      <c r="AZ24" s="285"/>
      <c r="BA24" s="286"/>
      <c r="BB24" s="286"/>
      <c r="BC24" s="289"/>
      <c r="BD24" s="286"/>
      <c r="BE24" s="287"/>
      <c r="BF24" s="288"/>
      <c r="BG24" s="274"/>
      <c r="BH24" s="388"/>
    </row>
    <row r="25" spans="1:60" s="261" customFormat="1" ht="15" customHeight="1">
      <c r="A25" s="386" t="s">
        <v>189</v>
      </c>
      <c r="B25" s="384" t="s">
        <v>1</v>
      </c>
      <c r="C25" s="385"/>
      <c r="D25" s="264"/>
      <c r="E25" s="194"/>
      <c r="F25" s="194"/>
      <c r="G25" s="264"/>
      <c r="H25" s="194"/>
      <c r="I25" s="194"/>
      <c r="J25" s="264"/>
      <c r="K25" s="194"/>
      <c r="L25" s="194"/>
      <c r="M25" s="264"/>
      <c r="N25" s="194"/>
      <c r="O25" s="265"/>
      <c r="P25" s="264"/>
      <c r="Q25" s="194"/>
      <c r="R25" s="194"/>
      <c r="S25" s="264"/>
      <c r="T25" s="194"/>
      <c r="U25" s="194"/>
      <c r="V25" s="264"/>
      <c r="W25" s="194"/>
      <c r="X25" s="194"/>
      <c r="Y25" s="264"/>
      <c r="Z25" s="194"/>
      <c r="AA25" s="265"/>
      <c r="AB25" s="445" t="s">
        <v>2</v>
      </c>
      <c r="AC25" s="446"/>
      <c r="AD25" s="386" t="s">
        <v>189</v>
      </c>
      <c r="AE25" s="386" t="s">
        <v>189</v>
      </c>
      <c r="AF25" s="384" t="s">
        <v>1</v>
      </c>
      <c r="AG25" s="385"/>
      <c r="AH25" s="264"/>
      <c r="AI25" s="194"/>
      <c r="AJ25" s="194"/>
      <c r="AK25" s="264"/>
      <c r="AL25" s="194"/>
      <c r="AM25" s="194"/>
      <c r="AN25" s="264"/>
      <c r="AO25" s="194"/>
      <c r="AP25" s="194"/>
      <c r="AQ25" s="264"/>
      <c r="AR25" s="194"/>
      <c r="AS25" s="265"/>
      <c r="AT25" s="264"/>
      <c r="AU25" s="194"/>
      <c r="AV25" s="194"/>
      <c r="AW25" s="264"/>
      <c r="AX25" s="194"/>
      <c r="AY25" s="194"/>
      <c r="AZ25" s="264"/>
      <c r="BA25" s="194"/>
      <c r="BB25" s="194"/>
      <c r="BC25" s="275"/>
      <c r="BD25" s="194"/>
      <c r="BE25" s="265"/>
      <c r="BF25" s="445" t="s">
        <v>2</v>
      </c>
      <c r="BG25" s="446"/>
      <c r="BH25" s="386" t="s">
        <v>189</v>
      </c>
    </row>
    <row r="26" spans="1:60" s="276" customFormat="1" ht="15" customHeight="1">
      <c r="A26" s="387"/>
      <c r="B26" s="380" t="s">
        <v>4</v>
      </c>
      <c r="C26" s="381"/>
      <c r="D26" s="264">
        <v>103.8</v>
      </c>
      <c r="E26" s="194">
        <v>0.2</v>
      </c>
      <c r="F26" s="194">
        <v>0.3</v>
      </c>
      <c r="G26" s="264">
        <v>103.4</v>
      </c>
      <c r="H26" s="194">
        <v>0</v>
      </c>
      <c r="I26" s="194">
        <v>-0.2</v>
      </c>
      <c r="J26" s="264">
        <v>100.6</v>
      </c>
      <c r="K26" s="194">
        <v>0</v>
      </c>
      <c r="L26" s="194">
        <v>0.1</v>
      </c>
      <c r="M26" s="264">
        <v>107</v>
      </c>
      <c r="N26" s="194">
        <v>0.4</v>
      </c>
      <c r="O26" s="265">
        <v>2.8</v>
      </c>
      <c r="P26" s="264">
        <v>114.1</v>
      </c>
      <c r="Q26" s="194">
        <v>3.3</v>
      </c>
      <c r="R26" s="194">
        <v>10.1</v>
      </c>
      <c r="S26" s="264">
        <v>96.3</v>
      </c>
      <c r="T26" s="194">
        <v>-0.1</v>
      </c>
      <c r="U26" s="194">
        <v>-0.1</v>
      </c>
      <c r="V26" s="264">
        <v>98.5</v>
      </c>
      <c r="W26" s="194">
        <v>-0.1</v>
      </c>
      <c r="X26" s="194">
        <v>-0.9</v>
      </c>
      <c r="Y26" s="264">
        <v>121</v>
      </c>
      <c r="Z26" s="194">
        <v>0.3</v>
      </c>
      <c r="AA26" s="194">
        <v>-0.2</v>
      </c>
      <c r="AB26" s="447" t="s">
        <v>4</v>
      </c>
      <c r="AC26" s="448"/>
      <c r="AD26" s="387"/>
      <c r="AE26" s="387"/>
      <c r="AF26" s="380" t="s">
        <v>4</v>
      </c>
      <c r="AG26" s="381"/>
      <c r="AH26" s="264">
        <v>100.5</v>
      </c>
      <c r="AI26" s="194">
        <v>-0.5</v>
      </c>
      <c r="AJ26" s="194">
        <v>-2</v>
      </c>
      <c r="AK26" s="264">
        <v>105.2</v>
      </c>
      <c r="AL26" s="194">
        <v>0.5</v>
      </c>
      <c r="AM26" s="194">
        <v>0.5</v>
      </c>
      <c r="AN26" s="264">
        <v>100.9</v>
      </c>
      <c r="AO26" s="194">
        <v>0.1</v>
      </c>
      <c r="AP26" s="194">
        <v>0.3</v>
      </c>
      <c r="AQ26" s="264">
        <v>103.9</v>
      </c>
      <c r="AR26" s="194">
        <v>0.2</v>
      </c>
      <c r="AS26" s="265">
        <v>-3.2</v>
      </c>
      <c r="AT26" s="264">
        <v>104.4</v>
      </c>
      <c r="AU26" s="194">
        <v>-0.2</v>
      </c>
      <c r="AV26" s="194">
        <v>3.6</v>
      </c>
      <c r="AW26" s="264">
        <v>97.7</v>
      </c>
      <c r="AX26" s="194">
        <v>0.3</v>
      </c>
      <c r="AY26" s="194">
        <v>-0.4</v>
      </c>
      <c r="AZ26" s="264">
        <v>109.2</v>
      </c>
      <c r="BA26" s="194">
        <v>0.2</v>
      </c>
      <c r="BB26" s="194">
        <v>0.8</v>
      </c>
      <c r="BC26" s="275">
        <v>105.3</v>
      </c>
      <c r="BD26" s="194">
        <v>0.2</v>
      </c>
      <c r="BE26" s="194">
        <v>0.3</v>
      </c>
      <c r="BF26" s="447" t="s">
        <v>4</v>
      </c>
      <c r="BG26" s="448"/>
      <c r="BH26" s="387"/>
    </row>
    <row r="27" spans="1:60" s="276" customFormat="1" ht="15" customHeight="1">
      <c r="A27" s="387"/>
      <c r="B27" s="380" t="s">
        <v>5</v>
      </c>
      <c r="C27" s="381"/>
      <c r="D27" s="264">
        <v>103.6</v>
      </c>
      <c r="E27" s="194">
        <v>-0.2</v>
      </c>
      <c r="F27" s="194">
        <v>0.2</v>
      </c>
      <c r="G27" s="264">
        <v>103.4</v>
      </c>
      <c r="H27" s="194">
        <v>0</v>
      </c>
      <c r="I27" s="194">
        <v>0</v>
      </c>
      <c r="J27" s="264">
        <v>100.6</v>
      </c>
      <c r="K27" s="194">
        <v>0</v>
      </c>
      <c r="L27" s="194">
        <v>0.6</v>
      </c>
      <c r="M27" s="264">
        <v>106.6</v>
      </c>
      <c r="N27" s="194">
        <v>-0.3</v>
      </c>
      <c r="O27" s="265">
        <v>1.9</v>
      </c>
      <c r="P27" s="264">
        <v>108.6</v>
      </c>
      <c r="Q27" s="194">
        <v>-4.7</v>
      </c>
      <c r="R27" s="194">
        <v>4.8</v>
      </c>
      <c r="S27" s="264">
        <v>96.4</v>
      </c>
      <c r="T27" s="194">
        <v>0.2</v>
      </c>
      <c r="U27" s="194">
        <v>0.1</v>
      </c>
      <c r="V27" s="264">
        <v>99.2</v>
      </c>
      <c r="W27" s="194">
        <v>0.7</v>
      </c>
      <c r="X27" s="194">
        <v>-0.4</v>
      </c>
      <c r="Y27" s="264">
        <v>119</v>
      </c>
      <c r="Z27" s="194">
        <v>-1.7</v>
      </c>
      <c r="AA27" s="194">
        <v>-2.1</v>
      </c>
      <c r="AB27" s="447" t="s">
        <v>5</v>
      </c>
      <c r="AC27" s="448"/>
      <c r="AD27" s="387"/>
      <c r="AE27" s="387"/>
      <c r="AF27" s="380" t="s">
        <v>5</v>
      </c>
      <c r="AG27" s="381"/>
      <c r="AH27" s="264">
        <v>98.6</v>
      </c>
      <c r="AI27" s="194">
        <v>-1.9</v>
      </c>
      <c r="AJ27" s="194">
        <v>-0.5</v>
      </c>
      <c r="AK27" s="264">
        <v>104.8</v>
      </c>
      <c r="AL27" s="194">
        <v>-0.4</v>
      </c>
      <c r="AM27" s="194">
        <v>0.7</v>
      </c>
      <c r="AN27" s="264">
        <v>101</v>
      </c>
      <c r="AO27" s="194">
        <v>0.2</v>
      </c>
      <c r="AP27" s="194">
        <v>0.7</v>
      </c>
      <c r="AQ27" s="264">
        <v>104.5</v>
      </c>
      <c r="AR27" s="194">
        <v>0.5</v>
      </c>
      <c r="AS27" s="265">
        <v>-2.4</v>
      </c>
      <c r="AT27" s="264">
        <v>104.3</v>
      </c>
      <c r="AU27" s="194">
        <v>-0.1</v>
      </c>
      <c r="AV27" s="194">
        <v>3.5</v>
      </c>
      <c r="AW27" s="264">
        <v>97.8</v>
      </c>
      <c r="AX27" s="194">
        <v>0.1</v>
      </c>
      <c r="AY27" s="194">
        <v>0.4</v>
      </c>
      <c r="AZ27" s="264">
        <v>109.2</v>
      </c>
      <c r="BA27" s="194">
        <v>0</v>
      </c>
      <c r="BB27" s="194">
        <v>0.6</v>
      </c>
      <c r="BC27" s="275">
        <v>105.1</v>
      </c>
      <c r="BD27" s="194">
        <v>-0.2</v>
      </c>
      <c r="BE27" s="194">
        <v>0.1</v>
      </c>
      <c r="BF27" s="447" t="s">
        <v>5</v>
      </c>
      <c r="BG27" s="448"/>
      <c r="BH27" s="387"/>
    </row>
    <row r="28" spans="1:60" s="276" customFormat="1" ht="15" customHeight="1">
      <c r="A28" s="387"/>
      <c r="B28" s="380" t="s">
        <v>0</v>
      </c>
      <c r="C28" s="381"/>
      <c r="D28" s="264" t="e">
        <v>#VALUE!</v>
      </c>
      <c r="E28" s="194" t="e">
        <v>#VALUE!</v>
      </c>
      <c r="F28" s="194" t="e">
        <v>#VALUE!</v>
      </c>
      <c r="G28" s="264" t="e">
        <v>#VALUE!</v>
      </c>
      <c r="H28" s="194" t="e">
        <v>#VALUE!</v>
      </c>
      <c r="I28" s="194" t="e">
        <v>#VALUE!</v>
      </c>
      <c r="J28" s="264" t="e">
        <v>#VALUE!</v>
      </c>
      <c r="K28" s="194" t="e">
        <v>#VALUE!</v>
      </c>
      <c r="L28" s="194" t="e">
        <v>#VALUE!</v>
      </c>
      <c r="M28" s="264" t="e">
        <v>#VALUE!</v>
      </c>
      <c r="N28" s="194" t="e">
        <v>#VALUE!</v>
      </c>
      <c r="O28" s="265" t="e">
        <v>#VALUE!</v>
      </c>
      <c r="P28" s="264" t="e">
        <v>#VALUE!</v>
      </c>
      <c r="Q28" s="194" t="e">
        <v>#VALUE!</v>
      </c>
      <c r="R28" s="194" t="e">
        <v>#VALUE!</v>
      </c>
      <c r="S28" s="264" t="e">
        <v>#VALUE!</v>
      </c>
      <c r="T28" s="194" t="e">
        <v>#VALUE!</v>
      </c>
      <c r="U28" s="194" t="e">
        <v>#VALUE!</v>
      </c>
      <c r="V28" s="264" t="e">
        <v>#VALUE!</v>
      </c>
      <c r="W28" s="194" t="e">
        <v>#VALUE!</v>
      </c>
      <c r="X28" s="194" t="e">
        <v>#VALUE!</v>
      </c>
      <c r="Y28" s="264" t="e">
        <v>#VALUE!</v>
      </c>
      <c r="Z28" s="194" t="e">
        <v>#VALUE!</v>
      </c>
      <c r="AA28" s="194" t="e">
        <v>#VALUE!</v>
      </c>
      <c r="AB28" s="447" t="s">
        <v>0</v>
      </c>
      <c r="AC28" s="448"/>
      <c r="AD28" s="387"/>
      <c r="AE28" s="387"/>
      <c r="AF28" s="380" t="s">
        <v>0</v>
      </c>
      <c r="AG28" s="381"/>
      <c r="AH28" s="264" t="e">
        <v>#VALUE!</v>
      </c>
      <c r="AI28" s="194" t="e">
        <v>#VALUE!</v>
      </c>
      <c r="AJ28" s="194" t="e">
        <v>#VALUE!</v>
      </c>
      <c r="AK28" s="264" t="e">
        <v>#VALUE!</v>
      </c>
      <c r="AL28" s="194" t="e">
        <v>#VALUE!</v>
      </c>
      <c r="AM28" s="194" t="e">
        <v>#VALUE!</v>
      </c>
      <c r="AN28" s="264" t="e">
        <v>#VALUE!</v>
      </c>
      <c r="AO28" s="194" t="e">
        <v>#VALUE!</v>
      </c>
      <c r="AP28" s="194" t="e">
        <v>#VALUE!</v>
      </c>
      <c r="AQ28" s="264" t="e">
        <v>#VALUE!</v>
      </c>
      <c r="AR28" s="194" t="e">
        <v>#VALUE!</v>
      </c>
      <c r="AS28" s="265" t="e">
        <v>#VALUE!</v>
      </c>
      <c r="AT28" s="264" t="e">
        <v>#VALUE!</v>
      </c>
      <c r="AU28" s="194" t="e">
        <v>#VALUE!</v>
      </c>
      <c r="AV28" s="194" t="e">
        <v>#VALUE!</v>
      </c>
      <c r="AW28" s="264" t="e">
        <v>#VALUE!</v>
      </c>
      <c r="AX28" s="194" t="e">
        <v>#VALUE!</v>
      </c>
      <c r="AY28" s="194" t="e">
        <v>#VALUE!</v>
      </c>
      <c r="AZ28" s="264" t="e">
        <v>#VALUE!</v>
      </c>
      <c r="BA28" s="194" t="e">
        <v>#VALUE!</v>
      </c>
      <c r="BB28" s="194" t="e">
        <v>#VALUE!</v>
      </c>
      <c r="BC28" s="275" t="e">
        <v>#VALUE!</v>
      </c>
      <c r="BD28" s="194" t="e">
        <v>#VALUE!</v>
      </c>
      <c r="BE28" s="194" t="e">
        <v>#VALUE!</v>
      </c>
      <c r="BF28" s="447" t="s">
        <v>0</v>
      </c>
      <c r="BG28" s="448"/>
      <c r="BH28" s="387"/>
    </row>
    <row r="29" spans="1:60" s="276" customFormat="1" ht="15" customHeight="1">
      <c r="A29" s="387"/>
      <c r="B29" s="380" t="s">
        <v>6</v>
      </c>
      <c r="C29" s="381"/>
      <c r="D29" s="264">
        <v>103.4</v>
      </c>
      <c r="E29" s="194">
        <v>-0.2</v>
      </c>
      <c r="F29" s="194">
        <v>0</v>
      </c>
      <c r="G29" s="264">
        <v>103.3</v>
      </c>
      <c r="H29" s="194">
        <v>-0.1</v>
      </c>
      <c r="I29" s="194">
        <v>-0.2</v>
      </c>
      <c r="J29" s="264">
        <v>100.6</v>
      </c>
      <c r="K29" s="194">
        <v>0</v>
      </c>
      <c r="L29" s="194">
        <v>0.6</v>
      </c>
      <c r="M29" s="264">
        <v>106.2</v>
      </c>
      <c r="N29" s="194">
        <v>-0.4</v>
      </c>
      <c r="O29" s="265">
        <v>1.7</v>
      </c>
      <c r="P29" s="264">
        <v>104.7</v>
      </c>
      <c r="Q29" s="194">
        <v>-3.6</v>
      </c>
      <c r="R29" s="194">
        <v>4</v>
      </c>
      <c r="S29" s="264">
        <v>96.4</v>
      </c>
      <c r="T29" s="194">
        <v>0</v>
      </c>
      <c r="U29" s="194">
        <v>0.4</v>
      </c>
      <c r="V29" s="264">
        <v>99.1</v>
      </c>
      <c r="W29" s="194">
        <v>-0.2</v>
      </c>
      <c r="X29" s="194">
        <v>0.3</v>
      </c>
      <c r="Y29" s="264">
        <v>116.3</v>
      </c>
      <c r="Z29" s="194">
        <v>-2.2</v>
      </c>
      <c r="AA29" s="194">
        <v>-4.2</v>
      </c>
      <c r="AB29" s="447" t="s">
        <v>6</v>
      </c>
      <c r="AC29" s="448"/>
      <c r="AD29" s="387"/>
      <c r="AE29" s="387"/>
      <c r="AF29" s="380" t="s">
        <v>6</v>
      </c>
      <c r="AG29" s="381"/>
      <c r="AH29" s="264">
        <v>100.6</v>
      </c>
      <c r="AI29" s="194">
        <v>2</v>
      </c>
      <c r="AJ29" s="194">
        <v>2.2</v>
      </c>
      <c r="AK29" s="264">
        <v>98.5</v>
      </c>
      <c r="AL29" s="194">
        <v>-6</v>
      </c>
      <c r="AM29" s="194">
        <v>-3.7</v>
      </c>
      <c r="AN29" s="264">
        <v>101.1</v>
      </c>
      <c r="AO29" s="194">
        <v>0.1</v>
      </c>
      <c r="AP29" s="194">
        <v>1</v>
      </c>
      <c r="AQ29" s="264">
        <v>105.1</v>
      </c>
      <c r="AR29" s="194">
        <v>0.6</v>
      </c>
      <c r="AS29" s="265">
        <v>-2.4</v>
      </c>
      <c r="AT29" s="264">
        <v>104.3</v>
      </c>
      <c r="AU29" s="194">
        <v>0</v>
      </c>
      <c r="AV29" s="194">
        <v>3.5</v>
      </c>
      <c r="AW29" s="264">
        <v>99</v>
      </c>
      <c r="AX29" s="194">
        <v>1.2</v>
      </c>
      <c r="AY29" s="194">
        <v>1.1</v>
      </c>
      <c r="AZ29" s="264">
        <v>109</v>
      </c>
      <c r="BA29" s="194">
        <v>-0.2</v>
      </c>
      <c r="BB29" s="194">
        <v>0.3</v>
      </c>
      <c r="BC29" s="275">
        <v>104.8</v>
      </c>
      <c r="BD29" s="194">
        <v>-0.3</v>
      </c>
      <c r="BE29" s="194">
        <v>-0.1</v>
      </c>
      <c r="BF29" s="447" t="s">
        <v>6</v>
      </c>
      <c r="BG29" s="448"/>
      <c r="BH29" s="387"/>
    </row>
    <row r="30" spans="1:60" s="277" customFormat="1" ht="15" customHeight="1">
      <c r="A30" s="387"/>
      <c r="B30" s="380" t="s">
        <v>7</v>
      </c>
      <c r="C30" s="381"/>
      <c r="D30" s="264">
        <v>103.6</v>
      </c>
      <c r="E30" s="194">
        <v>0.2</v>
      </c>
      <c r="F30" s="194">
        <v>0.2</v>
      </c>
      <c r="G30" s="264">
        <v>103.3</v>
      </c>
      <c r="H30" s="194">
        <v>0</v>
      </c>
      <c r="I30" s="194">
        <v>-0.1</v>
      </c>
      <c r="J30" s="264">
        <v>101</v>
      </c>
      <c r="K30" s="194">
        <v>0.4</v>
      </c>
      <c r="L30" s="194">
        <v>1.1</v>
      </c>
      <c r="M30" s="264">
        <v>106.9</v>
      </c>
      <c r="N30" s="194">
        <v>0.6</v>
      </c>
      <c r="O30" s="265">
        <v>2.4</v>
      </c>
      <c r="P30" s="264">
        <v>109.3</v>
      </c>
      <c r="Q30" s="194">
        <v>4.4</v>
      </c>
      <c r="R30" s="194">
        <v>7.8</v>
      </c>
      <c r="S30" s="264">
        <v>96.4</v>
      </c>
      <c r="T30" s="194">
        <v>0</v>
      </c>
      <c r="U30" s="194">
        <v>0.5</v>
      </c>
      <c r="V30" s="264">
        <v>99</v>
      </c>
      <c r="W30" s="194">
        <v>0</v>
      </c>
      <c r="X30" s="194">
        <v>0.5</v>
      </c>
      <c r="Y30" s="264">
        <v>114.1</v>
      </c>
      <c r="Z30" s="194">
        <v>-1.9</v>
      </c>
      <c r="AA30" s="194">
        <v>-5.8</v>
      </c>
      <c r="AB30" s="447" t="s">
        <v>7</v>
      </c>
      <c r="AC30" s="448"/>
      <c r="AD30" s="387"/>
      <c r="AE30" s="387"/>
      <c r="AF30" s="380" t="s">
        <v>7</v>
      </c>
      <c r="AG30" s="381"/>
      <c r="AH30" s="264">
        <v>100.3</v>
      </c>
      <c r="AI30" s="194">
        <v>-0.3</v>
      </c>
      <c r="AJ30" s="194">
        <v>3.6</v>
      </c>
      <c r="AK30" s="264">
        <v>98</v>
      </c>
      <c r="AL30" s="194">
        <v>-0.6</v>
      </c>
      <c r="AM30" s="194">
        <v>-2.9</v>
      </c>
      <c r="AN30" s="264">
        <v>101.5</v>
      </c>
      <c r="AO30" s="194">
        <v>0.3</v>
      </c>
      <c r="AP30" s="194">
        <v>1.3</v>
      </c>
      <c r="AQ30" s="264">
        <v>104.7</v>
      </c>
      <c r="AR30" s="194">
        <v>-0.4</v>
      </c>
      <c r="AS30" s="265">
        <v>-2.5</v>
      </c>
      <c r="AT30" s="264">
        <v>104.3</v>
      </c>
      <c r="AU30" s="194">
        <v>0</v>
      </c>
      <c r="AV30" s="194">
        <v>3.5</v>
      </c>
      <c r="AW30" s="264">
        <v>101.1</v>
      </c>
      <c r="AX30" s="194">
        <v>2.2</v>
      </c>
      <c r="AY30" s="194">
        <v>2</v>
      </c>
      <c r="AZ30" s="264">
        <v>109.8</v>
      </c>
      <c r="BA30" s="194">
        <v>0.7</v>
      </c>
      <c r="BB30" s="194">
        <v>0.9</v>
      </c>
      <c r="BC30" s="275">
        <v>105</v>
      </c>
      <c r="BD30" s="194">
        <v>0.2</v>
      </c>
      <c r="BE30" s="194">
        <v>0.2</v>
      </c>
      <c r="BF30" s="447" t="s">
        <v>7</v>
      </c>
      <c r="BG30" s="448"/>
      <c r="BH30" s="387"/>
    </row>
    <row r="31" spans="1:60" s="277" customFormat="1" ht="15" customHeight="1">
      <c r="A31" s="387"/>
      <c r="B31" s="380" t="s">
        <v>8</v>
      </c>
      <c r="C31" s="381"/>
      <c r="D31" s="264">
        <v>103.7</v>
      </c>
      <c r="E31" s="194">
        <v>0.1</v>
      </c>
      <c r="F31" s="194">
        <v>0</v>
      </c>
      <c r="G31" s="264">
        <v>103.3</v>
      </c>
      <c r="H31" s="194">
        <v>-0.1</v>
      </c>
      <c r="I31" s="194">
        <v>-0.1</v>
      </c>
      <c r="J31" s="264">
        <v>101.4</v>
      </c>
      <c r="K31" s="194">
        <v>0.4</v>
      </c>
      <c r="L31" s="194">
        <v>1.4</v>
      </c>
      <c r="M31" s="264">
        <v>107.4</v>
      </c>
      <c r="N31" s="194">
        <v>0.4</v>
      </c>
      <c r="O31" s="265">
        <v>1.4</v>
      </c>
      <c r="P31" s="264">
        <v>113.1</v>
      </c>
      <c r="Q31" s="194">
        <v>3.4</v>
      </c>
      <c r="R31" s="194">
        <v>2.3</v>
      </c>
      <c r="S31" s="264">
        <v>96.4</v>
      </c>
      <c r="T31" s="194">
        <v>0</v>
      </c>
      <c r="U31" s="194">
        <v>0.4</v>
      </c>
      <c r="V31" s="264">
        <v>99</v>
      </c>
      <c r="W31" s="194">
        <v>0</v>
      </c>
      <c r="X31" s="194">
        <v>0.4</v>
      </c>
      <c r="Y31" s="264">
        <v>111.4</v>
      </c>
      <c r="Z31" s="194">
        <v>-2.4</v>
      </c>
      <c r="AA31" s="194">
        <v>-7.5</v>
      </c>
      <c r="AB31" s="447" t="s">
        <v>8</v>
      </c>
      <c r="AC31" s="448"/>
      <c r="AD31" s="387"/>
      <c r="AE31" s="387"/>
      <c r="AF31" s="380" t="s">
        <v>8</v>
      </c>
      <c r="AG31" s="381"/>
      <c r="AH31" s="264">
        <v>100.8</v>
      </c>
      <c r="AI31" s="194">
        <v>0.5</v>
      </c>
      <c r="AJ31" s="194">
        <v>3.8</v>
      </c>
      <c r="AK31" s="264">
        <v>109.2</v>
      </c>
      <c r="AL31" s="194">
        <v>11.5</v>
      </c>
      <c r="AM31" s="194">
        <v>2.5</v>
      </c>
      <c r="AN31" s="264">
        <v>101.3</v>
      </c>
      <c r="AO31" s="194">
        <v>-0.1</v>
      </c>
      <c r="AP31" s="194">
        <v>0.8</v>
      </c>
      <c r="AQ31" s="264">
        <v>103.7</v>
      </c>
      <c r="AR31" s="194">
        <v>-1</v>
      </c>
      <c r="AS31" s="265">
        <v>-3</v>
      </c>
      <c r="AT31" s="264">
        <v>104.3</v>
      </c>
      <c r="AU31" s="194">
        <v>0</v>
      </c>
      <c r="AV31" s="194">
        <v>3.5</v>
      </c>
      <c r="AW31" s="264">
        <v>100.1</v>
      </c>
      <c r="AX31" s="194">
        <v>-1</v>
      </c>
      <c r="AY31" s="194">
        <v>2.3</v>
      </c>
      <c r="AZ31" s="264">
        <v>109.8</v>
      </c>
      <c r="BA31" s="194">
        <v>0</v>
      </c>
      <c r="BB31" s="194">
        <v>0.7</v>
      </c>
      <c r="BC31" s="275">
        <v>105.1</v>
      </c>
      <c r="BD31" s="194">
        <v>0.1</v>
      </c>
      <c r="BE31" s="194">
        <v>-0.1</v>
      </c>
      <c r="BF31" s="447" t="s">
        <v>8</v>
      </c>
      <c r="BG31" s="448"/>
      <c r="BH31" s="387"/>
    </row>
    <row r="32" spans="1:60" s="277" customFormat="1" ht="15" customHeight="1">
      <c r="A32" s="387"/>
      <c r="B32" s="380" t="s">
        <v>9</v>
      </c>
      <c r="C32" s="381"/>
      <c r="D32" s="264">
        <v>103.4</v>
      </c>
      <c r="E32" s="194">
        <v>-0.3</v>
      </c>
      <c r="F32" s="194">
        <v>0.1</v>
      </c>
      <c r="G32" s="264">
        <v>103.1</v>
      </c>
      <c r="H32" s="194">
        <v>-0.1</v>
      </c>
      <c r="I32" s="194">
        <v>-0.3</v>
      </c>
      <c r="J32" s="264">
        <v>101</v>
      </c>
      <c r="K32" s="194">
        <v>-0.4</v>
      </c>
      <c r="L32" s="194">
        <v>1</v>
      </c>
      <c r="M32" s="264">
        <v>107.5</v>
      </c>
      <c r="N32" s="194">
        <v>0.1</v>
      </c>
      <c r="O32" s="265">
        <v>2.9</v>
      </c>
      <c r="P32" s="264">
        <v>108.8</v>
      </c>
      <c r="Q32" s="194">
        <v>-3.8</v>
      </c>
      <c r="R32" s="194">
        <v>10.4</v>
      </c>
      <c r="S32" s="264">
        <v>96</v>
      </c>
      <c r="T32" s="194">
        <v>-0.4</v>
      </c>
      <c r="U32" s="194">
        <v>-0.1</v>
      </c>
      <c r="V32" s="264">
        <v>98.8</v>
      </c>
      <c r="W32" s="194">
        <v>-0.2</v>
      </c>
      <c r="X32" s="194">
        <v>0.4</v>
      </c>
      <c r="Y32" s="264">
        <v>110.5</v>
      </c>
      <c r="Z32" s="194">
        <v>-0.8</v>
      </c>
      <c r="AA32" s="194">
        <v>-7.9</v>
      </c>
      <c r="AB32" s="447" t="s">
        <v>9</v>
      </c>
      <c r="AC32" s="448"/>
      <c r="AD32" s="387"/>
      <c r="AE32" s="387"/>
      <c r="AF32" s="380" t="s">
        <v>9</v>
      </c>
      <c r="AG32" s="381"/>
      <c r="AH32" s="264">
        <v>98.2</v>
      </c>
      <c r="AI32" s="194">
        <v>-2.6</v>
      </c>
      <c r="AJ32" s="194">
        <v>3</v>
      </c>
      <c r="AK32" s="264">
        <v>109</v>
      </c>
      <c r="AL32" s="194">
        <v>-0.2</v>
      </c>
      <c r="AM32" s="194">
        <v>4.8</v>
      </c>
      <c r="AN32" s="264">
        <v>101.1</v>
      </c>
      <c r="AO32" s="194">
        <v>-0.2</v>
      </c>
      <c r="AP32" s="194">
        <v>0.5</v>
      </c>
      <c r="AQ32" s="264">
        <v>103.5</v>
      </c>
      <c r="AR32" s="194">
        <v>-0.1</v>
      </c>
      <c r="AS32" s="265">
        <v>-3.2</v>
      </c>
      <c r="AT32" s="264">
        <v>104.3</v>
      </c>
      <c r="AU32" s="194">
        <v>0</v>
      </c>
      <c r="AV32" s="194">
        <v>3.5</v>
      </c>
      <c r="AW32" s="264">
        <v>99.4</v>
      </c>
      <c r="AX32" s="194">
        <v>-0.7</v>
      </c>
      <c r="AY32" s="194">
        <v>1.4</v>
      </c>
      <c r="AZ32" s="264">
        <v>109.7</v>
      </c>
      <c r="BA32" s="194">
        <v>-0.1</v>
      </c>
      <c r="BB32" s="194">
        <v>0.3</v>
      </c>
      <c r="BC32" s="275">
        <v>104.8</v>
      </c>
      <c r="BD32" s="194">
        <v>-0.3</v>
      </c>
      <c r="BE32" s="194">
        <v>0.2</v>
      </c>
      <c r="BF32" s="447" t="s">
        <v>9</v>
      </c>
      <c r="BG32" s="448"/>
      <c r="BH32" s="387"/>
    </row>
    <row r="33" spans="1:60" s="277" customFormat="1" ht="15" customHeight="1">
      <c r="A33" s="387"/>
      <c r="B33" s="380" t="s">
        <v>10</v>
      </c>
      <c r="C33" s="381"/>
      <c r="D33" s="264">
        <v>103.1</v>
      </c>
      <c r="E33" s="194">
        <v>-0.3</v>
      </c>
      <c r="F33" s="194">
        <v>0.4</v>
      </c>
      <c r="G33" s="264">
        <v>103.2</v>
      </c>
      <c r="H33" s="194">
        <v>0</v>
      </c>
      <c r="I33" s="194">
        <v>0.1</v>
      </c>
      <c r="J33" s="264">
        <v>101.1</v>
      </c>
      <c r="K33" s="194">
        <v>0</v>
      </c>
      <c r="L33" s="194">
        <v>1.1</v>
      </c>
      <c r="M33" s="264">
        <v>106.3</v>
      </c>
      <c r="N33" s="194">
        <v>-1.2</v>
      </c>
      <c r="O33" s="265">
        <v>2.9</v>
      </c>
      <c r="P33" s="264">
        <v>100.2</v>
      </c>
      <c r="Q33" s="194">
        <v>-7.9</v>
      </c>
      <c r="R33" s="194">
        <v>7.4</v>
      </c>
      <c r="S33" s="264">
        <v>95.9</v>
      </c>
      <c r="T33" s="194">
        <v>-0.2</v>
      </c>
      <c r="U33" s="194">
        <v>-0.3</v>
      </c>
      <c r="V33" s="264">
        <v>98.4</v>
      </c>
      <c r="W33" s="194">
        <v>-0.4</v>
      </c>
      <c r="X33" s="194">
        <v>0</v>
      </c>
      <c r="Y33" s="264">
        <v>110.7</v>
      </c>
      <c r="Z33" s="194">
        <v>0.2</v>
      </c>
      <c r="AA33" s="194">
        <v>-7.4</v>
      </c>
      <c r="AB33" s="447" t="s">
        <v>10</v>
      </c>
      <c r="AC33" s="448"/>
      <c r="AD33" s="387"/>
      <c r="AE33" s="387"/>
      <c r="AF33" s="380" t="s">
        <v>10</v>
      </c>
      <c r="AG33" s="381"/>
      <c r="AH33" s="264">
        <v>99.8</v>
      </c>
      <c r="AI33" s="194">
        <v>1.6</v>
      </c>
      <c r="AJ33" s="194">
        <v>4.6</v>
      </c>
      <c r="AK33" s="264">
        <v>109.5</v>
      </c>
      <c r="AL33" s="194">
        <v>0.5</v>
      </c>
      <c r="AM33" s="194">
        <v>4.5</v>
      </c>
      <c r="AN33" s="264">
        <v>100.7</v>
      </c>
      <c r="AO33" s="194">
        <v>-0.4</v>
      </c>
      <c r="AP33" s="194">
        <v>0.4</v>
      </c>
      <c r="AQ33" s="264">
        <v>103.6</v>
      </c>
      <c r="AR33" s="194">
        <v>0.1</v>
      </c>
      <c r="AS33" s="265">
        <v>-2.4</v>
      </c>
      <c r="AT33" s="264">
        <v>104.3</v>
      </c>
      <c r="AU33" s="194">
        <v>0</v>
      </c>
      <c r="AV33" s="194">
        <v>3.5</v>
      </c>
      <c r="AW33" s="264">
        <v>99.1</v>
      </c>
      <c r="AX33" s="194">
        <v>-0.3</v>
      </c>
      <c r="AY33" s="194">
        <v>1.7</v>
      </c>
      <c r="AZ33" s="264">
        <v>109.8</v>
      </c>
      <c r="BA33" s="194">
        <v>0.1</v>
      </c>
      <c r="BB33" s="194">
        <v>0.7</v>
      </c>
      <c r="BC33" s="275">
        <v>104.5</v>
      </c>
      <c r="BD33" s="194">
        <v>-0.3</v>
      </c>
      <c r="BE33" s="194">
        <v>0.5</v>
      </c>
      <c r="BF33" s="447" t="s">
        <v>10</v>
      </c>
      <c r="BG33" s="448"/>
      <c r="BH33" s="387"/>
    </row>
    <row r="34" spans="1:60" s="277" customFormat="1" ht="15" customHeight="1">
      <c r="A34" s="387"/>
      <c r="B34" s="380" t="s">
        <v>11</v>
      </c>
      <c r="C34" s="381"/>
      <c r="D34" s="264">
        <v>102.9</v>
      </c>
      <c r="E34" s="194">
        <v>-0.1</v>
      </c>
      <c r="F34" s="194">
        <v>0.2</v>
      </c>
      <c r="G34" s="264">
        <v>102.9</v>
      </c>
      <c r="H34" s="194">
        <v>-0.2</v>
      </c>
      <c r="I34" s="194">
        <v>0</v>
      </c>
      <c r="J34" s="264">
        <v>101</v>
      </c>
      <c r="K34" s="194">
        <v>0</v>
      </c>
      <c r="L34" s="194">
        <v>1.1</v>
      </c>
      <c r="M34" s="264">
        <v>106.4</v>
      </c>
      <c r="N34" s="194">
        <v>0.1</v>
      </c>
      <c r="O34" s="265">
        <v>2.2</v>
      </c>
      <c r="P34" s="264">
        <v>103</v>
      </c>
      <c r="Q34" s="194">
        <v>2.7</v>
      </c>
      <c r="R34" s="194">
        <v>4.8</v>
      </c>
      <c r="S34" s="264">
        <v>95.9</v>
      </c>
      <c r="T34" s="194">
        <v>0</v>
      </c>
      <c r="U34" s="194">
        <v>-0.3</v>
      </c>
      <c r="V34" s="264">
        <v>98.6</v>
      </c>
      <c r="W34" s="194">
        <v>0.1</v>
      </c>
      <c r="X34" s="194">
        <v>0</v>
      </c>
      <c r="Y34" s="264">
        <v>110.7</v>
      </c>
      <c r="Z34" s="194">
        <v>0</v>
      </c>
      <c r="AA34" s="194">
        <v>-7.3</v>
      </c>
      <c r="AB34" s="447" t="s">
        <v>11</v>
      </c>
      <c r="AC34" s="448"/>
      <c r="AD34" s="387"/>
      <c r="AE34" s="387"/>
      <c r="AF34" s="380" t="s">
        <v>11</v>
      </c>
      <c r="AG34" s="381"/>
      <c r="AH34" s="264">
        <v>99.7</v>
      </c>
      <c r="AI34" s="194">
        <v>-0.1</v>
      </c>
      <c r="AJ34" s="194">
        <v>2.9</v>
      </c>
      <c r="AK34" s="264">
        <v>107.8</v>
      </c>
      <c r="AL34" s="194">
        <v>-1.6</v>
      </c>
      <c r="AM34" s="194">
        <v>3.9</v>
      </c>
      <c r="AN34" s="264">
        <v>100.7</v>
      </c>
      <c r="AO34" s="194">
        <v>0.1</v>
      </c>
      <c r="AP34" s="194">
        <v>0.4</v>
      </c>
      <c r="AQ34" s="264">
        <v>102.9</v>
      </c>
      <c r="AR34" s="194">
        <v>-0.7</v>
      </c>
      <c r="AS34" s="265">
        <v>-2.7</v>
      </c>
      <c r="AT34" s="264">
        <v>104.3</v>
      </c>
      <c r="AU34" s="194">
        <v>0</v>
      </c>
      <c r="AV34" s="194">
        <v>3.5</v>
      </c>
      <c r="AW34" s="264">
        <v>99.3</v>
      </c>
      <c r="AX34" s="194">
        <v>0.2</v>
      </c>
      <c r="AY34" s="194">
        <v>2.9</v>
      </c>
      <c r="AZ34" s="264">
        <v>109.7</v>
      </c>
      <c r="BA34" s="194">
        <v>0</v>
      </c>
      <c r="BB34" s="194">
        <v>0.6</v>
      </c>
      <c r="BC34" s="275">
        <v>104.3</v>
      </c>
      <c r="BD34" s="194">
        <v>-0.1</v>
      </c>
      <c r="BE34" s="194">
        <v>0.3</v>
      </c>
      <c r="BF34" s="447" t="s">
        <v>11</v>
      </c>
      <c r="BG34" s="448"/>
      <c r="BH34" s="387"/>
    </row>
    <row r="35" spans="1:60" s="277" customFormat="1" ht="15" customHeight="1">
      <c r="A35" s="387"/>
      <c r="B35" s="380" t="s">
        <v>12</v>
      </c>
      <c r="C35" s="381"/>
      <c r="D35" s="264" t="e">
        <v>#VALUE!</v>
      </c>
      <c r="E35" s="194" t="e">
        <v>#VALUE!</v>
      </c>
      <c r="F35" s="194" t="e">
        <v>#VALUE!</v>
      </c>
      <c r="G35" s="264" t="e">
        <v>#VALUE!</v>
      </c>
      <c r="H35" s="194" t="e">
        <v>#VALUE!</v>
      </c>
      <c r="I35" s="194" t="e">
        <v>#VALUE!</v>
      </c>
      <c r="J35" s="264" t="e">
        <v>#VALUE!</v>
      </c>
      <c r="K35" s="194" t="e">
        <v>#VALUE!</v>
      </c>
      <c r="L35" s="194" t="e">
        <v>#VALUE!</v>
      </c>
      <c r="M35" s="264" t="e">
        <v>#VALUE!</v>
      </c>
      <c r="N35" s="194" t="e">
        <v>#VALUE!</v>
      </c>
      <c r="O35" s="265" t="e">
        <v>#VALUE!</v>
      </c>
      <c r="P35" s="264" t="e">
        <v>#VALUE!</v>
      </c>
      <c r="Q35" s="194" t="e">
        <v>#VALUE!</v>
      </c>
      <c r="R35" s="194" t="e">
        <v>#VALUE!</v>
      </c>
      <c r="S35" s="264" t="e">
        <v>#VALUE!</v>
      </c>
      <c r="T35" s="194" t="e">
        <v>#VALUE!</v>
      </c>
      <c r="U35" s="194" t="e">
        <v>#VALUE!</v>
      </c>
      <c r="V35" s="264" t="e">
        <v>#VALUE!</v>
      </c>
      <c r="W35" s="194" t="e">
        <v>#VALUE!</v>
      </c>
      <c r="X35" s="194" t="e">
        <v>#VALUE!</v>
      </c>
      <c r="Y35" s="264" t="e">
        <v>#VALUE!</v>
      </c>
      <c r="Z35" s="194" t="e">
        <v>#VALUE!</v>
      </c>
      <c r="AA35" s="194" t="e">
        <v>#VALUE!</v>
      </c>
      <c r="AB35" s="447" t="s">
        <v>13</v>
      </c>
      <c r="AC35" s="448"/>
      <c r="AD35" s="387"/>
      <c r="AE35" s="387"/>
      <c r="AF35" s="380" t="s">
        <v>12</v>
      </c>
      <c r="AG35" s="381"/>
      <c r="AH35" s="264" t="e">
        <v>#VALUE!</v>
      </c>
      <c r="AI35" s="194" t="e">
        <v>#VALUE!</v>
      </c>
      <c r="AJ35" s="194" t="e">
        <v>#VALUE!</v>
      </c>
      <c r="AK35" s="264" t="e">
        <v>#VALUE!</v>
      </c>
      <c r="AL35" s="194" t="e">
        <v>#VALUE!</v>
      </c>
      <c r="AM35" s="194" t="e">
        <v>#VALUE!</v>
      </c>
      <c r="AN35" s="264" t="e">
        <v>#VALUE!</v>
      </c>
      <c r="AO35" s="194" t="e">
        <v>#VALUE!</v>
      </c>
      <c r="AP35" s="194" t="e">
        <v>#VALUE!</v>
      </c>
      <c r="AQ35" s="264" t="e">
        <v>#VALUE!</v>
      </c>
      <c r="AR35" s="194" t="e">
        <v>#VALUE!</v>
      </c>
      <c r="AS35" s="265" t="e">
        <v>#VALUE!</v>
      </c>
      <c r="AT35" s="264" t="e">
        <v>#VALUE!</v>
      </c>
      <c r="AU35" s="194" t="e">
        <v>#VALUE!</v>
      </c>
      <c r="AV35" s="194" t="e">
        <v>#VALUE!</v>
      </c>
      <c r="AW35" s="264" t="e">
        <v>#VALUE!</v>
      </c>
      <c r="AX35" s="194" t="e">
        <v>#VALUE!</v>
      </c>
      <c r="AY35" s="194" t="e">
        <v>#VALUE!</v>
      </c>
      <c r="AZ35" s="264" t="e">
        <v>#VALUE!</v>
      </c>
      <c r="BA35" s="194" t="e">
        <v>#VALUE!</v>
      </c>
      <c r="BB35" s="194" t="e">
        <v>#VALUE!</v>
      </c>
      <c r="BC35" s="275" t="e">
        <v>#VALUE!</v>
      </c>
      <c r="BD35" s="194" t="e">
        <v>#VALUE!</v>
      </c>
      <c r="BE35" s="194" t="e">
        <v>#VALUE!</v>
      </c>
      <c r="BF35" s="447" t="s">
        <v>13</v>
      </c>
      <c r="BG35" s="448"/>
      <c r="BH35" s="387"/>
    </row>
    <row r="36" spans="1:60" s="277" customFormat="1" ht="15" customHeight="1">
      <c r="A36" s="387"/>
      <c r="B36" s="380" t="s">
        <v>14</v>
      </c>
      <c r="C36" s="381"/>
      <c r="D36" s="264">
        <v>102.6</v>
      </c>
      <c r="E36" s="194">
        <v>-0.3</v>
      </c>
      <c r="F36" s="194">
        <v>-0.1</v>
      </c>
      <c r="G36" s="264">
        <v>102.2</v>
      </c>
      <c r="H36" s="194">
        <v>-0.7</v>
      </c>
      <c r="I36" s="194">
        <v>-0.2</v>
      </c>
      <c r="J36" s="264">
        <v>100.1</v>
      </c>
      <c r="K36" s="194">
        <v>-0.9</v>
      </c>
      <c r="L36" s="194">
        <v>0.5</v>
      </c>
      <c r="M36" s="264">
        <v>108.5</v>
      </c>
      <c r="N36" s="194">
        <v>2</v>
      </c>
      <c r="O36" s="265">
        <v>2.4</v>
      </c>
      <c r="P36" s="264">
        <v>114.1</v>
      </c>
      <c r="Q36" s="194">
        <v>10.8</v>
      </c>
      <c r="R36" s="194">
        <v>3.3</v>
      </c>
      <c r="S36" s="264">
        <v>95</v>
      </c>
      <c r="T36" s="194">
        <v>-0.9</v>
      </c>
      <c r="U36" s="194">
        <v>-1.3</v>
      </c>
      <c r="V36" s="264">
        <v>98.3</v>
      </c>
      <c r="W36" s="194">
        <v>-0.2</v>
      </c>
      <c r="X36" s="194">
        <v>-0.2</v>
      </c>
      <c r="Y36" s="264">
        <v>110.6</v>
      </c>
      <c r="Z36" s="194">
        <v>-0.1</v>
      </c>
      <c r="AA36" s="194">
        <v>-7.1</v>
      </c>
      <c r="AB36" s="447" t="s">
        <v>14</v>
      </c>
      <c r="AC36" s="448"/>
      <c r="AD36" s="387"/>
      <c r="AE36" s="387"/>
      <c r="AF36" s="380" t="s">
        <v>14</v>
      </c>
      <c r="AG36" s="381"/>
      <c r="AH36" s="264">
        <v>96.7</v>
      </c>
      <c r="AI36" s="194">
        <v>-3</v>
      </c>
      <c r="AJ36" s="194">
        <v>-1.4</v>
      </c>
      <c r="AK36" s="264">
        <v>102</v>
      </c>
      <c r="AL36" s="194">
        <v>-5.4</v>
      </c>
      <c r="AM36" s="194">
        <v>2.8</v>
      </c>
      <c r="AN36" s="264">
        <v>100.7</v>
      </c>
      <c r="AO36" s="194">
        <v>-0.1</v>
      </c>
      <c r="AP36" s="194">
        <v>0.3</v>
      </c>
      <c r="AQ36" s="264">
        <v>101.3</v>
      </c>
      <c r="AR36" s="194">
        <v>-1.5</v>
      </c>
      <c r="AS36" s="265">
        <v>-2.2</v>
      </c>
      <c r="AT36" s="264">
        <v>104.3</v>
      </c>
      <c r="AU36" s="194">
        <v>0</v>
      </c>
      <c r="AV36" s="194">
        <v>3.5</v>
      </c>
      <c r="AW36" s="264">
        <v>98.3</v>
      </c>
      <c r="AX36" s="194">
        <v>-0.9</v>
      </c>
      <c r="AY36" s="194">
        <v>2.6</v>
      </c>
      <c r="AZ36" s="264">
        <v>109.9</v>
      </c>
      <c r="BA36" s="194">
        <v>0.1</v>
      </c>
      <c r="BB36" s="194">
        <v>0.5</v>
      </c>
      <c r="BC36" s="275">
        <v>104.2</v>
      </c>
      <c r="BD36" s="194">
        <v>-0.1</v>
      </c>
      <c r="BE36" s="194">
        <v>0.2</v>
      </c>
      <c r="BF36" s="447" t="s">
        <v>14</v>
      </c>
      <c r="BG36" s="448"/>
      <c r="BH36" s="387"/>
    </row>
    <row r="37" spans="1:60" s="277" customFormat="1" ht="15" customHeight="1">
      <c r="A37" s="387"/>
      <c r="B37" s="380" t="s">
        <v>15</v>
      </c>
      <c r="C37" s="381"/>
      <c r="D37" s="264">
        <v>102.6</v>
      </c>
      <c r="E37" s="194">
        <v>0</v>
      </c>
      <c r="F37" s="194">
        <v>0</v>
      </c>
      <c r="G37" s="264">
        <v>102.1</v>
      </c>
      <c r="H37" s="194">
        <v>-0.1</v>
      </c>
      <c r="I37" s="194">
        <v>-0.3</v>
      </c>
      <c r="J37" s="264">
        <v>100.2</v>
      </c>
      <c r="K37" s="194">
        <v>0.1</v>
      </c>
      <c r="L37" s="194">
        <v>0.6</v>
      </c>
      <c r="M37" s="264">
        <v>108.5</v>
      </c>
      <c r="N37" s="194">
        <v>0</v>
      </c>
      <c r="O37" s="265">
        <v>2.2</v>
      </c>
      <c r="P37" s="264">
        <v>115.9</v>
      </c>
      <c r="Q37" s="194">
        <v>1.6</v>
      </c>
      <c r="R37" s="194">
        <v>6.6</v>
      </c>
      <c r="S37" s="264">
        <v>95.1</v>
      </c>
      <c r="T37" s="194">
        <v>0</v>
      </c>
      <c r="U37" s="194">
        <v>-1.2</v>
      </c>
      <c r="V37" s="264">
        <v>98.4</v>
      </c>
      <c r="W37" s="194">
        <v>0</v>
      </c>
      <c r="X37" s="194">
        <v>-0.3</v>
      </c>
      <c r="Y37" s="264">
        <v>110.2</v>
      </c>
      <c r="Z37" s="194">
        <v>-0.3</v>
      </c>
      <c r="AA37" s="194">
        <v>-7.7</v>
      </c>
      <c r="AB37" s="447" t="s">
        <v>15</v>
      </c>
      <c r="AC37" s="448"/>
      <c r="AD37" s="387"/>
      <c r="AE37" s="387"/>
      <c r="AF37" s="380" t="s">
        <v>15</v>
      </c>
      <c r="AG37" s="381"/>
      <c r="AH37" s="264">
        <v>95.5</v>
      </c>
      <c r="AI37" s="194">
        <v>-1.3</v>
      </c>
      <c r="AJ37" s="194">
        <v>-0.7</v>
      </c>
      <c r="AK37" s="264">
        <v>102.7</v>
      </c>
      <c r="AL37" s="194">
        <v>0.7</v>
      </c>
      <c r="AM37" s="194">
        <v>4.6</v>
      </c>
      <c r="AN37" s="264">
        <v>100.5</v>
      </c>
      <c r="AO37" s="194">
        <v>-0.1</v>
      </c>
      <c r="AP37" s="194">
        <v>0.2</v>
      </c>
      <c r="AQ37" s="264">
        <v>101</v>
      </c>
      <c r="AR37" s="194">
        <v>-0.4</v>
      </c>
      <c r="AS37" s="265">
        <v>-1.7</v>
      </c>
      <c r="AT37" s="264">
        <v>104.3</v>
      </c>
      <c r="AU37" s="194">
        <v>0</v>
      </c>
      <c r="AV37" s="194">
        <v>3.5</v>
      </c>
      <c r="AW37" s="264">
        <v>99</v>
      </c>
      <c r="AX37" s="194">
        <v>0.7</v>
      </c>
      <c r="AY37" s="194">
        <v>2.3</v>
      </c>
      <c r="AZ37" s="264">
        <v>110</v>
      </c>
      <c r="BA37" s="194">
        <v>0.1</v>
      </c>
      <c r="BB37" s="194">
        <v>0.5</v>
      </c>
      <c r="BC37" s="275">
        <v>104.2</v>
      </c>
      <c r="BD37" s="194">
        <v>0</v>
      </c>
      <c r="BE37" s="194">
        <v>0.2</v>
      </c>
      <c r="BF37" s="447" t="s">
        <v>15</v>
      </c>
      <c r="BG37" s="448"/>
      <c r="BH37" s="387"/>
    </row>
    <row r="38" spans="1:60" s="278" customFormat="1" ht="15" customHeight="1">
      <c r="A38" s="387"/>
      <c r="B38" s="380" t="s">
        <v>16</v>
      </c>
      <c r="C38" s="381"/>
      <c r="D38" s="264">
        <v>102.7</v>
      </c>
      <c r="E38" s="194">
        <v>0.1</v>
      </c>
      <c r="F38" s="194">
        <v>-0.3</v>
      </c>
      <c r="G38" s="264">
        <v>102.2</v>
      </c>
      <c r="H38" s="194">
        <v>0.1</v>
      </c>
      <c r="I38" s="194">
        <v>-0.7</v>
      </c>
      <c r="J38" s="264">
        <v>100.4</v>
      </c>
      <c r="K38" s="194">
        <v>0.2</v>
      </c>
      <c r="L38" s="194">
        <v>0.4</v>
      </c>
      <c r="M38" s="264">
        <v>108.8</v>
      </c>
      <c r="N38" s="194">
        <v>0.3</v>
      </c>
      <c r="O38" s="265">
        <v>2.8</v>
      </c>
      <c r="P38" s="264">
        <v>115.7</v>
      </c>
      <c r="Q38" s="194">
        <v>-0.1</v>
      </c>
      <c r="R38" s="194">
        <v>7.7</v>
      </c>
      <c r="S38" s="264">
        <v>95</v>
      </c>
      <c r="T38" s="194">
        <v>0</v>
      </c>
      <c r="U38" s="194">
        <v>-1.3</v>
      </c>
      <c r="V38" s="264">
        <v>98.4</v>
      </c>
      <c r="W38" s="194">
        <v>0</v>
      </c>
      <c r="X38" s="194">
        <v>-0.3</v>
      </c>
      <c r="Y38" s="264">
        <v>109.6</v>
      </c>
      <c r="Z38" s="194">
        <v>-0.6</v>
      </c>
      <c r="AA38" s="194">
        <v>-9</v>
      </c>
      <c r="AB38" s="447" t="s">
        <v>16</v>
      </c>
      <c r="AC38" s="448"/>
      <c r="AD38" s="387"/>
      <c r="AE38" s="387"/>
      <c r="AF38" s="380" t="s">
        <v>16</v>
      </c>
      <c r="AG38" s="381"/>
      <c r="AH38" s="264">
        <v>95</v>
      </c>
      <c r="AI38" s="194">
        <v>-0.5</v>
      </c>
      <c r="AJ38" s="194">
        <v>-2.6</v>
      </c>
      <c r="AK38" s="264">
        <v>105.8</v>
      </c>
      <c r="AL38" s="194">
        <v>3.1</v>
      </c>
      <c r="AM38" s="194">
        <v>4.4</v>
      </c>
      <c r="AN38" s="264">
        <v>100.9</v>
      </c>
      <c r="AO38" s="194">
        <v>0.4</v>
      </c>
      <c r="AP38" s="194">
        <v>0.7</v>
      </c>
      <c r="AQ38" s="264">
        <v>100.6</v>
      </c>
      <c r="AR38" s="194">
        <v>-0.3</v>
      </c>
      <c r="AS38" s="265">
        <v>-2.9</v>
      </c>
      <c r="AT38" s="264">
        <v>104.3</v>
      </c>
      <c r="AU38" s="194">
        <v>0</v>
      </c>
      <c r="AV38" s="194">
        <v>3.5</v>
      </c>
      <c r="AW38" s="264">
        <v>98.8</v>
      </c>
      <c r="AX38" s="194">
        <v>-0.2</v>
      </c>
      <c r="AY38" s="194">
        <v>1.6</v>
      </c>
      <c r="AZ38" s="264">
        <v>110.3</v>
      </c>
      <c r="BA38" s="194">
        <v>0.3</v>
      </c>
      <c r="BB38" s="194">
        <v>0.6</v>
      </c>
      <c r="BC38" s="275">
        <v>104.3</v>
      </c>
      <c r="BD38" s="194">
        <v>0.1</v>
      </c>
      <c r="BE38" s="194">
        <v>-0.1</v>
      </c>
      <c r="BF38" s="447" t="s">
        <v>16</v>
      </c>
      <c r="BG38" s="448"/>
      <c r="BH38" s="387"/>
    </row>
    <row r="39" spans="1:60" s="277" customFormat="1" ht="15" customHeight="1">
      <c r="A39" s="387"/>
      <c r="B39" s="380" t="s">
        <v>3</v>
      </c>
      <c r="C39" s="381"/>
      <c r="D39" s="264">
        <v>103</v>
      </c>
      <c r="E39" s="194">
        <v>0.3</v>
      </c>
      <c r="F39" s="194">
        <v>-0.6</v>
      </c>
      <c r="G39" s="264">
        <v>102.6</v>
      </c>
      <c r="H39" s="194">
        <v>0.4</v>
      </c>
      <c r="I39" s="194">
        <v>-0.7</v>
      </c>
      <c r="J39" s="264">
        <v>101</v>
      </c>
      <c r="K39" s="194">
        <v>0.7</v>
      </c>
      <c r="L39" s="194">
        <v>0.4</v>
      </c>
      <c r="M39" s="264">
        <v>108.5</v>
      </c>
      <c r="N39" s="194">
        <v>-0.3</v>
      </c>
      <c r="O39" s="265">
        <v>1.8</v>
      </c>
      <c r="P39" s="264">
        <v>113.6</v>
      </c>
      <c r="Q39" s="194">
        <v>-1.9</v>
      </c>
      <c r="R39" s="194">
        <v>2.8</v>
      </c>
      <c r="S39" s="264">
        <v>95</v>
      </c>
      <c r="T39" s="194">
        <v>-0.1</v>
      </c>
      <c r="U39" s="194">
        <v>-1.5</v>
      </c>
      <c r="V39" s="264">
        <v>98.2</v>
      </c>
      <c r="W39" s="194">
        <v>-0.1</v>
      </c>
      <c r="X39" s="194">
        <v>-0.4</v>
      </c>
      <c r="Y39" s="264">
        <v>108.2</v>
      </c>
      <c r="Z39" s="194">
        <v>-1.2</v>
      </c>
      <c r="AA39" s="194">
        <v>-10.2</v>
      </c>
      <c r="AB39" s="447" t="s">
        <v>3</v>
      </c>
      <c r="AC39" s="448"/>
      <c r="AD39" s="387"/>
      <c r="AE39" s="387"/>
      <c r="AF39" s="380" t="s">
        <v>3</v>
      </c>
      <c r="AG39" s="381"/>
      <c r="AH39" s="264">
        <v>100.1</v>
      </c>
      <c r="AI39" s="194">
        <v>5.4</v>
      </c>
      <c r="AJ39" s="194">
        <v>-0.8</v>
      </c>
      <c r="AK39" s="264">
        <v>109.7</v>
      </c>
      <c r="AL39" s="194">
        <v>3.6</v>
      </c>
      <c r="AM39" s="194">
        <v>4.8</v>
      </c>
      <c r="AN39" s="264">
        <v>101.1</v>
      </c>
      <c r="AO39" s="194">
        <v>0.2</v>
      </c>
      <c r="AP39" s="194">
        <v>0.3</v>
      </c>
      <c r="AQ39" s="264">
        <v>101.2</v>
      </c>
      <c r="AR39" s="194">
        <v>0.5</v>
      </c>
      <c r="AS39" s="265">
        <v>-2.5</v>
      </c>
      <c r="AT39" s="264">
        <v>107.9</v>
      </c>
      <c r="AU39" s="194">
        <v>3.4</v>
      </c>
      <c r="AV39" s="194">
        <v>3.2</v>
      </c>
      <c r="AW39" s="264">
        <v>98.9</v>
      </c>
      <c r="AX39" s="194">
        <v>0</v>
      </c>
      <c r="AY39" s="194">
        <v>1.5</v>
      </c>
      <c r="AZ39" s="264">
        <v>110.6</v>
      </c>
      <c r="BA39" s="194">
        <v>0.3</v>
      </c>
      <c r="BB39" s="194">
        <v>1.5</v>
      </c>
      <c r="BC39" s="275">
        <v>104.7</v>
      </c>
      <c r="BD39" s="194">
        <v>0.4</v>
      </c>
      <c r="BE39" s="194">
        <v>-0.3</v>
      </c>
      <c r="BF39" s="447" t="s">
        <v>3</v>
      </c>
      <c r="BG39" s="448"/>
      <c r="BH39" s="387"/>
    </row>
    <row r="40" spans="1:60" s="277" customFormat="1" ht="15" customHeight="1">
      <c r="A40" s="387"/>
      <c r="B40" s="382" t="s">
        <v>4</v>
      </c>
      <c r="C40" s="383"/>
      <c r="D40" s="279">
        <v>103.2</v>
      </c>
      <c r="E40" s="280">
        <v>0.1</v>
      </c>
      <c r="F40" s="280">
        <v>-0.6</v>
      </c>
      <c r="G40" s="279">
        <v>102.7</v>
      </c>
      <c r="H40" s="280">
        <v>0</v>
      </c>
      <c r="I40" s="280">
        <v>-0.7</v>
      </c>
      <c r="J40" s="279">
        <v>101</v>
      </c>
      <c r="K40" s="280">
        <v>0</v>
      </c>
      <c r="L40" s="280">
        <v>0.4</v>
      </c>
      <c r="M40" s="279">
        <v>108.8</v>
      </c>
      <c r="N40" s="280">
        <v>0.3</v>
      </c>
      <c r="O40" s="281">
        <v>1.7</v>
      </c>
      <c r="P40" s="279">
        <v>115.8</v>
      </c>
      <c r="Q40" s="280">
        <v>2</v>
      </c>
      <c r="R40" s="280">
        <v>1.5</v>
      </c>
      <c r="S40" s="279">
        <v>95.1</v>
      </c>
      <c r="T40" s="280">
        <v>0.1</v>
      </c>
      <c r="U40" s="280">
        <v>-1.2</v>
      </c>
      <c r="V40" s="279">
        <v>98.4</v>
      </c>
      <c r="W40" s="280">
        <v>0.2</v>
      </c>
      <c r="X40" s="280">
        <v>-0.1</v>
      </c>
      <c r="Y40" s="279">
        <v>108.7</v>
      </c>
      <c r="Z40" s="280">
        <v>0.5</v>
      </c>
      <c r="AA40" s="280">
        <v>-10.1</v>
      </c>
      <c r="AB40" s="449" t="s">
        <v>4</v>
      </c>
      <c r="AC40" s="450"/>
      <c r="AD40" s="387"/>
      <c r="AE40" s="387"/>
      <c r="AF40" s="382" t="s">
        <v>4</v>
      </c>
      <c r="AG40" s="383"/>
      <c r="AH40" s="279">
        <v>100.6</v>
      </c>
      <c r="AI40" s="280">
        <v>0.5</v>
      </c>
      <c r="AJ40" s="280">
        <v>0.1</v>
      </c>
      <c r="AK40" s="279">
        <v>109.3</v>
      </c>
      <c r="AL40" s="280">
        <v>-0.4</v>
      </c>
      <c r="AM40" s="280">
        <v>3.9</v>
      </c>
      <c r="AN40" s="279">
        <v>101.5</v>
      </c>
      <c r="AO40" s="280">
        <v>0.4</v>
      </c>
      <c r="AP40" s="280">
        <v>0.6</v>
      </c>
      <c r="AQ40" s="279">
        <v>101</v>
      </c>
      <c r="AR40" s="280">
        <v>-0.1</v>
      </c>
      <c r="AS40" s="281">
        <v>-2.8</v>
      </c>
      <c r="AT40" s="279">
        <v>107.9</v>
      </c>
      <c r="AU40" s="280">
        <v>0</v>
      </c>
      <c r="AV40" s="280">
        <v>3.4</v>
      </c>
      <c r="AW40" s="279">
        <v>99</v>
      </c>
      <c r="AX40" s="280">
        <v>0.2</v>
      </c>
      <c r="AY40" s="280">
        <v>1.4</v>
      </c>
      <c r="AZ40" s="279">
        <v>109.9</v>
      </c>
      <c r="BA40" s="280">
        <v>-0.6</v>
      </c>
      <c r="BB40" s="280">
        <v>0.6</v>
      </c>
      <c r="BC40" s="282">
        <v>104.8</v>
      </c>
      <c r="BD40" s="280">
        <v>0.1</v>
      </c>
      <c r="BE40" s="280">
        <v>-0.4</v>
      </c>
      <c r="BF40" s="449" t="s">
        <v>4</v>
      </c>
      <c r="BG40" s="450"/>
      <c r="BH40" s="387"/>
    </row>
    <row r="41" spans="1:60" s="277" customFormat="1" ht="15" customHeight="1">
      <c r="A41" s="388"/>
      <c r="B41" s="283"/>
      <c r="C41" s="284"/>
      <c r="D41" s="285"/>
      <c r="E41" s="286"/>
      <c r="F41" s="286"/>
      <c r="G41" s="285"/>
      <c r="H41" s="286"/>
      <c r="I41" s="286"/>
      <c r="J41" s="285"/>
      <c r="K41" s="286"/>
      <c r="L41" s="286"/>
      <c r="M41" s="285"/>
      <c r="N41" s="286"/>
      <c r="O41" s="287"/>
      <c r="P41" s="285"/>
      <c r="Q41" s="286"/>
      <c r="R41" s="286"/>
      <c r="S41" s="285"/>
      <c r="T41" s="286"/>
      <c r="U41" s="286"/>
      <c r="V41" s="285"/>
      <c r="W41" s="286"/>
      <c r="X41" s="286"/>
      <c r="Y41" s="285"/>
      <c r="Z41" s="286"/>
      <c r="AA41" s="287"/>
      <c r="AB41" s="290"/>
      <c r="AC41" s="291"/>
      <c r="AD41" s="388"/>
      <c r="AE41" s="388"/>
      <c r="AF41" s="283"/>
      <c r="AG41" s="284"/>
      <c r="AH41" s="285"/>
      <c r="AI41" s="286"/>
      <c r="AJ41" s="286"/>
      <c r="AK41" s="285"/>
      <c r="AL41" s="286"/>
      <c r="AM41" s="286"/>
      <c r="AN41" s="285"/>
      <c r="AO41" s="286"/>
      <c r="AP41" s="286"/>
      <c r="AQ41" s="285"/>
      <c r="AR41" s="286"/>
      <c r="AS41" s="287"/>
      <c r="AT41" s="285"/>
      <c r="AU41" s="286"/>
      <c r="AV41" s="286"/>
      <c r="AW41" s="285"/>
      <c r="AX41" s="286"/>
      <c r="AY41" s="286"/>
      <c r="AZ41" s="285"/>
      <c r="BA41" s="286"/>
      <c r="BB41" s="286"/>
      <c r="BC41" s="289"/>
      <c r="BD41" s="286"/>
      <c r="BE41" s="287"/>
      <c r="BF41" s="290"/>
      <c r="BG41" s="291"/>
      <c r="BH41" s="388"/>
    </row>
    <row r="42" spans="2:60" s="248" customFormat="1" ht="14.25" customHeight="1">
      <c r="B42" s="292"/>
      <c r="D42" s="292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294"/>
      <c r="AC42" s="295"/>
      <c r="AD42" s="253"/>
      <c r="AF42" s="292"/>
      <c r="AH42" s="292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294"/>
      <c r="BG42" s="295"/>
      <c r="BH42" s="253"/>
    </row>
    <row r="43" spans="2:45" s="261" customFormat="1" ht="12" customHeight="1">
      <c r="B43" s="248"/>
      <c r="C43" s="296"/>
      <c r="D43" s="297"/>
      <c r="E43" s="297"/>
      <c r="F43" s="297"/>
      <c r="G43" s="297"/>
      <c r="H43" s="297"/>
      <c r="I43" s="297"/>
      <c r="J43" s="298" t="s">
        <v>190</v>
      </c>
      <c r="K43" s="299"/>
      <c r="L43" s="299"/>
      <c r="M43" s="299"/>
      <c r="N43" s="299"/>
      <c r="O43" s="297"/>
      <c r="AF43" s="248"/>
      <c r="AG43" s="296"/>
      <c r="AH43" s="297"/>
      <c r="AI43" s="297"/>
      <c r="AJ43" s="297"/>
      <c r="AK43" s="297"/>
      <c r="AL43" s="297"/>
      <c r="AM43" s="297"/>
      <c r="AN43" s="298" t="s">
        <v>190</v>
      </c>
      <c r="AO43" s="299"/>
      <c r="AP43" s="299"/>
      <c r="AQ43" s="299"/>
      <c r="AR43" s="299"/>
      <c r="AS43" s="297"/>
    </row>
    <row r="44" spans="2:15" s="261" customFormat="1" ht="13.5">
      <c r="B44" s="248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2:15" s="261" customFormat="1" ht="13.5">
      <c r="B45" s="248"/>
      <c r="C45" s="296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</row>
    <row r="46" spans="2:15" s="261" customFormat="1" ht="13.5">
      <c r="B46" s="248"/>
      <c r="C46" s="29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</row>
    <row r="47" spans="2:15" s="261" customFormat="1" ht="13.5">
      <c r="B47" s="248"/>
      <c r="C47" s="296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2:15" s="261" customFormat="1" ht="13.5">
      <c r="B48" s="248"/>
      <c r="C48" s="296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2:15" s="261" customFormat="1" ht="13.5">
      <c r="B49" s="248"/>
      <c r="C49" s="296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</row>
    <row r="50" spans="2:15" s="261" customFormat="1" ht="13.5">
      <c r="B50" s="248"/>
      <c r="C50" s="296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</row>
  </sheetData>
  <mergeCells count="178">
    <mergeCell ref="BF39:BG39"/>
    <mergeCell ref="BF40:BG40"/>
    <mergeCell ref="BF35:BG35"/>
    <mergeCell ref="BF36:BG36"/>
    <mergeCell ref="BF37:BG37"/>
    <mergeCell ref="BF38:BG38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21:BG21"/>
    <mergeCell ref="BF22:BG22"/>
    <mergeCell ref="BF23:BG23"/>
    <mergeCell ref="BF25:BG25"/>
    <mergeCell ref="BF17:BG17"/>
    <mergeCell ref="BF18:BG18"/>
    <mergeCell ref="BF19:BG19"/>
    <mergeCell ref="BF20:BG20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17:AG17"/>
    <mergeCell ref="AF18:AG18"/>
    <mergeCell ref="AF19:AG19"/>
    <mergeCell ref="AF20:AG20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B37:AC37"/>
    <mergeCell ref="AB38:AC38"/>
    <mergeCell ref="AB39:AC39"/>
    <mergeCell ref="AB40:AC40"/>
    <mergeCell ref="AB33:AC33"/>
    <mergeCell ref="AB34:AC34"/>
    <mergeCell ref="AB35:AC35"/>
    <mergeCell ref="AB36:AC36"/>
    <mergeCell ref="AB29:AC29"/>
    <mergeCell ref="AB30:AC30"/>
    <mergeCell ref="AB31:AC31"/>
    <mergeCell ref="AB32:AC32"/>
    <mergeCell ref="AB25:AC25"/>
    <mergeCell ref="AB26:AC26"/>
    <mergeCell ref="AB27:AC27"/>
    <mergeCell ref="AB28:AC28"/>
    <mergeCell ref="AB20:AC20"/>
    <mergeCell ref="AB21:AC21"/>
    <mergeCell ref="AB22:AC22"/>
    <mergeCell ref="AB23:AC23"/>
    <mergeCell ref="AB16:AC16"/>
    <mergeCell ref="AB17:AC17"/>
    <mergeCell ref="AB18:AC18"/>
    <mergeCell ref="AB19:AC19"/>
    <mergeCell ref="AB12:AC12"/>
    <mergeCell ref="AB13:AC13"/>
    <mergeCell ref="AB14:AC14"/>
    <mergeCell ref="AB15:AC1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P6:P7"/>
    <mergeCell ref="P3:R3"/>
    <mergeCell ref="S6:S7"/>
    <mergeCell ref="V6:V7"/>
    <mergeCell ref="P4:R5"/>
    <mergeCell ref="S3:U5"/>
    <mergeCell ref="V4:X5"/>
    <mergeCell ref="J6:J7"/>
    <mergeCell ref="M3:O5"/>
    <mergeCell ref="J3:L3"/>
    <mergeCell ref="J4:L5"/>
    <mergeCell ref="M6:M7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35:C35"/>
    <mergeCell ref="B36:C36"/>
    <mergeCell ref="B37:C37"/>
    <mergeCell ref="B38:C38"/>
  </mergeCells>
  <conditionalFormatting sqref="D9:AA23 D26:AA40 AH9:BE23 AH26:BE40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cp:lastPrinted>2016-06-23T06:49:26Z</cp:lastPrinted>
  <dcterms:created xsi:type="dcterms:W3CDTF">2016-05-25T02:36:46Z</dcterms:created>
  <dcterms:modified xsi:type="dcterms:W3CDTF">2016-06-23T06:49:30Z</dcterms:modified>
  <cp:category/>
  <cp:version/>
  <cp:contentType/>
  <cp:contentStatus/>
</cp:coreProperties>
</file>