
<file path=[Content_Types].xml><?xml version="1.0" encoding="utf-8"?>
<Types xmlns="http://schemas.openxmlformats.org/package/2006/content-types">
  <Default Extension="bin" ContentType="application/vnd.openxmlformats-officedocument.oleObject"/>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printerSettings/printerSettings17.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DCE1" lockStructure="1"/>
  <bookViews>
    <workbookView xWindow="0" yWindow="0" windowWidth="10215" windowHeight="8610" tabRatio="718"/>
  </bookViews>
  <sheets>
    <sheet name="年報表紙 " sheetId="40" r:id="rId1"/>
    <sheet name="年報の概要  (静岡)" sheetId="51" r:id="rId2"/>
    <sheet name="年報 (浜松)" sheetId="52" r:id="rId3"/>
    <sheet name="年報の概要（浜松） " sheetId="44" r:id="rId4"/>
    <sheet name="利用上の注意" sheetId="60" r:id="rId5"/>
    <sheet name="中分類1 (静岡)" sheetId="55" r:id="rId6"/>
    <sheet name="中分類2 (静岡)" sheetId="56" r:id="rId7"/>
    <sheet name="中分類1（浜松）" sheetId="19" r:id="rId8"/>
    <sheet name="中分類2（浜松）" sheetId="23" r:id="rId9"/>
    <sheet name="指数推移（静岡浜松）" sheetId="10" r:id="rId10"/>
    <sheet name="指数（表紙グラフ用データ）" sheetId="18" state="hidden" r:id="rId11"/>
    <sheet name="指数（表紙グラフ用データ） (浜松) " sheetId="54" state="hidden" r:id="rId12"/>
    <sheet name="寄与度･寄与率・静岡" sheetId="37" state="hidden" r:id="rId13"/>
    <sheet name="寄与度･寄与率浜松" sheetId="58" state="hidden" r:id="rId14"/>
    <sheet name="前年比寄与度順・静岡" sheetId="47" state="hidden" r:id="rId15"/>
    <sheet name="前年比寄与度順 ・浜松" sheetId="59" state="hidden" r:id="rId16"/>
    <sheet name="中分類一覧" sheetId="50" state="hidden" r:id="rId17"/>
  </sheets>
  <externalReferences>
    <externalReference r:id="rId18"/>
  </externalReferences>
  <definedNames>
    <definedName name="費目">中分類一覧!$B$3:$K$3</definedName>
    <definedName name="寄与度順用一覧">中分類一覧!$M$4:$M$50</definedName>
    <definedName name="家具・家事用品">中分類一覧!$E$4:$E$10</definedName>
    <definedName name="教育">中分類一覧!$I$4:$I$7</definedName>
    <definedName name="教養娯楽">中分類一覧!$J$4:$J$8</definedName>
    <definedName name="光熱・水道">中分類一覧!$D$4:$D$8</definedName>
    <definedName name="交通・通信">中分類一覧!$H$4:$H$7</definedName>
    <definedName name="住居">中分類一覧!$C$4:$C$6</definedName>
    <definedName name="諸雑費">中分類一覧!$K$4:$K$9</definedName>
    <definedName name="食料">中分類一覧!$B$4:$B$16</definedName>
    <definedName name="被服及び履物">中分類一覧!$F$4:$F$9</definedName>
    <definedName name="保健医療">中分類一覧!$G$4:$G$7</definedName>
    <definedName name="_xlnm.Print_Area" localSheetId="9">'指数推移（静岡浜松）'!$A$1:$H$60</definedName>
    <definedName name="_xlnm.Print_Area" localSheetId="10">'指数（表紙グラフ用データ）'!$A$2:$I$46</definedName>
    <definedName name="_xlnm.Print_Area" localSheetId="7">'中分類1（浜松）'!$A$1:$I$52</definedName>
    <definedName name="_xlnm.Print_Area" localSheetId="8">'中分類2（浜松）'!$A$1:$I$51</definedName>
    <definedName name="_xlnm._FilterDatabase" localSheetId="12" hidden="1">'寄与度･寄与率・静岡'!$A$12:$L$89</definedName>
    <definedName name="_xlnm.Print_Area" localSheetId="12">'寄与度･寄与率・静岡'!$A$1:$L$96</definedName>
    <definedName name="_xlnm.Print_Titles" localSheetId="12">'寄与度･寄与率・静岡'!$1:$4</definedName>
    <definedName name="_xlnm.Print_Area" localSheetId="0">'年報表紙 '!$A$1:$Q$43</definedName>
    <definedName name="_xlnm.Print_Area" localSheetId="3">'年報の概要（浜松） '!$A$1:$P$41</definedName>
    <definedName name="_xlnm._FilterDatabase" localSheetId="14" hidden="1">'前年比寄与度順・静岡'!$A$11:$M$87</definedName>
    <definedName name="_xlnm.Print_Area" localSheetId="14">'前年比寄与度順・静岡'!$A$1:$M$88</definedName>
    <definedName name="_xlnm.Print_Titles" localSheetId="14">'前年比寄与度順・静岡'!$1:$4</definedName>
    <definedName name="_xlnm.Print_Area" localSheetId="1">'年報の概要  (静岡)'!$A$1:$P$40</definedName>
    <definedName name="_xlnm.Print_Area" localSheetId="2">'年報 (浜松)'!$A$2:$Q$39</definedName>
    <definedName name="_xlnm.Print_Area" localSheetId="11">'指数（表紙グラフ用データ） (浜松) '!$A$2:$I$50</definedName>
    <definedName name="_xlnm.Print_Area" localSheetId="5">'中分類1 (静岡)'!$A$1:$I$52</definedName>
    <definedName name="_xlnm.Print_Area" localSheetId="6">'中分類2 (静岡)'!$A$1:$I$52</definedName>
    <definedName name="_xlnm._FilterDatabase" localSheetId="13" hidden="1">'寄与度･寄与率浜松'!$A$12:$L$89</definedName>
    <definedName name="_xlnm.Print_Area" localSheetId="13">'寄与度･寄与率浜松'!$A$1:$L$96</definedName>
    <definedName name="_xlnm.Print_Titles" localSheetId="13">'寄与度･寄与率浜松'!$1:$4</definedName>
    <definedName name="_xlnm._FilterDatabase" localSheetId="15" hidden="1">'前年比寄与度順 ・浜松'!$A$11:$M$87</definedName>
    <definedName name="_xlnm.Print_Area" localSheetId="15">'前年比寄与度順 ・浜松'!$A$1:$M$88</definedName>
    <definedName name="_xlnm.Print_Titles" localSheetId="15">'前年比寄与度順 ・浜松'!$1:$4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宮原　祐子</author>
  </authors>
  <commentList>
    <comment ref="G2" authorId="0">
      <text>
        <r>
          <rPr>
            <b/>
            <sz val="9"/>
            <color indexed="81"/>
            <rFont val="MS P ゴシック"/>
          </rPr>
          <t>【年平均前年比】から転記</t>
        </r>
      </text>
    </comment>
  </commentList>
</comments>
</file>

<file path=xl/sharedStrings.xml><?xml version="1.0" encoding="utf-8"?>
<sst xmlns="http://schemas.openxmlformats.org/spreadsheetml/2006/main" xmlns:r="http://schemas.openxmlformats.org/officeDocument/2006/relationships" count="346" uniqueCount="346">
  <si>
    <t>△ 0.02</t>
  </si>
  <si>
    <t>2年</t>
    <rPh sb="1" eb="2">
      <t>ネン</t>
    </rPh>
    <phoneticPr fontId="79"/>
  </si>
  <si>
    <t>　２  総合、生鮮食品を除く総合、生鮮食品及びエネルギーを除く総合の指数、前年比</t>
    <rPh sb="4" eb="6">
      <t>ソウゴウ</t>
    </rPh>
    <rPh sb="7" eb="9">
      <t>セイセン</t>
    </rPh>
    <rPh sb="9" eb="11">
      <t>ショクヒン</t>
    </rPh>
    <rPh sb="12" eb="13">
      <t>ノゾ</t>
    </rPh>
    <rPh sb="14" eb="16">
      <t>ソウゴウ</t>
    </rPh>
    <rPh sb="17" eb="19">
      <t>セイセン</t>
    </rPh>
    <rPh sb="19" eb="21">
      <t>ショクヒン</t>
    </rPh>
    <rPh sb="37" eb="39">
      <t>ゼンネン</t>
    </rPh>
    <rPh sb="39" eb="40">
      <t>ヒ</t>
    </rPh>
    <phoneticPr fontId="20"/>
  </si>
  <si>
    <r>
      <t>生鮮食品及びエネルギーを除く総合指数</t>
    </r>
    <r>
      <rPr>
        <sz val="10.5"/>
        <color auto="1"/>
        <rFont val="ＭＳ Ｐ明朝"/>
      </rPr>
      <t>は</t>
    </r>
    <r>
      <rPr>
        <b/>
        <sz val="10.5"/>
        <color auto="1"/>
        <rFont val="ＭＳ Ｐゴシック"/>
      </rPr>
      <t>101.0</t>
    </r>
    <r>
      <rPr>
        <sz val="10.5"/>
        <color auto="1"/>
        <rFont val="ＭＳ Ｐ明朝"/>
      </rPr>
      <t>となり、前年比は</t>
    </r>
    <r>
      <rPr>
        <b/>
        <sz val="10.5"/>
        <color auto="1"/>
        <rFont val="ＭＳ Ｐゴシック"/>
      </rPr>
      <t>1.1％の上昇</t>
    </r>
    <r>
      <rPr>
        <sz val="10.5"/>
        <color auto="1"/>
        <rFont val="ＭＳ Ｐ明朝"/>
      </rPr>
      <t>となった。</t>
    </r>
    <rPh sb="0" eb="2">
      <t>セイセン</t>
    </rPh>
    <rPh sb="2" eb="4">
      <t>ショクヒン</t>
    </rPh>
    <rPh sb="4" eb="5">
      <t>オヨ</t>
    </rPh>
    <rPh sb="29" eb="30">
      <t>ネン</t>
    </rPh>
    <rPh sb="37" eb="39">
      <t>ジョウショウ</t>
    </rPh>
    <phoneticPr fontId="20"/>
  </si>
  <si>
    <t>保健医療サービス</t>
  </si>
  <si>
    <t>教養娯楽用耐久財</t>
    <rPh sb="0" eb="2">
      <t>キョウヨウ</t>
    </rPh>
    <rPh sb="2" eb="5">
      <t>ゴラクヨウ</t>
    </rPh>
    <rPh sb="5" eb="8">
      <t>タイキュウザイ</t>
    </rPh>
    <phoneticPr fontId="20"/>
  </si>
  <si>
    <t>住居</t>
    <rPh sb="0" eb="2">
      <t>ジュウキョ</t>
    </rPh>
    <phoneticPr fontId="20"/>
  </si>
  <si>
    <t>24年</t>
    <rPh sb="2" eb="3">
      <t>ネン</t>
    </rPh>
    <phoneticPr fontId="20"/>
  </si>
  <si>
    <t xml:space="preserve">     （１）</t>
  </si>
  <si>
    <t>食料</t>
  </si>
  <si>
    <t>自動車等関係費</t>
  </si>
  <si>
    <t>３ 「持家の帰属家賃」とは、持家世帯が住んでいる住宅を借家と仮定した場合に、本来家主が</t>
  </si>
  <si>
    <t>教 育</t>
    <rPh sb="0" eb="1">
      <t>キョウ</t>
    </rPh>
    <rPh sb="2" eb="3">
      <t>イク</t>
    </rPh>
    <phoneticPr fontId="20"/>
  </si>
  <si>
    <r>
      <t>静</t>
    </r>
    <r>
      <rPr>
        <sz val="8"/>
        <color auto="1"/>
        <rFont val="ＭＳ Ｐゴシック"/>
      </rPr>
      <t xml:space="preserve"> </t>
    </r>
    <r>
      <rPr>
        <sz val="18"/>
        <color auto="1"/>
        <rFont val="ＭＳ Ｐゴシック"/>
      </rPr>
      <t>岡</t>
    </r>
    <r>
      <rPr>
        <sz val="8"/>
        <color auto="1"/>
        <rFont val="ＭＳ Ｐゴシック"/>
      </rPr>
      <t xml:space="preserve"> </t>
    </r>
    <r>
      <rPr>
        <sz val="18"/>
        <color auto="1"/>
        <rFont val="ＭＳ Ｐゴシック"/>
      </rPr>
      <t>県内政令指定都市の消</t>
    </r>
    <r>
      <rPr>
        <sz val="8"/>
        <color auto="1"/>
        <rFont val="ＭＳ Ｐゴシック"/>
      </rPr>
      <t xml:space="preserve"> </t>
    </r>
    <r>
      <rPr>
        <sz val="18"/>
        <color auto="1"/>
        <rFont val="ＭＳ Ｐゴシック"/>
      </rPr>
      <t>費</t>
    </r>
    <r>
      <rPr>
        <sz val="8"/>
        <color auto="1"/>
        <rFont val="ＭＳ Ｐゴシック"/>
      </rPr>
      <t xml:space="preserve"> </t>
    </r>
    <r>
      <rPr>
        <sz val="18"/>
        <color auto="1"/>
        <rFont val="ＭＳ Ｐゴシック"/>
      </rPr>
      <t>者</t>
    </r>
    <r>
      <rPr>
        <sz val="8"/>
        <color auto="1"/>
        <rFont val="ＭＳ Ｐゴシック"/>
      </rPr>
      <t xml:space="preserve"> </t>
    </r>
    <r>
      <rPr>
        <sz val="18"/>
        <color auto="1"/>
        <rFont val="ＭＳ Ｐゴシック"/>
      </rPr>
      <t>物</t>
    </r>
    <r>
      <rPr>
        <sz val="8"/>
        <color auto="1"/>
        <rFont val="ＭＳ Ｐゴシック"/>
      </rPr>
      <t xml:space="preserve"> </t>
    </r>
    <r>
      <rPr>
        <sz val="18"/>
        <color auto="1"/>
        <rFont val="ＭＳ Ｐゴシック"/>
      </rPr>
      <t>価</t>
    </r>
    <r>
      <rPr>
        <sz val="8"/>
        <color auto="1"/>
        <rFont val="ＭＳ Ｐゴシック"/>
      </rPr>
      <t xml:space="preserve"> </t>
    </r>
    <r>
      <rPr>
        <sz val="18"/>
        <color auto="1"/>
        <rFont val="ＭＳ Ｐゴシック"/>
      </rPr>
      <t>指</t>
    </r>
    <r>
      <rPr>
        <sz val="8"/>
        <color auto="1"/>
        <rFont val="ＭＳ Ｐゴシック"/>
      </rPr>
      <t xml:space="preserve"> </t>
    </r>
    <r>
      <rPr>
        <sz val="18"/>
        <color auto="1"/>
        <rFont val="ＭＳ Ｐゴシック"/>
      </rPr>
      <t>数　</t>
    </r>
    <rPh sb="5" eb="6">
      <t>ウチ</t>
    </rPh>
    <rPh sb="6" eb="8">
      <t>セイレイ</t>
    </rPh>
    <rPh sb="8" eb="10">
      <t>シテイ</t>
    </rPh>
    <rPh sb="10" eb="12">
      <t>トシ</t>
    </rPh>
    <phoneticPr fontId="20"/>
  </si>
  <si>
    <t>生鮮食品を除く総合</t>
    <rPh sb="0" eb="2">
      <t>セイセン</t>
    </rPh>
    <rPh sb="2" eb="4">
      <t>ショクヒン</t>
    </rPh>
    <rPh sb="5" eb="6">
      <t>ノゾ</t>
    </rPh>
    <rPh sb="7" eb="9">
      <t>ソウゴウ</t>
    </rPh>
    <phoneticPr fontId="79"/>
  </si>
  <si>
    <t>（2020年＝100）</t>
  </si>
  <si>
    <t>Ⅰ　静岡市</t>
  </si>
  <si>
    <t>　　　</t>
  </si>
  <si>
    <t>持家の帰属家賃を除く住居</t>
    <rPh sb="0" eb="2">
      <t>モチイエ</t>
    </rPh>
    <rPh sb="3" eb="5">
      <t>キゾク</t>
    </rPh>
    <rPh sb="5" eb="7">
      <t>ヤチン</t>
    </rPh>
    <rPh sb="8" eb="9">
      <t>ノゾ</t>
    </rPh>
    <rPh sb="10" eb="12">
      <t>ジュウキョ</t>
    </rPh>
    <phoneticPr fontId="20"/>
  </si>
  <si>
    <t>医薬品・健康保持用摂取品</t>
    <rPh sb="0" eb="3">
      <t>イヤクヒン</t>
    </rPh>
    <rPh sb="4" eb="6">
      <t>ケンコウ</t>
    </rPh>
    <rPh sb="6" eb="8">
      <t>ホジ</t>
    </rPh>
    <rPh sb="8" eb="9">
      <t>ヨウ</t>
    </rPh>
    <rPh sb="9" eb="12">
      <t>セッシュヒン</t>
    </rPh>
    <phoneticPr fontId="20"/>
  </si>
  <si>
    <t>指数</t>
    <rPh sb="0" eb="2">
      <t>シスウ</t>
    </rPh>
    <phoneticPr fontId="20"/>
  </si>
  <si>
    <t>下　　　　　　　　　　　　　　　　　　　　　　　　　　　　　　　　　　　　　　　　　　　　　　　　　　　　　　　　　　　　　　　　　　　　　　　　　　　　　　　　　　　　　落　　　　　　　　　　　　　　　　　　　　　　　　　　　　　　　　　　　　　　　　　　　　　　　　　　　　　　　　　　　　　　　　　　　　　　　　　　　　　　　　　　　　　</t>
    <rPh sb="0" eb="1">
      <t>ゲ</t>
    </rPh>
    <rPh sb="86" eb="87">
      <t>ラク</t>
    </rPh>
    <phoneticPr fontId="20"/>
  </si>
  <si>
    <t>(被服及び履物)</t>
    <rPh sb="1" eb="3">
      <t>ヒフク</t>
    </rPh>
    <rPh sb="3" eb="4">
      <t>オヨ</t>
    </rPh>
    <rPh sb="5" eb="7">
      <t>ハキモノ</t>
    </rPh>
    <phoneticPr fontId="20"/>
  </si>
  <si>
    <t>光 熱･
水 道</t>
    <rPh sb="0" eb="1">
      <t>ヒカリ</t>
    </rPh>
    <rPh sb="2" eb="3">
      <t>ネツ</t>
    </rPh>
    <rPh sb="5" eb="6">
      <t>ミズ</t>
    </rPh>
    <rPh sb="7" eb="8">
      <t>ミチ</t>
    </rPh>
    <phoneticPr fontId="20"/>
  </si>
  <si>
    <t>　１　概況</t>
  </si>
  <si>
    <t>理美容サービス</t>
    <rPh sb="0" eb="3">
      <t>リビヨウ</t>
    </rPh>
    <phoneticPr fontId="20"/>
  </si>
  <si>
    <t>生鮮食品</t>
  </si>
  <si>
    <t>寄与度順用一覧</t>
    <rPh sb="0" eb="3">
      <t>キヨド</t>
    </rPh>
    <rPh sb="3" eb="4">
      <t>ジュン</t>
    </rPh>
    <rPh sb="4" eb="5">
      <t>ヨウ</t>
    </rPh>
    <rPh sb="5" eb="7">
      <t>イチラン</t>
    </rPh>
    <phoneticPr fontId="20"/>
  </si>
  <si>
    <t xml:space="preserve">     （２）</t>
  </si>
  <si>
    <t>持家の帰属家賃を除く家賃</t>
  </si>
  <si>
    <t>寄与率</t>
    <rPh sb="0" eb="3">
      <t>キヨリツ</t>
    </rPh>
    <phoneticPr fontId="20"/>
  </si>
  <si>
    <t>令和元年</t>
    <rPh sb="0" eb="2">
      <t>レイワ</t>
    </rPh>
    <rPh sb="2" eb="4">
      <t>ガンネン</t>
    </rPh>
    <phoneticPr fontId="79"/>
  </si>
  <si>
    <t>交 通･
通 信</t>
    <rPh sb="0" eb="1">
      <t>コウ</t>
    </rPh>
    <rPh sb="2" eb="3">
      <t>ツウ</t>
    </rPh>
    <rPh sb="5" eb="6">
      <t>ツウ</t>
    </rPh>
    <rPh sb="7" eb="8">
      <t>シン</t>
    </rPh>
    <phoneticPr fontId="20"/>
  </si>
  <si>
    <t>生鮮食品及びエネルギーを除く総合</t>
    <rPh sb="0" eb="2">
      <t>セイセン</t>
    </rPh>
    <rPh sb="2" eb="4">
      <t>ショクヒン</t>
    </rPh>
    <rPh sb="4" eb="5">
      <t>オヨ</t>
    </rPh>
    <rPh sb="12" eb="13">
      <t>ノゾ</t>
    </rPh>
    <rPh sb="14" eb="16">
      <t>ソウゴウ</t>
    </rPh>
    <phoneticPr fontId="20"/>
  </si>
  <si>
    <t>https://www.stat.go.jp/data/cpi/index.html</t>
  </si>
  <si>
    <t>浜松市消費者物価指数の推移</t>
    <rPh sb="0" eb="3">
      <t>ハママツシ</t>
    </rPh>
    <rPh sb="3" eb="6">
      <t>ショウヒシャ</t>
    </rPh>
    <rPh sb="6" eb="8">
      <t>ブッカ</t>
    </rPh>
    <rPh sb="8" eb="10">
      <t>シスウ</t>
    </rPh>
    <rPh sb="11" eb="13">
      <t>スイイ</t>
    </rPh>
    <phoneticPr fontId="20"/>
  </si>
  <si>
    <t>6.7%   （0.14）</t>
  </si>
  <si>
    <t>ハンバーグ（外食）　、すし（外食）</t>
    <rPh sb="6" eb="8">
      <t>ガイショク</t>
    </rPh>
    <rPh sb="14" eb="16">
      <t>ガイショク</t>
    </rPh>
    <phoneticPr fontId="20"/>
  </si>
  <si>
    <t>３　10大費目指数の動き</t>
    <rPh sb="4" eb="5">
      <t>ダイ</t>
    </rPh>
    <rPh sb="5" eb="7">
      <t>ヒモク</t>
    </rPh>
    <rPh sb="7" eb="9">
      <t>シスウ</t>
    </rPh>
    <rPh sb="10" eb="11">
      <t>ウゴ</t>
    </rPh>
    <phoneticPr fontId="20"/>
  </si>
  <si>
    <t>家具・家事用品</t>
    <rPh sb="0" eb="2">
      <t>カグ</t>
    </rPh>
    <rPh sb="3" eb="5">
      <t>カジ</t>
    </rPh>
    <rPh sb="5" eb="7">
      <t>ヨウヒン</t>
    </rPh>
    <phoneticPr fontId="20"/>
  </si>
  <si>
    <t>教 養　　娯 楽</t>
    <rPh sb="0" eb="1">
      <t>キョウ</t>
    </rPh>
    <rPh sb="2" eb="3">
      <t>オサム</t>
    </rPh>
    <rPh sb="5" eb="6">
      <t>ゴ</t>
    </rPh>
    <rPh sb="7" eb="8">
      <t>ラク</t>
    </rPh>
    <phoneticPr fontId="20"/>
  </si>
  <si>
    <t>29年</t>
    <rPh sb="2" eb="3">
      <t>ネン</t>
    </rPh>
    <phoneticPr fontId="20"/>
  </si>
  <si>
    <t>前年比</t>
    <rPh sb="0" eb="3">
      <t>ゼンネンヒ</t>
    </rPh>
    <phoneticPr fontId="20"/>
  </si>
  <si>
    <t>総 合</t>
    <rPh sb="0" eb="1">
      <t>フサ</t>
    </rPh>
    <rPh sb="2" eb="3">
      <t>ゴウ</t>
    </rPh>
    <phoneticPr fontId="20"/>
  </si>
  <si>
    <t>住居</t>
  </si>
  <si>
    <t xml:space="preserve">     （３）</t>
  </si>
  <si>
    <t xml:space="preserve">    負担すべき土地代や住宅修繕費などを除いた民営家賃に相当するものです。</t>
  </si>
  <si>
    <t>生 鮮
食 品</t>
    <rPh sb="0" eb="1">
      <t>ショウ</t>
    </rPh>
    <rPh sb="2" eb="3">
      <t>アラタ</t>
    </rPh>
    <rPh sb="4" eb="5">
      <t>ショク</t>
    </rPh>
    <rPh sb="6" eb="7">
      <t>シナ</t>
    </rPh>
    <phoneticPr fontId="20"/>
  </si>
  <si>
    <t>生鮮食品及びエネルギーを
除く総合</t>
    <rPh sb="0" eb="2">
      <t>セイセン</t>
    </rPh>
    <rPh sb="2" eb="4">
      <t>ショクヒン</t>
    </rPh>
    <rPh sb="4" eb="5">
      <t>オヨ</t>
    </rPh>
    <rPh sb="13" eb="14">
      <t>ノゾ</t>
    </rPh>
    <rPh sb="15" eb="17">
      <t>ソウゴウ</t>
    </rPh>
    <phoneticPr fontId="20"/>
  </si>
  <si>
    <t>他の光熱</t>
    <rPh sb="0" eb="1">
      <t>タ</t>
    </rPh>
    <rPh sb="2" eb="4">
      <t>コウネツ</t>
    </rPh>
    <phoneticPr fontId="20"/>
  </si>
  <si>
    <r>
      <t>生鮮食品を除く総合指数</t>
    </r>
    <r>
      <rPr>
        <sz val="10.5"/>
        <color auto="1"/>
        <rFont val="ＭＳ Ｐ明朝"/>
      </rPr>
      <t>は</t>
    </r>
    <r>
      <rPr>
        <b/>
        <sz val="10.5"/>
        <color auto="1"/>
        <rFont val="ＭＳ Ｐゴシック"/>
      </rPr>
      <t>102.8</t>
    </r>
    <r>
      <rPr>
        <sz val="10.5"/>
        <color auto="1"/>
        <rFont val="ＭＳ Ｐ明朝"/>
      </rPr>
      <t>となり、前年比は</t>
    </r>
    <r>
      <rPr>
        <b/>
        <sz val="10.5"/>
        <color auto="1"/>
        <rFont val="ＭＳ Ｐゴシック"/>
      </rPr>
      <t>2.6％の上昇</t>
    </r>
    <r>
      <rPr>
        <sz val="10.5"/>
        <color auto="1"/>
        <rFont val="ＭＳ Ｐ明朝"/>
      </rPr>
      <t>となった。</t>
    </r>
    <rPh sb="21" eb="23">
      <t>ゼンネン</t>
    </rPh>
    <rPh sb="23" eb="24">
      <t>ヒ</t>
    </rPh>
    <rPh sb="30" eb="32">
      <t>ジョウショウ</t>
    </rPh>
    <phoneticPr fontId="20"/>
  </si>
  <si>
    <t>被服関連サービス</t>
    <rPh sb="0" eb="2">
      <t>ヒフク</t>
    </rPh>
    <rPh sb="2" eb="4">
      <t>カンレン</t>
    </rPh>
    <phoneticPr fontId="20"/>
  </si>
  <si>
    <t>27年</t>
    <rPh sb="2" eb="3">
      <t>ネン</t>
    </rPh>
    <phoneticPr fontId="20"/>
  </si>
  <si>
    <t>洋服</t>
  </si>
  <si>
    <t>≪別掲≫</t>
  </si>
  <si>
    <t>１ 本報告書は、総務省統計局の「小売物価統計調査」の調査票情報に基づき、作成しています。</t>
  </si>
  <si>
    <t>24年</t>
    <rPh sb="2" eb="3">
      <t>ネン</t>
    </rPh>
    <phoneticPr fontId="79"/>
  </si>
  <si>
    <t>被 服
及 び
履 物</t>
    <rPh sb="0" eb="1">
      <t>ヒ</t>
    </rPh>
    <rPh sb="2" eb="3">
      <t>フク</t>
    </rPh>
    <rPh sb="4" eb="5">
      <t>オヨ</t>
    </rPh>
    <rPh sb="8" eb="9">
      <t>クツ</t>
    </rPh>
    <rPh sb="10" eb="11">
      <t>ブツ</t>
    </rPh>
    <phoneticPr fontId="20"/>
  </si>
  <si>
    <t>飲料</t>
    <rPh sb="0" eb="2">
      <t>インリョウ</t>
    </rPh>
    <phoneticPr fontId="20"/>
  </si>
  <si>
    <t>22年</t>
    <rPh sb="2" eb="3">
      <t>ネン</t>
    </rPh>
    <phoneticPr fontId="20"/>
  </si>
  <si>
    <t>年</t>
    <rPh sb="0" eb="1">
      <t>ネン</t>
    </rPh>
    <phoneticPr fontId="79"/>
  </si>
  <si>
    <t>23年</t>
    <rPh sb="2" eb="3">
      <t>ネン</t>
    </rPh>
    <phoneticPr fontId="20"/>
  </si>
  <si>
    <t>油脂・調味料</t>
    <rPh sb="0" eb="2">
      <t>ユシ</t>
    </rPh>
    <rPh sb="3" eb="6">
      <t>チョウミリョウ</t>
    </rPh>
    <phoneticPr fontId="20"/>
  </si>
  <si>
    <t>野菜・海藻</t>
    <rPh sb="0" eb="2">
      <t>ヤサイ</t>
    </rPh>
    <rPh sb="3" eb="5">
      <t>カイソウ</t>
    </rPh>
    <phoneticPr fontId="20"/>
  </si>
  <si>
    <t>25年</t>
    <rPh sb="2" eb="3">
      <t>ネン</t>
    </rPh>
    <phoneticPr fontId="20"/>
  </si>
  <si>
    <t>26年</t>
    <rPh sb="2" eb="3">
      <t>ネン</t>
    </rPh>
    <phoneticPr fontId="20"/>
  </si>
  <si>
    <t>2年</t>
    <rPh sb="1" eb="2">
      <t>ネン</t>
    </rPh>
    <phoneticPr fontId="20"/>
  </si>
  <si>
    <t>生鮮食品及びエネルギー
を除く総合</t>
    <rPh sb="0" eb="2">
      <t>セイセン</t>
    </rPh>
    <rPh sb="2" eb="4">
      <t>ショクヒン</t>
    </rPh>
    <rPh sb="4" eb="5">
      <t>オヨ</t>
    </rPh>
    <rPh sb="13" eb="14">
      <t>ノゾ</t>
    </rPh>
    <rPh sb="15" eb="17">
      <t>ソウゴウ</t>
    </rPh>
    <phoneticPr fontId="20"/>
  </si>
  <si>
    <t>前年比(%)</t>
    <rPh sb="0" eb="2">
      <t>ゼンネン</t>
    </rPh>
    <rPh sb="2" eb="3">
      <t>ヒ</t>
    </rPh>
    <phoneticPr fontId="20"/>
  </si>
  <si>
    <t>令和
元年</t>
    <rPh sb="0" eb="2">
      <t>レイワ</t>
    </rPh>
    <rPh sb="3" eb="5">
      <t>ガンネン</t>
    </rPh>
    <phoneticPr fontId="20"/>
  </si>
  <si>
    <t>住 居</t>
    <rPh sb="0" eb="1">
      <t>ジュウ</t>
    </rPh>
    <rPh sb="2" eb="3">
      <t>キョ</t>
    </rPh>
    <phoneticPr fontId="20"/>
  </si>
  <si>
    <t>28年</t>
    <rPh sb="2" eb="3">
      <t>ネン</t>
    </rPh>
    <phoneticPr fontId="20"/>
  </si>
  <si>
    <t>食 料</t>
    <rPh sb="0" eb="1">
      <t>ショク</t>
    </rPh>
    <rPh sb="2" eb="3">
      <t>リョウ</t>
    </rPh>
    <phoneticPr fontId="20"/>
  </si>
  <si>
    <t>家 具･
家 事
用 品</t>
    <rPh sb="0" eb="1">
      <t>イエ</t>
    </rPh>
    <rPh sb="2" eb="3">
      <t>グ</t>
    </rPh>
    <rPh sb="5" eb="6">
      <t>イエ</t>
    </rPh>
    <rPh sb="7" eb="8">
      <t>コト</t>
    </rPh>
    <rPh sb="9" eb="10">
      <t>ヨウ</t>
    </rPh>
    <rPh sb="11" eb="12">
      <t>シナ</t>
    </rPh>
    <phoneticPr fontId="20"/>
  </si>
  <si>
    <t>保健医療用品・器具</t>
  </si>
  <si>
    <t>総合</t>
    <rPh sb="0" eb="1">
      <t>フサ</t>
    </rPh>
    <rPh sb="1" eb="2">
      <t>ゴウ</t>
    </rPh>
    <phoneticPr fontId="20"/>
  </si>
  <si>
    <t>令和5年1月27日</t>
    <rPh sb="0" eb="2">
      <t>レイワ</t>
    </rPh>
    <rPh sb="3" eb="4">
      <t>ネン</t>
    </rPh>
    <rPh sb="5" eb="6">
      <t>ガツ</t>
    </rPh>
    <rPh sb="8" eb="9">
      <t>ニチ</t>
    </rPh>
    <phoneticPr fontId="20"/>
  </si>
  <si>
    <t>30年</t>
    <rPh sb="2" eb="3">
      <t>ネン</t>
    </rPh>
    <phoneticPr fontId="79"/>
  </si>
  <si>
    <t>上
昇</t>
    <rPh sb="0" eb="1">
      <t>ウエ</t>
    </rPh>
    <rPh sb="2" eb="3">
      <t>ノボル</t>
    </rPh>
    <phoneticPr fontId="20"/>
  </si>
  <si>
    <t>28年</t>
    <rPh sb="2" eb="3">
      <t>ネン</t>
    </rPh>
    <phoneticPr fontId="79"/>
  </si>
  <si>
    <t>30年</t>
    <rPh sb="2" eb="3">
      <t>ネン</t>
    </rPh>
    <phoneticPr fontId="20"/>
  </si>
  <si>
    <t>授業料等</t>
  </si>
  <si>
    <t>-</t>
  </si>
  <si>
    <t>　（注）生鮮食品及びエネルギーを除く総合指数は平成27年より公表。</t>
    <rPh sb="2" eb="3">
      <t>チュウ</t>
    </rPh>
    <rPh sb="4" eb="6">
      <t>セイセン</t>
    </rPh>
    <rPh sb="6" eb="8">
      <t>ショクヒン</t>
    </rPh>
    <rPh sb="8" eb="9">
      <t>オヨ</t>
    </rPh>
    <rPh sb="16" eb="17">
      <t>ノゾ</t>
    </rPh>
    <rPh sb="18" eb="20">
      <t>ソウゴウ</t>
    </rPh>
    <rPh sb="20" eb="22">
      <t>シスウ</t>
    </rPh>
    <rPh sb="23" eb="25">
      <t>ヘイセイ</t>
    </rPh>
    <rPh sb="27" eb="28">
      <t>ネン</t>
    </rPh>
    <rPh sb="30" eb="32">
      <t>コウヒョウ</t>
    </rPh>
    <phoneticPr fontId="20"/>
  </si>
  <si>
    <t>9年</t>
    <rPh sb="1" eb="2">
      <t>ネン</t>
    </rPh>
    <phoneticPr fontId="20"/>
  </si>
  <si>
    <t>2年</t>
    <rPh sb="1" eb="2">
      <t>トシ</t>
    </rPh>
    <phoneticPr fontId="20"/>
  </si>
  <si>
    <t>(教育)</t>
    <rPh sb="1" eb="3">
      <t>キョウイク</t>
    </rPh>
    <phoneticPr fontId="20"/>
  </si>
  <si>
    <t>生鮮食品を除く総合</t>
    <rPh sb="0" eb="2">
      <t>セイセン</t>
    </rPh>
    <rPh sb="2" eb="4">
      <t>ショクヒン</t>
    </rPh>
    <rPh sb="5" eb="6">
      <t>ノゾ</t>
    </rPh>
    <rPh sb="7" eb="9">
      <t>ソウゴウ</t>
    </rPh>
    <phoneticPr fontId="20"/>
  </si>
  <si>
    <t>保 健　　　医 療</t>
    <rPh sb="0" eb="1">
      <t>タモツ</t>
    </rPh>
    <rPh sb="2" eb="3">
      <t>ケン</t>
    </rPh>
    <rPh sb="6" eb="7">
      <t>イ</t>
    </rPh>
    <rPh sb="8" eb="9">
      <t>リョウ</t>
    </rPh>
    <phoneticPr fontId="20"/>
  </si>
  <si>
    <t>(諸雑費)</t>
    <rPh sb="1" eb="4">
      <t>ショザッピ</t>
    </rPh>
    <phoneticPr fontId="20"/>
  </si>
  <si>
    <t>保健医療サービス</t>
    <rPh sb="0" eb="2">
      <t>ホケン</t>
    </rPh>
    <rPh sb="2" eb="4">
      <t>イリョウ</t>
    </rPh>
    <phoneticPr fontId="20"/>
  </si>
  <si>
    <t>身の回り用品</t>
    <rPh sb="0" eb="1">
      <t>ミ</t>
    </rPh>
    <rPh sb="2" eb="3">
      <t>マワ</t>
    </rPh>
    <rPh sb="4" eb="6">
      <t>ヨウヒン</t>
    </rPh>
    <phoneticPr fontId="20"/>
  </si>
  <si>
    <t>総合</t>
    <rPh sb="0" eb="2">
      <t>ソウゴウ</t>
    </rPh>
    <phoneticPr fontId="20"/>
  </si>
  <si>
    <t>諸雑費</t>
    <rPh sb="0" eb="1">
      <t>ショ</t>
    </rPh>
    <rPh sb="1" eb="3">
      <t>ザッピ</t>
    </rPh>
    <phoneticPr fontId="20"/>
  </si>
  <si>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20"/>
  </si>
  <si>
    <t>履物類</t>
    <rPh sb="0" eb="2">
      <t>ハキモノ</t>
    </rPh>
    <rPh sb="2" eb="3">
      <t>ルイ</t>
    </rPh>
    <phoneticPr fontId="20"/>
  </si>
  <si>
    <t>生鮮果物</t>
  </si>
  <si>
    <t>20年</t>
    <rPh sb="2" eb="3">
      <t>ネン</t>
    </rPh>
    <phoneticPr fontId="20"/>
  </si>
  <si>
    <t>食料（酒類を除く）及び
エネルギーを除く総合</t>
    <rPh sb="0" eb="2">
      <t>ショクリョウ</t>
    </rPh>
    <rPh sb="3" eb="5">
      <t>シュルイ</t>
    </rPh>
    <rPh sb="6" eb="7">
      <t>ノゾ</t>
    </rPh>
    <rPh sb="9" eb="10">
      <t>オヨ</t>
    </rPh>
    <rPh sb="18" eb="19">
      <t>ノゾ</t>
    </rPh>
    <rPh sb="20" eb="22">
      <t>ソウゴウ</t>
    </rPh>
    <phoneticPr fontId="20"/>
  </si>
  <si>
    <t>家事用消耗品</t>
    <rPh sb="0" eb="2">
      <t>カジ</t>
    </rPh>
    <rPh sb="2" eb="3">
      <t>ヨウ</t>
    </rPh>
    <rPh sb="3" eb="6">
      <t>ショウモウヒン</t>
    </rPh>
    <phoneticPr fontId="20"/>
  </si>
  <si>
    <t>指 数</t>
    <rPh sb="0" eb="1">
      <t>ユビ</t>
    </rPh>
    <rPh sb="2" eb="3">
      <t>カズ</t>
    </rPh>
    <phoneticPr fontId="20"/>
  </si>
  <si>
    <t>寄与度</t>
    <rPh sb="0" eb="3">
      <t>キヨド</t>
    </rPh>
    <phoneticPr fontId="20"/>
  </si>
  <si>
    <t>設備修繕・維持</t>
    <rPh sb="0" eb="2">
      <t>セツビ</t>
    </rPh>
    <rPh sb="2" eb="4">
      <t>シュウゼン</t>
    </rPh>
    <rPh sb="5" eb="7">
      <t>イジ</t>
    </rPh>
    <phoneticPr fontId="20"/>
  </si>
  <si>
    <t>下着類</t>
  </si>
  <si>
    <t xml:space="preserve"> （2020年=100）</t>
  </si>
  <si>
    <t>25年</t>
    <rPh sb="2" eb="3">
      <t>ネン</t>
    </rPh>
    <phoneticPr fontId="79"/>
  </si>
  <si>
    <t>書籍・他の印刷物</t>
  </si>
  <si>
    <t>令和</t>
    <rPh sb="0" eb="2">
      <t>レイワ</t>
    </rPh>
    <phoneticPr fontId="20"/>
  </si>
  <si>
    <t>酒類</t>
    <rPh sb="0" eb="1">
      <t>サケ</t>
    </rPh>
    <rPh sb="1" eb="2">
      <t>ルイ</t>
    </rPh>
    <phoneticPr fontId="20"/>
  </si>
  <si>
    <t>食料</t>
    <rPh sb="0" eb="2">
      <t>ショクリョウ</t>
    </rPh>
    <phoneticPr fontId="20"/>
  </si>
  <si>
    <t>室内装備品</t>
  </si>
  <si>
    <t>野菜・海藻</t>
  </si>
  <si>
    <t>4.4%   （0.10）</t>
  </si>
  <si>
    <t>書籍・他の印刷物</t>
    <rPh sb="0" eb="2">
      <t>ショセキ</t>
    </rPh>
    <rPh sb="3" eb="4">
      <t>ホカ</t>
    </rPh>
    <rPh sb="5" eb="8">
      <t>インサツブツ</t>
    </rPh>
    <phoneticPr fontId="20"/>
  </si>
  <si>
    <t>穀類</t>
  </si>
  <si>
    <t>家事用消耗品</t>
  </si>
  <si>
    <t>15年</t>
    <rPh sb="2" eb="3">
      <t>ネン</t>
    </rPh>
    <phoneticPr fontId="20"/>
  </si>
  <si>
    <t>４　　前年との比較</t>
    <rPh sb="3" eb="4">
      <t>マエ</t>
    </rPh>
    <rPh sb="4" eb="5">
      <t>ネン</t>
    </rPh>
    <rPh sb="7" eb="8">
      <t>ヒ</t>
    </rPh>
    <rPh sb="8" eb="9">
      <t>クラ</t>
    </rPh>
    <phoneticPr fontId="20"/>
  </si>
  <si>
    <t>平成8年</t>
    <rPh sb="0" eb="2">
      <t>ヘイセイ</t>
    </rPh>
    <rPh sb="3" eb="4">
      <t>ネン</t>
    </rPh>
    <phoneticPr fontId="20"/>
  </si>
  <si>
    <t>　　総合指数への寄与が大きかった中分類の項目</t>
  </si>
  <si>
    <t>教科書・学習参考教材</t>
    <rPh sb="0" eb="3">
      <t>キョウカショ</t>
    </rPh>
    <rPh sb="4" eb="6">
      <t>ガクシュウ</t>
    </rPh>
    <rPh sb="6" eb="8">
      <t>サンコウ</t>
    </rPh>
    <rPh sb="8" eb="10">
      <t>キョウザイ</t>
    </rPh>
    <phoneticPr fontId="20"/>
  </si>
  <si>
    <t>中分類</t>
    <rPh sb="0" eb="3">
      <t>チュウブンルイ</t>
    </rPh>
    <phoneticPr fontId="20"/>
  </si>
  <si>
    <t xml:space="preserve">  (10大費目)</t>
    <rPh sb="5" eb="6">
      <t>ダイ</t>
    </rPh>
    <rPh sb="6" eb="8">
      <t>ヒモク</t>
    </rPh>
    <phoneticPr fontId="20"/>
  </si>
  <si>
    <t>他の諸雑費</t>
    <rPh sb="0" eb="1">
      <t>タ</t>
    </rPh>
    <rPh sb="2" eb="3">
      <t>ショ</t>
    </rPh>
    <rPh sb="3" eb="5">
      <t>ザッピ</t>
    </rPh>
    <phoneticPr fontId="20"/>
  </si>
  <si>
    <t>衣料</t>
  </si>
  <si>
    <t>光熱・水道</t>
  </si>
  <si>
    <t>教育</t>
  </si>
  <si>
    <t>前年比（寄与度）</t>
    <rPh sb="0" eb="2">
      <t>ゼンネン</t>
    </rPh>
    <rPh sb="2" eb="3">
      <t>ヒ</t>
    </rPh>
    <phoneticPr fontId="20"/>
  </si>
  <si>
    <t>主な品目</t>
    <rPh sb="0" eb="1">
      <t>オモ</t>
    </rPh>
    <rPh sb="2" eb="4">
      <t>ヒンモク</t>
    </rPh>
    <phoneticPr fontId="20"/>
  </si>
  <si>
    <t>△ 0.03</t>
  </si>
  <si>
    <t>　　</t>
  </si>
  <si>
    <t>◎ 利用上の注意</t>
  </si>
  <si>
    <t>平成22年</t>
    <rPh sb="0" eb="2">
      <t>ヘイセイ</t>
    </rPh>
    <rPh sb="4" eb="5">
      <t>ネン</t>
    </rPh>
    <phoneticPr fontId="79"/>
  </si>
  <si>
    <t>(光熱・水道)</t>
    <rPh sb="1" eb="3">
      <t>コウネツ</t>
    </rPh>
    <rPh sb="4" eb="6">
      <t>スイドウ</t>
    </rPh>
    <phoneticPr fontId="20"/>
  </si>
  <si>
    <t>上昇</t>
    <rPh sb="0" eb="1">
      <t>ウエ</t>
    </rPh>
    <rPh sb="1" eb="2">
      <t>ノボル</t>
    </rPh>
    <phoneticPr fontId="20"/>
  </si>
  <si>
    <t>　 基準時加重相対法算式(ラスパイレス型)によります。</t>
  </si>
  <si>
    <t>菓子類</t>
    <rPh sb="0" eb="3">
      <t>カシルイ</t>
    </rPh>
    <phoneticPr fontId="20"/>
  </si>
  <si>
    <t>(食料)</t>
    <rPh sb="1" eb="3">
      <t>ショクリョウ</t>
    </rPh>
    <phoneticPr fontId="20"/>
  </si>
  <si>
    <t>肉類</t>
    <rPh sb="0" eb="2">
      <t>ニクルイ</t>
    </rPh>
    <phoneticPr fontId="20"/>
  </si>
  <si>
    <t>乳卵類</t>
    <rPh sb="0" eb="1">
      <t>ニュウ</t>
    </rPh>
    <rPh sb="1" eb="2">
      <t>タマゴ</t>
    </rPh>
    <rPh sb="2" eb="3">
      <t>ルイ</t>
    </rPh>
    <phoneticPr fontId="20"/>
  </si>
  <si>
    <t>国ﾃﾞｰﾀ</t>
    <rPh sb="0" eb="1">
      <t>クニ</t>
    </rPh>
    <phoneticPr fontId="20"/>
  </si>
  <si>
    <t>外食</t>
    <rPh sb="0" eb="2">
      <t>ガイショク</t>
    </rPh>
    <phoneticPr fontId="20"/>
  </si>
  <si>
    <t>調理食品</t>
    <rPh sb="0" eb="2">
      <t>チョウリ</t>
    </rPh>
    <rPh sb="2" eb="4">
      <t>ショクヒン</t>
    </rPh>
    <phoneticPr fontId="20"/>
  </si>
  <si>
    <t>家庭用耐久財</t>
    <rPh sb="0" eb="3">
      <t>カテイヨウ</t>
    </rPh>
    <rPh sb="3" eb="6">
      <t>タイキュウザイ</t>
    </rPh>
    <phoneticPr fontId="20"/>
  </si>
  <si>
    <t>他の被服類</t>
    <rPh sb="0" eb="1">
      <t>ホカ</t>
    </rPh>
    <rPh sb="2" eb="5">
      <t>ヒフクルイ</t>
    </rPh>
    <phoneticPr fontId="20"/>
  </si>
  <si>
    <t>(家具・家事用品)</t>
    <rPh sb="1" eb="3">
      <t>カグ</t>
    </rPh>
    <rPh sb="4" eb="6">
      <t>カジ</t>
    </rPh>
    <rPh sb="6" eb="8">
      <t>ヨウヒン</t>
    </rPh>
    <phoneticPr fontId="20"/>
  </si>
  <si>
    <t>生鮮野菜</t>
    <rPh sb="0" eb="2">
      <t>セイセン</t>
    </rPh>
    <rPh sb="2" eb="4">
      <t>ヤサイ</t>
    </rPh>
    <phoneticPr fontId="20"/>
  </si>
  <si>
    <t>光熱・水道</t>
    <rPh sb="0" eb="2">
      <t>コウネツ</t>
    </rPh>
    <rPh sb="3" eb="5">
      <t>スイドウ</t>
    </rPh>
    <phoneticPr fontId="20"/>
  </si>
  <si>
    <t>(住居)</t>
    <rPh sb="1" eb="3">
      <t>ジュウキョ</t>
    </rPh>
    <phoneticPr fontId="20"/>
  </si>
  <si>
    <t>(教養娯楽)</t>
    <rPh sb="1" eb="3">
      <t>キョウヨウ</t>
    </rPh>
    <rPh sb="3" eb="5">
      <t>ゴラク</t>
    </rPh>
    <phoneticPr fontId="20"/>
  </si>
  <si>
    <t>教養娯楽用品</t>
    <rPh sb="0" eb="2">
      <t>キョウヨウ</t>
    </rPh>
    <rPh sb="2" eb="4">
      <t>ゴラク</t>
    </rPh>
    <rPh sb="4" eb="6">
      <t>ヨウヒン</t>
    </rPh>
    <phoneticPr fontId="20"/>
  </si>
  <si>
    <t>上下水道料</t>
    <rPh sb="0" eb="4">
      <t>ジョウゲスイドウ</t>
    </rPh>
    <rPh sb="4" eb="5">
      <t>リョウ</t>
    </rPh>
    <phoneticPr fontId="20"/>
  </si>
  <si>
    <t>乳卵類</t>
    <rPh sb="0" eb="1">
      <t>ニュウ</t>
    </rPh>
    <rPh sb="1" eb="2">
      <t>ラン</t>
    </rPh>
    <rPh sb="2" eb="3">
      <t>ルイ</t>
    </rPh>
    <phoneticPr fontId="20"/>
  </si>
  <si>
    <t>(交通・通信)</t>
    <rPh sb="1" eb="3">
      <t>コウツウ</t>
    </rPh>
    <rPh sb="4" eb="6">
      <t>ツウシン</t>
    </rPh>
    <phoneticPr fontId="20"/>
  </si>
  <si>
    <t>授業料等</t>
    <rPh sb="0" eb="3">
      <t>ジュギョウリョウ</t>
    </rPh>
    <rPh sb="3" eb="4">
      <t>トウ</t>
    </rPh>
    <phoneticPr fontId="20"/>
  </si>
  <si>
    <t>肉類</t>
  </si>
  <si>
    <t>教養娯楽サービス</t>
    <rPh sb="0" eb="2">
      <t>キョウヨウ</t>
    </rPh>
    <rPh sb="2" eb="4">
      <t>ゴラク</t>
    </rPh>
    <phoneticPr fontId="20"/>
  </si>
  <si>
    <t>生鮮食品</t>
    <rPh sb="0" eb="2">
      <t>セイセン</t>
    </rPh>
    <rPh sb="2" eb="4">
      <t>ショクヒン</t>
    </rPh>
    <phoneticPr fontId="20"/>
  </si>
  <si>
    <t>電気代</t>
    <rPh sb="0" eb="3">
      <t>デンキダイ</t>
    </rPh>
    <phoneticPr fontId="20"/>
  </si>
  <si>
    <t>自動車等関係費</t>
    <rPh sb="0" eb="3">
      <t>ジドウシャ</t>
    </rPh>
    <rPh sb="3" eb="4">
      <t>トウ</t>
    </rPh>
    <rPh sb="4" eb="7">
      <t>カンケイヒ</t>
    </rPh>
    <phoneticPr fontId="20"/>
  </si>
  <si>
    <t>生鮮魚介</t>
    <rPh sb="0" eb="2">
      <t>セイセン</t>
    </rPh>
    <rPh sb="2" eb="4">
      <t>ギョカイ</t>
    </rPh>
    <phoneticPr fontId="20"/>
  </si>
  <si>
    <t>Ⅱ　浜松市</t>
  </si>
  <si>
    <t>設備修繕・維持</t>
  </si>
  <si>
    <t>上下水道料</t>
    <rPh sb="0" eb="2">
      <t>ジョウゲ</t>
    </rPh>
    <rPh sb="2" eb="4">
      <t>スイドウ</t>
    </rPh>
    <rPh sb="4" eb="5">
      <t>リョウ</t>
    </rPh>
    <phoneticPr fontId="20"/>
  </si>
  <si>
    <t>果物</t>
    <rPh sb="0" eb="2">
      <t>クダモノ</t>
    </rPh>
    <phoneticPr fontId="20"/>
  </si>
  <si>
    <t>　２  総合、生鮮食品を除く総合、生鮮食品及びエネルギーを除く総合の指数、前年比</t>
    <rPh sb="4" eb="6">
      <t>ソウゴウ</t>
    </rPh>
    <rPh sb="7" eb="9">
      <t>セイセン</t>
    </rPh>
    <rPh sb="9" eb="11">
      <t>ショクヒン</t>
    </rPh>
    <rPh sb="12" eb="13">
      <t>ノゾ</t>
    </rPh>
    <rPh sb="14" eb="16">
      <t>ソウゴウ</t>
    </rPh>
    <rPh sb="17" eb="19">
      <t>セイセン</t>
    </rPh>
    <rPh sb="19" eb="21">
      <t>ショクヒン</t>
    </rPh>
    <rPh sb="21" eb="22">
      <t>オヨ</t>
    </rPh>
    <rPh sb="29" eb="30">
      <t>ノゾ</t>
    </rPh>
    <rPh sb="31" eb="33">
      <t>ソウゴウ</t>
    </rPh>
    <rPh sb="37" eb="39">
      <t>ゼンネン</t>
    </rPh>
    <rPh sb="39" eb="40">
      <t>ヒ</t>
    </rPh>
    <phoneticPr fontId="20"/>
  </si>
  <si>
    <t>前年度比(%)</t>
    <rPh sb="0" eb="4">
      <t>ゼンネンドヒ</t>
    </rPh>
    <phoneticPr fontId="20"/>
  </si>
  <si>
    <t>令和４年平均</t>
    <rPh sb="0" eb="2">
      <t>レイワ</t>
    </rPh>
    <rPh sb="3" eb="4">
      <t>ネン</t>
    </rPh>
    <rPh sb="4" eb="6">
      <t>ヘイキン</t>
    </rPh>
    <phoneticPr fontId="20"/>
  </si>
  <si>
    <t xml:space="preserve">- </t>
  </si>
  <si>
    <t>魚介類</t>
    <rPh sb="0" eb="3">
      <t>ギョカイルイ</t>
    </rPh>
    <phoneticPr fontId="20"/>
  </si>
  <si>
    <t>シャツ・セーター・下着類</t>
    <rPh sb="9" eb="12">
      <t>シタギルイ</t>
    </rPh>
    <phoneticPr fontId="20"/>
  </si>
  <si>
    <t xml:space="preserve"> </t>
  </si>
  <si>
    <t>生鮮果物</t>
    <rPh sb="0" eb="2">
      <t>セイセン</t>
    </rPh>
    <rPh sb="2" eb="4">
      <t>クダモノ</t>
    </rPh>
    <phoneticPr fontId="20"/>
  </si>
  <si>
    <t>前年比寄与度順</t>
    <rPh sb="0" eb="3">
      <t>ゼンネンヒ</t>
    </rPh>
    <rPh sb="3" eb="6">
      <t>キヨド</t>
    </rPh>
    <rPh sb="6" eb="7">
      <t>ジュン</t>
    </rPh>
    <phoneticPr fontId="20"/>
  </si>
  <si>
    <t>前年比(％)</t>
    <rPh sb="0" eb="2">
      <t>ゼンネン</t>
    </rPh>
    <rPh sb="2" eb="3">
      <t>ヒ</t>
    </rPh>
    <phoneticPr fontId="20"/>
  </si>
  <si>
    <t>家事雑貨</t>
    <rPh sb="0" eb="2">
      <t>カジ</t>
    </rPh>
    <rPh sb="2" eb="4">
      <t>ザッカ</t>
    </rPh>
    <phoneticPr fontId="20"/>
  </si>
  <si>
    <t>下
落　　　　　　　　　　　　　　　　　　　　　　　　　　　　　　　　　　　　　　　　　　　　　　　　　　　　　　　　　　　　　　　　　　　　　　　　　　　　　　　　　　</t>
    <rPh sb="0" eb="1">
      <t>シタ</t>
    </rPh>
    <rPh sb="2" eb="3">
      <t>オチル</t>
    </rPh>
    <phoneticPr fontId="20"/>
  </si>
  <si>
    <t>交通</t>
    <rPh sb="0" eb="2">
      <t>コウツウ</t>
    </rPh>
    <phoneticPr fontId="20"/>
  </si>
  <si>
    <t>４ 変化率及び寄与度は、端数処理前の指数値を用いて計算しているため、公表された指数値を</t>
  </si>
  <si>
    <t xml:space="preserve">   用いて計算した値とは一致しない場合があります。</t>
  </si>
  <si>
    <t>◎ 参考URL</t>
  </si>
  <si>
    <t>　　この資料のデータは、次のＵＲＬからダウンロードできます。</t>
  </si>
  <si>
    <t>補習教育</t>
    <rPh sb="0" eb="2">
      <t>ホシュウ</t>
    </rPh>
    <rPh sb="2" eb="4">
      <t>キョウイク</t>
    </rPh>
    <phoneticPr fontId="20"/>
  </si>
  <si>
    <r>
      <t>　</t>
    </r>
    <r>
      <rPr>
        <sz val="11"/>
        <color auto="1"/>
        <rFont val="ＭＳ Ｐ明朝"/>
      </rPr>
      <t>　　統計センターしずおか　　</t>
    </r>
    <r>
      <rPr>
        <sz val="11"/>
        <color auto="1"/>
        <rFont val="ＭＳ Ｐゴシック"/>
      </rPr>
      <t>https://toukei.pref.shizuoka.jp/</t>
    </r>
  </si>
  <si>
    <t>　　　　　　分野一覧→物価・家計→小売物価統計調査</t>
  </si>
  <si>
    <t>家賃</t>
    <rPh sb="0" eb="2">
      <t>ヤチン</t>
    </rPh>
    <phoneticPr fontId="20"/>
  </si>
  <si>
    <t>生鮮魚介</t>
  </si>
  <si>
    <t>26年</t>
    <rPh sb="2" eb="3">
      <t>ネン</t>
    </rPh>
    <phoneticPr fontId="79"/>
  </si>
  <si>
    <t>　 　* 詳細については、総務省統計局のホームページを参照してください。</t>
  </si>
  <si>
    <t>２ 指数の基準時及びウエイトの算定期間は、2020年の１年間であり、指数の算定は、</t>
  </si>
  <si>
    <t>交通</t>
  </si>
  <si>
    <t>家事サービス</t>
  </si>
  <si>
    <t>　　静　　岡　　市</t>
    <rPh sb="2" eb="3">
      <t>シズ</t>
    </rPh>
    <rPh sb="5" eb="6">
      <t>オカ</t>
    </rPh>
    <rPh sb="8" eb="9">
      <t>シ</t>
    </rPh>
    <phoneticPr fontId="20"/>
  </si>
  <si>
    <t>(2020年=100)</t>
    <rPh sb="5" eb="6">
      <t>ネン</t>
    </rPh>
    <phoneticPr fontId="20"/>
  </si>
  <si>
    <t>ウエイト</t>
  </si>
  <si>
    <t>酒類</t>
  </si>
  <si>
    <t>持家の帰属家賃を除く総合</t>
    <rPh sb="8" eb="9">
      <t>ノゾ</t>
    </rPh>
    <rPh sb="10" eb="12">
      <t>ソウゴウ</t>
    </rPh>
    <phoneticPr fontId="20"/>
  </si>
  <si>
    <t>家庭用耐久財</t>
  </si>
  <si>
    <t>持 家 の 帰 属 家 賃 及 び生鮮食品を除く総合</t>
    <rPh sb="17" eb="19">
      <t>セイセン</t>
    </rPh>
    <rPh sb="19" eb="21">
      <t>ショクヒン</t>
    </rPh>
    <rPh sb="22" eb="23">
      <t>ノゾ</t>
    </rPh>
    <rPh sb="24" eb="26">
      <t>ソウゴウ</t>
    </rPh>
    <phoneticPr fontId="20"/>
  </si>
  <si>
    <t>12年</t>
    <rPh sb="2" eb="3">
      <t>ネン</t>
    </rPh>
    <phoneticPr fontId="20"/>
  </si>
  <si>
    <t>履物類</t>
  </si>
  <si>
    <t>生鮮食品を除く食料</t>
    <rPh sb="0" eb="2">
      <t>セイセン</t>
    </rPh>
    <rPh sb="2" eb="4">
      <t>ショクヒン</t>
    </rPh>
    <rPh sb="5" eb="6">
      <t>ノゾ</t>
    </rPh>
    <rPh sb="7" eb="9">
      <t>ショクリョウ</t>
    </rPh>
    <phoneticPr fontId="20"/>
  </si>
  <si>
    <t>穀類</t>
    <rPh sb="0" eb="2">
      <t>コクルイ</t>
    </rPh>
    <phoneticPr fontId="20"/>
  </si>
  <si>
    <t>教養娯楽用品</t>
  </si>
  <si>
    <t>持家の帰属家賃を除く家賃</t>
    <rPh sb="0" eb="2">
      <t>モチイエ</t>
    </rPh>
    <rPh sb="3" eb="5">
      <t>キゾク</t>
    </rPh>
    <rPh sb="5" eb="7">
      <t>ヤチン</t>
    </rPh>
    <rPh sb="8" eb="9">
      <t>ノゾ</t>
    </rPh>
    <rPh sb="10" eb="12">
      <t>ヤチン</t>
    </rPh>
    <phoneticPr fontId="20"/>
  </si>
  <si>
    <t>ガス代</t>
    <rPh sb="2" eb="3">
      <t>ダイ</t>
    </rPh>
    <phoneticPr fontId="20"/>
  </si>
  <si>
    <t>2020年基準</t>
    <rPh sb="4" eb="5">
      <t>ネン</t>
    </rPh>
    <rPh sb="5" eb="7">
      <t>キジュン</t>
    </rPh>
    <phoneticPr fontId="20"/>
  </si>
  <si>
    <t>医薬品・健康保持用摂取品</t>
    <rPh sb="1" eb="2">
      <t>クスリ</t>
    </rPh>
    <phoneticPr fontId="20"/>
  </si>
  <si>
    <t>室内装備品</t>
    <rPh sb="0" eb="2">
      <t>シツナイ</t>
    </rPh>
    <rPh sb="2" eb="5">
      <t>ソウビヒン</t>
    </rPh>
    <phoneticPr fontId="20"/>
  </si>
  <si>
    <t>被服及び履物</t>
  </si>
  <si>
    <t>13年</t>
    <rPh sb="2" eb="3">
      <t>ネン</t>
    </rPh>
    <phoneticPr fontId="20"/>
  </si>
  <si>
    <t>寝具類</t>
    <rPh sb="0" eb="2">
      <t>シング</t>
    </rPh>
    <rPh sb="2" eb="3">
      <t>ルイ</t>
    </rPh>
    <phoneticPr fontId="20"/>
  </si>
  <si>
    <t>家事用消耗品</t>
    <rPh sb="0" eb="3">
      <t>カジヨウ</t>
    </rPh>
    <rPh sb="3" eb="5">
      <t>ショウモウ</t>
    </rPh>
    <rPh sb="5" eb="6">
      <t>ヒン</t>
    </rPh>
    <phoneticPr fontId="20"/>
  </si>
  <si>
    <t>他の光熱</t>
    <rPh sb="0" eb="1">
      <t>ホカ</t>
    </rPh>
    <rPh sb="2" eb="4">
      <t>コウネツ</t>
    </rPh>
    <phoneticPr fontId="20"/>
  </si>
  <si>
    <t>家事サービス</t>
    <rPh sb="0" eb="2">
      <t>カジ</t>
    </rPh>
    <phoneticPr fontId="20"/>
  </si>
  <si>
    <t>ガス代</t>
  </si>
  <si>
    <t>衣料</t>
    <rPh sb="0" eb="2">
      <t>イリョウ</t>
    </rPh>
    <phoneticPr fontId="20"/>
  </si>
  <si>
    <t>※生鮮食品…生鮮魚介、生鮮野菜、生鮮果物</t>
    <rPh sb="1" eb="3">
      <t>セイセン</t>
    </rPh>
    <rPh sb="3" eb="5">
      <t>ショクヒン</t>
    </rPh>
    <rPh sb="6" eb="8">
      <t>セイセン</t>
    </rPh>
    <rPh sb="8" eb="10">
      <t>ギョカイ</t>
    </rPh>
    <rPh sb="11" eb="13">
      <t>セイセン</t>
    </rPh>
    <rPh sb="13" eb="15">
      <t>ヤサイ</t>
    </rPh>
    <rPh sb="16" eb="18">
      <t>セイセン</t>
    </rPh>
    <rPh sb="18" eb="20">
      <t>クダモノ</t>
    </rPh>
    <phoneticPr fontId="20"/>
  </si>
  <si>
    <t>令和元年</t>
    <rPh sb="0" eb="2">
      <t>レイワ</t>
    </rPh>
    <rPh sb="2" eb="4">
      <t>ガンネン</t>
    </rPh>
    <phoneticPr fontId="20"/>
  </si>
  <si>
    <t>他の諸雑費</t>
    <rPh sb="0" eb="1">
      <t>ホカ</t>
    </rPh>
    <rPh sb="2" eb="5">
      <t>ショザッピ</t>
    </rPh>
    <phoneticPr fontId="20"/>
  </si>
  <si>
    <t>寝具類</t>
  </si>
  <si>
    <t>交通・通信</t>
  </si>
  <si>
    <t>中　　分　　類　　指　　数</t>
    <rPh sb="0" eb="1">
      <t>チュウ</t>
    </rPh>
    <rPh sb="3" eb="4">
      <t>ブン</t>
    </rPh>
    <rPh sb="6" eb="7">
      <t>タグイ</t>
    </rPh>
    <rPh sb="9" eb="10">
      <t>ユビ</t>
    </rPh>
    <rPh sb="12" eb="13">
      <t>カズ</t>
    </rPh>
    <phoneticPr fontId="20"/>
  </si>
  <si>
    <t>持家の帰属家賃を除く総合</t>
  </si>
  <si>
    <t>和服</t>
  </si>
  <si>
    <t>シャツ・セーター・下着類</t>
  </si>
  <si>
    <t>シャツ・セーター類</t>
  </si>
  <si>
    <t>他の被服</t>
  </si>
  <si>
    <t>他の被服類</t>
  </si>
  <si>
    <t>保健医療</t>
  </si>
  <si>
    <t>※生鮮○○は中分類ではないが、総合指数への寄与が大きかった中分類の項目では中分類として用いる。</t>
    <rPh sb="1" eb="3">
      <t>セイセン</t>
    </rPh>
    <rPh sb="6" eb="9">
      <t>チュウブンルイ</t>
    </rPh>
    <rPh sb="15" eb="17">
      <t>ソウゴウ</t>
    </rPh>
    <rPh sb="17" eb="19">
      <t>シスウ</t>
    </rPh>
    <rPh sb="21" eb="23">
      <t>キヨ</t>
    </rPh>
    <rPh sb="24" eb="25">
      <t>オオ</t>
    </rPh>
    <rPh sb="29" eb="32">
      <t>チュウブンルイ</t>
    </rPh>
    <rPh sb="33" eb="35">
      <t>コウモク</t>
    </rPh>
    <rPh sb="37" eb="40">
      <t>チュウブンルイ</t>
    </rPh>
    <rPh sb="43" eb="44">
      <t>モチ</t>
    </rPh>
    <phoneticPr fontId="20"/>
  </si>
  <si>
    <r>
      <t>総合指数（令和2(2020)年=100）</t>
    </r>
    <r>
      <rPr>
        <sz val="10.5"/>
        <color auto="1"/>
        <rFont val="ＭＳ Ｐ明朝"/>
      </rPr>
      <t>は</t>
    </r>
    <r>
      <rPr>
        <b/>
        <sz val="10.5"/>
        <color auto="1"/>
        <rFont val="ＭＳ Ｐゴシック"/>
      </rPr>
      <t>101.7</t>
    </r>
    <r>
      <rPr>
        <sz val="10.5"/>
        <color auto="1"/>
        <rFont val="ＭＳ Ｐ明朝"/>
      </rPr>
      <t>となり、前年比は</t>
    </r>
    <r>
      <rPr>
        <b/>
        <sz val="10.5"/>
        <color auto="1"/>
        <rFont val="ＭＳ Ｐゴシック"/>
      </rPr>
      <t>2.6％の上昇</t>
    </r>
    <r>
      <rPr>
        <sz val="10.5"/>
        <color auto="1"/>
        <rFont val="ＭＳ Ｐ明朝"/>
      </rPr>
      <t>となった。　　　　　　　　　　　　　　　　　　　　　　　　　　　　　　　　　　　　　　　　　　　　　　　　　　　　　　　　　　　　　　　　　　　　　　　　　　　　　　　　　　　　　　　　　　　　　　　　　　　　　　　　　　　　　　　　　　　　　　　　　　　　　　　　　　　　　　　　　　　</t>
    </r>
    <rPh sb="5" eb="7">
      <t>レイワ</t>
    </rPh>
    <rPh sb="39" eb="41">
      <t>ジョウショウ</t>
    </rPh>
    <phoneticPr fontId="20"/>
  </si>
  <si>
    <t>年平均</t>
    <rPh sb="0" eb="1">
      <t>トシ</t>
    </rPh>
    <rPh sb="1" eb="3">
      <t>ヘイキン</t>
    </rPh>
    <phoneticPr fontId="20"/>
  </si>
  <si>
    <t>静岡県知事直轄組織統計調査課</t>
    <rPh sb="0" eb="3">
      <t>シズオカケン</t>
    </rPh>
    <rPh sb="3" eb="9">
      <t>チジチョッカツソシキ</t>
    </rPh>
    <rPh sb="9" eb="11">
      <t>トウケイ</t>
    </rPh>
    <rPh sb="11" eb="14">
      <t>チョウサカ</t>
    </rPh>
    <phoneticPr fontId="20"/>
  </si>
  <si>
    <t>通信</t>
  </si>
  <si>
    <t>教科書・学習参考教材</t>
  </si>
  <si>
    <t>補習教育</t>
  </si>
  <si>
    <t>2.6%   （0.13）</t>
  </si>
  <si>
    <t>教養娯楽</t>
  </si>
  <si>
    <t>飲料</t>
  </si>
  <si>
    <t>教養娯楽用耐久財</t>
  </si>
  <si>
    <t>27年</t>
    <rPh sb="2" eb="3">
      <t>ネン</t>
    </rPh>
    <phoneticPr fontId="79"/>
  </si>
  <si>
    <t>23年</t>
    <rPh sb="2" eb="3">
      <t>ネン</t>
    </rPh>
    <phoneticPr fontId="79"/>
  </si>
  <si>
    <t>教養娯楽サービス</t>
  </si>
  <si>
    <t>諸雑費</t>
  </si>
  <si>
    <t>理美容サービス</t>
  </si>
  <si>
    <t>理美容用品</t>
  </si>
  <si>
    <t>外食</t>
  </si>
  <si>
    <t>身の回り用品</t>
    <rPh sb="4" eb="6">
      <t>ヨウヒン</t>
    </rPh>
    <phoneticPr fontId="20"/>
  </si>
  <si>
    <t>たばこ</t>
  </si>
  <si>
    <t>≪別掲≫</t>
    <rPh sb="1" eb="3">
      <t>ベッケイ</t>
    </rPh>
    <phoneticPr fontId="20"/>
  </si>
  <si>
    <t>教育関係費</t>
  </si>
  <si>
    <t>エネルギー</t>
  </si>
  <si>
    <t>情報通信関係費</t>
    <rPh sb="0" eb="2">
      <t>ジョウホウ</t>
    </rPh>
    <rPh sb="2" eb="4">
      <t>ツウシン</t>
    </rPh>
    <rPh sb="4" eb="7">
      <t>カンケイヒ</t>
    </rPh>
    <phoneticPr fontId="20"/>
  </si>
  <si>
    <t>教養娯楽関係費</t>
  </si>
  <si>
    <t>※エネルギー…電気代、都市ガス代、プロパンガス、灯油、ガソリン</t>
    <rPh sb="7" eb="10">
      <t>デンキダイ</t>
    </rPh>
    <rPh sb="11" eb="13">
      <t>トシ</t>
    </rPh>
    <rPh sb="15" eb="16">
      <t>ダイ</t>
    </rPh>
    <rPh sb="24" eb="26">
      <t>トウユ</t>
    </rPh>
    <phoneticPr fontId="20"/>
  </si>
  <si>
    <t>　　浜　　松　　市</t>
    <rPh sb="2" eb="3">
      <t>ハマ</t>
    </rPh>
    <rPh sb="5" eb="6">
      <t>マツ</t>
    </rPh>
    <rPh sb="8" eb="9">
      <t>シ</t>
    </rPh>
    <phoneticPr fontId="20"/>
  </si>
  <si>
    <t>△ 0.25</t>
  </si>
  <si>
    <t>静岡市消費者物価指数の推移</t>
    <rPh sb="0" eb="2">
      <t>シズオカ</t>
    </rPh>
    <rPh sb="2" eb="3">
      <t>シ</t>
    </rPh>
    <rPh sb="3" eb="6">
      <t>ショウヒシャ</t>
    </rPh>
    <rPh sb="6" eb="8">
      <t>ブッカ</t>
    </rPh>
    <rPh sb="8" eb="10">
      <t>シスウ</t>
    </rPh>
    <rPh sb="11" eb="13">
      <t>スイイ</t>
    </rPh>
    <phoneticPr fontId="20"/>
  </si>
  <si>
    <t>前年比（%）</t>
    <rPh sb="0" eb="2">
      <t>ゼンネン</t>
    </rPh>
    <rPh sb="2" eb="3">
      <t>ヒ</t>
    </rPh>
    <phoneticPr fontId="20"/>
  </si>
  <si>
    <t>生鮮食品を除く食料</t>
  </si>
  <si>
    <t>8年</t>
    <rPh sb="1" eb="2">
      <t>ネン</t>
    </rPh>
    <phoneticPr fontId="20"/>
  </si>
  <si>
    <t>10年</t>
    <rPh sb="2" eb="3">
      <t>ネン</t>
    </rPh>
    <phoneticPr fontId="20"/>
  </si>
  <si>
    <t>11年</t>
    <rPh sb="2" eb="3">
      <t>ネン</t>
    </rPh>
    <phoneticPr fontId="20"/>
  </si>
  <si>
    <t>14年</t>
    <rPh sb="2" eb="3">
      <t>ネン</t>
    </rPh>
    <phoneticPr fontId="20"/>
  </si>
  <si>
    <t>16年</t>
    <rPh sb="2" eb="3">
      <t>ネン</t>
    </rPh>
    <phoneticPr fontId="20"/>
  </si>
  <si>
    <t>17年</t>
    <rPh sb="2" eb="3">
      <t>ネン</t>
    </rPh>
    <phoneticPr fontId="20"/>
  </si>
  <si>
    <t>18年</t>
    <rPh sb="2" eb="3">
      <t>ネン</t>
    </rPh>
    <phoneticPr fontId="20"/>
  </si>
  <si>
    <t>調理パン、調理カレー</t>
    <rPh sb="0" eb="2">
      <t>チョウリ</t>
    </rPh>
    <rPh sb="5" eb="7">
      <t>チョウリ</t>
    </rPh>
    <phoneticPr fontId="20"/>
  </si>
  <si>
    <t>19年</t>
    <rPh sb="2" eb="3">
      <t>ネン</t>
    </rPh>
    <phoneticPr fontId="20"/>
  </si>
  <si>
    <t>前年度比寄与度順</t>
    <rPh sb="0" eb="4">
      <t>ゼンネンドヒ</t>
    </rPh>
    <rPh sb="4" eb="7">
      <t>キヨド</t>
    </rPh>
    <rPh sb="7" eb="8">
      <t>ジュン</t>
    </rPh>
    <phoneticPr fontId="20"/>
  </si>
  <si>
    <t>総合</t>
  </si>
  <si>
    <t>27.8%   (0.95）</t>
  </si>
  <si>
    <t>持家の帰属家賃及び生鮮食品を除く総合</t>
  </si>
  <si>
    <t>21年</t>
    <rPh sb="2" eb="3">
      <t>ネン</t>
    </rPh>
    <phoneticPr fontId="20"/>
  </si>
  <si>
    <t>(保健医療)</t>
    <rPh sb="1" eb="3">
      <t>ホケン</t>
    </rPh>
    <rPh sb="3" eb="5">
      <t>イリョウ</t>
    </rPh>
    <phoneticPr fontId="20"/>
  </si>
  <si>
    <t>平成22年</t>
    <rPh sb="0" eb="2">
      <t>ヘイセイ</t>
    </rPh>
    <rPh sb="4" eb="5">
      <t>ネン</t>
    </rPh>
    <phoneticPr fontId="20"/>
  </si>
  <si>
    <t>生鮮食品及びエネルギーを除く総合</t>
    <rPh sb="0" eb="2">
      <t>セイセン</t>
    </rPh>
    <rPh sb="2" eb="4">
      <t>ショクヒン</t>
    </rPh>
    <rPh sb="4" eb="5">
      <t>オヨ</t>
    </rPh>
    <rPh sb="12" eb="13">
      <t>ノゾ</t>
    </rPh>
    <rPh sb="14" eb="16">
      <t>ソウゴウ</t>
    </rPh>
    <phoneticPr fontId="79"/>
  </si>
  <si>
    <t>29年</t>
    <rPh sb="2" eb="3">
      <t>ネン</t>
    </rPh>
    <phoneticPr fontId="79"/>
  </si>
  <si>
    <t>（％）</t>
  </si>
  <si>
    <t>中分類一覧</t>
    <rPh sb="0" eb="3">
      <t>チュウブンルイ</t>
    </rPh>
    <rPh sb="3" eb="5">
      <t>イチラン</t>
    </rPh>
    <phoneticPr fontId="20"/>
  </si>
  <si>
    <t>生鮮食品を除く総合</t>
  </si>
  <si>
    <t>魚介類</t>
  </si>
  <si>
    <t>乳卵類</t>
  </si>
  <si>
    <t>生鮮野菜</t>
  </si>
  <si>
    <t>平成
22年</t>
  </si>
  <si>
    <t>他の光熱</t>
  </si>
  <si>
    <t>果物</t>
  </si>
  <si>
    <t>菓子類</t>
  </si>
  <si>
    <t>調理食品</t>
  </si>
  <si>
    <t>持家の帰属家賃を除く住居</t>
  </si>
  <si>
    <t>家賃</t>
  </si>
  <si>
    <t>電気代</t>
  </si>
  <si>
    <t>上下水道料</t>
  </si>
  <si>
    <t>家具・家事用品</t>
  </si>
  <si>
    <t>家事雑貨</t>
  </si>
  <si>
    <t>医療品・健康保持用摂取品</t>
  </si>
  <si>
    <t>身の回り品</t>
  </si>
  <si>
    <t>前年度比</t>
    <rPh sb="0" eb="4">
      <t>ゼンネンドヒ</t>
    </rPh>
    <phoneticPr fontId="20"/>
  </si>
  <si>
    <t>寄与度順</t>
    <rPh sb="0" eb="3">
      <t>キヨド</t>
    </rPh>
    <rPh sb="3" eb="4">
      <t>ジュン</t>
    </rPh>
    <phoneticPr fontId="20"/>
  </si>
  <si>
    <t>食パン</t>
    <rPh sb="0" eb="1">
      <t>ショク</t>
    </rPh>
    <phoneticPr fontId="20"/>
  </si>
  <si>
    <t>10大費目</t>
    <rPh sb="2" eb="3">
      <t>ダイ</t>
    </rPh>
    <rPh sb="3" eb="5">
      <t>ヒモク</t>
    </rPh>
    <phoneticPr fontId="20"/>
  </si>
  <si>
    <t>保健医療用品・器具</t>
    <rPh sb="0" eb="2">
      <t>ホケン</t>
    </rPh>
    <rPh sb="2" eb="4">
      <t>イリョウ</t>
    </rPh>
    <rPh sb="4" eb="6">
      <t>ヨウヒン</t>
    </rPh>
    <rPh sb="7" eb="9">
      <t>キグ</t>
    </rPh>
    <phoneticPr fontId="20"/>
  </si>
  <si>
    <t>理美容用品</t>
    <rPh sb="0" eb="3">
      <t>リビヨウ</t>
    </rPh>
    <rPh sb="3" eb="5">
      <t>ヨウヒン</t>
    </rPh>
    <phoneticPr fontId="20"/>
  </si>
  <si>
    <t>寝具類</t>
    <rPh sb="0" eb="3">
      <t>シングルイ</t>
    </rPh>
    <phoneticPr fontId="20"/>
  </si>
  <si>
    <t>通信</t>
    <rPh sb="0" eb="2">
      <t>ツウシン</t>
    </rPh>
    <phoneticPr fontId="20"/>
  </si>
  <si>
    <t>令和３年平均</t>
    <rPh sb="0" eb="2">
      <t>レイワ</t>
    </rPh>
    <rPh sb="3" eb="4">
      <t>ネン</t>
    </rPh>
    <rPh sb="4" eb="6">
      <t>ヘイキン</t>
    </rPh>
    <phoneticPr fontId="20"/>
  </si>
  <si>
    <t>3年</t>
    <rPh sb="1" eb="2">
      <t>ネン</t>
    </rPh>
    <phoneticPr fontId="20"/>
  </si>
  <si>
    <t>3年</t>
    <rPh sb="1" eb="2">
      <t>トシ</t>
    </rPh>
    <phoneticPr fontId="20"/>
  </si>
  <si>
    <t>3年</t>
    <rPh sb="1" eb="2">
      <t>ネン</t>
    </rPh>
    <phoneticPr fontId="79"/>
  </si>
  <si>
    <t>民営家賃</t>
    <rPh sb="0" eb="2">
      <t>ミンエイ</t>
    </rPh>
    <rPh sb="2" eb="4">
      <t>ヤチン</t>
    </rPh>
    <phoneticPr fontId="20"/>
  </si>
  <si>
    <r>
      <t xml:space="preserve"> </t>
    </r>
    <r>
      <rPr>
        <sz val="10"/>
        <color auto="1"/>
        <rFont val="ＭＳ Ｐ明朝"/>
      </rPr>
      <t>（2020年=100）</t>
    </r>
  </si>
  <si>
    <t>生鮮食品を
除く総合</t>
    <rPh sb="0" eb="2">
      <t>セイセン</t>
    </rPh>
    <rPh sb="2" eb="4">
      <t>ショクヒン</t>
    </rPh>
    <rPh sb="6" eb="7">
      <t>ノゾ</t>
    </rPh>
    <rPh sb="8" eb="10">
      <t>ソウゴウ</t>
    </rPh>
    <phoneticPr fontId="20"/>
  </si>
  <si>
    <t>令和４年（2022年)平均</t>
    <rPh sb="0" eb="2">
      <t>レイワ</t>
    </rPh>
    <rPh sb="3" eb="4">
      <t>トシ</t>
    </rPh>
    <rPh sb="9" eb="10">
      <t>ネン</t>
    </rPh>
    <rPh sb="11" eb="13">
      <t>ヘイキン</t>
    </rPh>
    <phoneticPr fontId="20"/>
  </si>
  <si>
    <r>
      <t>生鮮食品を除く総合指数</t>
    </r>
    <r>
      <rPr>
        <sz val="10.5"/>
        <color auto="1"/>
        <rFont val="ＭＳ Ｐ明朝"/>
      </rPr>
      <t>は</t>
    </r>
    <r>
      <rPr>
        <b/>
        <sz val="10.5"/>
        <color auto="1"/>
        <rFont val="ＭＳ Ｐゴシック"/>
      </rPr>
      <t>101.5</t>
    </r>
    <r>
      <rPr>
        <sz val="10.5"/>
        <color auto="1"/>
        <rFont val="ＭＳ Ｐ明朝"/>
      </rPr>
      <t>となり、前年比は</t>
    </r>
    <r>
      <rPr>
        <b/>
        <sz val="10.5"/>
        <color auto="1"/>
        <rFont val="ＭＳ Ｐゴシック"/>
      </rPr>
      <t>2.4％の上昇</t>
    </r>
    <r>
      <rPr>
        <sz val="10.5"/>
        <color auto="1"/>
        <rFont val="ＭＳ Ｐ明朝"/>
      </rPr>
      <t>となった。</t>
    </r>
    <rPh sb="21" eb="23">
      <t>ゼンネン</t>
    </rPh>
    <rPh sb="23" eb="24">
      <t>ヒ</t>
    </rPh>
    <rPh sb="30" eb="32">
      <t>ジョウショウ</t>
    </rPh>
    <phoneticPr fontId="20"/>
  </si>
  <si>
    <r>
      <t>生鮮食品及びエネルギーを除く総合指数</t>
    </r>
    <r>
      <rPr>
        <sz val="10.5"/>
        <color auto="1"/>
        <rFont val="ＭＳ Ｐ明朝"/>
      </rPr>
      <t>は</t>
    </r>
    <r>
      <rPr>
        <b/>
        <sz val="10.5"/>
        <color auto="1"/>
        <rFont val="ＭＳ Ｐゴシック"/>
      </rPr>
      <t>99.7</t>
    </r>
    <r>
      <rPr>
        <sz val="10.5"/>
        <color auto="1"/>
        <rFont val="ＭＳ Ｐ明朝"/>
      </rPr>
      <t>となり、前年比は</t>
    </r>
    <r>
      <rPr>
        <b/>
        <sz val="10.5"/>
        <color auto="1"/>
        <rFont val="ＭＳ Ｐゴシック"/>
      </rPr>
      <t>0.8％の上昇</t>
    </r>
    <r>
      <rPr>
        <sz val="10.5"/>
        <color auto="1"/>
        <rFont val="ＭＳ Ｐ明朝"/>
      </rPr>
      <t>となった。</t>
    </r>
    <rPh sb="0" eb="2">
      <t>セイセン</t>
    </rPh>
    <rPh sb="2" eb="4">
      <t>ショクヒン</t>
    </rPh>
    <rPh sb="4" eb="5">
      <t>オヨ</t>
    </rPh>
    <rPh sb="28" eb="29">
      <t>ネン</t>
    </rPh>
    <rPh sb="29" eb="30">
      <t>ヒ</t>
    </rPh>
    <rPh sb="36" eb="38">
      <t>ジョウショウ</t>
    </rPh>
    <phoneticPr fontId="20"/>
  </si>
  <si>
    <t>4年</t>
    <rPh sb="1" eb="2">
      <t>ネン</t>
    </rPh>
    <phoneticPr fontId="20"/>
  </si>
  <si>
    <r>
      <t>総合指数（令和2(2020)年=100）</t>
    </r>
    <r>
      <rPr>
        <sz val="10.5"/>
        <color auto="1"/>
        <rFont val="ＭＳ Ｐ明朝"/>
      </rPr>
      <t>は</t>
    </r>
    <r>
      <rPr>
        <b/>
        <sz val="10.5"/>
        <color auto="1"/>
        <rFont val="ＭＳ Ｐゴシック"/>
      </rPr>
      <t>103.0</t>
    </r>
    <r>
      <rPr>
        <sz val="10.5"/>
        <color auto="1"/>
        <rFont val="ＭＳ Ｐ明朝"/>
      </rPr>
      <t>となり、前年比は</t>
    </r>
    <r>
      <rPr>
        <b/>
        <sz val="10.5"/>
        <color auto="1"/>
        <rFont val="ＭＳ Ｐゴシック"/>
      </rPr>
      <t>2.8％の上昇</t>
    </r>
    <r>
      <rPr>
        <sz val="10.5"/>
        <color auto="1"/>
        <rFont val="ＭＳ Ｐ明朝"/>
      </rPr>
      <t>となった。　　　　　　　　　　　　　　　　　　　　　　　　　　　　　　　　　　　　　　　　　　　　　　　　　　　　　　　　　　　　　　　　　　　　　　　　　　　　　　　　　　　　　　　　　　　　　　　　　　　　　　　　　　　　　　　　　　　　　　　　　　　　　　　　　　　　　　　　　　　</t>
    </r>
    <rPh sb="5" eb="7">
      <t>レイワ</t>
    </rPh>
    <rPh sb="39" eb="41">
      <t>ジョウショウ</t>
    </rPh>
    <phoneticPr fontId="20"/>
  </si>
  <si>
    <t>△ 0.09</t>
  </si>
  <si>
    <t>4年</t>
    <rPh sb="1" eb="2">
      <t>ネン</t>
    </rPh>
    <phoneticPr fontId="79"/>
  </si>
  <si>
    <t>都市ガス代</t>
    <rPh sb="0" eb="2">
      <t>トシ</t>
    </rPh>
    <rPh sb="4" eb="5">
      <t>ダイ</t>
    </rPh>
    <phoneticPr fontId="20"/>
  </si>
  <si>
    <t>ガソリン</t>
  </si>
  <si>
    <t>△ 0.06</t>
  </si>
  <si>
    <t>まぐろ</t>
  </si>
  <si>
    <t>たまねぎ</t>
  </si>
  <si>
    <t>通信料（携帯電話）</t>
    <rPh sb="0" eb="3">
      <t>ツウシンリョウ</t>
    </rPh>
    <rPh sb="4" eb="6">
      <t>ケイタイ</t>
    </rPh>
    <rPh sb="6" eb="8">
      <t>デンワ</t>
    </rPh>
    <phoneticPr fontId="20"/>
  </si>
  <si>
    <t>ＰＴＡ会費（中学校）</t>
    <rPh sb="3" eb="5">
      <t>カイヒ</t>
    </rPh>
    <rPh sb="6" eb="9">
      <t>チュウガッコウ</t>
    </rPh>
    <phoneticPr fontId="20"/>
  </si>
  <si>
    <t>△ 0.01</t>
  </si>
  <si>
    <t>△ 0.04</t>
  </si>
  <si>
    <t>平成
22年</t>
    <rPh sb="5" eb="6">
      <t>ネン</t>
    </rPh>
    <phoneticPr fontId="20"/>
  </si>
  <si>
    <t>27.8%   （0.99）</t>
  </si>
  <si>
    <t>19.6%   （0.37）</t>
  </si>
  <si>
    <t>2.4%   （0.22）</t>
  </si>
  <si>
    <t>14.5%   （0.18）</t>
  </si>
  <si>
    <t>2.7%   （0.12）</t>
  </si>
  <si>
    <t>-12.8% （-0.46）</t>
  </si>
  <si>
    <t>3.2%   (0.36）</t>
  </si>
  <si>
    <t>1.9%   (0.33）</t>
  </si>
  <si>
    <t>17.2%   (0.27）</t>
  </si>
  <si>
    <t>14.4%   (0.17）</t>
  </si>
  <si>
    <t>3.2%   (0.13）</t>
  </si>
  <si>
    <t>3.1%   (0.13）</t>
  </si>
  <si>
    <t>4.6%   (0.10）</t>
  </si>
  <si>
    <t>5.1%   (0.10）</t>
  </si>
  <si>
    <t>-12.8% (-0.42）</t>
  </si>
  <si>
    <t>-7.1% (-0.10）</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</si>
</sst>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0.0"/>
    <numFmt numFmtId="177" formatCode="0.0_ "/>
    <numFmt numFmtId="178" formatCode="[$-411]ggge&quot;年&quot;m&quot;月&quot;d&quot;日&quot;;@"/>
    <numFmt numFmtId="179" formatCode="#,##0.0;&quot;▲ &quot;#,##0.0"/>
    <numFmt numFmtId="180" formatCode="0.00_ "/>
    <numFmt numFmtId="181" formatCode="0.0%"/>
    <numFmt numFmtId="182" formatCode="0.0;&quot;▲ &quot;0.0"/>
    <numFmt numFmtId="183" formatCode="0_ ;[Red]\-0\ "/>
    <numFmt numFmtId="184" formatCode="#,##0.0_ "/>
    <numFmt numFmtId="185" formatCode="0.000_ "/>
    <numFmt numFmtId="186" formatCode="#,##0.0000;&quot;△ &quot;#,##0.0000"/>
    <numFmt numFmtId="187" formatCode="#,##0.0;&quot;△ &quot;#,##0.0"/>
    <numFmt numFmtId="188" formatCode="#,##0.000;&quot;△ &quot;#,##0.000"/>
    <numFmt numFmtId="189" formatCode="#,##0.00;&quot;△ &quot;#,##0.00"/>
    <numFmt numFmtId="190" formatCode="#,##0;&quot;△ &quot;#,##0"/>
  </numFmts>
  <fonts count="8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2"/>
      <color auto="1"/>
      <name val="ＭＳ Ｐ明朝"/>
      <family val="1"/>
    </font>
    <font>
      <sz val="12"/>
      <color auto="1"/>
      <name val="HG丸ｺﾞｼｯｸM-PRO"/>
      <family val="3"/>
    </font>
    <font>
      <sz val="11"/>
      <color auto="1"/>
      <name val="ＭＳ ゴシック"/>
      <family val="3"/>
    </font>
    <font>
      <sz val="10.5"/>
      <color auto="1"/>
      <name val="HG丸ｺﾞｼｯｸM-PRO"/>
      <family val="3"/>
    </font>
    <font>
      <b/>
      <sz val="12"/>
      <color auto="1"/>
      <name val="ＭＳ Ｐゴシック"/>
      <family val="3"/>
    </font>
    <font>
      <sz val="12"/>
      <color auto="1"/>
      <name val="ＭＳ Ｐゴシック"/>
      <family val="3"/>
    </font>
    <font>
      <sz val="18"/>
      <color auto="1"/>
      <name val="ＭＳ Ｐゴシック"/>
      <family val="3"/>
    </font>
    <font>
      <b/>
      <sz val="11"/>
      <color auto="1"/>
      <name val="ＭＳ Ｐゴシック"/>
      <family val="3"/>
    </font>
    <font>
      <b/>
      <sz val="10.5"/>
      <color auto="1"/>
      <name val="ＭＳ Ｐゴシック"/>
      <family val="3"/>
    </font>
    <font>
      <sz val="10.5"/>
      <color auto="1"/>
      <name val="ＭＳ Ｐ明朝"/>
      <family val="1"/>
    </font>
    <font>
      <sz val="10"/>
      <color auto="1"/>
      <name val="HG丸ｺﾞｼｯｸM-PRO"/>
      <family val="3"/>
    </font>
    <font>
      <sz val="8"/>
      <color auto="1"/>
      <name val="HG丸ｺﾞｼｯｸM-PRO"/>
      <family val="3"/>
    </font>
    <font>
      <sz val="10"/>
      <color auto="1"/>
      <name val="ＭＳ Ｐ明朝"/>
      <family val="1"/>
    </font>
    <font>
      <sz val="9"/>
      <color auto="1"/>
      <name val="ＭＳ Ｐ明朝"/>
      <family val="1"/>
    </font>
    <font>
      <sz val="8"/>
      <color auto="1"/>
      <name val="ＭＳ Ｐ明朝"/>
      <family val="1"/>
    </font>
    <font>
      <sz val="11"/>
      <color auto="1"/>
      <name val="ＭＳ Ｐ明朝"/>
      <family val="1"/>
    </font>
    <font>
      <sz val="10.5"/>
      <color auto="1"/>
      <name val="ＭＳ Ｐゴシック"/>
      <family val="3"/>
    </font>
    <font>
      <sz val="14"/>
      <color auto="1"/>
      <name val="ＭＳ Ｐゴシック"/>
      <family val="3"/>
    </font>
    <font>
      <sz val="11"/>
      <color auto="1"/>
      <name val="HG丸ｺﾞｼｯｸM-PRO"/>
      <family val="3"/>
    </font>
    <font>
      <sz val="20"/>
      <color auto="1"/>
      <name val="ＭＳ Ｐゴシック"/>
      <family val="3"/>
    </font>
    <font>
      <sz val="10.5"/>
      <color indexed="10"/>
      <name val="ＭＳ Ｐ明朝"/>
      <family val="1"/>
    </font>
    <font>
      <sz val="12"/>
      <color indexed="10"/>
      <name val="ＭＳ Ｐ明朝"/>
      <family val="1"/>
    </font>
    <font>
      <sz val="11"/>
      <color indexed="10"/>
      <name val="ＭＳ Ｐ明朝"/>
      <family val="1"/>
    </font>
    <font>
      <b/>
      <sz val="10.5"/>
      <color auto="1"/>
      <name val="ＭＳ Ｐ明朝"/>
      <family val="1"/>
    </font>
    <font>
      <b/>
      <sz val="12"/>
      <color auto="1"/>
      <name val="ＭＳ 明朝"/>
      <family val="1"/>
    </font>
    <font>
      <sz val="11"/>
      <color auto="1"/>
      <name val="ＭＳ 明朝"/>
      <family val="1"/>
    </font>
    <font>
      <b/>
      <sz val="11"/>
      <color auto="1"/>
      <name val="ＭＳ Ｐ明朝"/>
      <family val="1"/>
    </font>
    <font>
      <b/>
      <sz val="10"/>
      <color auto="1"/>
      <name val="ＭＳ Ｐ明朝"/>
      <family val="1"/>
    </font>
    <font>
      <b/>
      <sz val="12"/>
      <color auto="1"/>
      <name val="ＭＳ Ｐ明朝"/>
      <family val="1"/>
    </font>
    <font>
      <sz val="9.5"/>
      <color auto="1"/>
      <name val="ＭＳ Ｐ明朝"/>
      <family val="1"/>
    </font>
    <font>
      <sz val="10.5"/>
      <color auto="1"/>
      <name val="ＭＳ 明朝"/>
      <family val="1"/>
    </font>
    <font>
      <b/>
      <sz val="11"/>
      <color auto="1"/>
      <name val="HG丸ｺﾞｼｯｸM-PRO"/>
      <family val="3"/>
    </font>
    <font>
      <sz val="6"/>
      <color auto="1"/>
      <name val="ＭＳ Ｐ明朝"/>
      <family val="1"/>
    </font>
    <font>
      <sz val="10"/>
      <color auto="1"/>
      <name val="ＭＳ Ｐゴシック"/>
      <family val="3"/>
    </font>
    <font>
      <b/>
      <sz val="20"/>
      <color auto="1"/>
      <name val="ＭＳ Ｐ明朝"/>
      <family val="1"/>
    </font>
    <font>
      <sz val="9"/>
      <color auto="1"/>
      <name val="ＭＳ Ｐゴシック"/>
      <family val="3"/>
    </font>
    <font>
      <sz val="10"/>
      <color auto="1"/>
      <name val="ＭＳ 明朝"/>
      <family val="1"/>
    </font>
    <font>
      <b/>
      <sz val="9"/>
      <color auto="1"/>
      <name val="ＭＳ Ｐ明朝"/>
      <family val="1"/>
    </font>
    <font>
      <sz val="10"/>
      <color indexed="10"/>
      <name val="ＭＳ Ｐ明朝"/>
      <family val="1"/>
    </font>
    <font>
      <b/>
      <sz val="14"/>
      <color auto="1"/>
      <name val="ＭＳ Ｐゴシック"/>
      <family val="3"/>
    </font>
    <font>
      <b/>
      <sz val="8"/>
      <color auto="1"/>
      <name val="ＭＳ Ｐ明朝"/>
      <family val="1"/>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20"/>
      <color auto="1"/>
      <name val="ＭＳ Ｐ明朝"/>
      <family val="1"/>
    </font>
    <font>
      <sz val="8"/>
      <color auto="1"/>
      <name val="ＭＳ Ｐゴシック"/>
      <family val="3"/>
    </font>
    <font>
      <b/>
      <sz val="8"/>
      <color indexed="8"/>
      <name val="ＭＳ Ｐ明朝"/>
      <family val="1"/>
    </font>
    <font>
      <sz val="9"/>
      <color indexed="8"/>
      <name val="ＭＳ Ｐゴシック"/>
      <family val="3"/>
    </font>
    <font>
      <sz val="10"/>
      <color auto="1"/>
      <name val="ＭＳ ゴシック"/>
      <family val="3"/>
    </font>
    <font>
      <sz val="10"/>
      <color indexed="8"/>
      <name val="ＭＳ Ｐ明朝"/>
      <family val="1"/>
    </font>
    <font>
      <sz val="11"/>
      <color auto="1"/>
      <name val="Century Gothic"/>
      <family val="2"/>
    </font>
    <font>
      <b/>
      <sz val="14"/>
      <color auto="1"/>
      <name val="HG丸ｺﾞｼｯｸM-PRO"/>
      <family val="3"/>
    </font>
    <font>
      <sz val="9"/>
      <color auto="1"/>
      <name val="HG丸ｺﾞｼｯｸM-PRO"/>
      <family val="3"/>
    </font>
    <font>
      <b/>
      <sz val="10"/>
      <color auto="1"/>
      <name val="ＭＳ Ｐゴシック"/>
      <family val="3"/>
    </font>
    <font>
      <sz val="10"/>
      <color auto="1"/>
      <name val="Century Gothic"/>
      <family val="2"/>
    </font>
    <font>
      <b/>
      <sz val="16"/>
      <color auto="1"/>
      <name val="ＭＳ Ｐ明朝"/>
      <family val="1"/>
    </font>
    <font>
      <sz val="6"/>
      <color auto="1"/>
      <name val="ＭＳ Ｐ明朝"/>
      <family val="1"/>
    </font>
    <font>
      <sz val="9"/>
      <color auto="1"/>
      <name val="明朝"/>
      <family val="1"/>
    </font>
    <font>
      <sz val="8"/>
      <color auto="1"/>
      <name val="明朝"/>
      <family val="1"/>
    </font>
    <font>
      <b/>
      <sz val="9"/>
      <color auto="1"/>
      <name val="ＭＳ Ｐゴシック"/>
      <family val="3"/>
    </font>
    <font>
      <b/>
      <sz val="10"/>
      <color indexed="8"/>
      <name val="ＭＳ Ｐ明朝"/>
      <family val="1"/>
    </font>
    <font>
      <sz val="7.5"/>
      <color auto="1"/>
      <name val="ＭＳ Ｐ明朝"/>
      <family val="1"/>
    </font>
    <font>
      <sz val="10"/>
      <color rgb="FFFF0000"/>
      <name val="ＭＳ Ｐゴシック"/>
      <family val="3"/>
    </font>
    <font>
      <sz val="8"/>
      <color indexed="10"/>
      <name val="ＭＳ Ｐ明朝"/>
      <family val="1"/>
    </font>
    <font>
      <b/>
      <sz val="10"/>
      <color indexed="10"/>
      <name val="ＭＳ Ｐゴシック"/>
      <family val="3"/>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diagonalDown="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auto="1"/>
      </top>
      <bottom/>
      <diagonal/>
    </border>
    <border>
      <left style="thin">
        <color indexed="64"/>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auto="1"/>
      </top>
      <bottom/>
      <diagonal/>
    </border>
    <border>
      <left/>
      <right/>
      <top/>
      <bottom style="thin">
        <color auto="1"/>
      </bottom>
      <diagonal/>
    </border>
    <border>
      <left/>
      <right style="hair">
        <color indexed="64"/>
      </right>
      <top style="thin">
        <color auto="1"/>
      </top>
      <bottom/>
      <diagonal/>
    </border>
    <border>
      <left/>
      <right style="hair">
        <color indexed="64"/>
      </right>
      <top/>
      <bottom style="thin">
        <color auto="1"/>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auto="1"/>
      </top>
      <bottom/>
      <diagonal/>
    </border>
    <border>
      <left style="hair">
        <color indexed="64"/>
      </left>
      <right/>
      <top/>
      <bottom style="thin">
        <color auto="1"/>
      </bottom>
      <diagonal/>
    </border>
    <border>
      <left/>
      <right style="thin">
        <color indexed="64"/>
      </right>
      <top/>
      <bottom/>
      <diagonal/>
    </border>
    <border>
      <left/>
      <right style="thin">
        <color indexed="64"/>
      </right>
      <top style="thin">
        <color auto="1"/>
      </top>
      <bottom/>
      <diagonal/>
    </border>
    <border>
      <left/>
      <right style="thin">
        <color indexed="64"/>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thin">
        <color auto="1"/>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0" borderId="0"/>
    <xf numFmtId="0" fontId="6"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cellStyleXfs>
  <cellXfs count="517">
    <xf numFmtId="0" fontId="0" fillId="0" borderId="0" xfId="0"/>
    <xf numFmtId="0" fontId="21" fillId="0" borderId="0" xfId="36" applyFont="1">
      <alignment vertical="center"/>
    </xf>
    <xf numFmtId="176" fontId="21" fillId="0" borderId="0" xfId="36" applyNumberFormat="1" applyFont="1" applyAlignment="1">
      <alignment horizontal="center" vertical="center"/>
    </xf>
    <xf numFmtId="0" fontId="22" fillId="0" borderId="0" xfId="36" applyFont="1">
      <alignment vertical="center"/>
    </xf>
    <xf numFmtId="0" fontId="23" fillId="0" borderId="0" xfId="36" applyFont="1">
      <alignment vertical="center"/>
    </xf>
    <xf numFmtId="0" fontId="24" fillId="0" borderId="0" xfId="0" applyFont="1" applyAlignment="1">
      <alignment horizontal="left" vertical="center"/>
    </xf>
    <xf numFmtId="0" fontId="25" fillId="0" borderId="0" xfId="36" applyFont="1" applyFill="1">
      <alignment vertical="center"/>
    </xf>
    <xf numFmtId="0" fontId="26" fillId="0" borderId="0" xfId="36" applyFont="1" applyBorder="1">
      <alignment vertical="center"/>
    </xf>
    <xf numFmtId="0" fontId="26" fillId="0" borderId="0" xfId="36" applyFont="1" applyBorder="1" applyAlignment="1">
      <alignment vertical="center"/>
    </xf>
    <xf numFmtId="0" fontId="27" fillId="0" borderId="0" xfId="36" applyFont="1" applyAlignment="1">
      <alignment horizontal="center"/>
    </xf>
    <xf numFmtId="0" fontId="28" fillId="0" borderId="0" xfId="36" applyFont="1" applyAlignment="1">
      <alignment horizontal="center" vertical="center"/>
    </xf>
    <xf numFmtId="0" fontId="0" fillId="0" borderId="0" xfId="36" applyFont="1" applyFill="1">
      <alignment vertical="center"/>
    </xf>
    <xf numFmtId="0" fontId="29" fillId="0" borderId="0" xfId="36" applyFont="1" applyFill="1">
      <alignment vertical="center"/>
    </xf>
    <xf numFmtId="49" fontId="30" fillId="0" borderId="0" xfId="36" applyNumberFormat="1" applyFont="1" applyFill="1" applyAlignment="1">
      <alignment vertical="center"/>
    </xf>
    <xf numFmtId="0" fontId="30" fillId="0" borderId="0" xfId="36" applyFont="1" applyFill="1" applyAlignment="1">
      <alignment vertical="center"/>
    </xf>
    <xf numFmtId="0" fontId="31" fillId="0" borderId="0" xfId="36" applyFont="1" applyFill="1" applyAlignment="1">
      <alignment horizontal="left" vertical="center"/>
    </xf>
    <xf numFmtId="0" fontId="32" fillId="0" borderId="0" xfId="36" applyFont="1" applyFill="1">
      <alignment vertical="center"/>
    </xf>
    <xf numFmtId="0" fontId="33" fillId="0" borderId="0" xfId="36" applyFont="1" applyAlignment="1">
      <alignment horizontal="right" vertical="center"/>
    </xf>
    <xf numFmtId="0" fontId="34" fillId="0" borderId="0" xfId="36" applyFont="1">
      <alignment vertical="center"/>
    </xf>
    <xf numFmtId="0" fontId="35" fillId="0" borderId="10" xfId="36" applyFont="1" applyBorder="1" applyAlignment="1">
      <alignment horizontal="right" vertical="center" wrapText="1"/>
    </xf>
    <xf numFmtId="0" fontId="36" fillId="0" borderId="11" xfId="36" applyFont="1" applyBorder="1" applyAlignment="1">
      <alignment horizontal="distributed" vertical="center" wrapText="1"/>
    </xf>
    <xf numFmtId="0" fontId="36" fillId="0" borderId="12" xfId="36" applyFont="1" applyBorder="1" applyAlignment="1">
      <alignment horizontal="distributed" vertical="center" wrapText="1"/>
    </xf>
    <xf numFmtId="0" fontId="36" fillId="0" borderId="0" xfId="36" applyFont="1">
      <alignment vertical="center"/>
    </xf>
    <xf numFmtId="0" fontId="0" fillId="0" borderId="0" xfId="0" applyAlignment="1">
      <alignment horizontal="center"/>
    </xf>
    <xf numFmtId="0" fontId="0" fillId="0" borderId="0" xfId="0" applyAlignment="1">
      <alignment vertical="center"/>
    </xf>
    <xf numFmtId="0" fontId="37" fillId="0" borderId="0" xfId="36" applyFont="1" applyFill="1">
      <alignment vertical="center"/>
    </xf>
    <xf numFmtId="0" fontId="33" fillId="0" borderId="0" xfId="36" applyFont="1">
      <alignment vertical="center"/>
    </xf>
    <xf numFmtId="0" fontId="38" fillId="0" borderId="0" xfId="36" applyFont="1" applyAlignment="1">
      <alignment vertical="center"/>
    </xf>
    <xf numFmtId="0" fontId="35" fillId="0" borderId="13" xfId="36" applyFont="1" applyFill="1" applyBorder="1" applyAlignment="1">
      <alignment horizontal="center" vertical="center"/>
    </xf>
    <xf numFmtId="0" fontId="35" fillId="0" borderId="14" xfId="36" applyFont="1" applyBorder="1" applyAlignment="1">
      <alignment horizontal="right" vertical="center" wrapText="1"/>
    </xf>
    <xf numFmtId="0" fontId="36" fillId="0" borderId="15" xfId="36" applyFont="1" applyBorder="1" applyAlignment="1">
      <alignment horizontal="distributed" vertical="center" wrapText="1"/>
    </xf>
    <xf numFmtId="0" fontId="36" fillId="0" borderId="16" xfId="36" applyFont="1" applyBorder="1" applyAlignment="1">
      <alignment horizontal="distributed" vertical="center" wrapText="1"/>
    </xf>
    <xf numFmtId="0" fontId="35" fillId="0" borderId="0" xfId="36" applyFont="1" applyAlignment="1">
      <alignment horizontal="right" vertical="center"/>
    </xf>
    <xf numFmtId="0" fontId="31" fillId="0" borderId="0" xfId="36" applyFont="1" applyFill="1" applyAlignment="1">
      <alignment vertical="center"/>
    </xf>
    <xf numFmtId="0" fontId="35" fillId="0" borderId="0" xfId="36" applyFont="1" applyAlignment="1">
      <alignment horizontal="center" vertical="center"/>
    </xf>
    <xf numFmtId="0" fontId="36" fillId="0" borderId="17" xfId="36" applyFont="1" applyBorder="1" applyAlignment="1">
      <alignment horizontal="center" vertical="center" wrapText="1"/>
    </xf>
    <xf numFmtId="0" fontId="36" fillId="0" borderId="18" xfId="36" applyFont="1" applyBorder="1" applyAlignment="1">
      <alignment horizontal="center" vertical="center" wrapText="1" shrinkToFit="1"/>
    </xf>
    <xf numFmtId="0" fontId="36" fillId="0" borderId="17" xfId="36" applyFont="1" applyBorder="1" applyAlignment="1">
      <alignment horizontal="center" vertical="center" wrapText="1" shrinkToFit="1"/>
    </xf>
    <xf numFmtId="176" fontId="26" fillId="0" borderId="0" xfId="36" applyNumberFormat="1" applyFont="1" applyBorder="1" applyAlignment="1">
      <alignment horizontal="center" vertical="center"/>
    </xf>
    <xf numFmtId="176" fontId="37" fillId="0" borderId="0" xfId="36" applyNumberFormat="1" applyFont="1" applyFill="1" applyAlignment="1">
      <alignment horizontal="center" vertical="center"/>
    </xf>
    <xf numFmtId="176" fontId="22" fillId="0" borderId="0" xfId="36" applyNumberFormat="1" applyFont="1" applyFill="1" applyAlignment="1">
      <alignment horizontal="center" vertical="center"/>
    </xf>
    <xf numFmtId="176" fontId="23" fillId="0" borderId="0" xfId="36" applyNumberFormat="1" applyFont="1" applyFill="1" applyAlignment="1">
      <alignment horizontal="center" vertical="center"/>
    </xf>
    <xf numFmtId="0" fontId="35" fillId="0" borderId="19" xfId="36" applyFont="1" applyBorder="1" applyAlignment="1">
      <alignment horizontal="right" vertical="center" wrapText="1"/>
    </xf>
    <xf numFmtId="0" fontId="36" fillId="0" borderId="20" xfId="36" applyFont="1" applyBorder="1" applyAlignment="1">
      <alignment horizontal="center" vertical="center" wrapText="1"/>
    </xf>
    <xf numFmtId="0" fontId="36" fillId="0" borderId="21" xfId="36" applyFont="1" applyBorder="1" applyAlignment="1">
      <alignment horizontal="center" vertical="center" wrapText="1" shrinkToFit="1"/>
    </xf>
    <xf numFmtId="0" fontId="36" fillId="0" borderId="20" xfId="36" applyFont="1" applyBorder="1" applyAlignment="1">
      <alignment horizontal="center" vertical="center" wrapText="1" shrinkToFit="1"/>
    </xf>
    <xf numFmtId="0" fontId="35" fillId="0" borderId="22" xfId="36" applyFont="1" applyBorder="1" applyAlignment="1">
      <alignment horizontal="center" vertical="center" wrapText="1"/>
    </xf>
    <xf numFmtId="177" fontId="35" fillId="0" borderId="23" xfId="36" applyNumberFormat="1" applyFont="1" applyBorder="1" applyAlignment="1">
      <alignment horizontal="right" vertical="center" wrapText="1"/>
    </xf>
    <xf numFmtId="0" fontId="35" fillId="0" borderId="24" xfId="36" applyFont="1" applyBorder="1" applyAlignment="1">
      <alignment horizontal="right" vertical="center" wrapText="1" shrinkToFit="1"/>
    </xf>
    <xf numFmtId="0" fontId="35" fillId="0" borderId="20" xfId="36" applyFont="1" applyBorder="1" applyAlignment="1">
      <alignment horizontal="right" vertical="center" wrapText="1" shrinkToFit="1"/>
    </xf>
    <xf numFmtId="0" fontId="35" fillId="0" borderId="20" xfId="36" applyFont="1" applyBorder="1" applyAlignment="1">
      <alignment horizontal="center" vertical="center" wrapText="1" shrinkToFit="1"/>
    </xf>
    <xf numFmtId="0" fontId="35" fillId="0" borderId="21" xfId="36" applyFont="1" applyBorder="1" applyAlignment="1">
      <alignment horizontal="center" vertical="center" wrapText="1" shrinkToFit="1"/>
    </xf>
    <xf numFmtId="176" fontId="35" fillId="0" borderId="25" xfId="36" applyNumberFormat="1" applyFont="1" applyFill="1" applyBorder="1" applyAlignment="1">
      <alignment horizontal="right" vertical="center"/>
    </xf>
    <xf numFmtId="176" fontId="35" fillId="0" borderId="26" xfId="36" applyNumberFormat="1" applyFont="1" applyFill="1" applyBorder="1" applyAlignment="1">
      <alignment horizontal="right" vertical="center"/>
    </xf>
    <xf numFmtId="176" fontId="35" fillId="0" borderId="27" xfId="36" applyNumberFormat="1" applyFont="1" applyFill="1" applyBorder="1" applyAlignment="1">
      <alignment horizontal="right" vertical="center"/>
    </xf>
    <xf numFmtId="176" fontId="35" fillId="0" borderId="28" xfId="36" applyNumberFormat="1" applyFont="1" applyFill="1" applyBorder="1" applyAlignment="1">
      <alignment horizontal="right" vertical="center"/>
    </xf>
    <xf numFmtId="176" fontId="35" fillId="0" borderId="27" xfId="36" applyNumberFormat="1" applyFont="1" applyFill="1" applyBorder="1" applyAlignment="1">
      <alignment horizontal="center" vertical="center"/>
    </xf>
    <xf numFmtId="176" fontId="35" fillId="0" borderId="29" xfId="36" applyNumberFormat="1" applyFont="1" applyFill="1" applyBorder="1" applyAlignment="1">
      <alignment horizontal="center" vertical="center"/>
    </xf>
    <xf numFmtId="0" fontId="39" fillId="0" borderId="0" xfId="36" applyFont="1" applyAlignment="1">
      <alignment horizontal="center" vertical="center"/>
    </xf>
    <xf numFmtId="0" fontId="40" fillId="0" borderId="0" xfId="36" applyFont="1" applyFill="1">
      <alignment vertical="center"/>
    </xf>
    <xf numFmtId="0" fontId="35" fillId="0" borderId="0" xfId="36" applyFont="1">
      <alignment vertical="center"/>
    </xf>
    <xf numFmtId="0" fontId="41" fillId="0" borderId="0" xfId="0" applyFont="1" applyAlignment="1">
      <alignment horizontal="center" vertical="center"/>
    </xf>
    <xf numFmtId="176" fontId="35" fillId="0" borderId="29" xfId="36" applyNumberFormat="1" applyFont="1" applyFill="1" applyBorder="1" applyAlignment="1">
      <alignment horizontal="right" vertical="center"/>
    </xf>
    <xf numFmtId="178" fontId="34" fillId="0" borderId="0" xfId="36" quotePrefix="1" applyNumberFormat="1" applyFont="1" applyAlignment="1">
      <alignment vertical="center"/>
    </xf>
    <xf numFmtId="178" fontId="35" fillId="0" borderId="0" xfId="0" applyNumberFormat="1" applyFont="1" applyAlignment="1">
      <alignment vertical="center"/>
    </xf>
    <xf numFmtId="178" fontId="34" fillId="0" borderId="0" xfId="36" quotePrefix="1" applyNumberFormat="1" applyFont="1" applyBorder="1" applyAlignment="1">
      <alignment vertical="center"/>
    </xf>
    <xf numFmtId="178" fontId="35" fillId="0" borderId="0" xfId="0" applyNumberFormat="1" applyFont="1" applyBorder="1" applyAlignment="1">
      <alignment vertical="center"/>
    </xf>
    <xf numFmtId="176" fontId="35" fillId="0" borderId="30" xfId="36" applyNumberFormat="1" applyFont="1" applyBorder="1">
      <alignment vertical="center"/>
    </xf>
    <xf numFmtId="176" fontId="35" fillId="0" borderId="29" xfId="36" applyNumberFormat="1" applyFont="1" applyBorder="1">
      <alignment vertical="center"/>
    </xf>
    <xf numFmtId="178" fontId="34" fillId="0" borderId="0" xfId="36" quotePrefix="1" applyNumberFormat="1" applyFont="1" applyBorder="1" applyAlignment="1">
      <alignment horizontal="distributed" vertical="center"/>
    </xf>
    <xf numFmtId="178" fontId="35" fillId="0" borderId="0" xfId="0" applyNumberFormat="1" applyFont="1" applyBorder="1" applyAlignment="1">
      <alignment horizontal="distributed" vertical="center"/>
    </xf>
    <xf numFmtId="176" fontId="35" fillId="0" borderId="29" xfId="36" quotePrefix="1" applyNumberFormat="1" applyFont="1" applyBorder="1" applyAlignment="1">
      <alignment horizontal="right" vertical="center"/>
    </xf>
    <xf numFmtId="0" fontId="31" fillId="0" borderId="0" xfId="36" applyFont="1" applyFill="1">
      <alignment vertical="center"/>
    </xf>
    <xf numFmtId="0" fontId="42" fillId="0" borderId="0" xfId="36" applyFont="1" applyFill="1">
      <alignment vertical="center"/>
    </xf>
    <xf numFmtId="0" fontId="43" fillId="0" borderId="0" xfId="36" applyFont="1">
      <alignment vertical="center"/>
    </xf>
    <xf numFmtId="0" fontId="44"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shrinkToFit="1"/>
    </xf>
    <xf numFmtId="0" fontId="22" fillId="0" borderId="0" xfId="36" applyFont="1" applyAlignment="1">
      <alignment vertical="center"/>
    </xf>
    <xf numFmtId="0" fontId="45" fillId="0" borderId="0" xfId="36" applyNumberFormat="1" applyFont="1" applyFill="1" applyAlignment="1">
      <alignment horizontal="distributed" vertical="center"/>
    </xf>
    <xf numFmtId="0" fontId="31" fillId="0" borderId="0" xfId="36" applyNumberFormat="1" applyFont="1" applyFill="1" applyAlignment="1">
      <alignment horizontal="distributed" vertical="center"/>
    </xf>
    <xf numFmtId="0" fontId="23" fillId="0" borderId="0" xfId="36" applyFont="1" applyAlignment="1">
      <alignment vertical="center"/>
    </xf>
    <xf numFmtId="0" fontId="21" fillId="0" borderId="0" xfId="36" applyFont="1" applyAlignment="1">
      <alignment vertical="center"/>
    </xf>
    <xf numFmtId="0" fontId="46" fillId="0" borderId="0" xfId="36" applyFont="1">
      <alignment vertical="center"/>
    </xf>
    <xf numFmtId="0" fontId="47" fillId="0" borderId="0" xfId="36" applyFont="1" applyAlignment="1">
      <alignment vertical="center" wrapText="1"/>
    </xf>
    <xf numFmtId="0" fontId="47" fillId="0" borderId="0" xfId="36" applyFont="1">
      <alignment vertical="center"/>
    </xf>
    <xf numFmtId="0" fontId="48" fillId="0" borderId="0" xfId="36" applyFont="1">
      <alignment vertical="center"/>
    </xf>
    <xf numFmtId="0" fontId="34" fillId="0" borderId="30" xfId="36" applyFont="1" applyBorder="1" applyAlignment="1">
      <alignment horizontal="center" vertical="center" wrapText="1"/>
    </xf>
    <xf numFmtId="0" fontId="34" fillId="0" borderId="31" xfId="36" applyFont="1" applyBorder="1" applyAlignment="1">
      <alignment horizontal="center" vertical="center"/>
    </xf>
    <xf numFmtId="0" fontId="34" fillId="0" borderId="32" xfId="36" applyFont="1" applyBorder="1" applyAlignment="1">
      <alignment horizontal="center" vertical="center"/>
    </xf>
    <xf numFmtId="0" fontId="34" fillId="0" borderId="32" xfId="36" applyFont="1" applyBorder="1" applyAlignment="1">
      <alignment horizontal="center" vertical="center" wrapText="1"/>
    </xf>
    <xf numFmtId="0" fontId="31" fillId="0" borderId="0" xfId="36" applyFont="1" applyFill="1" applyBorder="1">
      <alignment vertical="center"/>
    </xf>
    <xf numFmtId="0" fontId="34" fillId="0" borderId="0" xfId="36" applyFont="1" applyFill="1" applyBorder="1" applyAlignment="1">
      <alignment vertical="center"/>
    </xf>
    <xf numFmtId="0" fontId="37" fillId="0" borderId="0" xfId="36" applyFont="1" applyFill="1" applyBorder="1" applyAlignment="1">
      <alignment vertical="center" wrapText="1"/>
    </xf>
    <xf numFmtId="0" fontId="49" fillId="0" borderId="0" xfId="36" applyFont="1" applyFill="1" applyBorder="1" applyAlignment="1">
      <alignment horizontal="center" vertical="center"/>
    </xf>
    <xf numFmtId="0" fontId="49" fillId="0" borderId="0" xfId="36" applyFont="1" applyFill="1" applyAlignment="1">
      <alignment horizontal="center" vertical="center"/>
    </xf>
    <xf numFmtId="0" fontId="34" fillId="0" borderId="32" xfId="36" applyFont="1" applyFill="1" applyBorder="1" applyAlignment="1">
      <alignment vertical="center"/>
    </xf>
    <xf numFmtId="0" fontId="34" fillId="0" borderId="30" xfId="36" applyFont="1" applyFill="1" applyBorder="1" applyAlignment="1">
      <alignment horizontal="center" vertical="center" textRotation="255" wrapText="1"/>
    </xf>
    <xf numFmtId="0" fontId="34" fillId="0" borderId="33" xfId="36" applyFont="1" applyFill="1" applyBorder="1" applyAlignment="1">
      <alignment horizontal="center" vertical="center" textRotation="255" wrapText="1"/>
    </xf>
    <xf numFmtId="0" fontId="34" fillId="0" borderId="34" xfId="36" applyFont="1" applyFill="1" applyBorder="1" applyAlignment="1">
      <alignment horizontal="center" vertical="center" wrapText="1"/>
    </xf>
    <xf numFmtId="0" fontId="32" fillId="0" borderId="0" xfId="36" applyFont="1" applyFill="1" applyBorder="1" applyAlignment="1">
      <alignment vertical="center"/>
    </xf>
    <xf numFmtId="0" fontId="50" fillId="0" borderId="0" xfId="36" applyFont="1">
      <alignment vertical="center"/>
    </xf>
    <xf numFmtId="0" fontId="35" fillId="0" borderId="35" xfId="36" applyFont="1" applyBorder="1" applyAlignment="1">
      <alignment horizontal="center" vertical="center" wrapText="1"/>
    </xf>
    <xf numFmtId="0" fontId="35" fillId="0" borderId="32" xfId="36" applyFont="1" applyBorder="1" applyAlignment="1">
      <alignment horizontal="center" vertical="center" wrapText="1"/>
    </xf>
    <xf numFmtId="179" fontId="51" fillId="0" borderId="32" xfId="46" applyNumberFormat="1" applyFont="1" applyFill="1" applyBorder="1" applyAlignment="1">
      <alignment horizontal="right" vertical="center"/>
    </xf>
    <xf numFmtId="177" fontId="51" fillId="0" borderId="32" xfId="46" applyNumberFormat="1" applyFont="1" applyFill="1" applyBorder="1" applyAlignment="1">
      <alignment horizontal="right" vertical="center"/>
    </xf>
    <xf numFmtId="180" fontId="51" fillId="0" borderId="32" xfId="46" applyNumberFormat="1" applyFont="1" applyFill="1" applyBorder="1" applyAlignment="1">
      <alignment horizontal="center" vertical="center"/>
    </xf>
    <xf numFmtId="0" fontId="52" fillId="0" borderId="0" xfId="36" applyFont="1" applyFill="1" applyBorder="1">
      <alignment vertical="center"/>
    </xf>
    <xf numFmtId="0" fontId="33" fillId="0" borderId="0" xfId="36" applyFont="1" applyFill="1" applyBorder="1">
      <alignment vertical="center"/>
    </xf>
    <xf numFmtId="0" fontId="37" fillId="0" borderId="0" xfId="36" applyFont="1" applyFill="1" applyBorder="1" applyAlignment="1">
      <alignment vertical="center"/>
    </xf>
    <xf numFmtId="0" fontId="34" fillId="0" borderId="0" xfId="36" applyFont="1" applyFill="1" applyAlignment="1">
      <alignment vertical="center"/>
    </xf>
    <xf numFmtId="0" fontId="24" fillId="0" borderId="35" xfId="36" applyFont="1" applyFill="1" applyBorder="1" applyAlignment="1">
      <alignment horizontal="center" vertical="center"/>
    </xf>
    <xf numFmtId="0" fontId="34" fillId="0" borderId="36" xfId="36" applyFont="1" applyFill="1" applyBorder="1" applyAlignment="1">
      <alignment horizontal="left" vertical="center" indent="1"/>
    </xf>
    <xf numFmtId="0" fontId="34" fillId="0" borderId="37" xfId="36" applyFont="1" applyFill="1" applyBorder="1" applyAlignment="1">
      <alignment horizontal="left" vertical="center" indent="1"/>
    </xf>
    <xf numFmtId="0" fontId="34" fillId="0" borderId="38" xfId="36" applyFont="1" applyFill="1" applyBorder="1" applyAlignment="1">
      <alignment horizontal="left" vertical="center" indent="1"/>
    </xf>
    <xf numFmtId="0" fontId="53" fillId="0" borderId="0" xfId="36" applyFont="1" applyFill="1" applyBorder="1" applyAlignment="1">
      <alignment vertical="center"/>
    </xf>
    <xf numFmtId="0" fontId="34" fillId="0" borderId="39" xfId="36" applyFont="1" applyBorder="1" applyAlignment="1">
      <alignment horizontal="center" vertical="center" wrapText="1"/>
    </xf>
    <xf numFmtId="0" fontId="54" fillId="0" borderId="32" xfId="36" applyFont="1" applyBorder="1" applyAlignment="1">
      <alignment horizontal="center" vertical="center" wrapText="1"/>
    </xf>
    <xf numFmtId="180" fontId="51" fillId="0" borderId="32" xfId="46" applyNumberFormat="1" applyFont="1" applyFill="1" applyBorder="1" applyAlignment="1">
      <alignment horizontal="right" vertical="center"/>
    </xf>
    <xf numFmtId="0" fontId="24" fillId="0" borderId="39" xfId="36" applyFont="1" applyFill="1" applyBorder="1" applyAlignment="1">
      <alignment horizontal="center" vertical="center"/>
    </xf>
    <xf numFmtId="0" fontId="34" fillId="0" borderId="40" xfId="36" applyFont="1" applyFill="1" applyBorder="1" applyAlignment="1">
      <alignment horizontal="left" vertical="center" indent="1"/>
    </xf>
    <xf numFmtId="0" fontId="34" fillId="0" borderId="0" xfId="36" applyFont="1" applyFill="1" applyBorder="1" applyAlignment="1">
      <alignment horizontal="left" vertical="center" indent="1"/>
    </xf>
    <xf numFmtId="0" fontId="34" fillId="0" borderId="41" xfId="36" applyFont="1" applyFill="1" applyBorder="1" applyAlignment="1">
      <alignment horizontal="left" vertical="center" indent="1"/>
    </xf>
    <xf numFmtId="0" fontId="34" fillId="0" borderId="42" xfId="36" applyFont="1" applyFill="1" applyBorder="1" applyAlignment="1">
      <alignment horizontal="left" vertical="center" indent="1"/>
    </xf>
    <xf numFmtId="176" fontId="50" fillId="0" borderId="0" xfId="36" applyNumberFormat="1" applyFont="1" applyAlignment="1">
      <alignment horizontal="center" vertical="center"/>
    </xf>
    <xf numFmtId="176" fontId="21" fillId="0" borderId="0" xfId="36" applyNumberFormat="1" applyFont="1" applyFill="1" applyBorder="1" applyAlignment="1">
      <alignment horizontal="center" vertical="center"/>
    </xf>
    <xf numFmtId="176" fontId="34" fillId="0" borderId="0" xfId="36" applyNumberFormat="1" applyFont="1" applyFill="1" applyAlignment="1">
      <alignment horizontal="center" vertical="center"/>
    </xf>
    <xf numFmtId="176" fontId="32" fillId="0" borderId="0" xfId="36" applyNumberFormat="1" applyFont="1" applyFill="1" applyBorder="1" applyAlignment="1">
      <alignment horizontal="center" vertical="center"/>
    </xf>
    <xf numFmtId="0" fontId="34" fillId="0" borderId="22" xfId="36" applyFont="1" applyBorder="1" applyAlignment="1">
      <alignment horizontal="center" vertical="center" wrapText="1"/>
    </xf>
    <xf numFmtId="0" fontId="6" fillId="0" borderId="0" xfId="36" applyFont="1" applyFill="1" applyBorder="1" applyAlignment="1">
      <alignment vertical="center"/>
    </xf>
    <xf numFmtId="0" fontId="55" fillId="0" borderId="0" xfId="36" applyFont="1" applyFill="1" applyBorder="1" applyAlignment="1">
      <alignment vertical="center"/>
    </xf>
    <xf numFmtId="0" fontId="34" fillId="0" borderId="0" xfId="36" applyFont="1" applyFill="1" applyBorder="1" applyAlignment="1">
      <alignment horizontal="left" vertical="center"/>
    </xf>
    <xf numFmtId="0" fontId="34" fillId="0" borderId="0" xfId="36" applyFont="1" applyFill="1" applyAlignment="1">
      <alignment horizontal="left" vertical="center"/>
    </xf>
    <xf numFmtId="0" fontId="37" fillId="0" borderId="39" xfId="36" applyFont="1" applyFill="1" applyBorder="1" applyAlignment="1">
      <alignment horizontal="left" vertical="center"/>
    </xf>
    <xf numFmtId="0" fontId="55" fillId="0" borderId="40" xfId="36" applyFont="1" applyFill="1" applyBorder="1" applyAlignment="1">
      <alignment horizontal="left" vertical="center"/>
    </xf>
    <xf numFmtId="0" fontId="55" fillId="0" borderId="0" xfId="36" applyFont="1" applyFill="1" applyBorder="1" applyAlignment="1">
      <alignment horizontal="left" vertical="center"/>
    </xf>
    <xf numFmtId="0" fontId="55" fillId="0" borderId="42" xfId="36" applyFont="1" applyFill="1" applyBorder="1" applyAlignment="1">
      <alignment horizontal="left" vertical="center"/>
    </xf>
    <xf numFmtId="0" fontId="37" fillId="0" borderId="0" xfId="36" applyFont="1" applyAlignment="1">
      <alignment horizontal="center" vertical="center"/>
    </xf>
    <xf numFmtId="176" fontId="35" fillId="0" borderId="35" xfId="36" applyNumberFormat="1" applyFont="1" applyBorder="1" applyAlignment="1">
      <alignment horizontal="center" vertical="center" wrapText="1"/>
    </xf>
    <xf numFmtId="176" fontId="35" fillId="0" borderId="32" xfId="36" applyNumberFormat="1" applyFont="1" applyBorder="1" applyAlignment="1">
      <alignment horizontal="center" vertical="center" wrapText="1"/>
    </xf>
    <xf numFmtId="0" fontId="34" fillId="0" borderId="40" xfId="36" applyFont="1" applyFill="1" applyBorder="1" applyAlignment="1">
      <alignment horizontal="left" vertical="center"/>
    </xf>
    <xf numFmtId="0" fontId="34" fillId="0" borderId="41" xfId="36" applyFont="1" applyFill="1" applyBorder="1" applyAlignment="1">
      <alignment horizontal="left" vertical="center"/>
    </xf>
    <xf numFmtId="0" fontId="34" fillId="0" borderId="42" xfId="36" applyFont="1" applyFill="1" applyBorder="1" applyAlignment="1">
      <alignment horizontal="left" vertical="center"/>
    </xf>
    <xf numFmtId="0" fontId="0" fillId="0" borderId="0" xfId="0" applyFont="1" applyBorder="1" applyAlignment="1">
      <alignment vertical="center"/>
    </xf>
    <xf numFmtId="0" fontId="37" fillId="0" borderId="39" xfId="0" applyFont="1" applyFill="1" applyBorder="1" applyAlignment="1">
      <alignment horizontal="center" vertical="center"/>
    </xf>
    <xf numFmtId="0" fontId="34" fillId="0" borderId="43" xfId="36" applyFont="1" applyFill="1" applyBorder="1" applyAlignment="1">
      <alignment horizontal="left" vertical="center"/>
    </xf>
    <xf numFmtId="0" fontId="34" fillId="0" borderId="44" xfId="36" applyFont="1" applyFill="1" applyBorder="1" applyAlignment="1">
      <alignment horizontal="left" vertical="center"/>
    </xf>
    <xf numFmtId="0" fontId="56" fillId="0" borderId="0" xfId="36" applyFont="1" applyAlignment="1">
      <alignment vertical="center"/>
    </xf>
    <xf numFmtId="0" fontId="35" fillId="0" borderId="30" xfId="36" applyFont="1" applyBorder="1" applyAlignment="1">
      <alignment horizontal="center" vertical="center" wrapText="1"/>
    </xf>
    <xf numFmtId="0" fontId="57" fillId="0" borderId="31" xfId="0" applyFont="1" applyBorder="1"/>
    <xf numFmtId="0" fontId="21" fillId="0" borderId="0" xfId="36" applyFont="1" applyFill="1" applyBorder="1" applyAlignment="1">
      <alignment vertical="center"/>
    </xf>
    <xf numFmtId="176" fontId="37" fillId="0" borderId="0" xfId="36" applyNumberFormat="1" applyFont="1" applyFill="1" applyBorder="1" applyAlignment="1">
      <alignment vertical="center"/>
    </xf>
    <xf numFmtId="181" fontId="58" fillId="0" borderId="0" xfId="46" applyNumberFormat="1" applyFont="1" applyFill="1" applyBorder="1" applyAlignment="1">
      <alignment vertical="center"/>
    </xf>
    <xf numFmtId="176" fontId="34" fillId="0" borderId="45" xfId="36" applyNumberFormat="1" applyFont="1" applyFill="1" applyBorder="1" applyAlignment="1">
      <alignment horizontal="center" vertical="center"/>
    </xf>
    <xf numFmtId="181" fontId="58" fillId="0" borderId="46" xfId="46" applyNumberFormat="1" applyFont="1" applyFill="1" applyBorder="1" applyAlignment="1">
      <alignment horizontal="right" vertical="center"/>
    </xf>
    <xf numFmtId="181" fontId="58" fillId="0" borderId="47" xfId="46" applyNumberFormat="1" applyFont="1" applyFill="1" applyBorder="1" applyAlignment="1">
      <alignment horizontal="right" vertical="center"/>
    </xf>
    <xf numFmtId="181" fontId="58" fillId="0" borderId="48" xfId="46" applyNumberFormat="1" applyFont="1" applyFill="1" applyBorder="1" applyAlignment="1">
      <alignment horizontal="right" vertical="center"/>
    </xf>
    <xf numFmtId="0" fontId="50" fillId="0" borderId="0" xfId="36" applyFont="1" applyAlignment="1">
      <alignment vertical="center"/>
    </xf>
    <xf numFmtId="0" fontId="0" fillId="0" borderId="31" xfId="0" applyBorder="1"/>
    <xf numFmtId="179" fontId="51" fillId="0" borderId="35" xfId="46" applyNumberFormat="1" applyFont="1" applyFill="1" applyBorder="1" applyAlignment="1">
      <alignment horizontal="right" vertical="center"/>
    </xf>
    <xf numFmtId="177" fontId="51" fillId="0" borderId="35" xfId="46" applyNumberFormat="1" applyFont="1" applyFill="1" applyBorder="1" applyAlignment="1">
      <alignment horizontal="right" vertical="center"/>
    </xf>
    <xf numFmtId="180" fontId="51" fillId="0" borderId="35" xfId="46" applyNumberFormat="1" applyFont="1" applyFill="1" applyBorder="1" applyAlignment="1">
      <alignment vertical="center"/>
    </xf>
    <xf numFmtId="0" fontId="0" fillId="0" borderId="39" xfId="0" applyBorder="1" applyAlignment="1">
      <alignment horizontal="center" vertical="center"/>
    </xf>
    <xf numFmtId="181" fontId="58" fillId="0" borderId="0" xfId="46" applyNumberFormat="1" applyFont="1" applyFill="1" applyBorder="1" applyAlignment="1">
      <alignment horizontal="right" vertical="center"/>
    </xf>
    <xf numFmtId="181" fontId="58" fillId="0" borderId="41" xfId="46" applyNumberFormat="1" applyFont="1" applyFill="1" applyBorder="1" applyAlignment="1">
      <alignment horizontal="right" vertical="center"/>
    </xf>
    <xf numFmtId="181" fontId="58" fillId="0" borderId="42" xfId="46" applyNumberFormat="1" applyFont="1" applyFill="1" applyBorder="1" applyAlignment="1">
      <alignment horizontal="right" vertical="center"/>
    </xf>
    <xf numFmtId="0" fontId="0" fillId="0" borderId="31" xfId="0" applyFont="1" applyBorder="1" applyAlignment="1">
      <alignment horizontal="center" vertical="center" wrapText="1"/>
    </xf>
    <xf numFmtId="180" fontId="51" fillId="0" borderId="35" xfId="46" applyNumberFormat="1" applyFont="1" applyFill="1" applyBorder="1" applyAlignment="1">
      <alignment horizontal="right" vertical="center"/>
    </xf>
    <xf numFmtId="182" fontId="34" fillId="0" borderId="0" xfId="36" applyNumberFormat="1" applyFont="1" applyFill="1" applyBorder="1" applyAlignment="1">
      <alignment horizontal="right" vertical="center"/>
    </xf>
    <xf numFmtId="182" fontId="34" fillId="0" borderId="0" xfId="36" applyNumberFormat="1" applyFont="1" applyFill="1" applyAlignment="1">
      <alignment horizontal="right" vertical="center"/>
    </xf>
    <xf numFmtId="181" fontId="58" fillId="0" borderId="49" xfId="46" applyNumberFormat="1" applyFont="1" applyFill="1" applyBorder="1" applyAlignment="1">
      <alignment horizontal="right" vertical="center"/>
    </xf>
    <xf numFmtId="181" fontId="58" fillId="0" borderId="50" xfId="46" applyNumberFormat="1" applyFont="1" applyFill="1" applyBorder="1" applyAlignment="1">
      <alignment horizontal="right" vertical="center"/>
    </xf>
    <xf numFmtId="181" fontId="58" fillId="0" borderId="51" xfId="46" applyNumberFormat="1" applyFont="1" applyFill="1" applyBorder="1" applyAlignment="1">
      <alignment horizontal="right" vertical="center"/>
    </xf>
    <xf numFmtId="0" fontId="59" fillId="0" borderId="0" xfId="36" applyFont="1">
      <alignment vertical="center"/>
    </xf>
    <xf numFmtId="179" fontId="51" fillId="0" borderId="32" xfId="46" applyNumberFormat="1" applyFont="1" applyFill="1" applyBorder="1" applyAlignment="1">
      <alignment vertical="center"/>
    </xf>
    <xf numFmtId="177" fontId="51" fillId="0" borderId="32" xfId="46" applyNumberFormat="1" applyFont="1" applyFill="1" applyBorder="1" applyAlignment="1">
      <alignment vertical="center"/>
    </xf>
    <xf numFmtId="0" fontId="37" fillId="0" borderId="52" xfId="36" applyFont="1" applyFill="1" applyBorder="1" applyAlignment="1">
      <alignment horizontal="center" vertical="center"/>
    </xf>
    <xf numFmtId="181" fontId="34" fillId="0" borderId="0" xfId="36" applyNumberFormat="1" applyFont="1" applyFill="1" applyBorder="1" applyAlignment="1">
      <alignment horizontal="right" vertical="center"/>
    </xf>
    <xf numFmtId="181" fontId="34" fillId="0" borderId="0" xfId="36" applyNumberFormat="1" applyFont="1" applyFill="1" applyAlignment="1">
      <alignment horizontal="right" vertical="center"/>
    </xf>
    <xf numFmtId="0" fontId="37" fillId="0" borderId="53" xfId="36" applyFont="1" applyFill="1" applyBorder="1" applyAlignment="1">
      <alignment horizontal="center" vertical="center"/>
    </xf>
    <xf numFmtId="0" fontId="34" fillId="0" borderId="0" xfId="36" applyFont="1" applyAlignment="1">
      <alignment horizontal="right" vertical="center"/>
    </xf>
    <xf numFmtId="49" fontId="34" fillId="0" borderId="0" xfId="36" applyNumberFormat="1" applyFont="1" applyFill="1" applyBorder="1" applyAlignment="1">
      <alignment horizontal="center" vertical="center"/>
    </xf>
    <xf numFmtId="49" fontId="34" fillId="0" borderId="0" xfId="36" applyNumberFormat="1" applyFont="1" applyFill="1" applyAlignment="1">
      <alignment horizontal="center" vertical="center"/>
    </xf>
    <xf numFmtId="0" fontId="21" fillId="0" borderId="0" xfId="36" applyFont="1" applyFill="1" applyBorder="1">
      <alignment vertical="center"/>
    </xf>
    <xf numFmtId="0" fontId="60" fillId="0" borderId="0" xfId="36" applyFont="1" applyFill="1" applyBorder="1" applyAlignment="1">
      <alignment horizontal="left" vertical="center"/>
    </xf>
    <xf numFmtId="0" fontId="37" fillId="0" borderId="54" xfId="36" applyFont="1" applyFill="1" applyBorder="1" applyAlignment="1">
      <alignment horizontal="center" vertical="center"/>
    </xf>
    <xf numFmtId="0" fontId="34" fillId="0" borderId="55" xfId="36" applyFont="1" applyFill="1" applyBorder="1" applyAlignment="1">
      <alignment horizontal="left" vertical="center" indent="1"/>
    </xf>
    <xf numFmtId="0" fontId="34" fillId="0" borderId="56" xfId="36" applyFont="1" applyFill="1" applyBorder="1" applyAlignment="1">
      <alignment horizontal="left" vertical="center" indent="1"/>
    </xf>
    <xf numFmtId="0" fontId="34" fillId="0" borderId="57" xfId="36" applyFont="1" applyFill="1" applyBorder="1" applyAlignment="1">
      <alignment horizontal="left" vertical="center" indent="1"/>
    </xf>
    <xf numFmtId="0" fontId="35" fillId="0" borderId="20" xfId="36" applyFont="1" applyBorder="1" applyAlignment="1">
      <alignment horizontal="right" vertical="center" wrapText="1"/>
    </xf>
    <xf numFmtId="0" fontId="35" fillId="0" borderId="24" xfId="36" applyFont="1" applyBorder="1" applyAlignment="1">
      <alignment horizontal="center" vertical="center" wrapText="1" shrinkToFit="1"/>
    </xf>
    <xf numFmtId="176" fontId="35" fillId="0" borderId="24" xfId="36" applyNumberFormat="1" applyFont="1" applyBorder="1" applyAlignment="1">
      <alignment horizontal="right" vertical="center" wrapText="1" shrinkToFit="1"/>
    </xf>
    <xf numFmtId="176" fontId="36" fillId="0" borderId="20" xfId="36" applyNumberFormat="1" applyFont="1" applyBorder="1" applyAlignment="1">
      <alignment horizontal="center" vertical="center" wrapText="1" shrinkToFit="1"/>
    </xf>
    <xf numFmtId="176" fontId="36" fillId="0" borderId="21" xfId="36" applyNumberFormat="1" applyFont="1" applyBorder="1" applyAlignment="1">
      <alignment horizontal="center" vertical="center" wrapText="1" shrinkToFit="1"/>
    </xf>
    <xf numFmtId="0" fontId="37" fillId="0" borderId="0" xfId="36" applyFont="1" applyFill="1" applyAlignment="1">
      <alignment vertical="center" wrapText="1"/>
    </xf>
    <xf numFmtId="0" fontId="34" fillId="0" borderId="58" xfId="36" applyFont="1" applyFill="1" applyBorder="1" applyAlignment="1">
      <alignment vertical="center"/>
    </xf>
    <xf numFmtId="0" fontId="34" fillId="0" borderId="33" xfId="36" applyFont="1" applyBorder="1" applyAlignment="1">
      <alignment horizontal="center" vertical="center" wrapText="1"/>
    </xf>
    <xf numFmtId="0" fontId="34" fillId="0" borderId="31" xfId="36" applyFont="1" applyBorder="1" applyAlignment="1">
      <alignment horizontal="center" vertical="center" wrapText="1"/>
    </xf>
    <xf numFmtId="0" fontId="32" fillId="0" borderId="41" xfId="36" applyFont="1" applyFill="1" applyBorder="1" applyAlignment="1">
      <alignment vertical="center"/>
    </xf>
    <xf numFmtId="0" fontId="21" fillId="0" borderId="0" xfId="36" applyFont="1" applyAlignment="1">
      <alignment vertical="center" wrapText="1"/>
    </xf>
    <xf numFmtId="0" fontId="24" fillId="0" borderId="59" xfId="36" applyFont="1" applyFill="1" applyBorder="1" applyAlignment="1">
      <alignment horizontal="center" vertical="center"/>
    </xf>
    <xf numFmtId="0" fontId="53" fillId="0" borderId="41" xfId="36" applyFont="1" applyFill="1" applyBorder="1" applyAlignment="1">
      <alignment vertical="center"/>
    </xf>
    <xf numFmtId="0" fontId="34" fillId="0" borderId="0" xfId="36" applyFont="1" applyFill="1" applyAlignment="1">
      <alignment horizontal="left" vertical="center" indent="1"/>
    </xf>
    <xf numFmtId="176" fontId="32" fillId="0" borderId="41" xfId="36" applyNumberFormat="1" applyFont="1" applyFill="1" applyBorder="1" applyAlignment="1">
      <alignment horizontal="center" vertical="center"/>
    </xf>
    <xf numFmtId="0" fontId="55" fillId="0" borderId="0" xfId="36" applyFont="1" applyFill="1" applyAlignment="1">
      <alignment vertical="center"/>
    </xf>
    <xf numFmtId="0" fontId="55" fillId="0" borderId="0" xfId="36" applyFont="1" applyFill="1" applyAlignment="1">
      <alignment horizontal="left" vertical="center"/>
    </xf>
    <xf numFmtId="0" fontId="37" fillId="0" borderId="60" xfId="0" applyFont="1" applyFill="1" applyBorder="1" applyAlignment="1">
      <alignment horizontal="center" vertical="center"/>
    </xf>
    <xf numFmtId="0" fontId="34" fillId="0" borderId="40" xfId="36" applyFont="1" applyFill="1" applyBorder="1" applyAlignment="1">
      <alignment vertical="center"/>
    </xf>
    <xf numFmtId="181" fontId="58" fillId="0" borderId="0" xfId="46" applyNumberFormat="1" applyFont="1" applyFill="1" applyAlignment="1">
      <alignment vertical="center"/>
    </xf>
    <xf numFmtId="181" fontId="58" fillId="0" borderId="61" xfId="46" applyNumberFormat="1" applyFont="1" applyFill="1" applyBorder="1" applyAlignment="1">
      <alignment horizontal="right" vertical="center"/>
    </xf>
    <xf numFmtId="176" fontId="34" fillId="0" borderId="39" xfId="36" applyNumberFormat="1" applyFont="1" applyFill="1" applyBorder="1" applyAlignment="1">
      <alignment horizontal="center" vertical="center"/>
    </xf>
    <xf numFmtId="181" fontId="58" fillId="0" borderId="40" xfId="46" applyNumberFormat="1" applyFont="1" applyFill="1" applyBorder="1" applyAlignment="1">
      <alignment horizontal="right" vertical="center"/>
    </xf>
    <xf numFmtId="176" fontId="34" fillId="0" borderId="62" xfId="36" applyNumberFormat="1" applyFont="1" applyFill="1" applyBorder="1" applyAlignment="1">
      <alignment horizontal="center" vertical="center"/>
    </xf>
    <xf numFmtId="181" fontId="58" fillId="0" borderId="15" xfId="46" applyNumberFormat="1" applyFont="1" applyFill="1" applyBorder="1" applyAlignment="1">
      <alignment horizontal="right" vertical="center"/>
    </xf>
    <xf numFmtId="0" fontId="49" fillId="0" borderId="13" xfId="36" applyFont="1" applyFill="1" applyBorder="1" applyAlignment="1">
      <alignment horizontal="center" vertical="center"/>
    </xf>
    <xf numFmtId="0" fontId="21" fillId="0" borderId="41" xfId="36" applyFont="1" applyFill="1" applyBorder="1">
      <alignment vertical="center"/>
    </xf>
    <xf numFmtId="0" fontId="60" fillId="0" borderId="0" xfId="36" applyFont="1" applyFill="1" applyAlignment="1">
      <alignment horizontal="left" vertical="center"/>
    </xf>
    <xf numFmtId="0" fontId="0" fillId="0" borderId="0" xfId="0" applyFill="1"/>
    <xf numFmtId="0" fontId="0" fillId="0" borderId="0" xfId="0" applyFill="1" applyAlignment="1">
      <alignment horizontal="center" vertical="center"/>
    </xf>
    <xf numFmtId="0" fontId="37" fillId="0" borderId="0" xfId="36" applyFont="1" applyFill="1" applyAlignment="1">
      <alignment vertical="center"/>
    </xf>
    <xf numFmtId="0" fontId="37" fillId="0" borderId="0" xfId="36" applyFont="1" applyFill="1" applyBorder="1" applyAlignment="1">
      <alignment horizontal="left" vertical="center"/>
    </xf>
    <xf numFmtId="0" fontId="37" fillId="0" borderId="0" xfId="0" applyFont="1"/>
    <xf numFmtId="0" fontId="39" fillId="0" borderId="0" xfId="0" applyFont="1" applyFill="1"/>
    <xf numFmtId="176" fontId="37" fillId="0" borderId="0" xfId="36" applyNumberFormat="1" applyFont="1" applyFill="1" applyBorder="1" applyAlignment="1">
      <alignment horizontal="center" vertical="center"/>
    </xf>
    <xf numFmtId="176" fontId="47" fillId="0" borderId="0" xfId="36" applyNumberFormat="1" applyFont="1" applyFill="1" applyAlignment="1">
      <alignment horizontal="center" vertical="center"/>
    </xf>
    <xf numFmtId="0" fontId="61" fillId="0" borderId="0" xfId="0" applyFont="1" applyFill="1"/>
    <xf numFmtId="0" fontId="55" fillId="0" borderId="0" xfId="0" applyFont="1" applyFill="1" applyAlignment="1"/>
    <xf numFmtId="38" fontId="36" fillId="0" borderId="0" xfId="46" applyFont="1" applyFill="1" applyAlignment="1"/>
    <xf numFmtId="0" fontId="36" fillId="0" borderId="0" xfId="0" applyFont="1" applyFill="1" applyAlignment="1"/>
    <xf numFmtId="0" fontId="36" fillId="0" borderId="0" xfId="0" applyFont="1" applyFill="1" applyAlignment="1">
      <alignment vertical="center"/>
    </xf>
    <xf numFmtId="0" fontId="62" fillId="0" borderId="0" xfId="0" applyFont="1" applyFill="1" applyAlignment="1">
      <alignment vertical="center"/>
    </xf>
    <xf numFmtId="0" fontId="55" fillId="0" borderId="11" xfId="0" applyFont="1" applyFill="1" applyBorder="1" applyAlignment="1">
      <alignment vertical="center"/>
    </xf>
    <xf numFmtId="0" fontId="55" fillId="0" borderId="36" xfId="0" applyFont="1" applyFill="1" applyBorder="1" applyAlignment="1">
      <alignment vertical="center"/>
    </xf>
    <xf numFmtId="0" fontId="55" fillId="0" borderId="12" xfId="0" applyFont="1" applyFill="1" applyBorder="1" applyAlignment="1">
      <alignment vertical="center"/>
    </xf>
    <xf numFmtId="0" fontId="55" fillId="0" borderId="11" xfId="0" applyFont="1" applyFill="1" applyBorder="1" applyAlignment="1">
      <alignment horizontal="left" vertical="center"/>
    </xf>
    <xf numFmtId="0" fontId="55" fillId="0" borderId="36" xfId="0" applyFont="1" applyFill="1" applyBorder="1" applyAlignment="1">
      <alignment horizontal="left" vertical="center"/>
    </xf>
    <xf numFmtId="0" fontId="55" fillId="0" borderId="12" xfId="0" applyFont="1" applyFill="1" applyBorder="1" applyAlignment="1"/>
    <xf numFmtId="0" fontId="63" fillId="0" borderId="0" xfId="0" applyFont="1" applyFill="1" applyBorder="1" applyAlignment="1"/>
    <xf numFmtId="0" fontId="64" fillId="0" borderId="0" xfId="0" applyFont="1" applyFill="1" applyBorder="1" applyAlignment="1"/>
    <xf numFmtId="0" fontId="55" fillId="0" borderId="40" xfId="0" applyFont="1" applyFill="1" applyBorder="1" applyAlignment="1">
      <alignment vertical="center"/>
    </xf>
    <xf numFmtId="0" fontId="55" fillId="0" borderId="13" xfId="0" applyFont="1" applyFill="1" applyBorder="1" applyAlignment="1">
      <alignment vertical="center"/>
    </xf>
    <xf numFmtId="0" fontId="0" fillId="0" borderId="40" xfId="0" applyFont="1" applyFill="1" applyBorder="1" applyAlignment="1">
      <alignment horizontal="left" vertical="center"/>
    </xf>
    <xf numFmtId="0" fontId="0" fillId="0" borderId="0" xfId="0" applyFont="1" applyFill="1" applyBorder="1" applyAlignment="1">
      <alignment horizontal="left" vertical="center"/>
    </xf>
    <xf numFmtId="0" fontId="63" fillId="0" borderId="13" xfId="0" applyFont="1" applyFill="1" applyBorder="1" applyAlignment="1"/>
    <xf numFmtId="0" fontId="55"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0" fillId="0" borderId="0" xfId="0" applyAlignment="1">
      <alignment shrinkToFit="1"/>
    </xf>
    <xf numFmtId="0" fontId="55" fillId="0" borderId="15" xfId="0" applyFont="1" applyFill="1" applyBorder="1" applyAlignment="1">
      <alignment vertical="center"/>
    </xf>
    <xf numFmtId="0" fontId="55" fillId="0" borderId="49" xfId="0" applyFont="1" applyFill="1" applyBorder="1" applyAlignment="1">
      <alignment vertical="center"/>
    </xf>
    <xf numFmtId="0" fontId="55" fillId="0" borderId="16" xfId="0" applyFont="1" applyFill="1" applyBorder="1" applyAlignment="1">
      <alignment vertical="center"/>
    </xf>
    <xf numFmtId="0" fontId="0" fillId="0" borderId="49" xfId="0" applyBorder="1" applyAlignment="1">
      <alignment shrinkToFit="1"/>
    </xf>
    <xf numFmtId="0" fontId="57" fillId="0" borderId="0" xfId="0" applyFont="1" applyFill="1" applyBorder="1" applyAlignment="1">
      <alignment horizontal="left" vertical="center"/>
    </xf>
    <xf numFmtId="38" fontId="65" fillId="0" borderId="0" xfId="46" applyFont="1" applyFill="1" applyBorder="1" applyAlignment="1"/>
    <xf numFmtId="38" fontId="55" fillId="0" borderId="30" xfId="46" applyFont="1" applyFill="1" applyBorder="1" applyAlignment="1">
      <alignment horizontal="center" vertical="center"/>
    </xf>
    <xf numFmtId="38" fontId="55" fillId="0" borderId="33" xfId="46" applyFont="1" applyFill="1" applyBorder="1" applyAlignment="1">
      <alignment horizontal="center" vertical="center"/>
    </xf>
    <xf numFmtId="0" fontId="55" fillId="0" borderId="31" xfId="0" applyFont="1" applyFill="1" applyBorder="1" applyAlignment="1">
      <alignment vertical="center"/>
    </xf>
    <xf numFmtId="183" fontId="57" fillId="0" borderId="33" xfId="46" applyNumberFormat="1" applyFont="1" applyFill="1" applyBorder="1" applyAlignment="1">
      <alignment horizontal="right" vertical="center"/>
    </xf>
    <xf numFmtId="38" fontId="66" fillId="0" borderId="31" xfId="46" applyFont="1" applyFill="1" applyBorder="1" applyAlignment="1"/>
    <xf numFmtId="0" fontId="62" fillId="0" borderId="0" xfId="0" applyFont="1" applyFill="1" applyAlignment="1"/>
    <xf numFmtId="0" fontId="67" fillId="0" borderId="0" xfId="0" applyFont="1" applyFill="1" applyAlignment="1"/>
    <xf numFmtId="0" fontId="55" fillId="0" borderId="30"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31" xfId="0" applyFont="1" applyFill="1" applyBorder="1" applyAlignment="1">
      <alignment horizontal="center" vertical="center"/>
    </xf>
    <xf numFmtId="177" fontId="57" fillId="0" borderId="30" xfId="0" applyNumberFormat="1" applyFont="1" applyFill="1" applyBorder="1" applyAlignment="1">
      <alignment horizontal="right" vertical="center"/>
    </xf>
    <xf numFmtId="177" fontId="57" fillId="0" borderId="33" xfId="0" applyNumberFormat="1" applyFont="1" applyFill="1" applyBorder="1" applyAlignment="1">
      <alignment horizontal="right" vertical="center"/>
    </xf>
    <xf numFmtId="0" fontId="68" fillId="0" borderId="31" xfId="0" applyFont="1" applyFill="1" applyBorder="1" applyAlignment="1"/>
    <xf numFmtId="0" fontId="69" fillId="0" borderId="0" xfId="0" applyFont="1" applyFill="1" applyBorder="1" applyAlignment="1">
      <alignment horizontal="center"/>
    </xf>
    <xf numFmtId="0" fontId="65" fillId="0" borderId="0" xfId="0" applyFont="1" applyFill="1" applyBorder="1" applyAlignment="1"/>
    <xf numFmtId="0" fontId="63" fillId="24" borderId="30" xfId="0" applyFont="1" applyFill="1" applyBorder="1" applyAlignment="1">
      <alignment horizontal="center" vertical="center" wrapText="1"/>
    </xf>
    <xf numFmtId="0" fontId="63" fillId="24" borderId="33" xfId="0" applyFont="1" applyFill="1" applyBorder="1" applyAlignment="1">
      <alignment horizontal="center" vertical="center"/>
    </xf>
    <xf numFmtId="0" fontId="63" fillId="24" borderId="31" xfId="0" applyFont="1" applyFill="1" applyBorder="1" applyAlignment="1">
      <alignment horizontal="center" vertical="center"/>
    </xf>
    <xf numFmtId="177" fontId="70" fillId="24" borderId="30" xfId="0" applyNumberFormat="1" applyFont="1" applyFill="1" applyBorder="1" applyAlignment="1">
      <alignment horizontal="right" vertical="center"/>
    </xf>
    <xf numFmtId="177" fontId="70" fillId="24" borderId="33" xfId="0" applyNumberFormat="1" applyFont="1" applyFill="1" applyBorder="1" applyAlignment="1">
      <alignment horizontal="right" vertical="center"/>
    </xf>
    <xf numFmtId="0" fontId="66" fillId="24" borderId="31" xfId="0" applyFont="1" applyFill="1" applyBorder="1" applyAlignment="1"/>
    <xf numFmtId="0" fontId="0" fillId="0" borderId="0" xfId="0" applyFont="1" applyFill="1" applyAlignment="1"/>
    <xf numFmtId="177" fontId="70" fillId="0" borderId="30" xfId="0" applyNumberFormat="1" applyFont="1" applyFill="1" applyBorder="1" applyAlignment="1">
      <alignment horizontal="right" vertical="center"/>
    </xf>
    <xf numFmtId="177" fontId="70" fillId="0" borderId="33" xfId="0" applyNumberFormat="1" applyFont="1" applyFill="1" applyBorder="1" applyAlignment="1">
      <alignment horizontal="right" vertical="center"/>
    </xf>
    <xf numFmtId="0" fontId="66" fillId="0" borderId="31" xfId="0" applyFont="1" applyFill="1" applyBorder="1" applyAlignment="1"/>
    <xf numFmtId="0" fontId="55" fillId="0" borderId="0" xfId="0" applyFont="1" applyFill="1" applyAlignment="1">
      <alignment horizontal="left"/>
    </xf>
    <xf numFmtId="0" fontId="1" fillId="0" borderId="0" xfId="0" applyFont="1" applyFill="1" applyBorder="1"/>
    <xf numFmtId="0" fontId="0" fillId="0" borderId="36" xfId="0" applyBorder="1" applyAlignment="1"/>
    <xf numFmtId="0" fontId="0" fillId="0" borderId="12" xfId="0" applyBorder="1" applyAlignment="1"/>
    <xf numFmtId="0" fontId="68" fillId="0" borderId="11" xfId="0" applyFont="1" applyFill="1" applyBorder="1" applyAlignment="1">
      <alignment vertical="center"/>
    </xf>
    <xf numFmtId="0" fontId="57" fillId="0" borderId="36" xfId="0" applyFont="1" applyFill="1" applyBorder="1" applyAlignment="1">
      <alignment horizontal="center" vertical="center" textRotation="255"/>
    </xf>
    <xf numFmtId="0" fontId="63" fillId="0" borderId="0" xfId="0" applyFont="1" applyFill="1" applyBorder="1" applyAlignment="1">
      <alignment horizontal="left"/>
    </xf>
    <xf numFmtId="0" fontId="64" fillId="0" borderId="0" xfId="0" applyFont="1" applyFill="1" applyBorder="1" applyAlignment="1">
      <alignment horizontal="left"/>
    </xf>
    <xf numFmtId="0" fontId="0" fillId="0" borderId="40" xfId="0" applyBorder="1" applyAlignment="1"/>
    <xf numFmtId="0" fontId="0" fillId="0" borderId="13" xfId="0" applyBorder="1" applyAlignment="1"/>
    <xf numFmtId="0" fontId="27" fillId="0" borderId="0" xfId="0" applyFont="1" applyFill="1" applyBorder="1" applyAlignment="1">
      <alignment horizontal="left" vertical="center"/>
    </xf>
    <xf numFmtId="0" fontId="68" fillId="0" borderId="0" xfId="0" applyFont="1" applyFill="1" applyBorder="1" applyAlignment="1">
      <alignment horizontal="left" vertical="center"/>
    </xf>
    <xf numFmtId="0" fontId="55" fillId="0" borderId="13" xfId="0" applyFont="1" applyFill="1" applyBorder="1" applyAlignment="1">
      <alignment horizontal="left"/>
    </xf>
    <xf numFmtId="0" fontId="71" fillId="0" borderId="0" xfId="0" applyFont="1" applyFill="1" applyBorder="1" applyAlignment="1">
      <alignment horizontal="left" vertical="center"/>
    </xf>
    <xf numFmtId="0" fontId="0" fillId="0" borderId="15" xfId="0" applyBorder="1" applyAlignment="1"/>
    <xf numFmtId="0" fontId="0" fillId="0" borderId="49" xfId="0" applyBorder="1" applyAlignment="1"/>
    <xf numFmtId="0" fontId="0" fillId="0" borderId="16" xfId="0" applyBorder="1" applyAlignment="1"/>
    <xf numFmtId="0" fontId="55" fillId="0" borderId="49" xfId="0" applyFont="1" applyFill="1" applyBorder="1" applyAlignment="1">
      <alignment horizontal="left" vertical="center"/>
    </xf>
    <xf numFmtId="0" fontId="55" fillId="0" borderId="16" xfId="0" applyFont="1" applyFill="1" applyBorder="1" applyAlignment="1">
      <alignment horizontal="left"/>
    </xf>
    <xf numFmtId="183" fontId="57" fillId="0" borderId="30" xfId="46" applyNumberFormat="1" applyFont="1" applyFill="1" applyBorder="1" applyAlignment="1">
      <alignment horizontal="right" vertical="center"/>
    </xf>
    <xf numFmtId="38" fontId="36" fillId="0" borderId="31" xfId="46" applyFont="1" applyFill="1" applyBorder="1" applyAlignment="1"/>
    <xf numFmtId="38" fontId="34" fillId="0" borderId="31" xfId="46" applyFont="1" applyFill="1" applyBorder="1" applyAlignment="1">
      <alignment horizontal="left" indent="1"/>
    </xf>
    <xf numFmtId="0" fontId="72" fillId="24" borderId="31" xfId="0" applyFont="1" applyFill="1" applyBorder="1" applyAlignment="1">
      <alignment horizontal="center"/>
    </xf>
    <xf numFmtId="0" fontId="69" fillId="0" borderId="0" xfId="0" applyFont="1" applyFill="1" applyBorder="1" applyAlignment="1"/>
    <xf numFmtId="0" fontId="34" fillId="0" borderId="0" xfId="0" applyFont="1" applyFill="1" applyAlignment="1">
      <alignment horizontal="right"/>
    </xf>
    <xf numFmtId="184" fontId="70" fillId="0" borderId="30" xfId="0" applyNumberFormat="1" applyFont="1" applyFill="1" applyBorder="1" applyAlignment="1">
      <alignment horizontal="right" vertical="center"/>
    </xf>
    <xf numFmtId="184" fontId="70" fillId="0" borderId="33" xfId="0" applyNumberFormat="1" applyFont="1" applyFill="1" applyBorder="1" applyAlignment="1">
      <alignment horizontal="right" vertical="center"/>
    </xf>
    <xf numFmtId="0" fontId="72" fillId="0" borderId="31" xfId="0" applyFont="1" applyFill="1" applyBorder="1" applyAlignment="1">
      <alignment horizontal="right"/>
    </xf>
    <xf numFmtId="0" fontId="0" fillId="0" borderId="49" xfId="0" applyBorder="1" applyAlignment="1">
      <alignment horizontal="left" vertical="center" shrinkToFit="1"/>
    </xf>
    <xf numFmtId="0" fontId="57" fillId="0" borderId="12" xfId="0" applyFont="1" applyFill="1" applyBorder="1" applyAlignment="1">
      <alignment horizontal="center" vertical="center" textRotation="255"/>
    </xf>
    <xf numFmtId="0" fontId="55" fillId="0" borderId="13" xfId="36" applyFont="1" applyFill="1" applyBorder="1" applyAlignment="1">
      <alignment horizontal="left" vertical="center"/>
    </xf>
    <xf numFmtId="0" fontId="55" fillId="0" borderId="16" xfId="0" applyFont="1" applyFill="1" applyBorder="1" applyAlignment="1">
      <alignment horizontal="left" vertical="center"/>
    </xf>
    <xf numFmtId="183" fontId="57" fillId="0" borderId="31" xfId="46" applyNumberFormat="1" applyFont="1" applyFill="1" applyBorder="1" applyAlignment="1">
      <alignment horizontal="right" vertical="center"/>
    </xf>
    <xf numFmtId="177" fontId="57" fillId="0" borderId="31" xfId="0" applyNumberFormat="1" applyFont="1" applyFill="1" applyBorder="1" applyAlignment="1">
      <alignment horizontal="right" vertical="center"/>
    </xf>
    <xf numFmtId="177" fontId="70" fillId="24" borderId="31" xfId="0" applyNumberFormat="1" applyFont="1" applyFill="1" applyBorder="1" applyAlignment="1">
      <alignment horizontal="right" vertical="center"/>
    </xf>
    <xf numFmtId="184" fontId="70" fillId="0" borderId="31" xfId="0" applyNumberFormat="1" applyFont="1" applyFill="1" applyBorder="1" applyAlignment="1">
      <alignment horizontal="right" vertical="center"/>
    </xf>
    <xf numFmtId="0" fontId="33" fillId="0" borderId="0" xfId="0" applyFont="1" applyFill="1" applyAlignment="1">
      <alignment vertical="center"/>
    </xf>
    <xf numFmtId="0" fontId="73" fillId="0" borderId="0" xfId="0" applyFont="1" applyFill="1" applyAlignment="1">
      <alignment vertical="center"/>
    </xf>
    <xf numFmtId="0" fontId="74" fillId="0" borderId="0" xfId="0" applyFont="1" applyFill="1" applyAlignment="1">
      <alignment vertical="center"/>
    </xf>
    <xf numFmtId="0" fontId="32" fillId="0" borderId="0" xfId="0" applyFont="1" applyFill="1" applyAlignment="1">
      <alignment vertical="center"/>
    </xf>
    <xf numFmtId="0" fontId="75" fillId="0" borderId="0" xfId="0" applyFont="1" applyFill="1" applyAlignment="1">
      <alignment vertical="center"/>
    </xf>
    <xf numFmtId="0" fontId="55" fillId="24" borderId="0" xfId="0" applyFont="1" applyFill="1" applyAlignment="1">
      <alignment vertical="center"/>
    </xf>
    <xf numFmtId="0" fontId="55" fillId="0" borderId="0" xfId="0" applyFont="1" applyFill="1" applyAlignment="1">
      <alignment horizontal="right" vertical="center"/>
    </xf>
    <xf numFmtId="0" fontId="76" fillId="0" borderId="0" xfId="0" applyFont="1" applyFill="1" applyAlignment="1">
      <alignment horizontal="right" vertical="center"/>
    </xf>
    <xf numFmtId="0" fontId="1" fillId="0" borderId="0" xfId="0" applyFont="1" applyFill="1" applyBorder="1" applyAlignment="1"/>
    <xf numFmtId="0" fontId="55" fillId="0" borderId="32" xfId="0" applyFont="1" applyBorder="1" applyAlignment="1">
      <alignment horizontal="center" vertical="center"/>
    </xf>
    <xf numFmtId="176" fontId="55" fillId="0" borderId="11" xfId="0" applyNumberFormat="1" applyFont="1" applyBorder="1" applyAlignment="1">
      <alignment horizontal="right" vertical="center" indent="1"/>
    </xf>
    <xf numFmtId="176" fontId="55" fillId="0" borderId="36" xfId="0" applyNumberFormat="1" applyFont="1" applyBorder="1" applyAlignment="1">
      <alignment horizontal="right" vertical="center" indent="1"/>
    </xf>
    <xf numFmtId="176" fontId="55" fillId="24" borderId="36" xfId="0" applyNumberFormat="1" applyFont="1" applyFill="1" applyBorder="1" applyAlignment="1">
      <alignment horizontal="right" vertical="center" indent="1"/>
    </xf>
    <xf numFmtId="0" fontId="33" fillId="0" borderId="12" xfId="0" applyFont="1" applyFill="1" applyBorder="1" applyAlignment="1">
      <alignment vertical="center"/>
    </xf>
    <xf numFmtId="176" fontId="55" fillId="0" borderId="12" xfId="0" applyNumberFormat="1" applyFont="1" applyFill="1" applyBorder="1" applyAlignment="1">
      <alignment horizontal="center" vertical="center"/>
    </xf>
    <xf numFmtId="176" fontId="55" fillId="0" borderId="15" xfId="0" applyNumberFormat="1" applyFont="1" applyBorder="1" applyAlignment="1">
      <alignment horizontal="right" vertical="center" indent="1"/>
    </xf>
    <xf numFmtId="176" fontId="55" fillId="0" borderId="49" xfId="0" applyNumberFormat="1" applyFont="1" applyBorder="1" applyAlignment="1">
      <alignment horizontal="right" vertical="center" indent="1"/>
    </xf>
    <xf numFmtId="176" fontId="55" fillId="0" borderId="0" xfId="0" applyNumberFormat="1" applyFont="1" applyFill="1" applyAlignment="1">
      <alignment horizontal="right" vertical="center" indent="1"/>
    </xf>
    <xf numFmtId="176" fontId="55" fillId="25" borderId="0" xfId="0" applyNumberFormat="1" applyFont="1" applyFill="1" applyAlignment="1">
      <alignment horizontal="right" vertical="center" indent="1"/>
    </xf>
    <xf numFmtId="0" fontId="33" fillId="0" borderId="13" xfId="0" applyFont="1" applyFill="1" applyBorder="1" applyAlignment="1">
      <alignment vertical="center"/>
    </xf>
    <xf numFmtId="176" fontId="55" fillId="24" borderId="0" xfId="0" applyNumberFormat="1" applyFont="1" applyFill="1" applyAlignment="1">
      <alignment horizontal="right" vertical="center" indent="1"/>
    </xf>
    <xf numFmtId="176" fontId="55" fillId="0" borderId="16" xfId="0" applyNumberFormat="1" applyFont="1" applyFill="1" applyBorder="1" applyAlignment="1">
      <alignment horizontal="center" vertical="center"/>
    </xf>
    <xf numFmtId="176" fontId="74" fillId="0" borderId="0" xfId="0" applyNumberFormat="1" applyFont="1" applyFill="1" applyAlignment="1">
      <alignment vertical="center"/>
    </xf>
    <xf numFmtId="176" fontId="32" fillId="0" borderId="0" xfId="0" applyNumberFormat="1" applyFont="1" applyFill="1" applyAlignment="1">
      <alignment vertical="center"/>
    </xf>
    <xf numFmtId="176" fontId="55" fillId="0" borderId="11" xfId="0" applyNumberFormat="1" applyFont="1" applyFill="1" applyBorder="1" applyAlignment="1">
      <alignment horizontal="center" vertical="center"/>
    </xf>
    <xf numFmtId="177" fontId="57" fillId="0" borderId="32" xfId="0" applyNumberFormat="1" applyFont="1" applyFill="1" applyBorder="1" applyAlignment="1">
      <alignment horizontal="center" vertical="center"/>
    </xf>
    <xf numFmtId="176" fontId="57" fillId="0" borderId="36" xfId="0" applyNumberFormat="1" applyFont="1" applyBorder="1" applyAlignment="1">
      <alignment horizontal="center" vertical="center"/>
    </xf>
    <xf numFmtId="176" fontId="57" fillId="24" borderId="36" xfId="0" applyNumberFormat="1" applyFont="1" applyFill="1" applyBorder="1" applyAlignment="1">
      <alignment horizontal="center" vertical="center"/>
    </xf>
    <xf numFmtId="0" fontId="77" fillId="0" borderId="12" xfId="0" applyFont="1" applyFill="1" applyBorder="1" applyAlignment="1">
      <alignment vertical="center"/>
    </xf>
    <xf numFmtId="0" fontId="77" fillId="0" borderId="0" xfId="0" applyFont="1" applyFill="1" applyAlignment="1">
      <alignment vertical="center"/>
    </xf>
    <xf numFmtId="177" fontId="57" fillId="0" borderId="12" xfId="0" applyNumberFormat="1" applyFont="1" applyFill="1" applyBorder="1" applyAlignment="1">
      <alignment horizontal="center" vertical="center"/>
    </xf>
    <xf numFmtId="176" fontId="55" fillId="0" borderId="15" xfId="0" applyNumberFormat="1" applyFont="1" applyFill="1" applyBorder="1" applyAlignment="1">
      <alignment horizontal="center" vertical="center"/>
    </xf>
    <xf numFmtId="177" fontId="57" fillId="0" borderId="32" xfId="0" applyNumberFormat="1" applyFont="1" applyFill="1" applyBorder="1" applyAlignment="1">
      <alignment horizontal="center" vertical="center" shrinkToFit="1"/>
    </xf>
    <xf numFmtId="176" fontId="57" fillId="0" borderId="0" xfId="0" applyNumberFormat="1" applyFont="1" applyBorder="1" applyAlignment="1">
      <alignment horizontal="right" vertical="center" indent="1" shrinkToFit="1"/>
    </xf>
    <xf numFmtId="176" fontId="57" fillId="0" borderId="0" xfId="0" applyNumberFormat="1" applyFont="1" applyBorder="1" applyAlignment="1">
      <alignment horizontal="right" vertical="center" indent="1"/>
    </xf>
    <xf numFmtId="176" fontId="57" fillId="0" borderId="0" xfId="0" applyNumberFormat="1" applyFont="1" applyFill="1" applyAlignment="1">
      <alignment horizontal="right" vertical="center" indent="1"/>
    </xf>
    <xf numFmtId="176" fontId="57" fillId="24" borderId="0" xfId="0" applyNumberFormat="1" applyFont="1" applyFill="1" applyAlignment="1">
      <alignment horizontal="right" vertical="center" indent="1"/>
    </xf>
    <xf numFmtId="0" fontId="77" fillId="0" borderId="13" xfId="0" applyFont="1" applyFill="1" applyBorder="1" applyAlignment="1">
      <alignment vertical="center"/>
    </xf>
    <xf numFmtId="176" fontId="57" fillId="0" borderId="49" xfId="0" applyNumberFormat="1" applyFont="1" applyBorder="1" applyAlignment="1">
      <alignment horizontal="center" vertical="center"/>
    </xf>
    <xf numFmtId="177" fontId="57" fillId="0" borderId="13" xfId="0" applyNumberFormat="1" applyFont="1" applyFill="1" applyBorder="1" applyAlignment="1">
      <alignment horizontal="right" vertical="center" indent="1"/>
    </xf>
    <xf numFmtId="176" fontId="57" fillId="0" borderId="11" xfId="0" applyNumberFormat="1" applyFont="1" applyBorder="1" applyAlignment="1">
      <alignment horizontal="center" vertical="center"/>
    </xf>
    <xf numFmtId="176" fontId="57" fillId="24" borderId="55" xfId="0" applyNumberFormat="1" applyFont="1" applyFill="1" applyBorder="1" applyAlignment="1">
      <alignment horizontal="right" vertical="center" indent="1"/>
    </xf>
    <xf numFmtId="0" fontId="77" fillId="0" borderId="16" xfId="0" applyFont="1" applyFill="1" applyBorder="1" applyAlignment="1">
      <alignment vertical="center"/>
    </xf>
    <xf numFmtId="177" fontId="57" fillId="0" borderId="13" xfId="0" applyNumberFormat="1" applyFont="1" applyFill="1" applyBorder="1" applyAlignment="1">
      <alignment horizontal="center" vertical="center"/>
    </xf>
    <xf numFmtId="176" fontId="55" fillId="0" borderId="11" xfId="0" applyNumberFormat="1" applyFont="1" applyFill="1" applyBorder="1" applyAlignment="1">
      <alignment horizontal="center" vertical="center" wrapText="1"/>
    </xf>
    <xf numFmtId="176" fontId="55" fillId="0" borderId="12" xfId="0" applyNumberFormat="1" applyFont="1" applyFill="1" applyBorder="1" applyAlignment="1">
      <alignment horizontal="center" vertical="center" wrapText="1"/>
    </xf>
    <xf numFmtId="176" fontId="57" fillId="24" borderId="0" xfId="0" applyNumberFormat="1" applyFont="1" applyFill="1" applyAlignment="1">
      <alignment horizontal="center" vertical="center"/>
    </xf>
    <xf numFmtId="176" fontId="78" fillId="0" borderId="0" xfId="0" applyNumberFormat="1" applyFont="1" applyFill="1" applyAlignment="1">
      <alignment horizontal="left" vertical="center"/>
    </xf>
    <xf numFmtId="176" fontId="55" fillId="0" borderId="15" xfId="0" applyNumberFormat="1" applyFont="1" applyFill="1" applyBorder="1" applyAlignment="1">
      <alignment horizontal="center" vertical="center" wrapText="1"/>
    </xf>
    <xf numFmtId="176" fontId="55" fillId="0" borderId="16" xfId="0" applyNumberFormat="1" applyFont="1" applyFill="1" applyBorder="1" applyAlignment="1">
      <alignment horizontal="center" vertical="center" wrapText="1"/>
    </xf>
    <xf numFmtId="176" fontId="57" fillId="0" borderId="15" xfId="0" applyNumberFormat="1" applyFont="1" applyBorder="1" applyAlignment="1">
      <alignment horizontal="center" vertical="center" shrinkToFit="1"/>
    </xf>
    <xf numFmtId="176" fontId="57" fillId="0" borderId="49" xfId="0" applyNumberFormat="1" applyFont="1" applyBorder="1" applyAlignment="1">
      <alignment horizontal="right" vertical="center" indent="1"/>
    </xf>
    <xf numFmtId="176" fontId="57" fillId="24" borderId="49" xfId="0" applyNumberFormat="1" applyFont="1" applyFill="1" applyBorder="1" applyAlignment="1">
      <alignment horizontal="right" vertical="center" indent="1"/>
    </xf>
    <xf numFmtId="177" fontId="57" fillId="0" borderId="16" xfId="0" applyNumberFormat="1" applyFont="1" applyFill="1" applyBorder="1" applyAlignment="1">
      <alignment horizontal="center" vertical="center"/>
    </xf>
    <xf numFmtId="0" fontId="11" fillId="0" borderId="0" xfId="35"/>
    <xf numFmtId="0" fontId="11" fillId="0" borderId="0" xfId="35" applyFont="1" applyAlignment="1">
      <alignment horizontal="center" vertical="center"/>
    </xf>
    <xf numFmtId="0" fontId="11" fillId="0" borderId="0" xfId="35" applyAlignment="1">
      <alignment horizontal="right" wrapText="1"/>
    </xf>
    <xf numFmtId="176" fontId="80" fillId="0" borderId="0" xfId="35" applyNumberFormat="1" applyFont="1" applyAlignment="1">
      <alignment horizontal="center" vertical="center" wrapText="1"/>
    </xf>
    <xf numFmtId="0" fontId="11" fillId="0" borderId="0" xfId="46" applyNumberFormat="1" applyFont="1" applyFill="1" applyBorder="1"/>
    <xf numFmtId="177" fontId="11" fillId="0" borderId="0" xfId="35" applyNumberFormat="1" applyFont="1" applyFill="1"/>
    <xf numFmtId="0" fontId="80" fillId="0" borderId="0" xfId="35" applyFont="1" applyAlignment="1">
      <alignment horizontal="center" vertical="center" wrapText="1"/>
    </xf>
    <xf numFmtId="176" fontId="81" fillId="0" borderId="0" xfId="35" applyNumberFormat="1" applyFont="1" applyAlignment="1">
      <alignment horizontal="center" vertical="center" wrapText="1"/>
    </xf>
    <xf numFmtId="176" fontId="80" fillId="0" borderId="0" xfId="35" applyNumberFormat="1" applyFont="1" applyAlignment="1">
      <alignment wrapText="1"/>
    </xf>
    <xf numFmtId="0" fontId="11" fillId="0" borderId="0" xfId="35" applyFont="1" applyAlignment="1">
      <alignment horizontal="left" wrapText="1"/>
    </xf>
    <xf numFmtId="0" fontId="11" fillId="0" borderId="0" xfId="35" applyFont="1" applyAlignment="1">
      <alignment horizontal="right"/>
    </xf>
    <xf numFmtId="0" fontId="11" fillId="26" borderId="0" xfId="35" applyFill="1"/>
    <xf numFmtId="0" fontId="80" fillId="0" borderId="0" xfId="35" applyFont="1" applyAlignment="1">
      <alignment wrapText="1"/>
    </xf>
    <xf numFmtId="176" fontId="81" fillId="0" borderId="0" xfId="35" applyNumberFormat="1" applyFont="1" applyAlignment="1">
      <alignment wrapText="1"/>
    </xf>
    <xf numFmtId="0" fontId="57" fillId="0" borderId="0" xfId="0" applyNumberFormat="1" applyFont="1" applyBorder="1" applyAlignment="1">
      <alignment horizontal="center" vertical="center"/>
    </xf>
    <xf numFmtId="177" fontId="57" fillId="0" borderId="0" xfId="0" applyNumberFormat="1" applyFont="1" applyFill="1" applyBorder="1" applyAlignment="1">
      <alignment horizontal="center" vertical="center"/>
    </xf>
    <xf numFmtId="177" fontId="11" fillId="0" borderId="0" xfId="35" applyNumberFormat="1" applyBorder="1"/>
    <xf numFmtId="177" fontId="82" fillId="0" borderId="0" xfId="46" applyNumberFormat="1" applyFont="1" applyFill="1" applyBorder="1" applyAlignment="1">
      <alignment horizontal="right"/>
    </xf>
    <xf numFmtId="177" fontId="82" fillId="24" borderId="0" xfId="46" applyNumberFormat="1" applyFont="1" applyFill="1" applyBorder="1" applyAlignment="1">
      <alignment horizontal="right"/>
    </xf>
    <xf numFmtId="0" fontId="34" fillId="0" borderId="0" xfId="0" applyFont="1" applyAlignment="1"/>
    <xf numFmtId="0" fontId="36" fillId="0" borderId="0" xfId="0" applyFont="1"/>
    <xf numFmtId="0" fontId="34" fillId="0" borderId="11" xfId="0" applyFont="1" applyBorder="1" applyAlignment="1">
      <alignment horizontal="center" vertical="center"/>
    </xf>
    <xf numFmtId="0" fontId="34" fillId="0" borderId="36" xfId="0" applyFont="1" applyBorder="1" applyAlignment="1">
      <alignment horizontal="center" vertical="center"/>
    </xf>
    <xf numFmtId="0" fontId="34" fillId="0" borderId="12" xfId="0" applyFont="1" applyBorder="1" applyAlignment="1">
      <alignment horizontal="center" vertical="center"/>
    </xf>
    <xf numFmtId="0" fontId="49" fillId="0" borderId="11" xfId="0" applyFont="1" applyFill="1" applyBorder="1" applyAlignment="1"/>
    <xf numFmtId="0" fontId="34" fillId="0" borderId="36" xfId="0" applyFont="1" applyBorder="1" applyAlignment="1"/>
    <xf numFmtId="0" fontId="49" fillId="0" borderId="36" xfId="0" applyFont="1" applyFill="1" applyBorder="1" applyAlignment="1"/>
    <xf numFmtId="0" fontId="36" fillId="0" borderId="36" xfId="0" applyFont="1" applyFill="1" applyBorder="1" applyAlignment="1"/>
    <xf numFmtId="0" fontId="34" fillId="0" borderId="12" xfId="0" applyFont="1" applyBorder="1" applyAlignment="1"/>
    <xf numFmtId="0" fontId="83" fillId="0" borderId="0" xfId="0" applyFont="1" applyBorder="1" applyAlignment="1"/>
    <xf numFmtId="0" fontId="34" fillId="0" borderId="40" xfId="0" applyFont="1" applyBorder="1" applyAlignment="1">
      <alignment horizontal="center" vertical="center"/>
    </xf>
    <xf numFmtId="0" fontId="34" fillId="0" borderId="0" xfId="0" applyFont="1" applyBorder="1" applyAlignment="1">
      <alignment horizontal="center" vertical="center"/>
    </xf>
    <xf numFmtId="0" fontId="34" fillId="0" borderId="13" xfId="0" applyFont="1" applyBorder="1" applyAlignment="1">
      <alignment horizontal="center" vertical="center"/>
    </xf>
    <xf numFmtId="0" fontId="48" fillId="0" borderId="40" xfId="0" applyFont="1" applyFill="1" applyBorder="1" applyAlignment="1"/>
    <xf numFmtId="0" fontId="34" fillId="0" borderId="0" xfId="0" applyFont="1" applyBorder="1" applyAlignment="1">
      <alignment horizontal="distributed"/>
    </xf>
    <xf numFmtId="0" fontId="48" fillId="0" borderId="0" xfId="0" applyFont="1" applyFill="1" applyBorder="1" applyAlignment="1"/>
    <xf numFmtId="0" fontId="36" fillId="0" borderId="0" xfId="0" applyFont="1" applyFill="1" applyBorder="1" applyAlignment="1">
      <alignment horizontal="distributed"/>
    </xf>
    <xf numFmtId="0" fontId="34" fillId="0" borderId="13" xfId="0" applyFont="1" applyBorder="1" applyAlignment="1">
      <alignment vertical="center"/>
    </xf>
    <xf numFmtId="0" fontId="72" fillId="0" borderId="0" xfId="0" applyFont="1" applyBorder="1" applyAlignment="1"/>
    <xf numFmtId="0" fontId="34" fillId="0" borderId="0" xfId="0" applyFont="1" applyBorder="1" applyAlignment="1"/>
    <xf numFmtId="0" fontId="84" fillId="0" borderId="0" xfId="0" applyFont="1" applyBorder="1" applyAlignment="1"/>
    <xf numFmtId="0" fontId="0" fillId="0" borderId="0" xfId="0" applyBorder="1" applyAlignment="1">
      <alignment shrinkToFit="1"/>
    </xf>
    <xf numFmtId="0" fontId="36" fillId="0" borderId="0" xfId="0" applyFont="1" applyBorder="1" applyAlignment="1"/>
    <xf numFmtId="0" fontId="49" fillId="0" borderId="0" xfId="0" applyFont="1" applyBorder="1" applyAlignment="1"/>
    <xf numFmtId="0" fontId="35" fillId="0" borderId="0" xfId="0" applyFont="1" applyBorder="1" applyAlignment="1">
      <alignment horizontal="distributed"/>
    </xf>
    <xf numFmtId="0" fontId="34" fillId="0" borderId="15" xfId="0" applyFont="1" applyBorder="1" applyAlignment="1">
      <alignment horizontal="center" vertical="center"/>
    </xf>
    <xf numFmtId="0" fontId="34" fillId="0" borderId="49" xfId="0" applyFont="1" applyBorder="1" applyAlignment="1">
      <alignment horizontal="center" vertical="center"/>
    </xf>
    <xf numFmtId="0" fontId="34" fillId="0" borderId="16" xfId="0" applyFont="1" applyBorder="1" applyAlignment="1">
      <alignment horizontal="center" vertical="center"/>
    </xf>
    <xf numFmtId="0" fontId="49" fillId="0" borderId="15" xfId="0" applyFont="1" applyFill="1" applyBorder="1" applyAlignment="1">
      <alignment horizontal="distributed"/>
    </xf>
    <xf numFmtId="0" fontId="34" fillId="0" borderId="49" xfId="0" applyFont="1" applyBorder="1" applyAlignment="1">
      <alignment horizontal="distributed"/>
    </xf>
    <xf numFmtId="0" fontId="49" fillId="0" borderId="49" xfId="0" applyFont="1" applyFill="1" applyBorder="1" applyAlignment="1">
      <alignment horizontal="distributed"/>
    </xf>
    <xf numFmtId="0" fontId="34" fillId="0" borderId="49" xfId="0" applyFont="1" applyBorder="1" applyAlignment="1"/>
    <xf numFmtId="0" fontId="34" fillId="0" borderId="16" xfId="0" applyFont="1" applyBorder="1" applyAlignment="1">
      <alignment horizontal="distributed"/>
    </xf>
    <xf numFmtId="38" fontId="34" fillId="0" borderId="30" xfId="46" applyFont="1" applyFill="1" applyBorder="1" applyAlignment="1">
      <alignment horizontal="center" vertical="center"/>
    </xf>
    <xf numFmtId="38" fontId="34" fillId="0" borderId="33" xfId="46" applyFont="1" applyFill="1" applyBorder="1" applyAlignment="1">
      <alignment horizontal="center" vertical="center"/>
    </xf>
    <xf numFmtId="0" fontId="34" fillId="0" borderId="31" xfId="0" applyFont="1" applyBorder="1" applyAlignment="1">
      <alignment vertical="center"/>
    </xf>
    <xf numFmtId="38" fontId="57" fillId="0" borderId="36" xfId="46" applyFont="1" applyFill="1" applyBorder="1" applyAlignment="1">
      <alignment horizontal="right" indent="1"/>
    </xf>
    <xf numFmtId="38" fontId="36" fillId="0" borderId="36" xfId="46" applyFont="1" applyBorder="1" applyAlignment="1"/>
    <xf numFmtId="38" fontId="57" fillId="0" borderId="12" xfId="46" applyFont="1" applyFill="1" applyBorder="1" applyAlignment="1">
      <alignment horizontal="right" indent="1"/>
    </xf>
    <xf numFmtId="0" fontId="34" fillId="0" borderId="30" xfId="0" applyFont="1" applyBorder="1" applyAlignment="1">
      <alignment horizontal="center" vertical="center"/>
    </xf>
    <xf numFmtId="0" fontId="85" fillId="0" borderId="33" xfId="0" applyFont="1" applyBorder="1" applyAlignment="1">
      <alignment horizontal="center" vertical="center"/>
    </xf>
    <xf numFmtId="0" fontId="72" fillId="0" borderId="31" xfId="0" applyFont="1" applyBorder="1" applyAlignment="1">
      <alignment horizontal="center" vertical="center" wrapText="1"/>
    </xf>
    <xf numFmtId="177" fontId="57" fillId="0" borderId="30" xfId="0" applyNumberFormat="1" applyFont="1" applyFill="1" applyBorder="1" applyAlignment="1">
      <alignment horizontal="right"/>
    </xf>
    <xf numFmtId="177" fontId="57" fillId="0" borderId="33" xfId="0" applyNumberFormat="1" applyFont="1" applyFill="1" applyBorder="1" applyAlignment="1">
      <alignment horizontal="right"/>
    </xf>
    <xf numFmtId="177" fontId="57" fillId="0" borderId="31" xfId="0" applyNumberFormat="1" applyFont="1" applyFill="1" applyBorder="1" applyAlignment="1">
      <alignment horizontal="right"/>
    </xf>
    <xf numFmtId="0" fontId="72" fillId="0" borderId="11" xfId="0" applyFont="1" applyFill="1" applyBorder="1" applyAlignment="1">
      <alignment horizontal="center" vertical="center"/>
    </xf>
    <xf numFmtId="0" fontId="36" fillId="0" borderId="33" xfId="0" applyFont="1" applyFill="1" applyBorder="1" applyAlignment="1"/>
    <xf numFmtId="0" fontId="72" fillId="0" borderId="39" xfId="0" applyFont="1" applyBorder="1" applyAlignment="1">
      <alignment horizontal="center" vertical="center"/>
    </xf>
    <xf numFmtId="0" fontId="72" fillId="0" borderId="31" xfId="0" applyFont="1" applyBorder="1" applyAlignment="1">
      <alignment horizontal="right" vertical="center" wrapText="1" indent="1"/>
    </xf>
    <xf numFmtId="0" fontId="57" fillId="0" borderId="39" xfId="0" applyFont="1" applyBorder="1" applyAlignment="1">
      <alignment vertical="center"/>
    </xf>
    <xf numFmtId="0" fontId="72" fillId="0" borderId="40" xfId="0" applyFont="1" applyBorder="1" applyAlignment="1">
      <alignment horizontal="center" vertical="center"/>
    </xf>
    <xf numFmtId="185" fontId="82" fillId="0" borderId="30" xfId="0" applyNumberFormat="1" applyFont="1" applyFill="1" applyBorder="1" applyAlignment="1">
      <alignment horizontal="center" shrinkToFit="1"/>
    </xf>
    <xf numFmtId="185" fontId="82" fillId="0" borderId="33" xfId="0" applyNumberFormat="1" applyFont="1" applyFill="1" applyBorder="1" applyAlignment="1">
      <alignment shrinkToFit="1"/>
    </xf>
    <xf numFmtId="0" fontId="36" fillId="0" borderId="33" xfId="0" applyFont="1" applyBorder="1"/>
    <xf numFmtId="185" fontId="82" fillId="0" borderId="31" xfId="0" applyNumberFormat="1" applyFont="1" applyFill="1" applyBorder="1" applyAlignment="1">
      <alignment shrinkToFit="1"/>
    </xf>
    <xf numFmtId="0" fontId="57" fillId="0" borderId="22" xfId="0" applyFont="1" applyBorder="1" applyAlignment="1">
      <alignment vertical="center"/>
    </xf>
    <xf numFmtId="0" fontId="72" fillId="0" borderId="15" xfId="0" applyFont="1" applyBorder="1" applyAlignment="1">
      <alignment horizontal="center" vertical="center"/>
    </xf>
    <xf numFmtId="180" fontId="82" fillId="0" borderId="30" xfId="0" applyNumberFormat="1" applyFont="1" applyFill="1" applyBorder="1"/>
    <xf numFmtId="180" fontId="82" fillId="0" borderId="33" xfId="0" applyNumberFormat="1" applyFont="1" applyFill="1" applyBorder="1"/>
    <xf numFmtId="180" fontId="82" fillId="0" borderId="31" xfId="0" applyNumberFormat="1" applyFont="1" applyFill="1" applyBorder="1"/>
    <xf numFmtId="0" fontId="86" fillId="0" borderId="0" xfId="0" applyFont="1" applyAlignment="1"/>
    <xf numFmtId="38" fontId="57" fillId="0" borderId="31" xfId="46" applyFont="1" applyFill="1" applyBorder="1" applyAlignment="1">
      <alignment horizontal="right" indent="1"/>
    </xf>
    <xf numFmtId="177" fontId="70" fillId="0" borderId="33" xfId="0" applyNumberFormat="1" applyFont="1" applyFill="1" applyBorder="1" applyAlignment="1">
      <alignment horizontal="right"/>
    </xf>
    <xf numFmtId="0" fontId="34" fillId="0" borderId="0" xfId="0" applyFont="1" applyAlignment="1">
      <alignment horizontal="left"/>
    </xf>
    <xf numFmtId="186" fontId="36" fillId="0" borderId="0" xfId="0" applyNumberFormat="1" applyFont="1" applyAlignment="1"/>
    <xf numFmtId="0" fontId="49" fillId="0" borderId="0" xfId="0" applyFont="1" applyAlignment="1">
      <alignment horizontal="left"/>
    </xf>
    <xf numFmtId="0" fontId="34" fillId="0" borderId="11" xfId="0" applyFont="1" applyBorder="1" applyAlignment="1">
      <alignment horizontal="left" vertical="center"/>
    </xf>
    <xf numFmtId="0" fontId="34" fillId="0" borderId="36" xfId="36" applyFont="1" applyFill="1" applyBorder="1" applyAlignment="1">
      <alignment horizontal="left" vertical="center"/>
    </xf>
    <xf numFmtId="0" fontId="34" fillId="0" borderId="12" xfId="0" applyFont="1" applyBorder="1" applyAlignment="1">
      <alignment horizontal="left" vertical="center"/>
    </xf>
    <xf numFmtId="0" fontId="34" fillId="0" borderId="17" xfId="0" applyFont="1" applyFill="1" applyBorder="1" applyAlignment="1">
      <alignment horizontal="left" shrinkToFit="1"/>
    </xf>
    <xf numFmtId="0" fontId="34" fillId="0" borderId="63" xfId="0" applyFont="1" applyBorder="1" applyAlignment="1">
      <alignment horizontal="left" shrinkToFit="1"/>
    </xf>
    <xf numFmtId="0" fontId="34" fillId="0" borderId="18" xfId="0" applyFont="1" applyBorder="1" applyAlignment="1">
      <alignment horizontal="left" shrinkToFit="1"/>
    </xf>
    <xf numFmtId="0" fontId="34" fillId="0" borderId="40" xfId="0" applyFont="1" applyBorder="1" applyAlignment="1">
      <alignment horizontal="left"/>
    </xf>
    <xf numFmtId="0" fontId="34" fillId="0" borderId="64" xfId="0" applyFont="1" applyFill="1" applyBorder="1" applyAlignment="1">
      <alignment horizontal="left" shrinkToFit="1"/>
    </xf>
    <xf numFmtId="0" fontId="34" fillId="0" borderId="65" xfId="0" applyFont="1" applyBorder="1" applyAlignment="1">
      <alignment horizontal="left" shrinkToFit="1"/>
    </xf>
    <xf numFmtId="0" fontId="34" fillId="0" borderId="66" xfId="0" applyFont="1" applyBorder="1" applyAlignment="1">
      <alignment horizontal="left" shrinkToFit="1"/>
    </xf>
    <xf numFmtId="0" fontId="34" fillId="0" borderId="40" xfId="0" applyFont="1" applyBorder="1" applyAlignment="1"/>
    <xf numFmtId="0" fontId="55" fillId="0" borderId="15" xfId="0" applyFont="1" applyBorder="1" applyAlignment="1">
      <alignment horizontal="center" vertical="center"/>
    </xf>
    <xf numFmtId="0" fontId="55" fillId="0" borderId="49" xfId="0" applyFont="1" applyBorder="1" applyAlignment="1">
      <alignment horizontal="center" vertical="center"/>
    </xf>
    <xf numFmtId="0" fontId="55" fillId="0" borderId="16" xfId="0" applyFont="1" applyBorder="1" applyAlignment="1">
      <alignment horizontal="center" vertical="center"/>
    </xf>
    <xf numFmtId="0" fontId="55" fillId="0" borderId="20" xfId="0" applyFont="1" applyFill="1" applyBorder="1" applyAlignment="1">
      <alignment horizontal="center"/>
    </xf>
    <xf numFmtId="0" fontId="55" fillId="0" borderId="67" xfId="0" applyFont="1" applyFill="1" applyBorder="1" applyAlignment="1">
      <alignment horizontal="center"/>
    </xf>
    <xf numFmtId="0" fontId="55" fillId="0" borderId="21" xfId="0" applyFont="1" applyFill="1" applyBorder="1" applyAlignment="1">
      <alignment horizontal="center"/>
    </xf>
    <xf numFmtId="0" fontId="55" fillId="0" borderId="40" xfId="0" applyFont="1" applyBorder="1" applyAlignment="1"/>
    <xf numFmtId="0" fontId="68" fillId="27" borderId="40" xfId="0" applyFont="1" applyFill="1" applyBorder="1" applyAlignment="1">
      <alignment horizontal="center" vertical="center"/>
    </xf>
    <xf numFmtId="0" fontId="68" fillId="27" borderId="0" xfId="0" applyFont="1" applyFill="1" applyBorder="1" applyAlignment="1">
      <alignment horizontal="center" vertical="center"/>
    </xf>
    <xf numFmtId="0" fontId="68" fillId="27" borderId="13" xfId="0" applyFont="1" applyFill="1" applyBorder="1" applyAlignment="1">
      <alignment horizontal="center" vertical="center"/>
    </xf>
    <xf numFmtId="0" fontId="55" fillId="0" borderId="64" xfId="0" applyFont="1" applyFill="1" applyBorder="1" applyAlignment="1">
      <alignment horizontal="center"/>
    </xf>
    <xf numFmtId="0" fontId="55" fillId="0" borderId="65" xfId="0" applyFont="1" applyFill="1" applyBorder="1" applyAlignment="1">
      <alignment horizontal="center"/>
    </xf>
    <xf numFmtId="0" fontId="55" fillId="0" borderId="66" xfId="0" applyFont="1" applyFill="1" applyBorder="1" applyAlignment="1">
      <alignment horizontal="center"/>
    </xf>
    <xf numFmtId="38" fontId="57" fillId="0" borderId="27" xfId="46" applyFont="1" applyFill="1" applyBorder="1" applyAlignment="1">
      <alignment horizontal="right"/>
    </xf>
    <xf numFmtId="38" fontId="57" fillId="0" borderId="28" xfId="46" applyFont="1" applyFill="1" applyBorder="1" applyAlignment="1">
      <alignment horizontal="right"/>
    </xf>
    <xf numFmtId="38" fontId="57" fillId="0" borderId="29" xfId="46" applyFont="1" applyFill="1" applyBorder="1" applyAlignment="1">
      <alignment horizontal="right"/>
    </xf>
    <xf numFmtId="38" fontId="36" fillId="0" borderId="40" xfId="46" applyFont="1" applyBorder="1" applyAlignment="1"/>
    <xf numFmtId="182" fontId="85" fillId="0" borderId="33" xfId="0" applyNumberFormat="1" applyFont="1" applyBorder="1" applyAlignment="1">
      <alignment horizontal="center" vertical="center"/>
    </xf>
    <xf numFmtId="177" fontId="57" fillId="0" borderId="27" xfId="0" applyNumberFormat="1" applyFont="1" applyFill="1" applyBorder="1" applyAlignment="1">
      <alignment horizontal="right"/>
    </xf>
    <xf numFmtId="177" fontId="57" fillId="0" borderId="28" xfId="0" applyNumberFormat="1" applyFont="1" applyFill="1" applyBorder="1" applyAlignment="1">
      <alignment horizontal="right"/>
    </xf>
    <xf numFmtId="0" fontId="36" fillId="0" borderId="28" xfId="0" applyFont="1" applyBorder="1" applyAlignment="1"/>
    <xf numFmtId="177" fontId="57" fillId="0" borderId="29" xfId="0" applyNumberFormat="1" applyFont="1" applyFill="1" applyBorder="1" applyAlignment="1">
      <alignment horizontal="right"/>
    </xf>
    <xf numFmtId="0" fontId="36" fillId="0" borderId="40" xfId="0" applyFont="1" applyBorder="1" applyAlignment="1"/>
    <xf numFmtId="0" fontId="72" fillId="0" borderId="16" xfId="0" applyFont="1" applyBorder="1" applyAlignment="1">
      <alignment horizontal="right" vertical="center" wrapText="1" indent="1"/>
    </xf>
    <xf numFmtId="187" fontId="82" fillId="0" borderId="64" xfId="0" applyNumberFormat="1" applyFont="1" applyFill="1" applyBorder="1" applyAlignment="1">
      <alignment horizontal="right"/>
    </xf>
    <xf numFmtId="187" fontId="82" fillId="0" borderId="65" xfId="0" applyNumberFormat="1" applyFont="1" applyFill="1" applyBorder="1" applyAlignment="1">
      <alignment horizontal="right"/>
    </xf>
    <xf numFmtId="187" fontId="62" fillId="0" borderId="65" xfId="0" applyNumberFormat="1" applyFont="1" applyBorder="1" applyAlignment="1"/>
    <xf numFmtId="187" fontId="82" fillId="0" borderId="66" xfId="0" applyNumberFormat="1" applyFont="1" applyFill="1" applyBorder="1" applyAlignment="1">
      <alignment horizontal="right"/>
    </xf>
    <xf numFmtId="0" fontId="34" fillId="28" borderId="35" xfId="0" applyFont="1" applyFill="1" applyBorder="1" applyAlignment="1">
      <alignment horizontal="center" vertical="center"/>
    </xf>
    <xf numFmtId="188" fontId="82" fillId="28" borderId="68" xfId="0" applyNumberFormat="1" applyFont="1" applyFill="1" applyBorder="1" applyAlignment="1">
      <alignment shrinkToFit="1"/>
    </xf>
    <xf numFmtId="188" fontId="82" fillId="28" borderId="69" xfId="0" applyNumberFormat="1" applyFont="1" applyFill="1" applyBorder="1" applyAlignment="1">
      <alignment shrinkToFit="1"/>
    </xf>
    <xf numFmtId="188" fontId="36" fillId="28" borderId="69" xfId="0" applyNumberFormat="1" applyFont="1" applyFill="1" applyBorder="1"/>
    <xf numFmtId="188" fontId="82" fillId="28" borderId="70" xfId="0" applyNumberFormat="1" applyFont="1" applyFill="1" applyBorder="1" applyAlignment="1">
      <alignment shrinkToFit="1"/>
    </xf>
    <xf numFmtId="0" fontId="36" fillId="0" borderId="40" xfId="0" applyFont="1" applyBorder="1"/>
    <xf numFmtId="0" fontId="34" fillId="0" borderId="71" xfId="0" applyFont="1" applyBorder="1" applyAlignment="1">
      <alignment horizontal="center" vertical="center"/>
    </xf>
    <xf numFmtId="189" fontId="57" fillId="0" borderId="72" xfId="0" applyNumberFormat="1" applyFont="1" applyFill="1" applyBorder="1"/>
    <xf numFmtId="189" fontId="57" fillId="0" borderId="73" xfId="0" applyNumberFormat="1" applyFont="1" applyFill="1" applyBorder="1"/>
    <xf numFmtId="189" fontId="36" fillId="0" borderId="73" xfId="0" applyNumberFormat="1" applyFont="1" applyBorder="1"/>
    <xf numFmtId="189" fontId="57" fillId="0" borderId="74" xfId="0" applyNumberFormat="1" applyFont="1" applyFill="1" applyBorder="1"/>
    <xf numFmtId="186" fontId="36" fillId="0" borderId="0" xfId="0" applyNumberFormat="1" applyFont="1" applyAlignment="1">
      <alignment vertical="center"/>
    </xf>
    <xf numFmtId="186" fontId="62" fillId="0" borderId="0" xfId="0" applyNumberFormat="1" applyFont="1" applyFill="1" applyAlignment="1"/>
    <xf numFmtId="190" fontId="62" fillId="0" borderId="0" xfId="0" applyNumberFormat="1" applyFont="1" applyFill="1" applyAlignment="1"/>
    <xf numFmtId="0" fontId="55" fillId="0" borderId="0" xfId="0" applyFont="1" applyAlignment="1">
      <alignment horizontal="center"/>
    </xf>
    <xf numFmtId="0" fontId="55" fillId="0" borderId="0" xfId="0" applyFont="1"/>
    <xf numFmtId="0" fontId="55" fillId="0" borderId="0" xfId="0" applyFont="1" applyAlignment="1">
      <alignment horizontal="center" shrinkToFit="1"/>
    </xf>
    <xf numFmtId="0" fontId="50" fillId="0" borderId="0" xfId="0" applyFont="1" applyAlignment="1">
      <alignment horizontal="left"/>
    </xf>
    <xf numFmtId="0" fontId="55" fillId="24" borderId="32" xfId="0" applyFont="1" applyFill="1" applyBorder="1" applyAlignment="1">
      <alignment horizontal="center" shrinkToFit="1"/>
    </xf>
    <xf numFmtId="0" fontId="55" fillId="24" borderId="32" xfId="0" applyFont="1" applyFill="1" applyBorder="1" applyAlignment="1">
      <alignment horizontal="center" vertical="center" shrinkToFit="1"/>
    </xf>
    <xf numFmtId="0" fontId="87" fillId="0" borderId="0" xfId="0" applyFont="1" applyAlignment="1">
      <alignment horizontal="left"/>
    </xf>
    <xf numFmtId="0" fontId="55" fillId="0" borderId="27" xfId="0" applyFont="1" applyBorder="1" applyAlignment="1">
      <alignment horizontal="center" shrinkToFit="1"/>
    </xf>
    <xf numFmtId="0" fontId="55" fillId="0" borderId="28" xfId="0" applyFont="1" applyBorder="1" applyAlignment="1">
      <alignment horizontal="center" shrinkToFit="1"/>
    </xf>
    <xf numFmtId="0" fontId="55" fillId="0" borderId="29" xfId="0" applyFont="1" applyBorder="1" applyAlignment="1">
      <alignment horizont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_月報表紙" xfId="35"/>
    <cellStyle name="標準_概要1,2"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桁区切り" xfId="46" builtinId="6"/>
  </cellStyles>
  <dxfs count="29">
    <dxf>
      <fill>
        <patternFill>
          <bgColor indexed="13"/>
        </patternFill>
      </fill>
    </dxf>
    <dxf>
      <font>
        <color indexed="9"/>
      </font>
    </dxf>
    <dxf>
      <font>
        <b/>
        <i val="0"/>
      </font>
      <fill>
        <patternFill>
          <bgColor indexed="13"/>
        </patternFill>
      </fill>
    </dxf>
    <dxf>
      <font>
        <color indexed="9"/>
      </font>
    </dxf>
    <dxf>
      <fill>
        <patternFill>
          <bgColor indexed="13"/>
        </patternFill>
      </fill>
    </dxf>
    <dxf>
      <font>
        <color indexed="9"/>
      </font>
    </dxf>
    <dxf>
      <font>
        <b/>
        <i val="0"/>
      </font>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kumimoji="0" sz="1000" kern="1200">
                <a:solidFill>
                  <a:srgbClr val="000000"/>
                </a:solidFill>
              </a:defRPr>
            </a:pPr>
            <a:r>
              <a:rPr kumimoji="0" lang="ja-JP" altLang="en-US" sz="1000" b="0" i="0" u="none" strike="noStrike" kern="1200" baseline="0">
                <a:solidFill>
                  <a:srgbClr val="000000"/>
                </a:solidFill>
                <a:latin typeface="ＭＳ Ｐゴシック"/>
                <a:ea typeface="ＭＳ Ｐゴシック"/>
                <a:cs typeface="ＭＳ Ｐゴシック"/>
              </a:rPr>
              <a:t>静岡市消費者物価指数の推移（</a:t>
            </a:r>
            <a:r>
              <a:rPr kumimoji="0" lang="en-US" altLang="ja-JP" sz="1000" b="0" i="0" u="none" strike="noStrike" kern="1200" baseline="0">
                <a:solidFill>
                  <a:srgbClr val="000000"/>
                </a:solidFill>
                <a:latin typeface="ＭＳ Ｐゴシック"/>
                <a:ea typeface="ＭＳ Ｐゴシック"/>
                <a:cs typeface="ＭＳ Ｐゴシック"/>
              </a:rPr>
              <a:t>2020</a:t>
            </a:r>
            <a:r>
              <a:rPr kumimoji="0" lang="ja-JP" altLang="en-US" sz="1000" b="0" i="0" u="none" strike="noStrike" kern="1200" baseline="0">
                <a:solidFill>
                  <a:srgbClr val="000000"/>
                </a:solidFill>
                <a:latin typeface="ＭＳ Ｐゴシック"/>
                <a:ea typeface="ＭＳ Ｐゴシック"/>
                <a:cs typeface="ＭＳ Ｐゴシック"/>
              </a:rPr>
              <a:t>（令和</a:t>
            </a:r>
            <a:r>
              <a:rPr kumimoji="0" lang="en-US" altLang="ja-JP" sz="1000" b="0" i="0" u="none" strike="noStrike" kern="1200" baseline="0">
                <a:solidFill>
                  <a:srgbClr val="000000"/>
                </a:solidFill>
                <a:latin typeface="ＭＳ Ｐゴシック"/>
                <a:ea typeface="ＭＳ Ｐゴシック"/>
                <a:cs typeface="ＭＳ Ｐゴシック"/>
              </a:rPr>
              <a:t>2)</a:t>
            </a:r>
            <a:r>
              <a:rPr kumimoji="0" lang="ja-JP" altLang="en-US" sz="1000" b="0" i="0" u="none" strike="noStrike" kern="1200" baseline="0">
                <a:solidFill>
                  <a:srgbClr val="000000"/>
                </a:solidFill>
                <a:latin typeface="ＭＳ Ｐゴシック"/>
                <a:ea typeface="ＭＳ Ｐゴシック"/>
                <a:cs typeface="ＭＳ Ｐゴシック"/>
              </a:rPr>
              <a:t>年</a:t>
            </a:r>
            <a:r>
              <a:rPr kumimoji="0" lang="en-US" altLang="ja-JP" sz="1000" b="0" i="0" u="none" strike="noStrike" kern="1200" baseline="0">
                <a:solidFill>
                  <a:srgbClr val="000000"/>
                </a:solidFill>
                <a:latin typeface="ＭＳ Ｐゴシック"/>
                <a:ea typeface="ＭＳ Ｐゴシック"/>
                <a:cs typeface="ＭＳ Ｐゴシック"/>
              </a:rPr>
              <a:t>=100</a:t>
            </a:r>
            <a:r>
              <a:rPr kumimoji="0" lang="ja-JP" altLang="en-US" sz="1000" b="0" i="0" u="none" strike="noStrike" kern="1200" baseline="0">
                <a:solidFill>
                  <a:srgbClr val="000000"/>
                </a:solidFill>
                <a:latin typeface="ＭＳ Ｐゴシック"/>
                <a:ea typeface="ＭＳ Ｐゴシック"/>
                <a:cs typeface="ＭＳ Ｐゴシック"/>
              </a:rPr>
              <a:t>）</a:t>
            </a:r>
            <a:endParaRPr kumimoji="0" lang="ja-JP" altLang="en-US" sz="1000" b="0" i="0" u="none" strike="noStrike" kern="1200" baseline="0">
              <a:solidFill>
                <a:srgbClr val="000000"/>
              </a:solidFill>
              <a:latin typeface="ＭＳ Ｐゴシック"/>
              <a:ea typeface="ＭＳ Ｐゴシック"/>
              <a:cs typeface="ＭＳ Ｐゴシック"/>
            </a:endParaRPr>
          </a:p>
        </c:rich>
      </c:tx>
      <c:layout>
        <c:manualLayout>
          <c:xMode val="edge"/>
          <c:yMode val="edge"/>
          <c:x val="0.26610668608620452"/>
          <c:y val="2.4331449164465727e-002"/>
        </c:manualLayout>
      </c:layout>
      <c:overlay val="0"/>
      <c:spPr>
        <a:noFill/>
        <a:ln w="25400">
          <a:noFill/>
        </a:ln>
      </c:spPr>
    </c:title>
    <c:autoTitleDeleted val="0"/>
    <c:plotArea>
      <c:layout>
        <c:manualLayout>
          <c:layoutTarget val="inner"/>
          <c:xMode val="edge"/>
          <c:yMode val="edge"/>
          <c:x val="9.1556459816887079e-002"/>
          <c:y val="0.10372771474878444"/>
          <c:w val="0.85045778229908442"/>
          <c:h val="0.8233387358184765"/>
        </c:manualLayout>
      </c:layout>
      <c:lineChart>
        <c:grouping val="standard"/>
        <c:varyColors val="0"/>
        <c:ser>
          <c:idx val="2"/>
          <c:order val="0"/>
          <c:tx>
            <c:strRef>
              <c:f>'指数（表紙グラフ用データ）'!$C$2</c:f>
              <c:strCache>
                <c:ptCount val="1"/>
                <c:pt idx="0">
                  <c:v>総合</c:v>
                </c:pt>
              </c:strCache>
            </c:strRef>
          </c:tx>
          <c:spPr>
            <a:ln w="38100">
              <a:solidFill>
                <a:srgbClr val="000000"/>
              </a:solidFill>
              <a:prstDash val="solid"/>
            </a:ln>
          </c:spPr>
          <c:marker>
            <c:symbol val="diamond"/>
            <c:size val="7"/>
            <c:spPr>
              <a:noFill/>
              <a:ln w="6350">
                <a:noFill/>
              </a:ln>
            </c:spPr>
          </c:marker>
          <c:dPt>
            <c:idx val="0"/>
            <c:invertIfNegative val="0"/>
            <c:marker>
              <c:symbol val="diamond"/>
              <c:size val="7"/>
            </c:marker>
            <c:bubble3D val="0"/>
          </c:dPt>
          <c:dPt>
            <c:idx val="1"/>
            <c:invertIfNegative val="0"/>
            <c:marker>
              <c:symbol val="diamond"/>
              <c:size val="7"/>
            </c:marker>
            <c:bubble3D val="0"/>
          </c:dPt>
          <c:dPt>
            <c:idx val="2"/>
            <c:invertIfNegative val="0"/>
            <c:marker>
              <c:symbol val="diamond"/>
              <c:size val="7"/>
            </c:marker>
            <c:bubble3D val="0"/>
          </c:dPt>
          <c:dPt>
            <c:idx val="3"/>
            <c:invertIfNegative val="0"/>
            <c:marker>
              <c:symbol val="diamond"/>
              <c:size val="7"/>
            </c:marker>
            <c:bubble3D val="0"/>
          </c:dPt>
          <c:dPt>
            <c:idx val="4"/>
            <c:invertIfNegative val="0"/>
            <c:marker>
              <c:symbol val="diamond"/>
              <c:size val="7"/>
            </c:marker>
            <c:bubble3D val="0"/>
          </c:dPt>
          <c:dPt>
            <c:idx val="5"/>
            <c:invertIfNegative val="0"/>
            <c:marker>
              <c:symbol val="diamond"/>
              <c:size val="7"/>
            </c:marker>
            <c:bubble3D val="0"/>
          </c:dPt>
          <c:dPt>
            <c:idx val="6"/>
            <c:invertIfNegative val="0"/>
            <c:marker>
              <c:symbol val="diamond"/>
              <c:size val="7"/>
            </c:marker>
            <c:bubble3D val="0"/>
          </c:dPt>
          <c:dPt>
            <c:idx val="7"/>
            <c:invertIfNegative val="0"/>
            <c:marker>
              <c:symbol val="diamond"/>
              <c:size val="7"/>
            </c:marker>
            <c:bubble3D val="0"/>
          </c:dPt>
          <c:dPt>
            <c:idx val="8"/>
            <c:invertIfNegative val="0"/>
            <c:marker>
              <c:symbol val="diamond"/>
              <c:size val="7"/>
            </c:marker>
            <c:bubble3D val="0"/>
          </c:dPt>
          <c:dPt>
            <c:idx val="9"/>
            <c:invertIfNegative val="0"/>
            <c:marker>
              <c:symbol val="diamond"/>
              <c:size val="7"/>
            </c:marker>
            <c:bubble3D val="0"/>
          </c:dPt>
          <c:dPt>
            <c:idx val="10"/>
            <c:invertIfNegative val="0"/>
            <c:marker>
              <c:symbol val="diamond"/>
              <c:size val="7"/>
            </c:marker>
            <c:bubble3D val="0"/>
          </c:dPt>
          <c:dPt>
            <c:idx val="11"/>
            <c:invertIfNegative val="0"/>
            <c:marker>
              <c:symbol val="diamond"/>
              <c:size val="7"/>
            </c:marker>
            <c:bubble3D val="0"/>
          </c:dPt>
          <c:dPt>
            <c:idx val="12"/>
            <c:invertIfNegative val="0"/>
            <c:marker>
              <c:symbol val="diamond"/>
              <c:size val="7"/>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5.9379210355572289e-002"/>
                  <c:y val="-4.5121300680202654e-002"/>
                </c:manualLayout>
              </c:layout>
              <c:spPr>
                <a:noFill/>
                <a:ln w="25400">
                  <a:noFill/>
                </a:ln>
              </c:spPr>
              <c:txPr>
                <a:bodyPr wrap="square" lIns="38100" tIns="19050" rIns="38100" bIns="19050">
                  <a:spAutoFit/>
                </a:bodyPr>
                <a:lstStyle/>
                <a:p>
                  <a:pPr>
                    <a:defRPr sz="9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'指数（表紙グラフ用データ）'!$B$3:$B$15</c:f>
              <c:strCache>
                <c:ptCount val="13"/>
                <c:pt idx="0">
                  <c:v>平成22年</c:v>
                </c:pt>
                <c:pt idx="1">
                  <c:v>23年</c:v>
                </c:pt>
                <c:pt idx="2">
                  <c:v>24年</c:v>
                </c:pt>
                <c:pt idx="3">
                  <c:v>25年</c:v>
                </c:pt>
                <c:pt idx="4">
                  <c:v>26年</c:v>
                </c:pt>
                <c:pt idx="5">
                  <c:v>27年</c:v>
                </c:pt>
                <c:pt idx="6">
                  <c:v>28年</c:v>
                </c:pt>
                <c:pt idx="7">
                  <c:v>29年</c:v>
                </c:pt>
                <c:pt idx="8">
                  <c:v>30年</c:v>
                </c:pt>
                <c:pt idx="9">
                  <c:v>令和元年</c:v>
                </c:pt>
                <c:pt idx="10">
                  <c:v>2年</c:v>
                </c:pt>
                <c:pt idx="11">
                  <c:v>3年</c:v>
                </c:pt>
                <c:pt idx="12">
                  <c:v>4年</c:v>
                </c:pt>
              </c:strCache>
            </c:strRef>
          </c:cat>
          <c:val>
            <c:numRef>
              <c:f>'指数（表紙グラフ用データ）'!$C$3:$C$15</c:f>
              <c:numCache>
                <c:formatCode>General</c:formatCode>
                <c:ptCount val="13"/>
                <c:pt idx="0">
                  <c:v>95</c:v>
                </c:pt>
                <c:pt idx="1">
                  <c:v>94.9</c:v>
                </c:pt>
                <c:pt idx="2">
                  <c:v>95.2</c:v>
                </c:pt>
                <c:pt idx="3">
                  <c:v>95.4</c:v>
                </c:pt>
                <c:pt idx="4">
                  <c:v>98.1</c:v>
                </c:pt>
                <c:pt idx="5">
                  <c:v>98.9</c:v>
                </c:pt>
                <c:pt idx="6">
                  <c:v>98.5</c:v>
                </c:pt>
                <c:pt idx="7">
                  <c:v>98.9</c:v>
                </c:pt>
                <c:pt idx="8">
                  <c:v>100</c:v>
                </c:pt>
                <c:pt idx="9">
                  <c:v>100.1</c:v>
                </c:pt>
                <c:pt idx="10">
                  <c:v>100</c:v>
                </c:pt>
                <c:pt idx="11">
                  <c:v>99.1</c:v>
                </c:pt>
                <c:pt idx="12">
                  <c:v>101.7</c:v>
                </c:pt>
              </c:numCache>
            </c:numRef>
          </c:val>
          <c:smooth val="0"/>
        </c:ser>
        <c:ser>
          <c:idx val="3"/>
          <c:order val="1"/>
          <c:tx>
            <c:strRef>
              <c:f>'指数（表紙グラフ用データ）'!$D$2</c:f>
              <c:strCache>
                <c:ptCount val="1"/>
                <c:pt idx="0">
                  <c:v>生鮮食品を除く総合</c:v>
                </c:pt>
              </c:strCache>
            </c:strRef>
          </c:tx>
          <c:spPr>
            <a:ln w="12700">
              <a:solidFill>
                <a:srgbClr val="000000"/>
              </a:solidFill>
              <a:prstDash val="solid"/>
            </a:ln>
          </c:spPr>
          <c:marker>
            <c:symbol val="x"/>
            <c:size val="5"/>
            <c:spPr>
              <a:noFill/>
              <a:ln w="6350">
                <a:noFill/>
              </a:ln>
            </c:spPr>
          </c:marker>
          <c:dPt>
            <c:idx val="0"/>
            <c:invertIfNegative val="0"/>
            <c:marker>
              <c:symbol val="x"/>
              <c:size val="5"/>
            </c:marker>
            <c:bubble3D val="0"/>
          </c:dPt>
          <c:dPt>
            <c:idx val="1"/>
            <c:invertIfNegative val="0"/>
            <c:marker>
              <c:symbol val="x"/>
              <c:size val="5"/>
            </c:marker>
            <c:bubble3D val="0"/>
          </c:dPt>
          <c:dPt>
            <c:idx val="2"/>
            <c:invertIfNegative val="0"/>
            <c:marker>
              <c:symbol val="x"/>
              <c:size val="5"/>
            </c:marker>
            <c:bubble3D val="0"/>
          </c:dPt>
          <c:dPt>
            <c:idx val="3"/>
            <c:invertIfNegative val="0"/>
            <c:marker>
              <c:symbol val="x"/>
              <c:size val="5"/>
            </c:marker>
            <c:bubble3D val="0"/>
          </c:dPt>
          <c:dPt>
            <c:idx val="4"/>
            <c:invertIfNegative val="0"/>
            <c:marker>
              <c:symbol val="x"/>
              <c:size val="5"/>
            </c:marker>
            <c:bubble3D val="0"/>
          </c:dPt>
          <c:dPt>
            <c:idx val="5"/>
            <c:invertIfNegative val="0"/>
            <c:marker>
              <c:symbol val="x"/>
              <c:size val="5"/>
            </c:marker>
            <c:bubble3D val="0"/>
          </c:dPt>
          <c:dPt>
            <c:idx val="6"/>
            <c:invertIfNegative val="0"/>
            <c:marker>
              <c:symbol val="x"/>
              <c:size val="5"/>
            </c:marker>
            <c:bubble3D val="0"/>
          </c:dPt>
          <c:dPt>
            <c:idx val="7"/>
            <c:invertIfNegative val="0"/>
            <c:marker>
              <c:symbol val="x"/>
              <c:size val="5"/>
            </c:marker>
            <c:bubble3D val="0"/>
          </c:dPt>
          <c:dPt>
            <c:idx val="8"/>
            <c:invertIfNegative val="0"/>
            <c:marker>
              <c:symbol val="x"/>
              <c:size val="5"/>
            </c:marker>
            <c:bubble3D val="0"/>
          </c:dPt>
          <c:dPt>
            <c:idx val="9"/>
            <c:invertIfNegative val="0"/>
            <c:marker>
              <c:symbol val="x"/>
              <c:size val="5"/>
            </c:marker>
            <c:bubble3D val="0"/>
          </c:dPt>
          <c:dPt>
            <c:idx val="10"/>
            <c:invertIfNegative val="0"/>
            <c:marker>
              <c:symbol val="x"/>
              <c:size val="5"/>
            </c:marker>
            <c:bubble3D val="0"/>
          </c:dPt>
          <c:dPt>
            <c:idx val="11"/>
            <c:invertIfNegative val="0"/>
            <c:marker>
              <c:symbol val="x"/>
              <c:size val="5"/>
            </c:marker>
            <c:bubble3D val="0"/>
          </c:dPt>
          <c:dPt>
            <c:idx val="12"/>
            <c:invertIfNegative val="0"/>
            <c:marker>
              <c:symbol val="x"/>
              <c:size val="5"/>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8.5828854302672994e-002"/>
                  <c:y val="-5.6726094003241492e-003"/>
                </c:manualLayout>
              </c:layout>
              <c:tx>
                <c:rich>
                  <a:bodyPr>
                    <a:spAutoFit/>
                  </a:bodyPr>
                  <a:lstStyle/>
                  <a:p>
                    <a:pPr>
                      <a:defRPr sz="1100">
                        <a:solidFill>
                          <a:srgbClr val="000000"/>
                        </a:solidFill>
                      </a:defRPr>
                    </a:pPr>
                    <a:fld id="{4CAC59A9-1794-404D-8FA2-84E37127E793}" type="VALUE">
                      <a:rPr kumimoji="0" lang="ja-JP" altLang="en-US" sz="900" b="0" i="0" u="none" strike="noStrike" kern="1200" baseline="0">
                        <a:solidFill>
                          <a:srgbClr val="000000"/>
                        </a:solidFill>
                        <a:latin typeface="ＭＳ Ｐゴシック"/>
                        <a:ea typeface="ＭＳ Ｐゴシック"/>
                        <a:cs typeface="ＭＳ Ｐゴシック"/>
                      </a:rPr>
                      <a:t>[値]</a:t>
                    </a:fld>
                    <a:endParaRPr kumimoji="0" lang="ja-JP" altLang="en-US" sz="1100" b="0" i="0" u="none" strike="noStrike" kern="1200" baseline="0">
                      <a:solidFill>
                        <a:srgbClr val="000000"/>
                      </a:solidFill>
                      <a:latin typeface="ＭＳ Ｐゴシック"/>
                      <a:ea typeface="ＭＳ Ｐゴシック"/>
                      <a:cs typeface="ＭＳ Ｐゴシック"/>
                    </a:endParaRPr>
                  </a:p>
                </c:rich>
              </c:tx>
              <c:showLegendKey val="0"/>
              <c:showVal val="1"/>
              <c:showCatName val="0"/>
              <c:showSerName val="0"/>
              <c:showPercent val="0"/>
              <c:showBubbleSize val="0"/>
            </c:dLbl>
            <c:txPr>
              <a:bodyPr rot="0" horzOverflow="overflow" anchor="ctr" anchorCtr="1">
                <a:spAutoFit/>
              </a:bodyPr>
              <a:lstStyle/>
              <a:p>
                <a:pPr algn="ctr" rtl="0">
                  <a:defRPr sz="1100">
                    <a:solidFill>
                      <a:srgbClr val="000000"/>
                    </a:solidFill>
                  </a:defRPr>
                </a:pPr>
                <a:endParaRPr lang="ja-JP" altLang="en-US"/>
              </a:p>
            </c:txPr>
            <c:dLblPos val="r"/>
            <c:showLegendKey val="0"/>
            <c:showVal val="1"/>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Ref>
              <c:f>'指数（表紙グラフ用データ）'!$B$3:$B$15</c:f>
              <c:strCache>
                <c:ptCount val="13"/>
                <c:pt idx="0">
                  <c:v>平成22年</c:v>
                </c:pt>
                <c:pt idx="1">
                  <c:v>23年</c:v>
                </c:pt>
                <c:pt idx="2">
                  <c:v>24年</c:v>
                </c:pt>
                <c:pt idx="3">
                  <c:v>25年</c:v>
                </c:pt>
                <c:pt idx="4">
                  <c:v>26年</c:v>
                </c:pt>
                <c:pt idx="5">
                  <c:v>27年</c:v>
                </c:pt>
                <c:pt idx="6">
                  <c:v>28年</c:v>
                </c:pt>
                <c:pt idx="7">
                  <c:v>29年</c:v>
                </c:pt>
                <c:pt idx="8">
                  <c:v>30年</c:v>
                </c:pt>
                <c:pt idx="9">
                  <c:v>令和元年</c:v>
                </c:pt>
                <c:pt idx="10">
                  <c:v>2年</c:v>
                </c:pt>
                <c:pt idx="11">
                  <c:v>3年</c:v>
                </c:pt>
                <c:pt idx="12">
                  <c:v>4年</c:v>
                </c:pt>
              </c:strCache>
            </c:strRef>
          </c:cat>
          <c:val>
            <c:numRef>
              <c:f>'指数（表紙グラフ用データ）'!$D$3:$D$15</c:f>
              <c:numCache>
                <c:formatCode>General</c:formatCode>
                <c:ptCount val="13"/>
                <c:pt idx="0">
                  <c:v>95.8</c:v>
                </c:pt>
                <c:pt idx="1">
                  <c:v>95.7</c:v>
                </c:pt>
                <c:pt idx="2">
                  <c:v>96</c:v>
                </c:pt>
                <c:pt idx="3">
                  <c:v>96.2</c:v>
                </c:pt>
                <c:pt idx="4">
                  <c:v>98.8</c:v>
                </c:pt>
                <c:pt idx="5">
                  <c:v>99.2</c:v>
                </c:pt>
                <c:pt idx="6">
                  <c:v>98.6</c:v>
                </c:pt>
                <c:pt idx="7">
                  <c:v>99.1</c:v>
                </c:pt>
                <c:pt idx="8">
                  <c:v>100.1</c:v>
                </c:pt>
                <c:pt idx="9">
                  <c:v>100.3</c:v>
                </c:pt>
                <c:pt idx="10">
                  <c:v>100</c:v>
                </c:pt>
                <c:pt idx="11">
                  <c:v>99.2</c:v>
                </c:pt>
                <c:pt idx="12">
                  <c:v>101.5</c:v>
                </c:pt>
              </c:numCache>
            </c:numRef>
          </c:val>
          <c:smooth val="0"/>
        </c:ser>
        <c:ser>
          <c:idx val="1"/>
          <c:order val="2"/>
          <c:tx>
            <c:strRef>
              <c:f>'指数（表紙グラフ用データ）'!$E$2</c:f>
              <c:strCache>
                <c:ptCount val="1"/>
                <c:pt idx="0">
                  <c:v>生鮮食品及びエネルギーを除く総合</c:v>
                </c:pt>
              </c:strCache>
            </c:strRef>
          </c:tx>
          <c:spPr>
            <a:ln w="12700">
              <a:solidFill>
                <a:srgbClr val="000000"/>
              </a:solidFill>
              <a:prstDash val="sysDash"/>
            </a:ln>
          </c:spPr>
          <c:marker>
            <c:symbol val="none"/>
          </c:marker>
          <c:dPt>
            <c:idx val="5"/>
            <c:invertIfNegative val="0"/>
            <c:marker>
              <c:symbol val="none"/>
            </c:marker>
            <c:bubble3D val="0"/>
          </c:dPt>
          <c:dPt>
            <c:idx val="6"/>
            <c:invertIfNegative val="0"/>
            <c:marker>
              <c:symbol val="none"/>
            </c:marker>
            <c:bubble3D val="0"/>
          </c:dPt>
          <c:dPt>
            <c:idx val="7"/>
            <c:invertIfNegative val="0"/>
            <c:marker>
              <c:symbol val="none"/>
            </c:marker>
            <c:bubble3D val="0"/>
          </c:dPt>
          <c:dPt>
            <c:idx val="8"/>
            <c:invertIfNegative val="0"/>
            <c:marker>
              <c:symbol val="none"/>
            </c:marker>
            <c:bubble3D val="0"/>
          </c:dPt>
          <c:dPt>
            <c:idx val="9"/>
            <c:invertIfNegative val="0"/>
            <c:marker>
              <c:symbol val="none"/>
            </c:marker>
            <c:bubble3D val="0"/>
          </c:dPt>
          <c:dPt>
            <c:idx val="10"/>
            <c:invertIfNegative val="0"/>
            <c:marker>
              <c:symbol val="none"/>
            </c:marker>
            <c:bubble3D val="0"/>
          </c:dPt>
          <c:dPt>
            <c:idx val="11"/>
            <c:invertIfNegative val="0"/>
            <c:marker>
              <c:symbol val="none"/>
            </c:marker>
            <c:bubble3D val="0"/>
          </c:dPt>
          <c:dPt>
            <c:idx val="12"/>
            <c:invertIfNegative val="0"/>
            <c:marker>
              <c:symbol val="none"/>
            </c:marker>
            <c:bubble3D val="0"/>
          </c:dPt>
          <c:dLbls>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3.2376222555090074e-002"/>
                  <c:y val="7.0599931086409981e-002"/>
                </c:manualLayout>
              </c:layout>
              <c:spPr>
                <a:noFill/>
                <a:ln w="25400">
                  <a:noFill/>
                </a:ln>
              </c:spPr>
              <c:txPr>
                <a:bodyPr wrap="square" lIns="38100" tIns="19050" rIns="38100" bIns="19050">
                  <a:spAutoFit/>
                </a:bodyPr>
                <a:lstStyle/>
                <a:p>
                  <a:pPr>
                    <a:defRPr sz="9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'指数（表紙グラフ用データ）'!$B$3:$B$15</c:f>
              <c:strCache>
                <c:ptCount val="13"/>
                <c:pt idx="0">
                  <c:v>平成22年</c:v>
                </c:pt>
                <c:pt idx="1">
                  <c:v>23年</c:v>
                </c:pt>
                <c:pt idx="2">
                  <c:v>24年</c:v>
                </c:pt>
                <c:pt idx="3">
                  <c:v>25年</c:v>
                </c:pt>
                <c:pt idx="4">
                  <c:v>26年</c:v>
                </c:pt>
                <c:pt idx="5">
                  <c:v>27年</c:v>
                </c:pt>
                <c:pt idx="6">
                  <c:v>28年</c:v>
                </c:pt>
                <c:pt idx="7">
                  <c:v>29年</c:v>
                </c:pt>
                <c:pt idx="8">
                  <c:v>30年</c:v>
                </c:pt>
                <c:pt idx="9">
                  <c:v>令和元年</c:v>
                </c:pt>
                <c:pt idx="10">
                  <c:v>2年</c:v>
                </c:pt>
                <c:pt idx="11">
                  <c:v>3年</c:v>
                </c:pt>
                <c:pt idx="12">
                  <c:v>4年</c:v>
                </c:pt>
              </c:strCache>
            </c:strRef>
          </c:cat>
          <c:val>
            <c:numRef>
              <c:f>'指数（表紙グラフ用データ）'!$E$3:$E$15</c:f>
              <c:numCache>
                <c:formatCode>General</c:formatCode>
                <c:ptCount val="13"/>
                <c:pt idx="5">
                  <c:v>98.9</c:v>
                </c:pt>
                <c:pt idx="6">
                  <c:v>99.2</c:v>
                </c:pt>
                <c:pt idx="7">
                  <c:v>99.4</c:v>
                </c:pt>
                <c:pt idx="8">
                  <c:v>99.9</c:v>
                </c:pt>
                <c:pt idx="9">
                  <c:v>99.9</c:v>
                </c:pt>
                <c:pt idx="10">
                  <c:v>100</c:v>
                </c:pt>
                <c:pt idx="11">
                  <c:v>98.9</c:v>
                </c:pt>
                <c:pt idx="12">
                  <c:v>99.7</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2"/>
        <c:crossesAt val="100"/>
        <c:auto val="0"/>
        <c:lblAlgn val="ctr"/>
        <c:lblOffset val="100"/>
        <c:tickLblSkip val="1"/>
        <c:noMultiLvlLbl val="0"/>
      </c:catAx>
      <c:valAx>
        <c:axId val="2"/>
        <c:scaling>
          <c:orientation val="minMax"/>
          <c:max val="104"/>
          <c:min val="94"/>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
        <c:minorUnit val="1"/>
      </c:valAx>
      <c:spPr>
        <a:noFill/>
        <a:ln w="12700">
          <a:solidFill>
            <a:srgbClr val="000000"/>
          </a:solidFill>
          <a:prstDash val="solid"/>
        </a:ln>
      </c:spPr>
    </c:plotArea>
    <c:legend>
      <c:legendPos val="r"/>
      <c:layout>
        <c:manualLayout>
          <c:xMode val="edge"/>
          <c:yMode val="edge"/>
          <c:x val="0.50421382892999811"/>
          <c:y val="0.61578947368421055"/>
          <c:w val="0.36516878975431616"/>
          <c:h val="0.13947368421052631"/>
        </c:manualLayout>
      </c:layout>
      <c:overlay val="0"/>
      <c:spPr>
        <a:solidFill>
          <a:srgbClr val="FFFFFF"/>
        </a:solidFill>
        <a:ln w="25400">
          <a:no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FFFFFF"/>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kumimoji="0" sz="1000" kern="1200">
                <a:solidFill>
                  <a:srgbClr val="000000"/>
                </a:solidFill>
              </a:defRPr>
            </a:pPr>
            <a:r>
              <a:rPr kumimoji="0" lang="ja-JP" altLang="en-US" sz="1000" b="0" i="0" u="none" strike="noStrike" kern="1200" baseline="0">
                <a:solidFill>
                  <a:srgbClr val="000000"/>
                </a:solidFill>
                <a:latin typeface="ＭＳ Ｐゴシック"/>
                <a:ea typeface="ＭＳ Ｐゴシック"/>
                <a:cs typeface="ＭＳ Ｐゴシック"/>
              </a:rPr>
              <a:t>浜松市消費者物価指数の推移（</a:t>
            </a:r>
            <a:r>
              <a:rPr kumimoji="0" lang="en-US" altLang="ja-JP" sz="1000" b="0" i="0" u="none" strike="noStrike" kern="1200" baseline="0">
                <a:solidFill>
                  <a:srgbClr val="000000"/>
                </a:solidFill>
                <a:latin typeface="ＭＳ Ｐゴシック"/>
                <a:ea typeface="ＭＳ Ｐゴシック"/>
                <a:cs typeface="ＭＳ Ｐゴシック"/>
              </a:rPr>
              <a:t>2020</a:t>
            </a:r>
            <a:r>
              <a:rPr kumimoji="0" lang="ja-JP" altLang="en-US" sz="1000" b="0" i="0" u="none" strike="noStrike" kern="1200" baseline="0">
                <a:solidFill>
                  <a:srgbClr val="000000"/>
                </a:solidFill>
                <a:latin typeface="ＭＳ Ｐゴシック"/>
                <a:ea typeface="ＭＳ Ｐゴシック"/>
                <a:cs typeface="ＭＳ Ｐゴシック"/>
              </a:rPr>
              <a:t>（令和</a:t>
            </a:r>
            <a:r>
              <a:rPr kumimoji="0" lang="en-US" altLang="ja-JP" sz="1000" b="0" i="0" u="none" strike="noStrike" kern="1200" baseline="0">
                <a:solidFill>
                  <a:srgbClr val="000000"/>
                </a:solidFill>
                <a:latin typeface="ＭＳ Ｐゴシック"/>
                <a:ea typeface="ＭＳ Ｐゴシック"/>
                <a:cs typeface="ＭＳ Ｐゴシック"/>
              </a:rPr>
              <a:t>2)</a:t>
            </a:r>
            <a:r>
              <a:rPr kumimoji="0" lang="ja-JP" altLang="en-US" sz="1000" b="0" i="0" u="none" strike="noStrike" kern="1200" baseline="0">
                <a:solidFill>
                  <a:srgbClr val="000000"/>
                </a:solidFill>
                <a:latin typeface="ＭＳ Ｐゴシック"/>
                <a:ea typeface="ＭＳ Ｐゴシック"/>
                <a:cs typeface="ＭＳ Ｐゴシック"/>
              </a:rPr>
              <a:t>年</a:t>
            </a:r>
            <a:r>
              <a:rPr kumimoji="0" lang="en-US" altLang="ja-JP" sz="1000" b="0" i="0" u="none" strike="noStrike" kern="1200" baseline="0">
                <a:solidFill>
                  <a:srgbClr val="000000"/>
                </a:solidFill>
                <a:latin typeface="ＭＳ Ｐゴシック"/>
                <a:ea typeface="ＭＳ Ｐゴシック"/>
                <a:cs typeface="ＭＳ Ｐゴシック"/>
              </a:rPr>
              <a:t>=100</a:t>
            </a:r>
            <a:r>
              <a:rPr kumimoji="0" lang="ja-JP" altLang="en-US" sz="1000" b="0" i="0" u="none" strike="noStrike" kern="1200" baseline="0">
                <a:solidFill>
                  <a:srgbClr val="000000"/>
                </a:solidFill>
                <a:latin typeface="ＭＳ Ｐゴシック"/>
                <a:ea typeface="ＭＳ Ｐゴシック"/>
                <a:cs typeface="ＭＳ Ｐゴシック"/>
              </a:rPr>
              <a:t>）</a:t>
            </a:r>
            <a:endParaRPr kumimoji="0" lang="ja-JP" altLang="en-US" sz="1000" b="0" i="0" u="none" strike="noStrike" kern="1200" baseline="0">
              <a:solidFill>
                <a:srgbClr val="000000"/>
              </a:solidFill>
              <a:latin typeface="ＭＳ Ｐゴシック"/>
              <a:ea typeface="ＭＳ Ｐゴシック"/>
              <a:cs typeface="ＭＳ Ｐゴシック"/>
            </a:endParaRPr>
          </a:p>
        </c:rich>
      </c:tx>
      <c:layout>
        <c:manualLayout>
          <c:xMode val="edge"/>
          <c:yMode val="edge"/>
          <c:x val="0.24756643199640779"/>
          <c:y val="1.583131671723562e-002"/>
        </c:manualLayout>
      </c:layout>
      <c:overlay val="0"/>
      <c:spPr>
        <a:noFill/>
        <a:ln w="25400">
          <a:noFill/>
        </a:ln>
      </c:spPr>
    </c:title>
    <c:autoTitleDeleted val="0"/>
    <c:plotArea>
      <c:layout>
        <c:manualLayout>
          <c:layoutTarget val="inner"/>
          <c:xMode val="edge"/>
          <c:yMode val="edge"/>
          <c:x val="6.0693641618497107e-002"/>
          <c:y val="9.4986929763421629e-002"/>
          <c:w val="0.89017341040462428"/>
          <c:h val="0.82322005794965414"/>
        </c:manualLayout>
      </c:layout>
      <c:lineChart>
        <c:grouping val="standard"/>
        <c:varyColors val="0"/>
        <c:ser>
          <c:idx val="3"/>
          <c:order val="0"/>
          <c:tx>
            <c:strRef>
              <c:f>'指数（表紙グラフ用データ） (浜松) '!$C$2</c:f>
              <c:strCache>
                <c:ptCount val="1"/>
                <c:pt idx="0">
                  <c:v>総合</c:v>
                </c:pt>
              </c:strCache>
            </c:strRef>
          </c:tx>
          <c:spPr>
            <a:ln w="38100">
              <a:solidFill>
                <a:srgbClr val="000000"/>
              </a:solidFill>
              <a:prstDash val="solid"/>
            </a:ln>
          </c:spPr>
          <c:marker>
            <c:symbol val="x"/>
            <c:size val="7"/>
            <c:spPr>
              <a:noFill/>
              <a:ln w="6350">
                <a:noFill/>
              </a:ln>
            </c:spPr>
          </c:marker>
          <c:dPt>
            <c:idx val="0"/>
            <c:invertIfNegative val="0"/>
            <c:marker>
              <c:symbol val="x"/>
              <c:size val="7"/>
            </c:marker>
            <c:bubble3D val="0"/>
          </c:dPt>
          <c:dPt>
            <c:idx val="1"/>
            <c:invertIfNegative val="0"/>
            <c:marker>
              <c:symbol val="x"/>
              <c:size val="7"/>
            </c:marker>
            <c:bubble3D val="0"/>
          </c:dPt>
          <c:dPt>
            <c:idx val="2"/>
            <c:invertIfNegative val="0"/>
            <c:marker>
              <c:symbol val="x"/>
              <c:size val="7"/>
            </c:marker>
            <c:bubble3D val="0"/>
          </c:dPt>
          <c:dPt>
            <c:idx val="3"/>
            <c:invertIfNegative val="0"/>
            <c:marker>
              <c:symbol val="x"/>
              <c:size val="7"/>
            </c:marker>
            <c:bubble3D val="0"/>
          </c:dPt>
          <c:dPt>
            <c:idx val="4"/>
            <c:invertIfNegative val="0"/>
            <c:marker>
              <c:symbol val="x"/>
              <c:size val="7"/>
            </c:marker>
            <c:bubble3D val="0"/>
          </c:dPt>
          <c:dPt>
            <c:idx val="5"/>
            <c:invertIfNegative val="0"/>
            <c:marker>
              <c:symbol val="x"/>
              <c:size val="7"/>
            </c:marker>
            <c:bubble3D val="0"/>
          </c:dPt>
          <c:dPt>
            <c:idx val="6"/>
            <c:invertIfNegative val="0"/>
            <c:marker>
              <c:symbol val="x"/>
              <c:size val="7"/>
            </c:marker>
            <c:bubble3D val="0"/>
          </c:dPt>
          <c:dPt>
            <c:idx val="7"/>
            <c:invertIfNegative val="0"/>
            <c:marker>
              <c:symbol val="x"/>
              <c:size val="7"/>
            </c:marker>
            <c:bubble3D val="0"/>
          </c:dPt>
          <c:dPt>
            <c:idx val="8"/>
            <c:invertIfNegative val="0"/>
            <c:marker>
              <c:symbol val="x"/>
              <c:size val="7"/>
            </c:marker>
            <c:bubble3D val="0"/>
          </c:dPt>
          <c:dPt>
            <c:idx val="9"/>
            <c:invertIfNegative val="0"/>
            <c:marker>
              <c:symbol val="x"/>
              <c:size val="7"/>
            </c:marker>
            <c:bubble3D val="0"/>
          </c:dPt>
          <c:dPt>
            <c:idx val="10"/>
            <c:invertIfNegative val="0"/>
            <c:marker>
              <c:symbol val="x"/>
              <c:size val="7"/>
            </c:marker>
            <c:bubble3D val="0"/>
          </c:dPt>
          <c:dPt>
            <c:idx val="11"/>
            <c:invertIfNegative val="0"/>
            <c:marker>
              <c:symbol val="x"/>
              <c:size val="7"/>
            </c:marker>
            <c:bubble3D val="0"/>
          </c:dPt>
          <c:dPt>
            <c:idx val="12"/>
            <c:invertIfNegative val="0"/>
            <c:marker>
              <c:symbol val="x"/>
              <c:size val="7"/>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extLst>
                <c:ext xmlns:c15="http://schemas.microsoft.com/office/drawing/2012/chart" uri="{CE6537A1-D6FC-4f65-9D91-7224C49458BB}">
                  <c15:layout>
                    <c:manualLayout>
                      <c:w val="5.5317570700046358e-002"/>
                      <c:h val="5.8751099384344758e-002"/>
                    </c:manualLayout>
                  </c15:layout>
                </c:ext>
              </c:extLst>
            </c:dLbl>
            <c:dLbl>
              <c:idx val="12"/>
              <c:layout>
                <c:manualLayout>
                  <c:x val="-6.971064592535689e-002"/>
                  <c:y val="-2.3799972371874568e-002"/>
                </c:manualLayout>
              </c:layout>
              <c:tx>
                <c:rich>
                  <a:bodyPr wrap="square" lIns="38100" tIns="19050" rIns="38100" bIns="19050">
                    <a:spAutoFit/>
                  </a:bodyPr>
                  <a:lstStyle/>
                  <a:p>
                    <a:pPr>
                      <a:defRPr sz="900">
                        <a:solidFill>
                          <a:srgbClr val="000000"/>
                        </a:solidFill>
                      </a:defRPr>
                    </a:pPr>
                    <a:r>
                      <a:rPr kumimoji="0" lang="ja-JP" altLang="en-US" sz="900" b="0" i="0" u="none" strike="noStrike" kern="1200" baseline="0">
                        <a:solidFill>
                          <a:srgbClr val="000000"/>
                        </a:solidFill>
                        <a:latin typeface="ＭＳ Ｐゴシック"/>
                        <a:ea typeface="ＭＳ Ｐゴシック"/>
                        <a:cs typeface="ＭＳ Ｐゴシック"/>
                      </a:rPr>
                      <a:t/>
                    </a:r>
                    <a:r>
                      <a:rPr kumimoji="0" lang="ja-JP" altLang="en-US" sz="900" b="0" i="0" u="none" strike="noStrike" kern="1200" baseline="0">
                        <a:solidFill>
                          <a:srgbClr val="000000"/>
                        </a:solidFill>
                        <a:latin typeface="ＭＳ Ｐゴシック"/>
                        <a:ea typeface="ＭＳ Ｐゴシック"/>
                        <a:cs typeface="ＭＳ Ｐゴシック"/>
                      </a:rPr>
                      <a:t>103.0</a:t>
                    </a:r>
                    <a:endParaRPr kumimoji="0" lang="ja-JP" altLang="en-US" sz="900" b="0" i="0" u="none" strike="noStrike" kern="1200" baseline="0">
                      <a:solidFill>
                        <a:srgbClr val="000000"/>
                      </a:solidFill>
                      <a:latin typeface="ＭＳ Ｐゴシック"/>
                      <a:ea typeface="ＭＳ Ｐゴシック"/>
                      <a:cs typeface="ＭＳ Ｐゴシック"/>
                    </a:endParaRPr>
                  </a:p>
                </c:rich>
              </c:tx>
              <c:spPr>
                <a:noFill/>
                <a:ln w="25400">
                  <a:noFill/>
                </a:ln>
              </c:spPr>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 (浜松) '!$B$3:$B$15</c:f>
              <c:strCache>
                <c:ptCount val="13"/>
                <c:pt idx="0">
                  <c:v>平成22年</c:v>
                </c:pt>
                <c:pt idx="1">
                  <c:v>23年</c:v>
                </c:pt>
                <c:pt idx="2">
                  <c:v>24年</c:v>
                </c:pt>
                <c:pt idx="3">
                  <c:v>25年</c:v>
                </c:pt>
                <c:pt idx="4">
                  <c:v>26年</c:v>
                </c:pt>
                <c:pt idx="5">
                  <c:v>27年</c:v>
                </c:pt>
                <c:pt idx="6">
                  <c:v>28年</c:v>
                </c:pt>
                <c:pt idx="7">
                  <c:v>29年</c:v>
                </c:pt>
                <c:pt idx="8">
                  <c:v>30年</c:v>
                </c:pt>
                <c:pt idx="9">
                  <c:v>令和元年</c:v>
                </c:pt>
                <c:pt idx="10">
                  <c:v>2年</c:v>
                </c:pt>
                <c:pt idx="11">
                  <c:v>3年</c:v>
                </c:pt>
                <c:pt idx="12">
                  <c:v>4年</c:v>
                </c:pt>
              </c:strCache>
            </c:strRef>
          </c:cat>
          <c:val>
            <c:numRef>
              <c:f>'指数（表紙グラフ用データ） (浜松) '!$C$3:$C$15</c:f>
              <c:numCache>
                <c:formatCode>General</c:formatCode>
                <c:ptCount val="13"/>
                <c:pt idx="0">
                  <c:v>95.1</c:v>
                </c:pt>
                <c:pt idx="1">
                  <c:v>94.8</c:v>
                </c:pt>
                <c:pt idx="2">
                  <c:v>95.1</c:v>
                </c:pt>
                <c:pt idx="3">
                  <c:v>94.9</c:v>
                </c:pt>
                <c:pt idx="4">
                  <c:v>97.4</c:v>
                </c:pt>
                <c:pt idx="5">
                  <c:v>98.2</c:v>
                </c:pt>
                <c:pt idx="6">
                  <c:v>97.9</c:v>
                </c:pt>
                <c:pt idx="7">
                  <c:v>98.7</c:v>
                </c:pt>
                <c:pt idx="8">
                  <c:v>99.9</c:v>
                </c:pt>
                <c:pt idx="9">
                  <c:v>100.1</c:v>
                </c:pt>
                <c:pt idx="10">
                  <c:v>100</c:v>
                </c:pt>
                <c:pt idx="11">
                  <c:v>100.2</c:v>
                </c:pt>
                <c:pt idx="12">
                  <c:v>103</c:v>
                </c:pt>
              </c:numCache>
            </c:numRef>
          </c:val>
          <c:smooth val="0"/>
        </c:ser>
        <c:ser>
          <c:idx val="1"/>
          <c:order val="1"/>
          <c:tx>
            <c:strRef>
              <c:f>'指数（表紙グラフ用データ） (浜松) '!$D$2</c:f>
              <c:strCache>
                <c:ptCount val="1"/>
                <c:pt idx="0">
                  <c:v>生鮮食品を除く総合</c:v>
                </c:pt>
              </c:strCache>
            </c:strRef>
          </c:tx>
          <c:spPr>
            <a:ln w="12700">
              <a:solidFill>
                <a:srgbClr val="000000"/>
              </a:solidFill>
              <a:prstDash val="solid"/>
            </a:ln>
          </c:spPr>
          <c:marker>
            <c:symbol val="none"/>
          </c:marker>
          <c:dPt>
            <c:idx val="0"/>
            <c:invertIfNegative val="0"/>
            <c:marker>
              <c:symbol val="none"/>
            </c:marker>
            <c:bubble3D val="0"/>
          </c:dPt>
          <c:dPt>
            <c:idx val="1"/>
            <c:invertIfNegative val="0"/>
            <c:marker>
              <c:symbol val="none"/>
            </c:marker>
            <c:bubble3D val="0"/>
          </c:dPt>
          <c:dPt>
            <c:idx val="2"/>
            <c:invertIfNegative val="0"/>
            <c:marker>
              <c:symbol val="none"/>
            </c:marker>
            <c:bubble3D val="0"/>
          </c:dPt>
          <c:dPt>
            <c:idx val="3"/>
            <c:invertIfNegative val="0"/>
            <c:marker>
              <c:symbol val="none"/>
            </c:marker>
            <c:bubble3D val="0"/>
          </c:dPt>
          <c:dPt>
            <c:idx val="4"/>
            <c:invertIfNegative val="0"/>
            <c:marker>
              <c:symbol val="none"/>
            </c:marker>
            <c:bubble3D val="0"/>
          </c:dPt>
          <c:dPt>
            <c:idx val="5"/>
            <c:invertIfNegative val="0"/>
            <c:marker>
              <c:symbol val="none"/>
            </c:marker>
            <c:bubble3D val="0"/>
          </c:dPt>
          <c:dPt>
            <c:idx val="6"/>
            <c:invertIfNegative val="0"/>
            <c:marker>
              <c:symbol val="none"/>
            </c:marker>
            <c:bubble3D val="0"/>
          </c:dPt>
          <c:dPt>
            <c:idx val="7"/>
            <c:invertIfNegative val="0"/>
            <c:marker>
              <c:symbol val="none"/>
            </c:marker>
            <c:bubble3D val="0"/>
          </c:dPt>
          <c:dPt>
            <c:idx val="8"/>
            <c:invertIfNegative val="0"/>
            <c:marker>
              <c:symbol val="none"/>
            </c:marker>
            <c:bubble3D val="0"/>
          </c:dPt>
          <c:dPt>
            <c:idx val="9"/>
            <c:invertIfNegative val="0"/>
            <c:marker>
              <c:symbol val="none"/>
            </c:marker>
            <c:bubble3D val="0"/>
          </c:dPt>
          <c:dPt>
            <c:idx val="10"/>
            <c:invertIfNegative val="0"/>
            <c:marker>
              <c:symbol val="none"/>
            </c:marker>
            <c:bubble3D val="0"/>
          </c:dPt>
          <c:dPt>
            <c:idx val="11"/>
            <c:invertIfNegative val="0"/>
            <c:marker>
              <c:symbol val="none"/>
            </c:marker>
            <c:bubble3D val="0"/>
          </c:dPt>
          <c:dPt>
            <c:idx val="12"/>
            <c:invertIfNegative val="0"/>
            <c:marker>
              <c:symbol val="none"/>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extLst>
                <c:ext xmlns:c15="http://schemas.microsoft.com/office/drawing/2012/chart" uri="{CE6537A1-D6FC-4f65-9D91-7224C49458BB}">
                  <c15:layout>
                    <c:manualLayout>
                      <c:w val="6.1196105702364396e-002"/>
                      <c:h val="6.860158311345646e-002"/>
                    </c:manualLayout>
                  </c15:layout>
                </c:ext>
              </c:extLst>
            </c:dLbl>
            <c:dLbl>
              <c:idx val="12"/>
              <c:layout>
                <c:manualLayout>
                  <c:x val="-8.78933807054606e-002"/>
                  <c:y val="1.6753142699267854e-002"/>
                </c:manualLayout>
              </c:layout>
              <c:spPr>
                <a:noFill/>
                <a:ln w="25400">
                  <a:noFill/>
                </a:ln>
              </c:spPr>
              <c:txPr>
                <a:bodyPr wrap="square" lIns="38100" tIns="19050" rIns="38100" bIns="19050">
                  <a:spAutoFit/>
                </a:bodyPr>
                <a:lstStyle/>
                <a:p>
                  <a:pPr>
                    <a:defRPr sz="9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 (浜松) '!$B$3:$B$15</c:f>
              <c:strCache>
                <c:ptCount val="13"/>
                <c:pt idx="0">
                  <c:v>平成22年</c:v>
                </c:pt>
                <c:pt idx="1">
                  <c:v>23年</c:v>
                </c:pt>
                <c:pt idx="2">
                  <c:v>24年</c:v>
                </c:pt>
                <c:pt idx="3">
                  <c:v>25年</c:v>
                </c:pt>
                <c:pt idx="4">
                  <c:v>26年</c:v>
                </c:pt>
                <c:pt idx="5">
                  <c:v>27年</c:v>
                </c:pt>
                <c:pt idx="6">
                  <c:v>28年</c:v>
                </c:pt>
                <c:pt idx="7">
                  <c:v>29年</c:v>
                </c:pt>
                <c:pt idx="8">
                  <c:v>30年</c:v>
                </c:pt>
                <c:pt idx="9">
                  <c:v>令和元年</c:v>
                </c:pt>
                <c:pt idx="10">
                  <c:v>2年</c:v>
                </c:pt>
                <c:pt idx="11">
                  <c:v>3年</c:v>
                </c:pt>
                <c:pt idx="12">
                  <c:v>4年</c:v>
                </c:pt>
              </c:strCache>
            </c:strRef>
          </c:cat>
          <c:val>
            <c:numRef>
              <c:f>'指数（表紙グラフ用データ） (浜松) '!$D$3:$D$15</c:f>
              <c:numCache>
                <c:formatCode>General</c:formatCode>
                <c:ptCount val="13"/>
                <c:pt idx="0">
                  <c:v>95.6</c:v>
                </c:pt>
                <c:pt idx="1">
                  <c:v>95.4</c:v>
                </c:pt>
                <c:pt idx="2">
                  <c:v>95.7</c:v>
                </c:pt>
                <c:pt idx="3">
                  <c:v>95.5</c:v>
                </c:pt>
                <c:pt idx="4">
                  <c:v>98</c:v>
                </c:pt>
                <c:pt idx="5">
                  <c:v>98.5</c:v>
                </c:pt>
                <c:pt idx="6">
                  <c:v>97.9</c:v>
                </c:pt>
                <c:pt idx="7">
                  <c:v>98.8</c:v>
                </c:pt>
                <c:pt idx="8">
                  <c:v>99.8</c:v>
                </c:pt>
                <c:pt idx="9">
                  <c:v>100.2</c:v>
                </c:pt>
                <c:pt idx="10">
                  <c:v>100</c:v>
                </c:pt>
                <c:pt idx="11">
                  <c:v>100.2</c:v>
                </c:pt>
                <c:pt idx="12">
                  <c:v>102.8</c:v>
                </c:pt>
              </c:numCache>
            </c:numRef>
          </c:val>
          <c:smooth val="0"/>
        </c:ser>
        <c:ser>
          <c:idx val="0"/>
          <c:order val="2"/>
          <c:tx>
            <c:strRef>
              <c:f>'指数（表紙グラフ用データ） (浜松) '!$E$2</c:f>
              <c:strCache>
                <c:ptCount val="1"/>
                <c:pt idx="0">
                  <c:v>生鮮食品及びエネルギーを除く総合</c:v>
                </c:pt>
              </c:strCache>
            </c:strRef>
          </c:tx>
          <c:spPr>
            <a:ln w="12700">
              <a:solidFill>
                <a:srgbClr val="000080"/>
              </a:solidFill>
              <a:prstDash val="sysDash"/>
            </a:ln>
          </c:spPr>
          <c:marker>
            <c:symbol val="none"/>
          </c:marker>
          <c:dPt>
            <c:idx val="5"/>
            <c:invertIfNegative val="0"/>
            <c:marker>
              <c:symbol val="none"/>
            </c:marker>
            <c:bubble3D val="0"/>
          </c:dPt>
          <c:dPt>
            <c:idx val="6"/>
            <c:invertIfNegative val="0"/>
            <c:marker>
              <c:symbol val="none"/>
            </c:marker>
            <c:bubble3D val="0"/>
          </c:dPt>
          <c:dPt>
            <c:idx val="7"/>
            <c:invertIfNegative val="0"/>
            <c:marker>
              <c:symbol val="none"/>
            </c:marker>
            <c:bubble3D val="0"/>
          </c:dPt>
          <c:dPt>
            <c:idx val="8"/>
            <c:invertIfNegative val="0"/>
            <c:marker>
              <c:symbol val="none"/>
            </c:marker>
            <c:bubble3D val="0"/>
          </c:dPt>
          <c:dPt>
            <c:idx val="9"/>
            <c:invertIfNegative val="0"/>
            <c:marker>
              <c:symbol val="none"/>
            </c:marker>
            <c:bubble3D val="0"/>
          </c:dPt>
          <c:dPt>
            <c:idx val="10"/>
            <c:invertIfNegative val="0"/>
            <c:marker>
              <c:symbol val="none"/>
            </c:marker>
            <c:bubble3D val="0"/>
          </c:dPt>
          <c:dPt>
            <c:idx val="11"/>
            <c:invertIfNegative val="0"/>
            <c:marker>
              <c:symbol val="none"/>
            </c:marker>
            <c:bubble3D val="0"/>
          </c:dPt>
          <c:dPt>
            <c:idx val="12"/>
            <c:invertIfNegative val="0"/>
            <c:marker>
              <c:symbol val="none"/>
            </c:marker>
            <c:bubble3D val="0"/>
          </c:dPt>
          <c:dLbls>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3.5531976185903591e-002"/>
                  <c:y val="4.9275314269926783e-002"/>
                </c:manualLayout>
              </c:layout>
              <c:tx>
                <c:rich>
                  <a:bodyPr wrap="square" lIns="38100" tIns="19050" rIns="38100" bIns="19050">
                    <a:noAutofit/>
                  </a:bodyPr>
                  <a:lstStyle/>
                  <a:p>
                    <a:pPr>
                      <a:defRPr sz="900">
                        <a:solidFill>
                          <a:srgbClr val="000000"/>
                        </a:solidFill>
                      </a:defRPr>
                    </a:pPr>
                    <a:r>
                      <a:rPr kumimoji="0" lang="ja-JP" altLang="en-US" sz="900" b="0" i="0" u="none" strike="noStrike" kern="1200" baseline="0">
                        <a:solidFill>
                          <a:srgbClr val="000000"/>
                        </a:solidFill>
                        <a:latin typeface="ＭＳ Ｐゴシック"/>
                        <a:ea typeface="ＭＳ Ｐゴシック"/>
                        <a:cs typeface="ＭＳ Ｐゴシック"/>
                      </a:rPr>
                      <a:t>101.0</a:t>
                    </a:r>
                    <a:endParaRPr kumimoji="0" lang="ja-JP" altLang="en-US" sz="900" b="0" i="0" u="none" strike="noStrike" kern="1200" baseline="0">
                      <a:solidFill>
                        <a:srgbClr val="000000"/>
                      </a:solidFill>
                      <a:latin typeface="ＭＳ Ｐゴシック"/>
                      <a:ea typeface="ＭＳ Ｐゴシック"/>
                      <a:cs typeface="ＭＳ Ｐゴシック"/>
                    </a:endParaRPr>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manualLayout>
                      <c:w val="5.9959349593495935e-002"/>
                      <c:h val="6.3157894736842107e-002"/>
                    </c:manualLayout>
                  </c15:layout>
                </c:ext>
              </c:extLst>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 (浜松) '!$B$3:$B$15</c:f>
              <c:strCache>
                <c:ptCount val="13"/>
                <c:pt idx="0">
                  <c:v>平成22年</c:v>
                </c:pt>
                <c:pt idx="1">
                  <c:v>23年</c:v>
                </c:pt>
                <c:pt idx="2">
                  <c:v>24年</c:v>
                </c:pt>
                <c:pt idx="3">
                  <c:v>25年</c:v>
                </c:pt>
                <c:pt idx="4">
                  <c:v>26年</c:v>
                </c:pt>
                <c:pt idx="5">
                  <c:v>27年</c:v>
                </c:pt>
                <c:pt idx="6">
                  <c:v>28年</c:v>
                </c:pt>
                <c:pt idx="7">
                  <c:v>29年</c:v>
                </c:pt>
                <c:pt idx="8">
                  <c:v>30年</c:v>
                </c:pt>
                <c:pt idx="9">
                  <c:v>令和元年</c:v>
                </c:pt>
                <c:pt idx="10">
                  <c:v>2年</c:v>
                </c:pt>
                <c:pt idx="11">
                  <c:v>3年</c:v>
                </c:pt>
                <c:pt idx="12">
                  <c:v>4年</c:v>
                </c:pt>
              </c:strCache>
            </c:strRef>
          </c:cat>
          <c:val>
            <c:numRef>
              <c:f>'指数（表紙グラフ用データ） (浜松) '!$E$3:$E$15</c:f>
              <c:numCache>
                <c:formatCode>General</c:formatCode>
                <c:ptCount val="13"/>
                <c:pt idx="5">
                  <c:v>98.2</c:v>
                </c:pt>
                <c:pt idx="6">
                  <c:v>98.6</c:v>
                </c:pt>
                <c:pt idx="7">
                  <c:v>99.1</c:v>
                </c:pt>
                <c:pt idx="8">
                  <c:v>99.6</c:v>
                </c:pt>
                <c:pt idx="9">
                  <c:v>99.8</c:v>
                </c:pt>
                <c:pt idx="10">
                  <c:v>100</c:v>
                </c:pt>
                <c:pt idx="11">
                  <c:v>99.9</c:v>
                </c:pt>
                <c:pt idx="12">
                  <c:v>101</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2"/>
        <c:crossesAt val="100"/>
        <c:auto val="0"/>
        <c:lblAlgn val="ctr"/>
        <c:lblOffset val="100"/>
        <c:tickLblSkip val="1"/>
        <c:noMultiLvlLbl val="0"/>
      </c:catAx>
      <c:valAx>
        <c:axId val="2"/>
        <c:scaling>
          <c:orientation val="minMax"/>
          <c:max val="104"/>
          <c:min val="94"/>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
        <c:minorUnit val="1"/>
      </c:valAx>
      <c:spPr>
        <a:noFill/>
        <a:ln w="12700">
          <a:solidFill>
            <a:srgbClr val="000000"/>
          </a:solidFill>
          <a:prstDash val="solid"/>
        </a:ln>
      </c:spPr>
    </c:plotArea>
    <c:legend>
      <c:legendPos val="r"/>
      <c:layout>
        <c:manualLayout>
          <c:xMode val="edge"/>
          <c:yMode val="edge"/>
          <c:x val="0.52312138728323698"/>
          <c:y val="0.64643882755661941"/>
          <c:w val="0.37572254335260113"/>
          <c:h val="0.13984186881837074"/>
        </c:manualLayout>
      </c:layout>
      <c:overlay val="0"/>
      <c:spPr>
        <a:solidFill>
          <a:srgbClr val="FFFFFF"/>
        </a:solidFill>
        <a:ln w="25400">
          <a:no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FFFFFF"/>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Footer>&amp;C3</c:oddFooter>
    </c:headerFooter>
    <c:pageMargins l="0.75" r="0.75" t="1" b="1" header="0.51200000000000001" footer="0.51200000000000001"/>
    <c:pageSetup paperSize="9"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image" Target="../media/image1.jpg"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_rels/vmlDrawing1.vml.rels><?xml version="1.0" encoding="UTF-8"?><Relationships xmlns="http://schemas.openxmlformats.org/package/2006/relationships"><Relationship Id="rId1" Type="http://schemas.openxmlformats.org/officeDocument/2006/relationships/image" Target="../media/image2.emf" /></Relationships>
</file>

<file path=xl/drawings/_rels/vmlDrawing2.vml.rels><?xml version="1.0" encoding="UTF-8"?><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8890</xdr:colOff>
      <xdr:row>14</xdr:row>
      <xdr:rowOff>27940</xdr:rowOff>
    </xdr:from>
    <xdr:to xmlns:xdr="http://schemas.openxmlformats.org/drawingml/2006/spreadsheetDrawing">
      <xdr:col>16</xdr:col>
      <xdr:colOff>389890</xdr:colOff>
      <xdr:row>31</xdr:row>
      <xdr:rowOff>208915</xdr:rowOff>
    </xdr:to>
    <xdr:graphicFrame macro="">
      <xdr:nvGraphicFramePr>
        <xdr:cNvPr id="142348"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0</xdr:col>
      <xdr:colOff>47625</xdr:colOff>
      <xdr:row>0</xdr:row>
      <xdr:rowOff>86360</xdr:rowOff>
    </xdr:from>
    <xdr:to xmlns:xdr="http://schemas.openxmlformats.org/drawingml/2006/spreadsheetDrawing">
      <xdr:col>2</xdr:col>
      <xdr:colOff>238125</xdr:colOff>
      <xdr:row>2</xdr:row>
      <xdr:rowOff>180340</xdr:rowOff>
    </xdr:to>
    <xdr:pic macro="">
      <xdr:nvPicPr>
        <xdr:cNvPr id="142349" name="Picture 6" descr="県章(紺)"/>
        <xdr:cNvPicPr>
          <a:picLocks noChangeAspect="1" noChangeArrowheads="1"/>
        </xdr:cNvPicPr>
      </xdr:nvPicPr>
      <xdr:blipFill>
        <a:blip xmlns:r="http://schemas.openxmlformats.org/officeDocument/2006/relationships" r:embed="rId2"/>
        <a:stretch>
          <a:fillRect/>
        </a:stretch>
      </xdr:blipFill>
      <xdr:spPr>
        <a:xfrm>
          <a:off x="47625" y="86360"/>
          <a:ext cx="853440" cy="596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194945</xdr:colOff>
      <xdr:row>14</xdr:row>
      <xdr:rowOff>0</xdr:rowOff>
    </xdr:to>
    <xdr:sp macro="" textlink="">
      <xdr:nvSpPr>
        <xdr:cNvPr id="198692" name="Text Box 1"/>
        <xdr:cNvSpPr txBox="1">
          <a:spLocks noChangeArrowheads="1"/>
        </xdr:cNvSpPr>
      </xdr:nvSpPr>
      <xdr:spPr>
        <a:xfrm>
          <a:off x="0" y="3693795"/>
          <a:ext cx="194945"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194945</xdr:colOff>
      <xdr:row>28</xdr:row>
      <xdr:rowOff>0</xdr:rowOff>
    </xdr:to>
    <xdr:sp macro="" textlink="">
      <xdr:nvSpPr>
        <xdr:cNvPr id="198693" name="Text Box 2"/>
        <xdr:cNvSpPr txBox="1">
          <a:spLocks noChangeArrowheads="1"/>
        </xdr:cNvSpPr>
      </xdr:nvSpPr>
      <xdr:spPr>
        <a:xfrm>
          <a:off x="0" y="6903720"/>
          <a:ext cx="194945"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194945</xdr:colOff>
      <xdr:row>28</xdr:row>
      <xdr:rowOff>0</xdr:rowOff>
    </xdr:to>
    <xdr:sp macro="" textlink="">
      <xdr:nvSpPr>
        <xdr:cNvPr id="198694" name="Text Box 3"/>
        <xdr:cNvSpPr txBox="1">
          <a:spLocks noChangeArrowheads="1"/>
        </xdr:cNvSpPr>
      </xdr:nvSpPr>
      <xdr:spPr>
        <a:xfrm>
          <a:off x="0" y="6903720"/>
          <a:ext cx="194945"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194945</xdr:colOff>
      <xdr:row>14</xdr:row>
      <xdr:rowOff>0</xdr:rowOff>
    </xdr:to>
    <xdr:sp macro="" textlink="">
      <xdr:nvSpPr>
        <xdr:cNvPr id="198695" name="Text Box 4"/>
        <xdr:cNvSpPr txBox="1">
          <a:spLocks noChangeArrowheads="1"/>
        </xdr:cNvSpPr>
      </xdr:nvSpPr>
      <xdr:spPr>
        <a:xfrm>
          <a:off x="0" y="3693795"/>
          <a:ext cx="194945"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194945</xdr:colOff>
      <xdr:row>14</xdr:row>
      <xdr:rowOff>0</xdr:rowOff>
    </xdr:to>
    <xdr:sp macro="" textlink="">
      <xdr:nvSpPr>
        <xdr:cNvPr id="198696" name="Text Box 5"/>
        <xdr:cNvSpPr txBox="1">
          <a:spLocks noChangeArrowheads="1"/>
        </xdr:cNvSpPr>
      </xdr:nvSpPr>
      <xdr:spPr>
        <a:xfrm>
          <a:off x="0" y="3693795"/>
          <a:ext cx="194945"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194945</xdr:colOff>
      <xdr:row>14</xdr:row>
      <xdr:rowOff>0</xdr:rowOff>
    </xdr:to>
    <xdr:sp macro="" textlink="">
      <xdr:nvSpPr>
        <xdr:cNvPr id="198697" name="Text Box 6"/>
        <xdr:cNvSpPr txBox="1">
          <a:spLocks noChangeArrowheads="1"/>
        </xdr:cNvSpPr>
      </xdr:nvSpPr>
      <xdr:spPr>
        <a:xfrm>
          <a:off x="0" y="3693795"/>
          <a:ext cx="194945" cy="0"/>
        </a:xfrm>
        <a:prstGeom prst="rect">
          <a:avLst/>
        </a:prstGeom>
        <a:noFill/>
        <a:ln>
          <a:noFill/>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146050</xdr:colOff>
          <xdr:row>7</xdr:row>
          <xdr:rowOff>29845</xdr:rowOff>
        </xdr:from>
        <xdr:to xmlns:xdr="http://schemas.openxmlformats.org/drawingml/2006/spreadsheetDrawing">
          <xdr:col>15</xdr:col>
          <xdr:colOff>282575</xdr:colOff>
          <xdr:row>26</xdr:row>
          <xdr:rowOff>137795</xdr:rowOff>
        </xdr:to>
        <xdr:sp textlink="">
          <xdr:nvSpPr>
            <xdr:cNvPr id="19464" name="オブジェクト 8" hidden="1">
              <a:extLst>
                <a:ext uri="{63B3BB69-23CF-44E3-9099-C40C66FF867C}">
                  <a14:compatExt spid="_x0000_s19464"/>
                </a:ext>
              </a:extLst>
            </xdr:cNvPr>
            <xdr:cNvSpPr/>
          </xdr:nvSpPr>
          <xdr:spPr>
            <a:xfrm>
              <a:off x="146050" y="2180590"/>
              <a:ext cx="6324600" cy="43942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215900</xdr:colOff>
      <xdr:row>11</xdr:row>
      <xdr:rowOff>59690</xdr:rowOff>
    </xdr:from>
    <xdr:to xmlns:xdr="http://schemas.openxmlformats.org/drawingml/2006/spreadsheetDrawing">
      <xdr:col>16</xdr:col>
      <xdr:colOff>243840</xdr:colOff>
      <xdr:row>28</xdr:row>
      <xdr:rowOff>37465</xdr:rowOff>
    </xdr:to>
    <xdr:graphicFrame macro="">
      <xdr:nvGraphicFramePr>
        <xdr:cNvPr id="200709"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187960</xdr:colOff>
      <xdr:row>14</xdr:row>
      <xdr:rowOff>0</xdr:rowOff>
    </xdr:to>
    <xdr:sp macro="" textlink="">
      <xdr:nvSpPr>
        <xdr:cNvPr id="18433" name="Text Box 1025"/>
        <xdr:cNvSpPr txBox="1">
          <a:spLocks noChangeArrowheads="1"/>
        </xdr:cNvSpPr>
      </xdr:nvSpPr>
      <xdr:spPr>
        <a:xfrm>
          <a:off x="0" y="3693795"/>
          <a:ext cx="187960" cy="0"/>
        </a:xfrm>
        <a:prstGeom prst="rect">
          <a:avLst/>
        </a:prstGeom>
        <a:noFill/>
        <a:ln>
          <a:noFill/>
        </a:ln>
      </xdr:spPr>
    </xdr:sp>
    <xdr:clientData/>
  </xdr:twoCellAnchor>
  <xdr:twoCellAnchor editAs="oneCell">
    <xdr:from xmlns:xdr="http://schemas.openxmlformats.org/drawingml/2006/spreadsheetDrawing">
      <xdr:col>0</xdr:col>
      <xdr:colOff>0</xdr:colOff>
      <xdr:row>30</xdr:row>
      <xdr:rowOff>0</xdr:rowOff>
    </xdr:from>
    <xdr:to xmlns:xdr="http://schemas.openxmlformats.org/drawingml/2006/spreadsheetDrawing">
      <xdr:col>0</xdr:col>
      <xdr:colOff>187960</xdr:colOff>
      <xdr:row>30</xdr:row>
      <xdr:rowOff>0</xdr:rowOff>
    </xdr:to>
    <xdr:sp macro="" textlink="">
      <xdr:nvSpPr>
        <xdr:cNvPr id="18434" name="Text Box 1026"/>
        <xdr:cNvSpPr txBox="1">
          <a:spLocks noChangeArrowheads="1"/>
        </xdr:cNvSpPr>
      </xdr:nvSpPr>
      <xdr:spPr>
        <a:xfrm>
          <a:off x="0" y="7360920"/>
          <a:ext cx="187960" cy="0"/>
        </a:xfrm>
        <a:prstGeom prst="rect">
          <a:avLst/>
        </a:prstGeom>
        <a:noFill/>
        <a:ln>
          <a:noFill/>
        </a:ln>
      </xdr:spPr>
    </xdr:sp>
    <xdr:clientData/>
  </xdr:twoCellAnchor>
  <xdr:twoCellAnchor editAs="oneCell">
    <xdr:from xmlns:xdr="http://schemas.openxmlformats.org/drawingml/2006/spreadsheetDrawing">
      <xdr:col>0</xdr:col>
      <xdr:colOff>0</xdr:colOff>
      <xdr:row>30</xdr:row>
      <xdr:rowOff>0</xdr:rowOff>
    </xdr:from>
    <xdr:to xmlns:xdr="http://schemas.openxmlformats.org/drawingml/2006/spreadsheetDrawing">
      <xdr:col>0</xdr:col>
      <xdr:colOff>187960</xdr:colOff>
      <xdr:row>30</xdr:row>
      <xdr:rowOff>0</xdr:rowOff>
    </xdr:to>
    <xdr:sp macro="" textlink="">
      <xdr:nvSpPr>
        <xdr:cNvPr id="18435" name="Text Box 1027"/>
        <xdr:cNvSpPr txBox="1">
          <a:spLocks noChangeArrowheads="1"/>
        </xdr:cNvSpPr>
      </xdr:nvSpPr>
      <xdr:spPr>
        <a:xfrm>
          <a:off x="0" y="7360920"/>
          <a:ext cx="187960"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187960</xdr:colOff>
      <xdr:row>14</xdr:row>
      <xdr:rowOff>0</xdr:rowOff>
    </xdr:to>
    <xdr:sp macro="" textlink="">
      <xdr:nvSpPr>
        <xdr:cNvPr id="18436" name="Text Box 1028"/>
        <xdr:cNvSpPr txBox="1">
          <a:spLocks noChangeArrowheads="1"/>
        </xdr:cNvSpPr>
      </xdr:nvSpPr>
      <xdr:spPr>
        <a:xfrm>
          <a:off x="0" y="3693795"/>
          <a:ext cx="187960"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187960</xdr:colOff>
      <xdr:row>14</xdr:row>
      <xdr:rowOff>0</xdr:rowOff>
    </xdr:to>
    <xdr:sp macro="" textlink="">
      <xdr:nvSpPr>
        <xdr:cNvPr id="18437" name="Text Box 1029"/>
        <xdr:cNvSpPr txBox="1">
          <a:spLocks noChangeArrowheads="1"/>
        </xdr:cNvSpPr>
      </xdr:nvSpPr>
      <xdr:spPr>
        <a:xfrm>
          <a:off x="0" y="3693795"/>
          <a:ext cx="187960" cy="0"/>
        </a:xfrm>
        <a:prstGeom prst="rect">
          <a:avLst/>
        </a:prstGeom>
        <a:noFill/>
        <a:ln>
          <a:noFill/>
        </a:ln>
      </xdr:spPr>
    </xdr:sp>
    <xdr:clientData/>
  </xdr:twoCellAnchor>
  <xdr:twoCellAnchor editAs="oneCell">
    <xdr:from xmlns:xdr="http://schemas.openxmlformats.org/drawingml/2006/spreadsheetDrawing">
      <xdr:col>0</xdr:col>
      <xdr:colOff>0</xdr:colOff>
      <xdr:row>14</xdr:row>
      <xdr:rowOff>0</xdr:rowOff>
    </xdr:from>
    <xdr:to xmlns:xdr="http://schemas.openxmlformats.org/drawingml/2006/spreadsheetDrawing">
      <xdr:col>0</xdr:col>
      <xdr:colOff>187960</xdr:colOff>
      <xdr:row>14</xdr:row>
      <xdr:rowOff>0</xdr:rowOff>
    </xdr:to>
    <xdr:sp macro="" textlink="">
      <xdr:nvSpPr>
        <xdr:cNvPr id="18438" name="Text Box 1030"/>
        <xdr:cNvSpPr txBox="1">
          <a:spLocks noChangeArrowheads="1"/>
        </xdr:cNvSpPr>
      </xdr:nvSpPr>
      <xdr:spPr>
        <a:xfrm>
          <a:off x="0" y="3693795"/>
          <a:ext cx="187960"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187960</xdr:colOff>
      <xdr:row>28</xdr:row>
      <xdr:rowOff>0</xdr:rowOff>
    </xdr:to>
    <xdr:sp macro="" textlink="">
      <xdr:nvSpPr>
        <xdr:cNvPr id="18440" name="Text Box 8"/>
        <xdr:cNvSpPr txBox="1">
          <a:spLocks noChangeArrowheads="1"/>
        </xdr:cNvSpPr>
      </xdr:nvSpPr>
      <xdr:spPr>
        <a:xfrm>
          <a:off x="0" y="6894195"/>
          <a:ext cx="187960"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187960</xdr:colOff>
      <xdr:row>28</xdr:row>
      <xdr:rowOff>0</xdr:rowOff>
    </xdr:to>
    <xdr:sp macro="" textlink="">
      <xdr:nvSpPr>
        <xdr:cNvPr id="18441" name="Text Box 9"/>
        <xdr:cNvSpPr txBox="1">
          <a:spLocks noChangeArrowheads="1"/>
        </xdr:cNvSpPr>
      </xdr:nvSpPr>
      <xdr:spPr>
        <a:xfrm>
          <a:off x="0" y="6894195"/>
          <a:ext cx="187960"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187960</xdr:colOff>
      <xdr:row>28</xdr:row>
      <xdr:rowOff>0</xdr:rowOff>
    </xdr:to>
    <xdr:sp macro="" textlink="">
      <xdr:nvSpPr>
        <xdr:cNvPr id="18442" name="Text Box 10"/>
        <xdr:cNvSpPr txBox="1">
          <a:spLocks noChangeArrowheads="1"/>
        </xdr:cNvSpPr>
      </xdr:nvSpPr>
      <xdr:spPr>
        <a:xfrm>
          <a:off x="0" y="6894195"/>
          <a:ext cx="187960" cy="0"/>
        </a:xfrm>
        <a:prstGeom prst="rect">
          <a:avLst/>
        </a:prstGeom>
        <a:noFill/>
        <a:ln>
          <a:noFill/>
        </a:ln>
      </xdr:spPr>
    </xdr:sp>
    <xdr:clientData/>
  </xdr:twoCellAnchor>
  <xdr:twoCellAnchor editAs="oneCell">
    <xdr:from xmlns:xdr="http://schemas.openxmlformats.org/drawingml/2006/spreadsheetDrawing">
      <xdr:col>0</xdr:col>
      <xdr:colOff>0</xdr:colOff>
      <xdr:row>28</xdr:row>
      <xdr:rowOff>0</xdr:rowOff>
    </xdr:from>
    <xdr:to xmlns:xdr="http://schemas.openxmlformats.org/drawingml/2006/spreadsheetDrawing">
      <xdr:col>0</xdr:col>
      <xdr:colOff>187960</xdr:colOff>
      <xdr:row>28</xdr:row>
      <xdr:rowOff>0</xdr:rowOff>
    </xdr:to>
    <xdr:sp macro="" textlink="">
      <xdr:nvSpPr>
        <xdr:cNvPr id="18443" name="Text Box 11"/>
        <xdr:cNvSpPr txBox="1">
          <a:spLocks noChangeArrowheads="1"/>
        </xdr:cNvSpPr>
      </xdr:nvSpPr>
      <xdr:spPr>
        <a:xfrm>
          <a:off x="0" y="6894195"/>
          <a:ext cx="187960" cy="0"/>
        </a:xfrm>
        <a:prstGeom prst="rect">
          <a:avLst/>
        </a:prstGeom>
        <a:noFill/>
        <a:ln>
          <a:noFill/>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108585</xdr:colOff>
          <xdr:row>7</xdr:row>
          <xdr:rowOff>93980</xdr:rowOff>
        </xdr:from>
        <xdr:to xmlns:xdr="http://schemas.openxmlformats.org/drawingml/2006/spreadsheetDrawing">
          <xdr:col>15</xdr:col>
          <xdr:colOff>375920</xdr:colOff>
          <xdr:row>26</xdr:row>
          <xdr:rowOff>157480</xdr:rowOff>
        </xdr:to>
        <xdr:sp textlink="">
          <xdr:nvSpPr>
            <xdr:cNvPr id="18444" name="オブジェクト 12" hidden="1">
              <a:extLst>
                <a:ext uri="{63B3BB69-23CF-44E3-9099-C40C66FF867C}">
                  <a14:compatExt spid="_x0000_s18444"/>
                </a:ext>
              </a:extLst>
            </xdr:cNvPr>
            <xdr:cNvSpPr/>
          </xdr:nvSpPr>
          <xdr:spPr>
            <a:xfrm>
              <a:off x="108585" y="2244725"/>
              <a:ext cx="6455410" cy="434975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114935</xdr:colOff>
      <xdr:row>17</xdr:row>
      <xdr:rowOff>38100</xdr:rowOff>
    </xdr:from>
    <xdr:to xmlns:xdr="http://schemas.openxmlformats.org/drawingml/2006/spreadsheetDrawing">
      <xdr:col>8</xdr:col>
      <xdr:colOff>285750</xdr:colOff>
      <xdr:row>19</xdr:row>
      <xdr:rowOff>57150</xdr:rowOff>
    </xdr:to>
    <xdr:sp macro="" textlink="">
      <xdr:nvSpPr>
        <xdr:cNvPr id="203782" name="AutoShape 10"/>
        <xdr:cNvSpPr>
          <a:spLocks noChangeArrowheads="1"/>
        </xdr:cNvSpPr>
      </xdr:nvSpPr>
      <xdr:spPr>
        <a:xfrm>
          <a:off x="4104640" y="2667000"/>
          <a:ext cx="1497965" cy="323850"/>
        </a:xfrm>
        <a:prstGeom prst="flowChartAlternateProcess">
          <a:avLst/>
        </a:prstGeom>
        <a:solidFill>
          <a:srgbClr xmlns:mc="http://schemas.openxmlformats.org/markup-compatibility/2006" xmlns:a14="http://schemas.microsoft.com/office/drawing/2010/main" val="808080" a14:legacySpreadsheetColorIndex="23"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6</xdr:col>
      <xdr:colOff>171450</xdr:colOff>
      <xdr:row>17</xdr:row>
      <xdr:rowOff>85725</xdr:rowOff>
    </xdr:from>
    <xdr:to xmlns:xdr="http://schemas.openxmlformats.org/drawingml/2006/spreadsheetDrawing">
      <xdr:col>7</xdr:col>
      <xdr:colOff>400050</xdr:colOff>
      <xdr:row>19</xdr:row>
      <xdr:rowOff>0</xdr:rowOff>
    </xdr:to>
    <xdr:sp macro="" textlink="">
      <xdr:nvSpPr>
        <xdr:cNvPr id="203784" name="Rectangle 12"/>
        <xdr:cNvSpPr>
          <a:spLocks noChangeArrowheads="1"/>
        </xdr:cNvSpPr>
      </xdr:nvSpPr>
      <xdr:spPr>
        <a:xfrm>
          <a:off x="4161155" y="2714625"/>
          <a:ext cx="892175" cy="2190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mlns:xdr="http://schemas.openxmlformats.org/drawingml/2006/spreadsheetDrawing">
      <xdr:col>7</xdr:col>
      <xdr:colOff>438150</xdr:colOff>
      <xdr:row>17</xdr:row>
      <xdr:rowOff>95250</xdr:rowOff>
    </xdr:from>
    <xdr:to xmlns:xdr="http://schemas.openxmlformats.org/drawingml/2006/spreadsheetDrawing">
      <xdr:col>8</xdr:col>
      <xdr:colOff>228600</xdr:colOff>
      <xdr:row>19</xdr:row>
      <xdr:rowOff>9525</xdr:rowOff>
    </xdr:to>
    <xdr:sp macro="" textlink="">
      <xdr:nvSpPr>
        <xdr:cNvPr id="203785" name="AutoShape 11" descr="20%"/>
        <xdr:cNvSpPr>
          <a:spLocks noChangeArrowheads="1"/>
        </xdr:cNvSpPr>
      </xdr:nvSpPr>
      <xdr:spPr>
        <a:xfrm>
          <a:off x="5091430" y="2724150"/>
          <a:ext cx="454025" cy="219075"/>
        </a:xfrm>
        <a:prstGeom prst="roundRect">
          <a:avLst>
            <a:gd name="adj" fmla="val 16667"/>
          </a:avLst>
        </a:prstGeom>
        <a:pattFill prst="pct20">
          <a:fgClr>
            <a:srgbClr val="000000"/>
          </a:fgClr>
          <a:bgClr>
            <a:srgbClr val="FFFFFF"/>
          </a:bgClr>
        </a:patt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mlns:xdr="http://schemas.openxmlformats.org/drawingml/2006/spreadsheetDrawing">
      <xdr:col>8</xdr:col>
      <xdr:colOff>142875</xdr:colOff>
      <xdr:row>18</xdr:row>
      <xdr:rowOff>66675</xdr:rowOff>
    </xdr:from>
    <xdr:to xmlns:xdr="http://schemas.openxmlformats.org/drawingml/2006/spreadsheetDrawing">
      <xdr:col>8</xdr:col>
      <xdr:colOff>323850</xdr:colOff>
      <xdr:row>19</xdr:row>
      <xdr:rowOff>133350</xdr:rowOff>
    </xdr:to>
    <xdr:sp macro="" textlink="">
      <xdr:nvSpPr>
        <xdr:cNvPr id="203786" name="AutoShape 13"/>
        <xdr:cNvSpPr>
          <a:spLocks noChangeArrowheads="1"/>
        </xdr:cNvSpPr>
      </xdr:nvSpPr>
      <xdr:spPr>
        <a:xfrm rot="2771933">
          <a:off x="5459730" y="2847975"/>
          <a:ext cx="180975" cy="219075"/>
        </a:xfrm>
        <a:prstGeom prst="leftArrow">
          <a:avLst>
            <a:gd name="adj1" fmla="val 50000"/>
            <a:gd name="adj2" fmla="val 30263"/>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1</xdr:col>
      <xdr:colOff>513715</xdr:colOff>
      <xdr:row>27</xdr:row>
      <xdr:rowOff>38100</xdr:rowOff>
    </xdr:from>
    <xdr:to xmlns:xdr="http://schemas.openxmlformats.org/drawingml/2006/spreadsheetDrawing">
      <xdr:col>7</xdr:col>
      <xdr:colOff>247015</xdr:colOff>
      <xdr:row>33</xdr:row>
      <xdr:rowOff>73660</xdr:rowOff>
    </xdr:to>
    <xdr:sp macro="" textlink="">
      <xdr:nvSpPr>
        <xdr:cNvPr id="203787" name="AutoShape 1"/>
        <xdr:cNvSpPr>
          <a:spLocks noChangeArrowheads="1"/>
        </xdr:cNvSpPr>
      </xdr:nvSpPr>
      <xdr:spPr>
        <a:xfrm>
          <a:off x="1185545" y="4191000"/>
          <a:ext cx="3714750" cy="988060"/>
        </a:xfrm>
        <a:prstGeom prst="flowChartAlternateProcess">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300"/>
            </a:lnSpc>
            <a:defRPr sz="1000"/>
          </a:pPr>
          <a:r>
            <a:rPr lang="ja-JP" altLang="en-US" sz="1100" b="0" i="0" u="none" strike="noStrike" baseline="0">
              <a:solidFill>
                <a:srgbClr val="000000"/>
              </a:solidFill>
              <a:latin typeface="ＭＳ Ｐゴシック"/>
              <a:ea typeface="ＭＳ Ｐゴシック"/>
            </a:rPr>
            <a:t>  静岡県 知事直轄組織デジタル戦略局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3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55</xdr:row>
      <xdr:rowOff>25400</xdr:rowOff>
    </xdr:from>
    <xdr:to xmlns:xdr="http://schemas.openxmlformats.org/drawingml/2006/spreadsheetDrawing">
      <xdr:col>6</xdr:col>
      <xdr:colOff>295275</xdr:colOff>
      <xdr:row>55</xdr:row>
      <xdr:rowOff>25400</xdr:rowOff>
    </xdr:to>
    <xdr:sp macro="" textlink="">
      <xdr:nvSpPr>
        <xdr:cNvPr id="24613" name="Line 10"/>
        <xdr:cNvSpPr>
          <a:spLocks noChangeShapeType="1"/>
        </xdr:cNvSpPr>
      </xdr:nvSpPr>
      <xdr:spPr>
        <a:xfrm>
          <a:off x="2671445" y="9756775"/>
          <a:ext cx="1604645" cy="0"/>
        </a:xfrm>
        <a:prstGeom prst="line">
          <a:avLst/>
        </a:prstGeom>
        <a:noFill/>
        <a:ln>
          <a:noFill/>
        </a:ln>
        <a:effectLst>
          <a:outerShdw dist="107763" dir="2700000" algn="ctr" rotWithShape="0">
            <a:srgbClr val="808080">
              <a:alpha val="50000"/>
            </a:srgbClr>
          </a:outerShdw>
        </a:effectLst>
      </xdr:spPr>
    </xdr:sp>
    <xdr:clientData/>
  </xdr:twoCellAnchor>
  <xdr:twoCellAnchor>
    <xdr:from xmlns:xdr="http://schemas.openxmlformats.org/drawingml/2006/spreadsheetDrawing">
      <xdr:col>6</xdr:col>
      <xdr:colOff>86360</xdr:colOff>
      <xdr:row>57</xdr:row>
      <xdr:rowOff>50165</xdr:rowOff>
    </xdr:from>
    <xdr:to xmlns:xdr="http://schemas.openxmlformats.org/drawingml/2006/spreadsheetDrawing">
      <xdr:col>6</xdr:col>
      <xdr:colOff>361950</xdr:colOff>
      <xdr:row>57</xdr:row>
      <xdr:rowOff>50165</xdr:rowOff>
    </xdr:to>
    <xdr:sp macro="" textlink="">
      <xdr:nvSpPr>
        <xdr:cNvPr id="24614" name="Line 11"/>
        <xdr:cNvSpPr>
          <a:spLocks noChangeShapeType="1"/>
        </xdr:cNvSpPr>
      </xdr:nvSpPr>
      <xdr:spPr>
        <a:xfrm>
          <a:off x="4067175" y="10111740"/>
          <a:ext cx="275590" cy="0"/>
        </a:xfrm>
        <a:prstGeom prst="line">
          <a:avLst/>
        </a:prstGeom>
        <a:noFill/>
        <a:ln>
          <a:noFill/>
        </a:ln>
        <a:effectLst>
          <a:outerShdw dist="107763" dir="2700000" algn="ctr" rotWithShape="0">
            <a:srgbClr val="808080">
              <a:alpha val="50000"/>
            </a:srgbClr>
          </a:outerShdw>
        </a:effectLst>
      </xdr:spPr>
    </xdr:sp>
    <xdr:clientData/>
  </xdr:twoCellAnchor>
  <xdr:twoCellAnchor>
    <xdr:from xmlns:xdr="http://schemas.openxmlformats.org/drawingml/2006/spreadsheetDrawing">
      <xdr:col>4</xdr:col>
      <xdr:colOff>0</xdr:colOff>
      <xdr:row>62</xdr:row>
      <xdr:rowOff>50165</xdr:rowOff>
    </xdr:from>
    <xdr:to xmlns:xdr="http://schemas.openxmlformats.org/drawingml/2006/spreadsheetDrawing">
      <xdr:col>4</xdr:col>
      <xdr:colOff>0</xdr:colOff>
      <xdr:row>62</xdr:row>
      <xdr:rowOff>50165</xdr:rowOff>
    </xdr:to>
    <xdr:sp macro="" textlink="">
      <xdr:nvSpPr>
        <xdr:cNvPr id="24615" name="Line 12"/>
        <xdr:cNvSpPr>
          <a:spLocks noChangeShapeType="1"/>
        </xdr:cNvSpPr>
      </xdr:nvSpPr>
      <xdr:spPr>
        <a:xfrm>
          <a:off x="2671445" y="10937240"/>
          <a:ext cx="0" cy="0"/>
        </a:xfrm>
        <a:prstGeom prst="line">
          <a:avLst/>
        </a:prstGeom>
        <a:noFill/>
        <a:ln>
          <a:noFill/>
        </a:ln>
        <a:effectLst>
          <a:outerShdw dist="107763" dir="2700000" algn="ctr" rotWithShape="0">
            <a:srgbClr val="808080">
              <a:alpha val="50000"/>
            </a:srgbClr>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59</xdr:row>
      <xdr:rowOff>25400</xdr:rowOff>
    </xdr:from>
    <xdr:to xmlns:xdr="http://schemas.openxmlformats.org/drawingml/2006/spreadsheetDrawing">
      <xdr:col>6</xdr:col>
      <xdr:colOff>295275</xdr:colOff>
      <xdr:row>59</xdr:row>
      <xdr:rowOff>25400</xdr:rowOff>
    </xdr:to>
    <xdr:sp macro="" textlink="">
      <xdr:nvSpPr>
        <xdr:cNvPr id="202762" name="Line 1"/>
        <xdr:cNvSpPr>
          <a:spLocks noChangeShapeType="1"/>
        </xdr:cNvSpPr>
      </xdr:nvSpPr>
      <xdr:spPr>
        <a:xfrm>
          <a:off x="2671445" y="10417175"/>
          <a:ext cx="1604645" cy="0"/>
        </a:xfrm>
        <a:prstGeom prst="line">
          <a:avLst/>
        </a:prstGeom>
        <a:noFill/>
        <a:ln>
          <a:noFill/>
        </a:ln>
        <a:effectLst>
          <a:outerShdw dist="107763" dir="2700000" algn="ctr" rotWithShape="0">
            <a:srgbClr val="808080">
              <a:alpha val="50000"/>
            </a:srgbClr>
          </a:outerShdw>
        </a:effectLst>
      </xdr:spPr>
    </xdr:sp>
    <xdr:clientData/>
  </xdr:twoCellAnchor>
  <xdr:twoCellAnchor>
    <xdr:from xmlns:xdr="http://schemas.openxmlformats.org/drawingml/2006/spreadsheetDrawing">
      <xdr:col>6</xdr:col>
      <xdr:colOff>86360</xdr:colOff>
      <xdr:row>61</xdr:row>
      <xdr:rowOff>50165</xdr:rowOff>
    </xdr:from>
    <xdr:to xmlns:xdr="http://schemas.openxmlformats.org/drawingml/2006/spreadsheetDrawing">
      <xdr:col>6</xdr:col>
      <xdr:colOff>361950</xdr:colOff>
      <xdr:row>61</xdr:row>
      <xdr:rowOff>50165</xdr:rowOff>
    </xdr:to>
    <xdr:sp macro="" textlink="">
      <xdr:nvSpPr>
        <xdr:cNvPr id="202763" name="Line 2"/>
        <xdr:cNvSpPr>
          <a:spLocks noChangeShapeType="1"/>
        </xdr:cNvSpPr>
      </xdr:nvSpPr>
      <xdr:spPr>
        <a:xfrm>
          <a:off x="4067175" y="10772140"/>
          <a:ext cx="275590" cy="0"/>
        </a:xfrm>
        <a:prstGeom prst="line">
          <a:avLst/>
        </a:prstGeom>
        <a:noFill/>
        <a:ln>
          <a:noFill/>
        </a:ln>
        <a:effectLst>
          <a:outerShdw dist="107763" dir="2700000" algn="ctr" rotWithShape="0">
            <a:srgbClr val="808080">
              <a:alpha val="50000"/>
            </a:srgbClr>
          </a:outerShdw>
        </a:effectLst>
      </xdr:spPr>
    </xdr:sp>
    <xdr:clientData/>
  </xdr:twoCellAnchor>
  <xdr:twoCellAnchor>
    <xdr:from xmlns:xdr="http://schemas.openxmlformats.org/drawingml/2006/spreadsheetDrawing">
      <xdr:col>4</xdr:col>
      <xdr:colOff>0</xdr:colOff>
      <xdr:row>66</xdr:row>
      <xdr:rowOff>50165</xdr:rowOff>
    </xdr:from>
    <xdr:to xmlns:xdr="http://schemas.openxmlformats.org/drawingml/2006/spreadsheetDrawing">
      <xdr:col>4</xdr:col>
      <xdr:colOff>0</xdr:colOff>
      <xdr:row>66</xdr:row>
      <xdr:rowOff>50165</xdr:rowOff>
    </xdr:to>
    <xdr:sp macro="" textlink="">
      <xdr:nvSpPr>
        <xdr:cNvPr id="202764" name="Line 3"/>
        <xdr:cNvSpPr>
          <a:spLocks noChangeShapeType="1"/>
        </xdr:cNvSpPr>
      </xdr:nvSpPr>
      <xdr:spPr>
        <a:xfrm>
          <a:off x="2671445" y="11597640"/>
          <a:ext cx="0" cy="0"/>
        </a:xfrm>
        <a:prstGeom prst="line">
          <a:avLst/>
        </a:prstGeom>
        <a:noFill/>
        <a:ln>
          <a:noFill/>
        </a:ln>
        <a:effectLst>
          <a:outerShdw dist="107763" dir="2700000" algn="ctr" rotWithShape="0">
            <a:srgbClr val="808080">
              <a:alpha val="50000"/>
            </a:srgbClr>
          </a:outerShdw>
        </a:effectLst>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HHWorkspaceFolder\&#12522;&#12522;&#12540;&#12473;&#12501;&#12457;&#12523;&#12480;\01_&#26412;&#32025;&#12304;2022&#24180;&#22577;&#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表紙 "/>
      <sheetName val="年報の概要  (静岡)"/>
      <sheetName val="年報 (浜松)"/>
      <sheetName val="年報の概要（浜松） "/>
      <sheetName val="利用上の注意"/>
      <sheetName val="中分類1 (静岡)"/>
      <sheetName val="中分類2 (静岡)"/>
      <sheetName val="中分類1（浜松）"/>
      <sheetName val="中分類2（浜松）"/>
      <sheetName val="指数推移（静岡浜松）"/>
      <sheetName val="指数（表紙グラフ用データ）"/>
      <sheetName val="指数（表紙グラフ用データ） (浜松) "/>
      <sheetName val="寄与度･寄与率・静岡"/>
      <sheetName val="寄与度･寄与率浜松"/>
      <sheetName val="前年比寄与度順・静岡"/>
      <sheetName val="前年比寄与度順 ・浜松"/>
      <sheetName val="中分類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6.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7.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3.vml" /><Relationship Id="rId3" Type="http://schemas.openxmlformats.org/officeDocument/2006/relationships/comments" Target="../comments1.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2.emf"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oleObject" Target="../embeddings/oleObject2.bin" /><Relationship Id="rId5" Type="http://schemas.openxmlformats.org/officeDocument/2006/relationships/image" Target="../media/image3.emf"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AG44"/>
  <sheetViews>
    <sheetView showGridLines="0" tabSelected="1" view="pageBreakPreview" zoomScaleSheetLayoutView="100" workbookViewId="0">
      <selection activeCell="R1" sqref="R1"/>
    </sheetView>
  </sheetViews>
  <sheetFormatPr defaultRowHeight="20.100000000000001" customHeight="1"/>
  <cols>
    <col min="1" max="1" width="7.625" style="1" customWidth="1"/>
    <col min="2" max="2" width="1.875" style="1" customWidth="1"/>
    <col min="3" max="3" width="4.625" style="1" customWidth="1"/>
    <col min="4" max="4" width="2.75" style="2" customWidth="1"/>
    <col min="5" max="5" width="6" style="1" customWidth="1"/>
    <col min="6" max="6" width="6" style="2" customWidth="1"/>
    <col min="7" max="16" width="6" style="1" customWidth="1"/>
    <col min="17" max="17" width="6" style="3" customWidth="1"/>
    <col min="18" max="30" width="9" style="3" bestFit="1" customWidth="1"/>
    <col min="31" max="31" width="9" style="1" bestFit="1" customWidth="1"/>
    <col min="32" max="16384" width="9" style="1" customWidth="1"/>
  </cols>
  <sheetData>
    <row r="1" spans="1:33" s="4" customFormat="1" ht="20.100000000000001" customHeight="1">
      <c r="A1" s="7"/>
      <c r="B1" s="7"/>
      <c r="C1" s="7"/>
      <c r="D1" s="38"/>
      <c r="E1" s="38"/>
      <c r="F1" s="38"/>
      <c r="G1" s="3"/>
      <c r="H1" s="3"/>
      <c r="I1" s="3"/>
      <c r="J1" s="3"/>
      <c r="K1" s="3"/>
      <c r="L1" s="63"/>
      <c r="M1" s="65"/>
      <c r="N1" s="69" t="s">
        <v>76</v>
      </c>
      <c r="O1" s="69"/>
      <c r="P1" s="69"/>
      <c r="Q1" s="69"/>
      <c r="R1" s="3"/>
      <c r="S1" s="3"/>
      <c r="T1" s="3"/>
      <c r="U1" s="3"/>
      <c r="V1" s="3"/>
      <c r="W1" s="3"/>
      <c r="X1" s="3"/>
      <c r="Y1" s="3"/>
      <c r="Z1" s="3"/>
      <c r="AA1" s="3"/>
      <c r="AB1" s="3"/>
      <c r="AC1" s="3"/>
      <c r="AD1" s="3"/>
    </row>
    <row r="2" spans="1:33" s="4" customFormat="1" ht="19.5" customHeight="1">
      <c r="A2" s="8"/>
      <c r="B2" s="8"/>
      <c r="C2" s="8"/>
      <c r="D2" s="8"/>
      <c r="E2" s="8"/>
      <c r="F2" s="8"/>
      <c r="G2" s="58"/>
      <c r="H2" s="58"/>
      <c r="I2" s="58"/>
      <c r="J2" s="61"/>
      <c r="K2" s="58"/>
      <c r="L2" s="64"/>
      <c r="M2" s="66"/>
      <c r="N2" s="70" t="s">
        <v>233</v>
      </c>
      <c r="O2" s="70"/>
      <c r="P2" s="70"/>
      <c r="Q2" s="70"/>
      <c r="R2" s="75"/>
      <c r="S2" s="77"/>
      <c r="T2" s="77"/>
      <c r="U2" s="77"/>
      <c r="V2" s="3"/>
      <c r="W2" s="3"/>
      <c r="X2" s="3"/>
      <c r="Y2" s="3"/>
      <c r="Z2" s="3"/>
      <c r="AA2" s="3"/>
      <c r="AB2" s="3"/>
      <c r="AC2" s="3"/>
      <c r="AD2" s="3"/>
    </row>
    <row r="3" spans="1:33" s="5" customFormat="1" ht="24" customHeight="1">
      <c r="A3" s="9" t="s">
        <v>206</v>
      </c>
      <c r="B3" s="23"/>
      <c r="C3" s="23"/>
      <c r="D3" s="23"/>
      <c r="E3" s="23"/>
      <c r="F3" s="23"/>
      <c r="G3" s="23"/>
      <c r="H3" s="23"/>
      <c r="I3" s="23"/>
      <c r="J3" s="23"/>
      <c r="K3" s="23"/>
      <c r="L3" s="23"/>
      <c r="M3" s="23"/>
      <c r="N3" s="23"/>
      <c r="O3" s="23"/>
      <c r="P3" s="23"/>
      <c r="Q3" s="23"/>
      <c r="R3" s="76"/>
    </row>
    <row r="4" spans="1:33" s="4" customFormat="1" ht="30" customHeight="1">
      <c r="A4" s="10" t="s">
        <v>13</v>
      </c>
      <c r="B4" s="24"/>
      <c r="C4" s="24"/>
      <c r="D4" s="24"/>
      <c r="E4" s="24"/>
      <c r="F4" s="24"/>
      <c r="G4" s="24"/>
      <c r="H4" s="24"/>
      <c r="I4" s="24"/>
      <c r="J4" s="24"/>
      <c r="K4" s="24"/>
      <c r="L4" s="24"/>
      <c r="M4" s="24"/>
      <c r="N4" s="24"/>
      <c r="O4" s="24"/>
      <c r="P4" s="24"/>
      <c r="Q4" s="24"/>
      <c r="R4" s="3"/>
    </row>
    <row r="5" spans="1:33" s="4" customFormat="1" ht="30" customHeight="1">
      <c r="A5" s="10" t="s">
        <v>313</v>
      </c>
      <c r="B5" s="24"/>
      <c r="C5" s="24"/>
      <c r="D5" s="24"/>
      <c r="E5" s="24"/>
      <c r="F5" s="24"/>
      <c r="G5" s="24"/>
      <c r="H5" s="24"/>
      <c r="I5" s="24"/>
      <c r="J5" s="24"/>
      <c r="K5" s="24"/>
      <c r="L5" s="24"/>
      <c r="M5" s="24"/>
      <c r="N5" s="24"/>
      <c r="O5" s="24"/>
      <c r="P5" s="24"/>
      <c r="Q5" s="24"/>
      <c r="R5" s="3"/>
    </row>
    <row r="6" spans="1:33" s="4" customFormat="1" ht="16.5" hidden="1" customHeight="1">
      <c r="A6" s="11"/>
      <c r="B6" s="25"/>
      <c r="C6" s="25"/>
      <c r="D6" s="39"/>
      <c r="E6" s="39"/>
      <c r="F6" s="39"/>
      <c r="G6" s="59"/>
      <c r="H6" s="59"/>
      <c r="I6" s="59"/>
      <c r="J6" s="59"/>
      <c r="K6" s="59"/>
      <c r="L6" s="59"/>
      <c r="M6" s="59"/>
      <c r="N6" s="59"/>
      <c r="O6" s="59"/>
      <c r="P6" s="59"/>
      <c r="Q6" s="3"/>
      <c r="R6" s="3"/>
      <c r="S6" s="3"/>
      <c r="T6" s="78"/>
      <c r="U6" s="78"/>
      <c r="V6" s="78"/>
      <c r="W6" s="78"/>
      <c r="X6" s="78"/>
      <c r="Y6" s="78"/>
      <c r="Z6" s="78"/>
      <c r="AA6" s="78"/>
      <c r="AB6" s="78"/>
      <c r="AC6" s="78"/>
      <c r="AD6" s="78"/>
      <c r="AE6" s="81"/>
      <c r="AF6" s="81"/>
      <c r="AG6" s="81"/>
    </row>
    <row r="7" spans="1:33" s="4" customFormat="1" ht="16.5" customHeight="1">
      <c r="A7" s="12" t="s">
        <v>16</v>
      </c>
      <c r="B7" s="25"/>
      <c r="C7" s="25"/>
      <c r="D7" s="39"/>
      <c r="E7" s="39"/>
      <c r="F7" s="39"/>
      <c r="G7" s="59"/>
      <c r="H7" s="59"/>
      <c r="I7" s="59"/>
      <c r="J7" s="59"/>
      <c r="K7" s="59"/>
      <c r="L7" s="59"/>
      <c r="M7" s="59"/>
      <c r="N7" s="59"/>
      <c r="O7" s="59"/>
      <c r="P7" s="59"/>
      <c r="Q7" s="3"/>
      <c r="R7" s="3"/>
      <c r="S7" s="3"/>
      <c r="T7" s="78"/>
      <c r="U7" s="78"/>
      <c r="V7" s="78"/>
      <c r="W7" s="78"/>
      <c r="X7" s="78"/>
      <c r="Y7" s="78"/>
      <c r="Z7" s="78"/>
      <c r="AA7" s="78"/>
      <c r="AB7" s="78"/>
      <c r="AC7" s="78"/>
      <c r="AD7" s="78"/>
      <c r="AE7" s="81"/>
      <c r="AF7" s="81"/>
      <c r="AG7" s="81"/>
    </row>
    <row r="8" spans="1:33" s="4" customFormat="1" ht="16.5" customHeight="1">
      <c r="A8" s="12" t="s">
        <v>24</v>
      </c>
      <c r="B8" s="25"/>
      <c r="C8" s="25"/>
      <c r="D8" s="39"/>
      <c r="E8" s="39"/>
      <c r="F8" s="39"/>
      <c r="G8" s="59"/>
      <c r="H8" s="59"/>
      <c r="I8" s="59"/>
      <c r="J8" s="59"/>
      <c r="K8" s="59"/>
      <c r="L8" s="59"/>
      <c r="M8" s="59"/>
      <c r="N8" s="59"/>
      <c r="O8" s="59"/>
      <c r="P8" s="59"/>
      <c r="Q8" s="3"/>
      <c r="R8" s="3"/>
      <c r="S8" s="3"/>
      <c r="T8" s="78"/>
      <c r="U8" s="78"/>
      <c r="V8" s="78"/>
      <c r="W8" s="78"/>
      <c r="X8" s="78"/>
      <c r="Y8" s="78"/>
      <c r="Z8" s="78"/>
      <c r="AA8" s="78"/>
      <c r="AB8" s="78"/>
      <c r="AC8" s="78"/>
      <c r="AD8" s="78"/>
      <c r="AE8" s="81"/>
      <c r="AF8" s="81"/>
      <c r="AG8" s="81"/>
    </row>
    <row r="9" spans="1:33" s="6" customFormat="1" ht="16.5" customHeight="1">
      <c r="A9" s="13" t="s">
        <v>8</v>
      </c>
      <c r="B9" s="14" t="s">
        <v>231</v>
      </c>
      <c r="C9" s="24"/>
      <c r="D9" s="24"/>
      <c r="E9" s="24"/>
      <c r="F9" s="24"/>
      <c r="G9" s="24"/>
      <c r="H9" s="24"/>
      <c r="I9" s="24"/>
      <c r="J9" s="24"/>
      <c r="K9" s="24"/>
      <c r="L9" s="24"/>
      <c r="M9" s="24"/>
      <c r="N9" s="24"/>
      <c r="O9" s="24"/>
      <c r="P9" s="24"/>
      <c r="Q9" s="72"/>
      <c r="R9" s="72"/>
      <c r="S9" s="72"/>
      <c r="T9" s="79"/>
      <c r="U9" s="80"/>
      <c r="V9" s="80"/>
      <c r="W9" s="80"/>
      <c r="X9" s="80"/>
      <c r="Y9" s="80"/>
      <c r="Z9" s="80"/>
      <c r="AA9" s="80"/>
      <c r="AB9" s="80"/>
      <c r="AC9" s="80"/>
      <c r="AD9" s="80"/>
      <c r="AE9" s="80"/>
      <c r="AF9" s="27"/>
      <c r="AG9" s="27"/>
    </row>
    <row r="10" spans="1:33" s="6" customFormat="1" ht="8.25" customHeight="1">
      <c r="A10" s="14"/>
      <c r="B10" s="15"/>
      <c r="C10" s="15"/>
      <c r="D10" s="15"/>
      <c r="E10" s="15"/>
      <c r="F10" s="15"/>
      <c r="G10" s="15"/>
      <c r="H10" s="15"/>
      <c r="I10" s="15"/>
      <c r="J10" s="15"/>
      <c r="K10" s="15"/>
      <c r="L10" s="15"/>
      <c r="M10" s="15"/>
      <c r="N10" s="15"/>
      <c r="O10" s="15"/>
      <c r="P10" s="15"/>
      <c r="Q10" s="72"/>
      <c r="R10" s="72"/>
      <c r="S10" s="72"/>
      <c r="T10" s="15"/>
      <c r="U10" s="15"/>
      <c r="V10" s="15"/>
      <c r="W10" s="15"/>
      <c r="X10" s="15"/>
      <c r="Y10" s="15"/>
      <c r="Z10" s="15"/>
      <c r="AA10" s="15"/>
      <c r="AB10" s="15"/>
      <c r="AC10" s="15"/>
      <c r="AD10" s="15"/>
      <c r="AE10" s="15"/>
      <c r="AF10" s="15"/>
      <c r="AG10" s="15"/>
    </row>
    <row r="11" spans="1:33" s="6" customFormat="1" ht="16.5" customHeight="1">
      <c r="A11" s="13" t="s">
        <v>28</v>
      </c>
      <c r="B11" s="14" t="s">
        <v>314</v>
      </c>
      <c r="C11" s="33"/>
      <c r="D11" s="33"/>
      <c r="E11" s="33"/>
      <c r="F11" s="33"/>
      <c r="G11" s="33"/>
      <c r="H11" s="33"/>
      <c r="I11" s="33"/>
      <c r="J11" s="33"/>
      <c r="K11" s="33"/>
      <c r="L11" s="33"/>
      <c r="M11" s="33"/>
      <c r="N11" s="33"/>
      <c r="O11" s="33"/>
      <c r="P11" s="33"/>
      <c r="Q11" s="72"/>
      <c r="R11" s="72"/>
      <c r="S11" s="72"/>
      <c r="T11" s="79"/>
      <c r="U11" s="80"/>
      <c r="V11" s="80"/>
      <c r="W11" s="80"/>
      <c r="X11" s="80"/>
      <c r="Y11" s="80"/>
      <c r="Z11" s="80"/>
      <c r="AA11" s="80"/>
      <c r="AB11" s="80"/>
      <c r="AC11" s="80"/>
      <c r="AD11" s="80"/>
      <c r="AE11" s="80"/>
      <c r="AF11" s="27"/>
      <c r="AG11" s="27"/>
    </row>
    <row r="12" spans="1:33" s="6" customFormat="1" ht="8.25" customHeight="1">
      <c r="A12" s="14"/>
      <c r="B12" s="15"/>
      <c r="C12" s="15"/>
      <c r="D12" s="15"/>
      <c r="E12" s="15"/>
      <c r="F12" s="15"/>
      <c r="G12" s="15"/>
      <c r="H12" s="15"/>
      <c r="I12" s="15"/>
      <c r="J12" s="15"/>
      <c r="K12" s="15"/>
      <c r="L12" s="15"/>
      <c r="M12" s="15"/>
      <c r="N12" s="15"/>
      <c r="O12" s="15"/>
      <c r="P12" s="15"/>
      <c r="Q12" s="72"/>
      <c r="R12" s="72"/>
      <c r="S12" s="72"/>
      <c r="T12" s="15"/>
      <c r="U12" s="15"/>
      <c r="V12" s="15"/>
      <c r="W12" s="15"/>
      <c r="X12" s="15"/>
      <c r="Y12" s="15"/>
      <c r="Z12" s="15"/>
      <c r="AA12" s="15"/>
      <c r="AB12" s="15"/>
      <c r="AC12" s="15"/>
      <c r="AD12" s="15"/>
      <c r="AE12" s="15"/>
      <c r="AF12" s="15"/>
      <c r="AG12" s="15"/>
    </row>
    <row r="13" spans="1:33" s="6" customFormat="1" ht="16.5" customHeight="1">
      <c r="A13" s="13" t="s">
        <v>45</v>
      </c>
      <c r="B13" s="14" t="s">
        <v>315</v>
      </c>
      <c r="C13" s="24"/>
      <c r="D13" s="24"/>
      <c r="E13" s="24"/>
      <c r="F13" s="24"/>
      <c r="G13" s="24"/>
      <c r="H13" s="24"/>
      <c r="I13" s="24"/>
      <c r="J13" s="24"/>
      <c r="K13" s="24"/>
      <c r="L13" s="24"/>
      <c r="M13" s="24"/>
      <c r="N13" s="24"/>
      <c r="O13" s="24"/>
      <c r="P13" s="24"/>
      <c r="Q13" s="73"/>
      <c r="R13" s="72"/>
      <c r="S13" s="72"/>
      <c r="T13" s="79"/>
      <c r="U13" s="80"/>
      <c r="V13" s="80"/>
      <c r="W13" s="80"/>
      <c r="X13" s="80"/>
      <c r="Y13" s="80"/>
      <c r="Z13" s="80"/>
      <c r="AA13" s="80"/>
      <c r="AB13" s="80"/>
      <c r="AC13" s="80"/>
      <c r="AD13" s="80"/>
      <c r="AE13" s="80"/>
      <c r="AF13" s="27"/>
      <c r="AG13" s="27"/>
    </row>
    <row r="14" spans="1:33" s="6" customFormat="1" ht="16.5" customHeight="1">
      <c r="A14" s="13"/>
      <c r="B14" s="14"/>
      <c r="C14" s="24"/>
      <c r="D14" s="24"/>
      <c r="E14" s="24"/>
      <c r="F14" s="24"/>
      <c r="G14" s="24"/>
      <c r="H14" s="24"/>
      <c r="I14" s="24"/>
      <c r="J14" s="24"/>
      <c r="K14" s="24"/>
      <c r="L14" s="24"/>
      <c r="M14" s="24"/>
      <c r="N14" s="24"/>
      <c r="O14" s="24"/>
      <c r="P14" s="24"/>
      <c r="Q14" s="73"/>
      <c r="R14" s="72"/>
      <c r="S14" s="72"/>
      <c r="T14" s="79"/>
      <c r="U14" s="80"/>
      <c r="V14" s="80"/>
      <c r="W14" s="80"/>
      <c r="X14" s="80"/>
      <c r="Y14" s="80"/>
      <c r="Z14" s="80"/>
      <c r="AA14" s="80"/>
      <c r="AB14" s="80"/>
      <c r="AC14" s="80"/>
      <c r="AD14" s="80"/>
      <c r="AE14" s="80"/>
      <c r="AF14" s="27"/>
      <c r="AG14" s="27"/>
    </row>
    <row r="15" spans="1:33" s="6" customFormat="1" ht="16.5" customHeight="1">
      <c r="A15" s="15"/>
      <c r="B15" s="15"/>
      <c r="C15" s="15"/>
      <c r="D15" s="15"/>
      <c r="E15" s="15"/>
      <c r="F15" s="15"/>
      <c r="G15" s="15"/>
      <c r="H15" s="15"/>
      <c r="I15" s="15"/>
      <c r="J15" s="15"/>
      <c r="K15" s="15"/>
      <c r="L15" s="15"/>
      <c r="M15" s="15"/>
      <c r="N15" s="15"/>
      <c r="O15" s="15"/>
      <c r="P15" s="15"/>
      <c r="Q15" s="72"/>
      <c r="R15" s="72"/>
      <c r="S15" s="72"/>
      <c r="T15" s="15"/>
      <c r="U15" s="15"/>
      <c r="V15" s="15"/>
      <c r="W15" s="15"/>
      <c r="X15" s="15"/>
      <c r="Y15" s="15"/>
      <c r="Z15" s="15"/>
      <c r="AA15" s="15"/>
      <c r="AB15" s="15"/>
      <c r="AC15" s="15"/>
      <c r="AD15" s="15"/>
      <c r="AE15" s="15"/>
      <c r="AF15" s="15"/>
      <c r="AG15" s="15"/>
    </row>
    <row r="16" spans="1:33" s="6" customFormat="1" ht="16.5" customHeight="1">
      <c r="A16" s="15"/>
      <c r="B16" s="15"/>
      <c r="C16" s="15"/>
      <c r="D16" s="15"/>
      <c r="E16" s="15"/>
      <c r="F16" s="15"/>
      <c r="G16" s="15"/>
      <c r="H16" s="15"/>
      <c r="I16" s="15"/>
      <c r="J16" s="15"/>
      <c r="K16" s="15"/>
      <c r="L16" s="15"/>
      <c r="M16" s="15"/>
      <c r="N16" s="15"/>
      <c r="O16" s="15"/>
      <c r="P16" s="15"/>
      <c r="Q16" s="72"/>
      <c r="R16" s="72"/>
      <c r="S16" s="72"/>
      <c r="T16" s="15"/>
      <c r="U16" s="15"/>
      <c r="V16" s="15"/>
      <c r="W16" s="15"/>
      <c r="X16" s="15"/>
      <c r="Y16" s="15"/>
      <c r="Z16" s="15"/>
      <c r="AA16" s="15"/>
      <c r="AB16" s="15"/>
      <c r="AC16" s="15"/>
      <c r="AD16" s="15"/>
      <c r="AE16" s="15"/>
      <c r="AF16" s="15"/>
      <c r="AG16" s="15"/>
    </row>
    <row r="17" spans="1:33" s="4" customFormat="1" ht="13.5" customHeight="1">
      <c r="A17" s="3"/>
      <c r="B17" s="3"/>
      <c r="C17" s="3"/>
      <c r="D17" s="40"/>
      <c r="E17" s="40"/>
      <c r="F17" s="40"/>
      <c r="Q17" s="3"/>
      <c r="R17" s="3"/>
      <c r="S17" s="3"/>
      <c r="T17" s="78"/>
      <c r="U17" s="78"/>
      <c r="V17" s="78"/>
      <c r="W17" s="78"/>
      <c r="X17" s="78"/>
      <c r="Y17" s="78"/>
      <c r="Z17" s="78"/>
      <c r="AA17" s="78"/>
      <c r="AB17" s="78"/>
      <c r="AC17" s="78"/>
      <c r="AD17" s="78"/>
      <c r="AE17" s="81"/>
      <c r="AF17" s="81"/>
      <c r="AG17" s="81"/>
    </row>
    <row r="18" spans="1:33" s="4" customFormat="1" ht="22.5" customHeight="1">
      <c r="D18" s="41"/>
      <c r="E18" s="41"/>
      <c r="F18" s="41"/>
      <c r="G18" s="25"/>
      <c r="Q18" s="3"/>
      <c r="R18" s="3"/>
      <c r="S18" s="3"/>
      <c r="T18" s="78"/>
      <c r="U18" s="78"/>
      <c r="V18" s="78"/>
      <c r="W18" s="78"/>
      <c r="X18" s="78"/>
      <c r="Y18" s="78"/>
      <c r="Z18" s="78"/>
      <c r="AA18" s="78"/>
      <c r="AB18" s="78"/>
      <c r="AC18" s="78"/>
      <c r="AD18" s="78"/>
      <c r="AE18" s="81"/>
      <c r="AF18" s="81"/>
      <c r="AG18" s="81"/>
    </row>
    <row r="19" spans="1:33" s="4" customFormat="1" ht="20.100000000000001" customHeight="1">
      <c r="A19" s="16"/>
      <c r="D19" s="41"/>
      <c r="E19" s="41"/>
      <c r="F19" s="41"/>
      <c r="Q19" s="74"/>
      <c r="R19" s="3"/>
      <c r="S19" s="3"/>
      <c r="T19" s="3"/>
      <c r="U19" s="3"/>
      <c r="V19" s="3"/>
      <c r="W19" s="3"/>
      <c r="X19" s="3"/>
      <c r="Y19" s="3"/>
      <c r="Z19" s="3"/>
      <c r="AA19" s="3"/>
      <c r="AB19" s="3"/>
      <c r="AC19" s="3"/>
      <c r="AD19" s="3"/>
    </row>
    <row r="20" spans="1:33" ht="18" customHeight="1">
      <c r="A20" s="17"/>
      <c r="B20" s="26"/>
      <c r="Q20" s="74"/>
    </row>
    <row r="21" spans="1:33" ht="18" customHeight="1">
      <c r="A21" s="17"/>
      <c r="B21" s="26"/>
    </row>
    <row r="22" spans="1:33" ht="18" customHeight="1">
      <c r="A22" s="17"/>
      <c r="B22" s="26"/>
    </row>
    <row r="23" spans="1:33" ht="18" customHeight="1">
      <c r="A23" s="17"/>
      <c r="B23" s="26"/>
    </row>
    <row r="24" spans="1:33" ht="18" customHeight="1">
      <c r="A24" s="17"/>
      <c r="B24" s="26"/>
    </row>
    <row r="25" spans="1:33" ht="18" customHeight="1">
      <c r="A25" s="17"/>
      <c r="B25" s="26"/>
    </row>
    <row r="26" spans="1:33" ht="18" customHeight="1">
      <c r="A26" s="17"/>
      <c r="B26" s="26"/>
    </row>
    <row r="27" spans="1:33" ht="18" customHeight="1">
      <c r="A27" s="17"/>
      <c r="B27" s="26"/>
    </row>
    <row r="28" spans="1:33" ht="18" customHeight="1">
      <c r="A28" s="17"/>
      <c r="B28" s="26"/>
    </row>
    <row r="29" spans="1:33" ht="18" customHeight="1">
      <c r="A29" s="17"/>
      <c r="B29" s="26"/>
    </row>
    <row r="30" spans="1:33" ht="18" customHeight="1">
      <c r="A30" s="17"/>
      <c r="B30" s="26"/>
    </row>
    <row r="31" spans="1:33" ht="18" customHeight="1">
      <c r="A31" s="17"/>
      <c r="B31" s="26"/>
    </row>
    <row r="32" spans="1:33" ht="18" customHeight="1">
      <c r="A32" s="17"/>
      <c r="B32" s="26"/>
    </row>
    <row r="33" spans="1:17" ht="18" customHeight="1">
      <c r="A33" s="17"/>
      <c r="B33" s="26"/>
    </row>
    <row r="34" spans="1:17" ht="25.5" customHeight="1">
      <c r="A34" s="14" t="s">
        <v>2</v>
      </c>
      <c r="B34" s="27"/>
      <c r="C34" s="27"/>
      <c r="D34" s="27"/>
      <c r="E34" s="27"/>
      <c r="F34" s="27"/>
      <c r="G34" s="27"/>
      <c r="H34" s="27"/>
      <c r="I34" s="27"/>
      <c r="J34" s="27"/>
      <c r="K34" s="27"/>
      <c r="L34" s="27"/>
      <c r="M34" s="27"/>
      <c r="N34" s="27"/>
      <c r="O34" s="27"/>
      <c r="P34" s="27"/>
      <c r="Q34" s="74"/>
    </row>
    <row r="35" spans="1:17" ht="13.5" customHeight="1">
      <c r="A35" s="18"/>
      <c r="B35" s="28"/>
      <c r="C35" s="34"/>
      <c r="D35" s="34"/>
      <c r="E35" s="34"/>
      <c r="F35" s="34"/>
      <c r="G35" s="34"/>
      <c r="H35" s="34"/>
      <c r="I35" s="34"/>
      <c r="J35" s="34"/>
      <c r="M35" s="34"/>
      <c r="N35" s="34"/>
      <c r="O35" s="34"/>
      <c r="P35" s="34" t="s">
        <v>193</v>
      </c>
      <c r="Q35" s="34"/>
    </row>
    <row r="36" spans="1:17" ht="24" customHeight="1">
      <c r="A36" s="19"/>
      <c r="B36" s="29"/>
      <c r="C36" s="29"/>
      <c r="D36" s="42"/>
      <c r="E36" s="46" t="s">
        <v>285</v>
      </c>
      <c r="F36" s="46" t="s">
        <v>61</v>
      </c>
      <c r="G36" s="46" t="s">
        <v>7</v>
      </c>
      <c r="H36" s="46" t="s">
        <v>64</v>
      </c>
      <c r="I36" s="46" t="s">
        <v>65</v>
      </c>
      <c r="J36" s="46" t="s">
        <v>52</v>
      </c>
      <c r="K36" s="46" t="s">
        <v>71</v>
      </c>
      <c r="L36" s="46" t="s">
        <v>41</v>
      </c>
      <c r="M36" s="46" t="s">
        <v>80</v>
      </c>
      <c r="N36" s="46" t="s">
        <v>69</v>
      </c>
      <c r="O36" s="46" t="s">
        <v>66</v>
      </c>
      <c r="P36" s="46" t="s">
        <v>307</v>
      </c>
      <c r="Q36" s="46" t="s">
        <v>316</v>
      </c>
    </row>
    <row r="37" spans="1:17" ht="21" customHeight="1">
      <c r="A37" s="20" t="s">
        <v>75</v>
      </c>
      <c r="B37" s="30"/>
      <c r="C37" s="35" t="s">
        <v>20</v>
      </c>
      <c r="D37" s="43"/>
      <c r="E37" s="47">
        <v>95</v>
      </c>
      <c r="F37" s="52">
        <v>94.9</v>
      </c>
      <c r="G37" s="52">
        <v>95.2</v>
      </c>
      <c r="H37" s="52">
        <v>95.4</v>
      </c>
      <c r="I37" s="52">
        <v>98.1</v>
      </c>
      <c r="J37" s="52">
        <v>98.9</v>
      </c>
      <c r="K37" s="52">
        <v>98.5</v>
      </c>
      <c r="L37" s="52">
        <v>98.9</v>
      </c>
      <c r="M37" s="67">
        <v>100</v>
      </c>
      <c r="N37" s="67">
        <v>100.1</v>
      </c>
      <c r="O37" s="67">
        <v>100</v>
      </c>
      <c r="P37" s="67">
        <v>99.1</v>
      </c>
      <c r="Q37" s="67">
        <v>101.7</v>
      </c>
    </row>
    <row r="38" spans="1:17" ht="21" customHeight="1">
      <c r="A38" s="21"/>
      <c r="B38" s="31"/>
      <c r="C38" s="36" t="s">
        <v>68</v>
      </c>
      <c r="D38" s="44"/>
      <c r="E38" s="48">
        <v>-1.1000000000000001</v>
      </c>
      <c r="F38" s="53">
        <v>-0.1</v>
      </c>
      <c r="G38" s="53">
        <v>0.3</v>
      </c>
      <c r="H38" s="53">
        <v>0.1</v>
      </c>
      <c r="I38" s="53">
        <v>2.8</v>
      </c>
      <c r="J38" s="53">
        <v>0.8</v>
      </c>
      <c r="K38" s="53">
        <v>-0.4</v>
      </c>
      <c r="L38" s="53">
        <v>0.4</v>
      </c>
      <c r="M38" s="68">
        <v>1.2</v>
      </c>
      <c r="N38" s="68">
        <v>0.1</v>
      </c>
      <c r="O38" s="68">
        <v>-0.1</v>
      </c>
      <c r="P38" s="68">
        <v>-0.9</v>
      </c>
      <c r="Q38" s="68">
        <v>2.6</v>
      </c>
    </row>
    <row r="39" spans="1:17" ht="21" customHeight="1">
      <c r="A39" s="20" t="s">
        <v>312</v>
      </c>
      <c r="B39" s="30"/>
      <c r="C39" s="37" t="s">
        <v>20</v>
      </c>
      <c r="D39" s="45"/>
      <c r="E39" s="49">
        <v>95.8</v>
      </c>
      <c r="F39" s="54">
        <v>95.7</v>
      </c>
      <c r="G39" s="54">
        <v>96</v>
      </c>
      <c r="H39" s="54">
        <v>96.2</v>
      </c>
      <c r="I39" s="54">
        <v>98.8</v>
      </c>
      <c r="J39" s="54">
        <v>99.2</v>
      </c>
      <c r="K39" s="54">
        <v>98.6</v>
      </c>
      <c r="L39" s="54">
        <v>99.1</v>
      </c>
      <c r="M39" s="67">
        <v>100.1</v>
      </c>
      <c r="N39" s="67">
        <v>100.3</v>
      </c>
      <c r="O39" s="67">
        <v>100</v>
      </c>
      <c r="P39" s="67">
        <v>99.2</v>
      </c>
      <c r="Q39" s="67">
        <v>101.5</v>
      </c>
    </row>
    <row r="40" spans="1:17" ht="21" customHeight="1">
      <c r="A40" s="21"/>
      <c r="B40" s="31"/>
      <c r="C40" s="36" t="s">
        <v>68</v>
      </c>
      <c r="D40" s="44"/>
      <c r="E40" s="48">
        <v>-1.3</v>
      </c>
      <c r="F40" s="55">
        <v>0</v>
      </c>
      <c r="G40" s="55">
        <v>0.3</v>
      </c>
      <c r="H40" s="55">
        <v>0.2</v>
      </c>
      <c r="I40" s="55">
        <v>2.7</v>
      </c>
      <c r="J40" s="55">
        <v>0.5</v>
      </c>
      <c r="K40" s="55">
        <v>-0.6</v>
      </c>
      <c r="L40" s="55">
        <v>0.5</v>
      </c>
      <c r="M40" s="68">
        <v>1</v>
      </c>
      <c r="N40" s="62">
        <v>0.2</v>
      </c>
      <c r="O40" s="71">
        <v>-0.3</v>
      </c>
      <c r="P40" s="71">
        <v>-0.8</v>
      </c>
      <c r="Q40" s="71">
        <v>2.4</v>
      </c>
    </row>
    <row r="41" spans="1:17" ht="21" customHeight="1">
      <c r="A41" s="20" t="s">
        <v>48</v>
      </c>
      <c r="B41" s="30"/>
      <c r="C41" s="37" t="s">
        <v>20</v>
      </c>
      <c r="D41" s="45"/>
      <c r="E41" s="50" t="s">
        <v>82</v>
      </c>
      <c r="F41" s="56" t="s">
        <v>82</v>
      </c>
      <c r="G41" s="56" t="s">
        <v>82</v>
      </c>
      <c r="H41" s="56" t="s">
        <v>82</v>
      </c>
      <c r="I41" s="56" t="s">
        <v>82</v>
      </c>
      <c r="J41" s="54">
        <v>98.9</v>
      </c>
      <c r="K41" s="54">
        <v>99.2</v>
      </c>
      <c r="L41" s="54">
        <v>99.4</v>
      </c>
      <c r="M41" s="67">
        <v>99.9</v>
      </c>
      <c r="N41" s="67">
        <v>99.9</v>
      </c>
      <c r="O41" s="67">
        <v>100</v>
      </c>
      <c r="P41" s="67">
        <v>98.9</v>
      </c>
      <c r="Q41" s="67">
        <v>99.7</v>
      </c>
    </row>
    <row r="42" spans="1:17" ht="21" customHeight="1">
      <c r="A42" s="21"/>
      <c r="B42" s="31"/>
      <c r="C42" s="36" t="s">
        <v>68</v>
      </c>
      <c r="D42" s="44"/>
      <c r="E42" s="51" t="s">
        <v>82</v>
      </c>
      <c r="F42" s="57" t="s">
        <v>82</v>
      </c>
      <c r="G42" s="57" t="s">
        <v>82</v>
      </c>
      <c r="H42" s="57" t="s">
        <v>82</v>
      </c>
      <c r="I42" s="57" t="s">
        <v>82</v>
      </c>
      <c r="J42" s="57" t="s">
        <v>82</v>
      </c>
      <c r="K42" s="62">
        <v>0.3</v>
      </c>
      <c r="L42" s="62">
        <v>0.2</v>
      </c>
      <c r="M42" s="68">
        <v>0.5</v>
      </c>
      <c r="N42" s="68">
        <v>0</v>
      </c>
      <c r="O42" s="71">
        <v>0.1</v>
      </c>
      <c r="P42" s="71">
        <v>-1.1000000000000001</v>
      </c>
      <c r="Q42" s="71">
        <v>0.8</v>
      </c>
    </row>
    <row r="43" spans="1:17" ht="17.25" customHeight="1">
      <c r="A43" s="22" t="s">
        <v>83</v>
      </c>
      <c r="B43" s="32"/>
      <c r="D43" s="32"/>
      <c r="E43" s="32"/>
      <c r="F43" s="32"/>
      <c r="G43" s="60"/>
      <c r="H43" s="60"/>
      <c r="I43" s="60"/>
      <c r="J43" s="60"/>
      <c r="K43" s="60"/>
      <c r="L43" s="60"/>
      <c r="M43" s="60"/>
      <c r="N43" s="60"/>
      <c r="O43" s="60"/>
      <c r="P43" s="60"/>
    </row>
    <row r="44" spans="1:17" ht="18" customHeight="1">
      <c r="A44" s="22"/>
      <c r="D44" s="32"/>
      <c r="E44" s="32"/>
      <c r="F44" s="32"/>
      <c r="G44" s="60"/>
    </row>
  </sheetData>
  <mergeCells count="15">
    <mergeCell ref="N1:Q1"/>
    <mergeCell ref="N2:Q2"/>
    <mergeCell ref="A3:Q3"/>
    <mergeCell ref="A4:Q4"/>
    <mergeCell ref="A5:Q5"/>
    <mergeCell ref="A36:D36"/>
    <mergeCell ref="C37:D37"/>
    <mergeCell ref="C38:D38"/>
    <mergeCell ref="C39:D39"/>
    <mergeCell ref="C40:D40"/>
    <mergeCell ref="C41:D41"/>
    <mergeCell ref="C42:D42"/>
    <mergeCell ref="A37:B38"/>
    <mergeCell ref="A39:B40"/>
    <mergeCell ref="A41:B42"/>
  </mergeCells>
  <phoneticPr fontId="20"/>
  <pageMargins left="0.74803149606299213" right="0.47244094488188981" top="0.70866141732283472" bottom="0.55118110236220474" header="0.51181102362204722" footer="0.51181102362204722"/>
  <pageSetup paperSize="9" scale="95" fitToWidth="1" fitToHeight="1" orientation="portrait" usePrinterDefaults="1"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sheetPr>
  <dimension ref="A1:H60"/>
  <sheetViews>
    <sheetView showGridLines="0" view="pageBreakPreview" zoomScaleNormal="75" zoomScaleSheetLayoutView="100" workbookViewId="0">
      <pane ySplit="5" topLeftCell="A6" activePane="bottomLeft" state="frozen"/>
      <selection pane="bottomLeft" activeCell="Q7" sqref="Q7"/>
    </sheetView>
  </sheetViews>
  <sheetFormatPr defaultRowHeight="13.5"/>
  <cols>
    <col min="1" max="2" width="6.625" style="314" customWidth="1"/>
    <col min="3" max="8" width="11.625" style="315" customWidth="1"/>
    <col min="9" max="9" width="9" style="24" bestFit="1" customWidth="1"/>
    <col min="10" max="16384" width="9" style="24" customWidth="1"/>
  </cols>
  <sheetData>
    <row r="1" spans="1:8" s="316" customFormat="1" ht="15" customHeight="1">
      <c r="A1" s="322" t="s">
        <v>258</v>
      </c>
      <c r="B1" s="322"/>
      <c r="C1" s="336"/>
      <c r="D1" s="336"/>
      <c r="E1" s="336"/>
      <c r="F1" s="336"/>
      <c r="G1" s="336"/>
      <c r="H1" s="361"/>
    </row>
    <row r="2" spans="1:8" s="317" customFormat="1" ht="15" customHeight="1">
      <c r="A2" s="314"/>
      <c r="B2" s="314"/>
      <c r="C2" s="337"/>
      <c r="D2" s="337"/>
      <c r="E2" s="337"/>
      <c r="F2" s="337"/>
      <c r="G2" s="337"/>
      <c r="H2" s="302" t="s">
        <v>15</v>
      </c>
    </row>
    <row r="3" spans="1:8" s="318" customFormat="1" ht="15" customHeight="1">
      <c r="A3" s="323" t="s">
        <v>232</v>
      </c>
      <c r="B3" s="323"/>
      <c r="C3" s="338" t="s">
        <v>92</v>
      </c>
      <c r="D3" s="345"/>
      <c r="E3" s="338" t="s">
        <v>87</v>
      </c>
      <c r="F3" s="345"/>
      <c r="G3" s="358" t="s">
        <v>67</v>
      </c>
      <c r="H3" s="362"/>
    </row>
    <row r="4" spans="1:8" s="318" customFormat="1" ht="15" customHeight="1">
      <c r="A4" s="323"/>
      <c r="B4" s="323"/>
      <c r="C4" s="328"/>
      <c r="D4" s="335"/>
      <c r="E4" s="328"/>
      <c r="F4" s="335"/>
      <c r="G4" s="359"/>
      <c r="H4" s="363"/>
    </row>
    <row r="5" spans="1:8" s="204" customFormat="1" ht="15" customHeight="1">
      <c r="A5" s="323"/>
      <c r="B5" s="323"/>
      <c r="C5" s="339" t="s">
        <v>20</v>
      </c>
      <c r="D5" s="346" t="s">
        <v>259</v>
      </c>
      <c r="E5" s="339" t="s">
        <v>20</v>
      </c>
      <c r="F5" s="346" t="s">
        <v>259</v>
      </c>
      <c r="G5" s="339" t="s">
        <v>20</v>
      </c>
      <c r="H5" s="346" t="s">
        <v>259</v>
      </c>
    </row>
    <row r="6" spans="1:8" s="204" customFormat="1" ht="15" customHeight="1">
      <c r="A6" s="324" t="s">
        <v>118</v>
      </c>
      <c r="B6" s="329"/>
      <c r="C6" s="340">
        <v>95.9</v>
      </c>
      <c r="D6" s="347">
        <v>0.6</v>
      </c>
      <c r="E6" s="354">
        <v>96.9</v>
      </c>
      <c r="F6" s="347">
        <v>0.7</v>
      </c>
      <c r="G6" s="354" t="s">
        <v>168</v>
      </c>
      <c r="H6" s="364" t="s">
        <v>168</v>
      </c>
    </row>
    <row r="7" spans="1:8" s="204" customFormat="1" ht="15" customHeight="1">
      <c r="A7" s="325" t="s">
        <v>84</v>
      </c>
      <c r="B7" s="330" t="s">
        <v>261</v>
      </c>
      <c r="C7" s="340">
        <v>98.1</v>
      </c>
      <c r="D7" s="348">
        <v>2.2999999999999998</v>
      </c>
      <c r="E7" s="340">
        <v>99.1</v>
      </c>
      <c r="F7" s="348">
        <v>2.2999999999999998</v>
      </c>
      <c r="G7" s="340" t="s">
        <v>168</v>
      </c>
      <c r="H7" s="352" t="s">
        <v>168</v>
      </c>
    </row>
    <row r="8" spans="1:8" s="204" customFormat="1" ht="15" customHeight="1">
      <c r="A8" s="325" t="s">
        <v>262</v>
      </c>
      <c r="B8" s="330" t="s">
        <v>261</v>
      </c>
      <c r="C8" s="340">
        <v>99.5</v>
      </c>
      <c r="D8" s="348">
        <v>1.5</v>
      </c>
      <c r="E8" s="340">
        <v>100.1</v>
      </c>
      <c r="F8" s="348">
        <v>1</v>
      </c>
      <c r="G8" s="340" t="s">
        <v>168</v>
      </c>
      <c r="H8" s="352" t="s">
        <v>168</v>
      </c>
    </row>
    <row r="9" spans="1:8" s="204" customFormat="1" ht="8.25" customHeight="1">
      <c r="A9" s="325"/>
      <c r="B9" s="330" t="s">
        <v>261</v>
      </c>
      <c r="C9" s="340"/>
      <c r="D9" s="348"/>
      <c r="E9" s="340"/>
      <c r="F9" s="348"/>
      <c r="G9" s="340"/>
      <c r="H9" s="352"/>
    </row>
    <row r="10" spans="1:8" s="204" customFormat="1" ht="15" customHeight="1">
      <c r="A10" s="325" t="s">
        <v>263</v>
      </c>
      <c r="B10" s="330" t="s">
        <v>261</v>
      </c>
      <c r="C10" s="340">
        <v>99</v>
      </c>
      <c r="D10" s="348">
        <v>-0.5</v>
      </c>
      <c r="E10" s="340">
        <v>99.9</v>
      </c>
      <c r="F10" s="348">
        <v>-0.2</v>
      </c>
      <c r="G10" s="340" t="s">
        <v>168</v>
      </c>
      <c r="H10" s="352" t="s">
        <v>168</v>
      </c>
    </row>
    <row r="11" spans="1:8" s="204" customFormat="1" ht="15" customHeight="1">
      <c r="A11" s="325"/>
      <c r="B11" s="330" t="s">
        <v>199</v>
      </c>
      <c r="C11" s="340">
        <v>98.1</v>
      </c>
      <c r="D11" s="348">
        <v>-1</v>
      </c>
      <c r="E11" s="340">
        <v>99.3</v>
      </c>
      <c r="F11" s="348">
        <v>-0.6</v>
      </c>
      <c r="G11" s="340" t="s">
        <v>168</v>
      </c>
      <c r="H11" s="352" t="s">
        <v>168</v>
      </c>
    </row>
    <row r="12" spans="1:8" s="204" customFormat="1" ht="15" customHeight="1">
      <c r="A12" s="325" t="s">
        <v>210</v>
      </c>
      <c r="B12" s="330"/>
      <c r="C12" s="340">
        <v>97.2</v>
      </c>
      <c r="D12" s="348">
        <v>-0.9</v>
      </c>
      <c r="E12" s="340">
        <v>98.3</v>
      </c>
      <c r="F12" s="348">
        <v>-1</v>
      </c>
      <c r="G12" s="340" t="s">
        <v>168</v>
      </c>
      <c r="H12" s="352" t="s">
        <v>168</v>
      </c>
    </row>
    <row r="13" spans="1:8" s="204" customFormat="1" ht="15" customHeight="1">
      <c r="A13" s="325"/>
      <c r="B13" s="330" t="s">
        <v>264</v>
      </c>
      <c r="C13" s="340">
        <v>96.1</v>
      </c>
      <c r="D13" s="348">
        <v>-1.1000000000000001</v>
      </c>
      <c r="E13" s="340">
        <v>97.5</v>
      </c>
      <c r="F13" s="348">
        <v>-0.8</v>
      </c>
      <c r="G13" s="340" t="s">
        <v>168</v>
      </c>
      <c r="H13" s="352" t="s">
        <v>168</v>
      </c>
    </row>
    <row r="14" spans="1:8" s="204" customFormat="1" ht="15" customHeight="1">
      <c r="A14" s="325"/>
      <c r="B14" s="330" t="s">
        <v>116</v>
      </c>
      <c r="C14" s="340">
        <v>95.9</v>
      </c>
      <c r="D14" s="348">
        <v>-0.2</v>
      </c>
      <c r="E14" s="340">
        <v>97.3</v>
      </c>
      <c r="F14" s="348">
        <v>-0.2</v>
      </c>
      <c r="G14" s="340" t="s">
        <v>168</v>
      </c>
      <c r="H14" s="352" t="s">
        <v>168</v>
      </c>
    </row>
    <row r="15" spans="1:8" s="204" customFormat="1" ht="8.25" customHeight="1">
      <c r="A15" s="325"/>
      <c r="B15" s="330" t="s">
        <v>261</v>
      </c>
      <c r="C15" s="340"/>
      <c r="D15" s="348"/>
      <c r="E15" s="340"/>
      <c r="F15" s="348"/>
      <c r="G15" s="340"/>
      <c r="H15" s="352"/>
    </row>
    <row r="16" spans="1:8" s="204" customFormat="1" ht="15" customHeight="1">
      <c r="A16" s="325" t="s">
        <v>265</v>
      </c>
      <c r="B16" s="330" t="s">
        <v>261</v>
      </c>
      <c r="C16" s="340">
        <v>95.5</v>
      </c>
      <c r="D16" s="348">
        <v>-0.4</v>
      </c>
      <c r="E16" s="340">
        <v>96.8</v>
      </c>
      <c r="F16" s="348">
        <v>-0.5</v>
      </c>
      <c r="G16" s="340" t="s">
        <v>168</v>
      </c>
      <c r="H16" s="352" t="s">
        <v>168</v>
      </c>
    </row>
    <row r="17" spans="1:8" s="204" customFormat="1" ht="15" customHeight="1">
      <c r="A17" s="325" t="s">
        <v>266</v>
      </c>
      <c r="B17" s="330" t="s">
        <v>261</v>
      </c>
      <c r="C17" s="340">
        <v>95</v>
      </c>
      <c r="D17" s="348">
        <v>-0.5</v>
      </c>
      <c r="E17" s="340">
        <v>96.2</v>
      </c>
      <c r="F17" s="348">
        <v>-0.6</v>
      </c>
      <c r="G17" s="340" t="s">
        <v>168</v>
      </c>
      <c r="H17" s="352" t="s">
        <v>168</v>
      </c>
    </row>
    <row r="18" spans="1:8" s="204" customFormat="1" ht="15" customHeight="1">
      <c r="A18" s="325" t="s">
        <v>267</v>
      </c>
      <c r="B18" s="330" t="s">
        <v>261</v>
      </c>
      <c r="C18" s="340">
        <v>94.5</v>
      </c>
      <c r="D18" s="348">
        <v>-0.5</v>
      </c>
      <c r="E18" s="340">
        <v>95.6</v>
      </c>
      <c r="F18" s="348">
        <v>-0.7</v>
      </c>
      <c r="G18" s="340" t="s">
        <v>168</v>
      </c>
      <c r="H18" s="352" t="s">
        <v>168</v>
      </c>
    </row>
    <row r="19" spans="1:8" s="319" customFormat="1" ht="15" customHeight="1">
      <c r="A19" s="325" t="s">
        <v>269</v>
      </c>
      <c r="B19" s="330" t="s">
        <v>261</v>
      </c>
      <c r="C19" s="340">
        <v>94.7</v>
      </c>
      <c r="D19" s="348">
        <v>0.2</v>
      </c>
      <c r="E19" s="340">
        <v>95.7</v>
      </c>
      <c r="F19" s="348">
        <v>0.1</v>
      </c>
      <c r="G19" s="340" t="s">
        <v>168</v>
      </c>
      <c r="H19" s="352" t="s">
        <v>168</v>
      </c>
    </row>
    <row r="20" spans="1:8" s="204" customFormat="1" ht="15" customHeight="1">
      <c r="A20" s="325" t="s">
        <v>97</v>
      </c>
      <c r="B20" s="330" t="s">
        <v>261</v>
      </c>
      <c r="C20" s="340">
        <v>96.2</v>
      </c>
      <c r="D20" s="348">
        <v>1.6</v>
      </c>
      <c r="E20" s="340">
        <v>97.3</v>
      </c>
      <c r="F20" s="348">
        <v>1.7</v>
      </c>
      <c r="G20" s="340" t="s">
        <v>168</v>
      </c>
      <c r="H20" s="352" t="s">
        <v>168</v>
      </c>
    </row>
    <row r="21" spans="1:8" s="320" customFormat="1" ht="8.25" customHeight="1">
      <c r="A21" s="325"/>
      <c r="B21" s="330" t="s">
        <v>261</v>
      </c>
      <c r="C21" s="340"/>
      <c r="D21" s="348"/>
      <c r="E21" s="340"/>
      <c r="F21" s="348"/>
      <c r="G21" s="340"/>
      <c r="H21" s="365"/>
    </row>
    <row r="22" spans="1:8" s="320" customFormat="1" ht="15" customHeight="1">
      <c r="A22" s="325" t="s">
        <v>274</v>
      </c>
      <c r="B22" s="330" t="s">
        <v>261</v>
      </c>
      <c r="C22" s="340">
        <v>96.1</v>
      </c>
      <c r="D22" s="348">
        <v>-0.2</v>
      </c>
      <c r="E22" s="340">
        <v>97</v>
      </c>
      <c r="F22" s="348">
        <v>-0.3</v>
      </c>
      <c r="G22" s="340" t="s">
        <v>168</v>
      </c>
      <c r="H22" s="352" t="s">
        <v>168</v>
      </c>
    </row>
    <row r="23" spans="1:8" s="321" customFormat="1" ht="15" customHeight="1">
      <c r="A23" s="325" t="s">
        <v>59</v>
      </c>
      <c r="B23" s="330" t="s">
        <v>261</v>
      </c>
      <c r="C23" s="340">
        <v>95</v>
      </c>
      <c r="D23" s="348">
        <v>-1.1000000000000001</v>
      </c>
      <c r="E23" s="340">
        <v>95.8</v>
      </c>
      <c r="F23" s="348">
        <v>-1.3</v>
      </c>
      <c r="G23" s="340" t="s">
        <v>168</v>
      </c>
      <c r="H23" s="352" t="s">
        <v>168</v>
      </c>
    </row>
    <row r="24" spans="1:8" s="321" customFormat="1" ht="15" customHeight="1">
      <c r="A24" s="325" t="s">
        <v>61</v>
      </c>
      <c r="B24" s="330" t="s">
        <v>261</v>
      </c>
      <c r="C24" s="340">
        <v>94.9</v>
      </c>
      <c r="D24" s="348">
        <v>-0.1</v>
      </c>
      <c r="E24" s="340">
        <v>95.7</v>
      </c>
      <c r="F24" s="348">
        <v>0</v>
      </c>
      <c r="G24" s="340" t="s">
        <v>168</v>
      </c>
      <c r="H24" s="352" t="s">
        <v>168</v>
      </c>
    </row>
    <row r="25" spans="1:8" s="321" customFormat="1" ht="15" customHeight="1">
      <c r="A25" s="325" t="s">
        <v>7</v>
      </c>
      <c r="B25" s="330" t="s">
        <v>261</v>
      </c>
      <c r="C25" s="340">
        <v>95.2</v>
      </c>
      <c r="D25" s="348">
        <v>0.3</v>
      </c>
      <c r="E25" s="340">
        <v>96</v>
      </c>
      <c r="F25" s="348">
        <v>0.3</v>
      </c>
      <c r="G25" s="340" t="s">
        <v>168</v>
      </c>
      <c r="H25" s="352" t="s">
        <v>168</v>
      </c>
    </row>
    <row r="26" spans="1:8" s="321" customFormat="1" ht="15" customHeight="1">
      <c r="A26" s="325" t="s">
        <v>64</v>
      </c>
      <c r="B26" s="330" t="s">
        <v>261</v>
      </c>
      <c r="C26" s="340">
        <v>95.4</v>
      </c>
      <c r="D26" s="348">
        <v>0.1</v>
      </c>
      <c r="E26" s="340">
        <v>96.2</v>
      </c>
      <c r="F26" s="348">
        <v>0.2</v>
      </c>
      <c r="G26" s="340" t="s">
        <v>168</v>
      </c>
      <c r="H26" s="352" t="s">
        <v>168</v>
      </c>
    </row>
    <row r="27" spans="1:8" s="321" customFormat="1" ht="8.25" customHeight="1">
      <c r="A27" s="325"/>
      <c r="B27" s="330" t="s">
        <v>261</v>
      </c>
      <c r="C27" s="340"/>
      <c r="D27" s="348"/>
      <c r="E27" s="340"/>
      <c r="F27" s="348"/>
      <c r="G27" s="340"/>
      <c r="H27" s="365"/>
    </row>
    <row r="28" spans="1:8" s="321" customFormat="1" ht="15" customHeight="1">
      <c r="A28" s="325" t="s">
        <v>65</v>
      </c>
      <c r="B28" s="330" t="s">
        <v>261</v>
      </c>
      <c r="C28" s="340">
        <v>98.1</v>
      </c>
      <c r="D28" s="348">
        <v>2.8</v>
      </c>
      <c r="E28" s="340">
        <v>98.8</v>
      </c>
      <c r="F28" s="348">
        <v>2.7</v>
      </c>
      <c r="G28" s="340" t="s">
        <v>168</v>
      </c>
      <c r="H28" s="352" t="s">
        <v>168</v>
      </c>
    </row>
    <row r="29" spans="1:8" s="321" customFormat="1" ht="15" customHeight="1">
      <c r="A29" s="325" t="s">
        <v>52</v>
      </c>
      <c r="B29" s="330" t="s">
        <v>261</v>
      </c>
      <c r="C29" s="340">
        <v>98.9</v>
      </c>
      <c r="D29" s="348">
        <v>0.8</v>
      </c>
      <c r="E29" s="340">
        <v>99.2</v>
      </c>
      <c r="F29" s="348">
        <v>0.5</v>
      </c>
      <c r="G29" s="340">
        <v>98.9</v>
      </c>
      <c r="H29" s="352" t="s">
        <v>168</v>
      </c>
    </row>
    <row r="30" spans="1:8" s="321" customFormat="1" ht="15" customHeight="1">
      <c r="A30" s="325" t="s">
        <v>71</v>
      </c>
      <c r="B30" s="330" t="s">
        <v>52</v>
      </c>
      <c r="C30" s="340">
        <v>98.5</v>
      </c>
      <c r="D30" s="348">
        <v>-0.4</v>
      </c>
      <c r="E30" s="340">
        <v>98.6</v>
      </c>
      <c r="F30" s="348">
        <v>-0.6</v>
      </c>
      <c r="G30" s="340">
        <v>99.2</v>
      </c>
      <c r="H30" s="365">
        <v>0.3</v>
      </c>
    </row>
    <row r="31" spans="1:8" s="321" customFormat="1" ht="15" customHeight="1">
      <c r="A31" s="325"/>
      <c r="B31" s="330" t="s">
        <v>41</v>
      </c>
      <c r="C31" s="340">
        <v>98.9</v>
      </c>
      <c r="D31" s="348">
        <v>0.4</v>
      </c>
      <c r="E31" s="340">
        <v>99.1</v>
      </c>
      <c r="F31" s="348">
        <v>0.5</v>
      </c>
      <c r="G31" s="340">
        <v>99.4</v>
      </c>
      <c r="H31" s="365">
        <v>0.2</v>
      </c>
    </row>
    <row r="32" spans="1:8" s="321" customFormat="1" ht="15" customHeight="1">
      <c r="A32" s="325"/>
      <c r="B32" s="330" t="s">
        <v>80</v>
      </c>
      <c r="C32" s="340">
        <v>100</v>
      </c>
      <c r="D32" s="348">
        <v>1.2</v>
      </c>
      <c r="E32" s="340">
        <v>100.1</v>
      </c>
      <c r="F32" s="348">
        <v>1</v>
      </c>
      <c r="G32" s="340">
        <v>99.9</v>
      </c>
      <c r="H32" s="365">
        <v>0.5</v>
      </c>
    </row>
    <row r="33" spans="1:8" s="321" customFormat="1" ht="8.25" customHeight="1">
      <c r="A33" s="325"/>
      <c r="B33" s="331"/>
      <c r="C33" s="340"/>
      <c r="D33" s="349"/>
      <c r="E33" s="340"/>
      <c r="F33" s="349"/>
      <c r="G33" s="340"/>
      <c r="H33" s="365"/>
    </row>
    <row r="34" spans="1:8" s="321" customFormat="1" ht="15" customHeight="1">
      <c r="A34" s="325"/>
      <c r="B34" s="331" t="s">
        <v>218</v>
      </c>
      <c r="C34" s="340">
        <v>100.1</v>
      </c>
      <c r="D34" s="349">
        <v>0.1</v>
      </c>
      <c r="E34" s="340">
        <v>100.3</v>
      </c>
      <c r="F34" s="349">
        <v>0.2</v>
      </c>
      <c r="G34" s="340">
        <v>99.9</v>
      </c>
      <c r="H34" s="365">
        <v>0</v>
      </c>
    </row>
    <row r="35" spans="1:8" s="321" customFormat="1" ht="15" customHeight="1">
      <c r="A35" s="325"/>
      <c r="B35" s="331" t="s">
        <v>85</v>
      </c>
      <c r="C35" s="340">
        <v>100</v>
      </c>
      <c r="D35" s="349">
        <v>-0.1</v>
      </c>
      <c r="E35" s="340">
        <v>100</v>
      </c>
      <c r="F35" s="349">
        <v>-0.3</v>
      </c>
      <c r="G35" s="340">
        <v>100</v>
      </c>
      <c r="H35" s="365">
        <v>0.1</v>
      </c>
    </row>
    <row r="36" spans="1:8" s="321" customFormat="1" ht="15" customHeight="1">
      <c r="A36" s="325"/>
      <c r="B36" s="331" t="s">
        <v>308</v>
      </c>
      <c r="C36" s="340">
        <v>99.1</v>
      </c>
      <c r="D36" s="349">
        <v>-0.9</v>
      </c>
      <c r="E36" s="340">
        <v>99.2</v>
      </c>
      <c r="F36" s="349">
        <v>-0.8</v>
      </c>
      <c r="G36" s="340">
        <v>98.9</v>
      </c>
      <c r="H36" s="365">
        <v>-1.1000000000000001</v>
      </c>
    </row>
    <row r="37" spans="1:8" s="321" customFormat="1" ht="15" customHeight="1">
      <c r="A37" s="326"/>
      <c r="B37" s="332" t="s">
        <v>316</v>
      </c>
      <c r="C37" s="341">
        <v>101.7</v>
      </c>
      <c r="D37" s="350">
        <v>2.6</v>
      </c>
      <c r="E37" s="341">
        <v>101.5</v>
      </c>
      <c r="F37" s="355">
        <v>2.4</v>
      </c>
      <c r="G37" s="360">
        <v>99.7</v>
      </c>
      <c r="H37" s="366">
        <v>0.8</v>
      </c>
    </row>
    <row r="38" spans="1:8" s="204" customFormat="1" ht="12.5">
      <c r="A38" s="327"/>
      <c r="B38" s="333"/>
      <c r="C38" s="342"/>
      <c r="D38" s="351"/>
      <c r="E38" s="342"/>
      <c r="F38" s="356"/>
      <c r="G38" s="351"/>
      <c r="H38" s="356"/>
    </row>
    <row r="39" spans="1:8" s="204" customFormat="1" ht="12.5">
      <c r="A39" s="314"/>
      <c r="B39" s="314"/>
      <c r="C39" s="343"/>
      <c r="D39" s="343"/>
      <c r="E39" s="343"/>
      <c r="F39" s="343"/>
      <c r="G39" s="343"/>
      <c r="H39" s="343"/>
    </row>
    <row r="40" spans="1:8" s="316" customFormat="1" ht="15" customHeight="1">
      <c r="A40" s="322" t="s">
        <v>35</v>
      </c>
      <c r="B40" s="322"/>
      <c r="C40" s="336"/>
      <c r="D40" s="336"/>
      <c r="E40" s="336"/>
      <c r="F40" s="336"/>
      <c r="G40" s="336"/>
      <c r="H40" s="361"/>
    </row>
    <row r="41" spans="1:8" s="317" customFormat="1" ht="15" customHeight="1">
      <c r="A41" s="314"/>
      <c r="B41" s="314"/>
      <c r="C41" s="337"/>
      <c r="D41" s="337"/>
      <c r="E41" s="337"/>
      <c r="F41" s="337"/>
      <c r="G41" s="337"/>
      <c r="H41" s="302" t="s">
        <v>15</v>
      </c>
    </row>
    <row r="42" spans="1:8" s="318" customFormat="1" ht="15" customHeight="1">
      <c r="A42" s="323" t="s">
        <v>232</v>
      </c>
      <c r="B42" s="323"/>
      <c r="C42" s="338" t="s">
        <v>92</v>
      </c>
      <c r="D42" s="345"/>
      <c r="E42" s="338" t="s">
        <v>87</v>
      </c>
      <c r="F42" s="345"/>
      <c r="G42" s="358" t="s">
        <v>67</v>
      </c>
      <c r="H42" s="362"/>
    </row>
    <row r="43" spans="1:8" s="318" customFormat="1" ht="15" customHeight="1">
      <c r="A43" s="323"/>
      <c r="B43" s="323"/>
      <c r="C43" s="328"/>
      <c r="D43" s="335"/>
      <c r="E43" s="328"/>
      <c r="F43" s="335"/>
      <c r="G43" s="359"/>
      <c r="H43" s="363"/>
    </row>
    <row r="44" spans="1:8" s="204" customFormat="1" ht="15" customHeight="1">
      <c r="A44" s="323"/>
      <c r="B44" s="323"/>
      <c r="C44" s="339" t="s">
        <v>20</v>
      </c>
      <c r="D44" s="346" t="s">
        <v>259</v>
      </c>
      <c r="E44" s="339" t="s">
        <v>20</v>
      </c>
      <c r="F44" s="346" t="s">
        <v>259</v>
      </c>
      <c r="G44" s="339" t="s">
        <v>20</v>
      </c>
      <c r="H44" s="346" t="s">
        <v>259</v>
      </c>
    </row>
    <row r="45" spans="1:8" ht="13">
      <c r="A45" s="325" t="s">
        <v>276</v>
      </c>
      <c r="B45" s="330" t="s">
        <v>261</v>
      </c>
      <c r="C45" s="340">
        <v>95.1</v>
      </c>
      <c r="D45" s="352" t="s">
        <v>82</v>
      </c>
      <c r="E45" s="340">
        <v>95.6</v>
      </c>
      <c r="F45" s="352" t="s">
        <v>82</v>
      </c>
      <c r="G45" s="354" t="s">
        <v>168</v>
      </c>
      <c r="H45" s="364" t="s">
        <v>168</v>
      </c>
    </row>
    <row r="46" spans="1:8" ht="13">
      <c r="A46" s="325" t="s">
        <v>61</v>
      </c>
      <c r="B46" s="330" t="s">
        <v>261</v>
      </c>
      <c r="C46" s="340">
        <v>94.8</v>
      </c>
      <c r="D46" s="348">
        <v>-0.2</v>
      </c>
      <c r="E46" s="340">
        <v>95.4</v>
      </c>
      <c r="F46" s="348">
        <v>-0.2</v>
      </c>
      <c r="G46" s="340" t="s">
        <v>168</v>
      </c>
      <c r="H46" s="352" t="s">
        <v>168</v>
      </c>
    </row>
    <row r="47" spans="1:8" ht="13">
      <c r="A47" s="325" t="s">
        <v>7</v>
      </c>
      <c r="B47" s="330" t="s">
        <v>261</v>
      </c>
      <c r="C47" s="340">
        <v>95.1</v>
      </c>
      <c r="D47" s="348">
        <v>0.3</v>
      </c>
      <c r="E47" s="340">
        <v>95.7</v>
      </c>
      <c r="F47" s="348">
        <v>0.4</v>
      </c>
      <c r="G47" s="340" t="s">
        <v>168</v>
      </c>
      <c r="H47" s="352" t="s">
        <v>168</v>
      </c>
    </row>
    <row r="48" spans="1:8" ht="13">
      <c r="A48" s="325" t="s">
        <v>64</v>
      </c>
      <c r="B48" s="330" t="s">
        <v>261</v>
      </c>
      <c r="C48" s="340">
        <v>94.9</v>
      </c>
      <c r="D48" s="348">
        <v>-0.2</v>
      </c>
      <c r="E48" s="340">
        <v>95.5</v>
      </c>
      <c r="F48" s="348">
        <v>-0.2</v>
      </c>
      <c r="G48" s="340" t="s">
        <v>168</v>
      </c>
      <c r="H48" s="352" t="s">
        <v>168</v>
      </c>
    </row>
    <row r="49" spans="1:8" ht="13">
      <c r="A49" s="325"/>
      <c r="B49" s="330" t="s">
        <v>261</v>
      </c>
      <c r="C49" s="340"/>
      <c r="D49" s="348"/>
      <c r="E49" s="340"/>
      <c r="F49" s="348"/>
      <c r="G49" s="340"/>
      <c r="H49" s="365"/>
    </row>
    <row r="50" spans="1:8" ht="13">
      <c r="A50" s="325" t="s">
        <v>65</v>
      </c>
      <c r="B50" s="330" t="s">
        <v>261</v>
      </c>
      <c r="C50" s="340">
        <v>97.4</v>
      </c>
      <c r="D50" s="348">
        <v>2.6</v>
      </c>
      <c r="E50" s="340">
        <v>98</v>
      </c>
      <c r="F50" s="348">
        <v>2.6</v>
      </c>
      <c r="G50" s="340" t="s">
        <v>168</v>
      </c>
      <c r="H50" s="352" t="s">
        <v>168</v>
      </c>
    </row>
    <row r="51" spans="1:8" ht="13">
      <c r="A51" s="325" t="s">
        <v>52</v>
      </c>
      <c r="B51" s="330" t="s">
        <v>261</v>
      </c>
      <c r="C51" s="340">
        <v>98.2</v>
      </c>
      <c r="D51" s="348">
        <v>0.8</v>
      </c>
      <c r="E51" s="340">
        <v>98.5</v>
      </c>
      <c r="F51" s="348">
        <v>0.5</v>
      </c>
      <c r="G51" s="340">
        <v>98.2</v>
      </c>
      <c r="H51" s="352" t="s">
        <v>168</v>
      </c>
    </row>
    <row r="52" spans="1:8" ht="13">
      <c r="A52" s="325" t="s">
        <v>71</v>
      </c>
      <c r="B52" s="330" t="s">
        <v>52</v>
      </c>
      <c r="C52" s="340">
        <v>97.9</v>
      </c>
      <c r="D52" s="348">
        <v>-0.3</v>
      </c>
      <c r="E52" s="340">
        <v>97.9</v>
      </c>
      <c r="F52" s="348">
        <v>-0.6</v>
      </c>
      <c r="G52" s="340">
        <v>98.6</v>
      </c>
      <c r="H52" s="365">
        <v>0.4</v>
      </c>
    </row>
    <row r="53" spans="1:8" ht="13">
      <c r="A53" s="325"/>
      <c r="B53" s="330" t="s">
        <v>41</v>
      </c>
      <c r="C53" s="340">
        <v>98.7</v>
      </c>
      <c r="D53" s="348">
        <v>0.8</v>
      </c>
      <c r="E53" s="340">
        <v>98.8</v>
      </c>
      <c r="F53" s="348">
        <v>0.8</v>
      </c>
      <c r="G53" s="340">
        <v>99.1</v>
      </c>
      <c r="H53" s="365">
        <v>0.5</v>
      </c>
    </row>
    <row r="54" spans="1:8" ht="13">
      <c r="A54" s="325"/>
      <c r="B54" s="330" t="s">
        <v>80</v>
      </c>
      <c r="C54" s="340">
        <v>99.9</v>
      </c>
      <c r="D54" s="348">
        <v>1.2</v>
      </c>
      <c r="E54" s="340">
        <v>99.8</v>
      </c>
      <c r="F54" s="348">
        <v>1.1000000000000001</v>
      </c>
      <c r="G54" s="340">
        <v>99.6</v>
      </c>
      <c r="H54" s="365">
        <v>0.5</v>
      </c>
    </row>
    <row r="55" spans="1:8" ht="13">
      <c r="A55" s="325"/>
      <c r="B55" s="331"/>
      <c r="C55" s="340"/>
      <c r="D55" s="349"/>
      <c r="E55" s="340"/>
      <c r="F55" s="349"/>
      <c r="G55" s="340"/>
      <c r="H55" s="365"/>
    </row>
    <row r="56" spans="1:8" ht="13">
      <c r="A56" s="325"/>
      <c r="B56" s="331" t="s">
        <v>218</v>
      </c>
      <c r="C56" s="340">
        <v>100.1</v>
      </c>
      <c r="D56" s="349">
        <v>0.2</v>
      </c>
      <c r="E56" s="340">
        <v>100.2</v>
      </c>
      <c r="F56" s="349">
        <v>0.3</v>
      </c>
      <c r="G56" s="340">
        <v>99.8</v>
      </c>
      <c r="H56" s="365">
        <v>0.2</v>
      </c>
    </row>
    <row r="57" spans="1:8" ht="13">
      <c r="A57" s="325"/>
      <c r="B57" s="331" t="s">
        <v>66</v>
      </c>
      <c r="C57" s="340">
        <v>100</v>
      </c>
      <c r="D57" s="349">
        <v>-0.1</v>
      </c>
      <c r="E57" s="340">
        <v>100</v>
      </c>
      <c r="F57" s="349">
        <v>-0.2</v>
      </c>
      <c r="G57" s="340">
        <v>100</v>
      </c>
      <c r="H57" s="365">
        <v>0.2</v>
      </c>
    </row>
    <row r="58" spans="1:8" ht="13">
      <c r="A58" s="325"/>
      <c r="B58" s="331" t="s">
        <v>307</v>
      </c>
      <c r="C58" s="340">
        <v>100.2</v>
      </c>
      <c r="D58" s="349">
        <v>0.2</v>
      </c>
      <c r="E58" s="340">
        <v>100.2</v>
      </c>
      <c r="F58" s="349">
        <v>0.2</v>
      </c>
      <c r="G58" s="340">
        <v>99.9</v>
      </c>
      <c r="H58" s="365">
        <v>-0.1</v>
      </c>
    </row>
    <row r="59" spans="1:8" ht="13">
      <c r="A59" s="326"/>
      <c r="B59" s="334" t="s">
        <v>316</v>
      </c>
      <c r="C59" s="341">
        <v>103</v>
      </c>
      <c r="D59" s="350">
        <v>2.8</v>
      </c>
      <c r="E59" s="341">
        <v>102.8</v>
      </c>
      <c r="F59" s="350">
        <v>2.6</v>
      </c>
      <c r="G59" s="341">
        <v>101</v>
      </c>
      <c r="H59" s="366">
        <v>1.1000000000000001</v>
      </c>
    </row>
    <row r="60" spans="1:8" ht="13">
      <c r="A60" s="328"/>
      <c r="B60" s="335"/>
      <c r="C60" s="344"/>
      <c r="D60" s="353"/>
      <c r="E60" s="344"/>
      <c r="F60" s="357"/>
      <c r="G60" s="344"/>
      <c r="H60" s="367"/>
    </row>
  </sheetData>
  <mergeCells count="38">
    <mergeCell ref="A6:B6"/>
    <mergeCell ref="A7:B7"/>
    <mergeCell ref="A8:B8"/>
    <mergeCell ref="A9:B9"/>
    <mergeCell ref="A10:B10"/>
    <mergeCell ref="A12:B12"/>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45:B45"/>
    <mergeCell ref="A46:B46"/>
    <mergeCell ref="A47:B47"/>
    <mergeCell ref="A48:B48"/>
    <mergeCell ref="A49:B49"/>
    <mergeCell ref="A50:B50"/>
    <mergeCell ref="A51:B51"/>
    <mergeCell ref="A52:B52"/>
    <mergeCell ref="A3:B5"/>
    <mergeCell ref="C3:D4"/>
    <mergeCell ref="E3:F4"/>
    <mergeCell ref="G3:H4"/>
    <mergeCell ref="A42:B44"/>
    <mergeCell ref="C42:D43"/>
    <mergeCell ref="E42:F43"/>
    <mergeCell ref="G42:H43"/>
  </mergeCells>
  <phoneticPr fontId="20"/>
  <printOptions horizontalCentered="1" verticalCentered="1"/>
  <pageMargins left="0.39370078740157477" right="0.78740157480314954" top="0.82677165354330706" bottom="0.39370078740157477" header="0.78740157480314954" footer="0.51181102362204722"/>
  <pageSetup paperSize="9" scale="96" firstPageNumber="4" fitToWidth="1" fitToHeight="1" orientation="portrait" usePrinterDefaults="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40"/>
  </sheetPr>
  <dimension ref="B2:O60"/>
  <sheetViews>
    <sheetView view="pageBreakPreview" topLeftCell="A2" zoomScaleSheetLayoutView="100" workbookViewId="0">
      <pane ySplit="1" topLeftCell="A3" activePane="bottomLeft" state="frozen"/>
      <selection pane="bottomLeft" activeCell="B16" sqref="B16"/>
    </sheetView>
  </sheetViews>
  <sheetFormatPr defaultRowHeight="13"/>
  <cols>
    <col min="1" max="1" width="9" style="368" bestFit="1" customWidth="1"/>
    <col min="2" max="2" width="10.5" style="368" bestFit="1" customWidth="1"/>
    <col min="3" max="6" width="9.375" style="368" customWidth="1"/>
    <col min="7" max="7" width="13" style="368" customWidth="1"/>
    <col min="8" max="18" width="6.625" style="368" customWidth="1"/>
    <col min="19" max="19" width="9" style="368" bestFit="1" customWidth="1"/>
    <col min="20" max="16384" width="9" style="368" customWidth="1"/>
  </cols>
  <sheetData>
    <row r="2" spans="2:6" ht="39.75" customHeight="1">
      <c r="B2" s="369" t="s">
        <v>60</v>
      </c>
      <c r="C2" s="371" t="s">
        <v>271</v>
      </c>
      <c r="D2" s="374" t="s">
        <v>14</v>
      </c>
      <c r="E2" s="375" t="s">
        <v>277</v>
      </c>
      <c r="F2" s="376"/>
    </row>
    <row r="3" spans="2:6">
      <c r="B3" s="370" t="s">
        <v>132</v>
      </c>
      <c r="C3" s="368">
        <v>95</v>
      </c>
      <c r="D3" s="368">
        <v>95.8</v>
      </c>
      <c r="E3" s="373"/>
    </row>
    <row r="4" spans="2:6">
      <c r="B4" s="370" t="s">
        <v>242</v>
      </c>
      <c r="C4" s="368">
        <v>94.9</v>
      </c>
      <c r="D4" s="368">
        <v>95.7</v>
      </c>
      <c r="E4" s="373"/>
    </row>
    <row r="5" spans="2:6">
      <c r="B5" s="370" t="s">
        <v>56</v>
      </c>
      <c r="C5" s="368">
        <v>95.2</v>
      </c>
      <c r="D5" s="368">
        <v>96</v>
      </c>
      <c r="E5" s="373"/>
    </row>
    <row r="6" spans="2:6">
      <c r="B6" s="370" t="s">
        <v>105</v>
      </c>
      <c r="C6" s="368">
        <v>95.4</v>
      </c>
      <c r="D6" s="368">
        <v>96.2</v>
      </c>
      <c r="E6" s="373"/>
    </row>
    <row r="7" spans="2:6">
      <c r="B7" s="370" t="s">
        <v>187</v>
      </c>
      <c r="C7" s="372">
        <v>98.1</v>
      </c>
      <c r="D7" s="368">
        <v>98.8</v>
      </c>
      <c r="E7" s="373"/>
    </row>
    <row r="8" spans="2:6">
      <c r="B8" s="370" t="s">
        <v>241</v>
      </c>
      <c r="C8" s="368">
        <v>98.9</v>
      </c>
      <c r="D8" s="368">
        <v>99.2</v>
      </c>
      <c r="E8" s="372">
        <v>98.9</v>
      </c>
    </row>
    <row r="9" spans="2:6">
      <c r="B9" s="370" t="s">
        <v>79</v>
      </c>
      <c r="C9" s="368">
        <v>98.5</v>
      </c>
      <c r="D9" s="368">
        <v>98.6</v>
      </c>
      <c r="E9" s="368">
        <v>99.2</v>
      </c>
    </row>
    <row r="10" spans="2:6">
      <c r="B10" s="370" t="s">
        <v>278</v>
      </c>
      <c r="C10" s="368">
        <v>98.9</v>
      </c>
      <c r="D10" s="368">
        <v>99.1</v>
      </c>
      <c r="E10" s="368">
        <v>99.4</v>
      </c>
    </row>
    <row r="11" spans="2:6">
      <c r="B11" s="370" t="s">
        <v>77</v>
      </c>
      <c r="C11" s="368">
        <v>100</v>
      </c>
      <c r="D11" s="368">
        <v>100.1</v>
      </c>
      <c r="E11" s="368">
        <v>99.9</v>
      </c>
    </row>
    <row r="12" spans="2:6">
      <c r="B12" s="370" t="s">
        <v>31</v>
      </c>
      <c r="C12" s="368">
        <v>100.1</v>
      </c>
      <c r="D12" s="368">
        <v>100.3</v>
      </c>
      <c r="E12" s="368">
        <v>99.9</v>
      </c>
    </row>
    <row r="13" spans="2:6">
      <c r="B13" s="370" t="s">
        <v>1</v>
      </c>
      <c r="C13" s="368">
        <v>100</v>
      </c>
      <c r="D13" s="368">
        <v>100</v>
      </c>
      <c r="E13" s="368">
        <v>100</v>
      </c>
    </row>
    <row r="14" spans="2:6">
      <c r="B14" s="370" t="s">
        <v>309</v>
      </c>
      <c r="C14" s="368">
        <v>99.1</v>
      </c>
      <c r="D14" s="368">
        <v>99.2</v>
      </c>
      <c r="E14" s="368">
        <v>98.9</v>
      </c>
    </row>
    <row r="15" spans="2:6">
      <c r="B15" s="370" t="s">
        <v>319</v>
      </c>
      <c r="C15" s="368">
        <v>101.7</v>
      </c>
      <c r="D15" s="368">
        <v>101.5</v>
      </c>
      <c r="E15" s="368">
        <v>99.7</v>
      </c>
    </row>
    <row r="16" spans="2:6">
      <c r="B16" s="370"/>
      <c r="C16" s="373"/>
      <c r="D16" s="373"/>
      <c r="E16" s="373"/>
    </row>
    <row r="17" spans="2:5">
      <c r="B17" s="370"/>
      <c r="C17" s="373"/>
      <c r="D17" s="373"/>
      <c r="E17" s="373"/>
    </row>
    <row r="18" spans="2:5">
      <c r="B18" s="370"/>
      <c r="C18" s="373"/>
      <c r="D18" s="373"/>
      <c r="E18" s="373"/>
    </row>
    <row r="19" spans="2:5">
      <c r="B19" s="370"/>
      <c r="C19" s="373"/>
      <c r="D19" s="373"/>
      <c r="E19" s="373"/>
    </row>
    <row r="20" spans="2:5">
      <c r="B20" s="370"/>
      <c r="C20" s="373"/>
      <c r="D20" s="373"/>
      <c r="E20" s="373"/>
    </row>
    <row r="21" spans="2:5">
      <c r="B21" s="370"/>
      <c r="C21" s="373"/>
      <c r="D21" s="373"/>
      <c r="E21" s="373"/>
    </row>
    <row r="22" spans="2:5" ht="13.5" customHeight="1">
      <c r="B22" s="370"/>
      <c r="C22" s="373"/>
      <c r="D22" s="373"/>
      <c r="E22" s="373"/>
    </row>
    <row r="23" spans="2:5" ht="13.5" customHeight="1">
      <c r="B23" s="370"/>
      <c r="C23" s="373"/>
      <c r="D23" s="373"/>
      <c r="E23" s="373"/>
    </row>
    <row r="25" spans="2:5" ht="14.25" customHeight="1"/>
    <row r="30" spans="2:5" ht="35.25" customHeight="1"/>
    <row r="45" spans="11:15">
      <c r="L45" s="376"/>
      <c r="M45" s="380"/>
      <c r="O45" s="381"/>
    </row>
    <row r="46" spans="11:15">
      <c r="K46" s="377"/>
    </row>
    <row r="47" spans="11:15">
      <c r="K47" s="377"/>
    </row>
    <row r="48" spans="11:15">
      <c r="K48" s="370"/>
    </row>
    <row r="51" spans="11:13">
      <c r="K51" s="370"/>
    </row>
    <row r="52" spans="11:13">
      <c r="K52" s="377"/>
      <c r="L52" s="379"/>
      <c r="M52" s="379"/>
    </row>
    <row r="53" spans="11:13">
      <c r="K53" s="370"/>
    </row>
    <row r="54" spans="11:13">
      <c r="K54" s="370"/>
    </row>
    <row r="55" spans="11:13">
      <c r="K55" s="370"/>
    </row>
    <row r="56" spans="11:13">
      <c r="K56" s="370"/>
    </row>
    <row r="57" spans="11:13">
      <c r="K57" s="370"/>
    </row>
    <row r="58" spans="11:13">
      <c r="K58" s="370"/>
    </row>
    <row r="59" spans="11:13">
      <c r="K59" s="370"/>
    </row>
    <row r="60" spans="11:13">
      <c r="K60" s="378"/>
    </row>
  </sheetData>
  <phoneticPr fontId="79"/>
  <pageMargins left="0.75" right="0.75" top="1" bottom="1" header="0.5" footer="0.5"/>
  <pageSetup paperSize="9" scale="95" fitToWidth="1" fitToHeight="1" orientation="portrait" usePrinterDefaults="1" horizontalDpi="65532" r:id="rId1"/>
  <headerFooter alignWithMargins="0">
    <oddHeader>&amp;C&amp;A</oddHeader>
    <oddFooter>&amp;C-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40"/>
  </sheetPr>
  <dimension ref="B2:R64"/>
  <sheetViews>
    <sheetView view="pageBreakPreview" topLeftCell="A2" zoomScaleSheetLayoutView="100" workbookViewId="0">
      <pane ySplit="1" topLeftCell="A3" activePane="bottomLeft" state="frozen"/>
      <selection pane="bottomLeft" activeCell="F14" sqref="F14"/>
    </sheetView>
  </sheetViews>
  <sheetFormatPr defaultRowHeight="13"/>
  <cols>
    <col min="1" max="1" width="9" style="368" bestFit="1" customWidth="1"/>
    <col min="2" max="2" width="10.5" style="368" bestFit="1" customWidth="1"/>
    <col min="3" max="6" width="9.375" style="368" customWidth="1"/>
    <col min="7" max="7" width="13" style="368" customWidth="1"/>
    <col min="8" max="18" width="6.625" style="368" customWidth="1"/>
    <col min="19" max="19" width="9" style="368" bestFit="1" customWidth="1"/>
    <col min="20" max="16384" width="9" style="368" customWidth="1"/>
  </cols>
  <sheetData>
    <row r="2" spans="2:18" ht="39.75" customHeight="1">
      <c r="B2" s="369" t="s">
        <v>60</v>
      </c>
      <c r="C2" s="371" t="s">
        <v>271</v>
      </c>
      <c r="D2" s="374" t="s">
        <v>14</v>
      </c>
      <c r="E2" s="375" t="s">
        <v>277</v>
      </c>
      <c r="F2" s="376"/>
    </row>
    <row r="3" spans="2:18">
      <c r="B3" s="370" t="s">
        <v>132</v>
      </c>
      <c r="C3" s="382">
        <v>95.1</v>
      </c>
      <c r="D3" s="382">
        <v>95.6</v>
      </c>
      <c r="E3" s="384"/>
      <c r="H3" s="385"/>
      <c r="I3" s="385"/>
      <c r="J3" s="386"/>
      <c r="K3" s="386"/>
      <c r="L3" s="386"/>
      <c r="M3" s="386"/>
      <c r="N3" s="386"/>
      <c r="O3" s="386"/>
      <c r="P3" s="386"/>
      <c r="Q3" s="386"/>
      <c r="R3" s="386"/>
    </row>
    <row r="4" spans="2:18">
      <c r="B4" s="370" t="s">
        <v>242</v>
      </c>
      <c r="C4" s="382">
        <v>94.8</v>
      </c>
      <c r="D4" s="382">
        <v>95.4</v>
      </c>
      <c r="E4" s="384"/>
    </row>
    <row r="5" spans="2:18">
      <c r="B5" s="370" t="s">
        <v>56</v>
      </c>
      <c r="C5" s="382">
        <v>95.1</v>
      </c>
      <c r="D5" s="382">
        <v>95.7</v>
      </c>
      <c r="E5" s="384"/>
    </row>
    <row r="6" spans="2:18">
      <c r="B6" s="370" t="s">
        <v>105</v>
      </c>
      <c r="C6" s="382">
        <v>94.9</v>
      </c>
      <c r="D6" s="382">
        <v>95.5</v>
      </c>
      <c r="E6" s="384"/>
    </row>
    <row r="7" spans="2:18">
      <c r="B7" s="370" t="s">
        <v>187</v>
      </c>
      <c r="C7" s="382">
        <v>97.4</v>
      </c>
      <c r="D7" s="382">
        <v>98</v>
      </c>
      <c r="E7" s="384"/>
    </row>
    <row r="8" spans="2:18">
      <c r="B8" s="370" t="s">
        <v>241</v>
      </c>
      <c r="C8" s="382">
        <v>98.2</v>
      </c>
      <c r="D8" s="382">
        <v>98.5</v>
      </c>
      <c r="E8" s="382">
        <v>98.2</v>
      </c>
    </row>
    <row r="9" spans="2:18">
      <c r="B9" s="370" t="s">
        <v>79</v>
      </c>
      <c r="C9" s="382">
        <v>97.9</v>
      </c>
      <c r="D9" s="382">
        <v>97.9</v>
      </c>
      <c r="E9" s="382">
        <v>98.6</v>
      </c>
    </row>
    <row r="10" spans="2:18">
      <c r="B10" s="370" t="s">
        <v>278</v>
      </c>
      <c r="C10" s="382">
        <v>98.7</v>
      </c>
      <c r="D10" s="382">
        <v>98.8</v>
      </c>
      <c r="E10" s="382">
        <v>99.1</v>
      </c>
    </row>
    <row r="11" spans="2:18">
      <c r="B11" s="370" t="s">
        <v>77</v>
      </c>
      <c r="C11" s="382">
        <v>99.9</v>
      </c>
      <c r="D11" s="382">
        <v>99.8</v>
      </c>
      <c r="E11" s="382">
        <v>99.6</v>
      </c>
    </row>
    <row r="12" spans="2:18">
      <c r="B12" s="368" t="s">
        <v>31</v>
      </c>
      <c r="C12" s="382">
        <v>100.1</v>
      </c>
      <c r="D12" s="382">
        <v>100.2</v>
      </c>
      <c r="E12" s="382">
        <v>99.8</v>
      </c>
    </row>
    <row r="13" spans="2:18">
      <c r="B13" s="378" t="s">
        <v>1</v>
      </c>
      <c r="C13" s="382">
        <v>100</v>
      </c>
      <c r="D13" s="382">
        <v>100</v>
      </c>
      <c r="E13" s="382">
        <v>100</v>
      </c>
    </row>
    <row r="14" spans="2:18">
      <c r="B14" s="378" t="s">
        <v>309</v>
      </c>
      <c r="C14" s="382">
        <v>100.2</v>
      </c>
      <c r="D14" s="382">
        <v>100.2</v>
      </c>
      <c r="E14" s="382">
        <v>99.9</v>
      </c>
    </row>
    <row r="15" spans="2:18">
      <c r="B15" s="378" t="s">
        <v>319</v>
      </c>
      <c r="C15" s="382">
        <v>103</v>
      </c>
      <c r="D15" s="382">
        <v>102.8</v>
      </c>
      <c r="E15" s="382">
        <v>101</v>
      </c>
    </row>
    <row r="16" spans="2:18">
      <c r="B16" s="370"/>
      <c r="C16" s="383"/>
      <c r="D16" s="383"/>
      <c r="E16" s="384"/>
    </row>
    <row r="17" spans="2:5">
      <c r="B17" s="370"/>
      <c r="C17" s="373"/>
      <c r="D17" s="373"/>
      <c r="E17" s="373"/>
    </row>
    <row r="18" spans="2:5">
      <c r="B18" s="370"/>
      <c r="C18" s="373"/>
      <c r="D18" s="373"/>
      <c r="E18" s="373"/>
    </row>
    <row r="19" spans="2:5">
      <c r="B19" s="370"/>
      <c r="C19" s="373"/>
      <c r="D19" s="373"/>
      <c r="E19" s="373"/>
    </row>
    <row r="20" spans="2:5">
      <c r="B20" s="370"/>
      <c r="C20" s="373"/>
      <c r="D20" s="373"/>
      <c r="E20" s="373"/>
    </row>
    <row r="21" spans="2:5">
      <c r="B21" s="370"/>
      <c r="C21" s="373"/>
      <c r="D21" s="373"/>
      <c r="E21" s="373"/>
    </row>
    <row r="22" spans="2:5">
      <c r="B22" s="370"/>
      <c r="C22" s="373"/>
      <c r="D22" s="373"/>
      <c r="E22" s="373"/>
    </row>
    <row r="23" spans="2:5">
      <c r="B23" s="370"/>
      <c r="C23" s="373"/>
      <c r="D23" s="373"/>
      <c r="E23" s="373"/>
    </row>
    <row r="24" spans="2:5">
      <c r="B24" s="370"/>
      <c r="C24" s="373"/>
      <c r="D24" s="373"/>
      <c r="E24" s="373"/>
    </row>
    <row r="25" spans="2:5">
      <c r="B25" s="370"/>
      <c r="C25" s="373"/>
      <c r="D25" s="373"/>
      <c r="E25" s="373"/>
    </row>
    <row r="26" spans="2:5" ht="13.5" customHeight="1">
      <c r="B26" s="370"/>
      <c r="C26" s="373"/>
      <c r="D26" s="373"/>
      <c r="E26" s="373"/>
    </row>
    <row r="27" spans="2:5" ht="13.5" customHeight="1">
      <c r="B27" s="370"/>
      <c r="C27" s="373"/>
      <c r="D27" s="373"/>
      <c r="E27" s="373"/>
    </row>
    <row r="29" spans="2:5" ht="14.25" customHeight="1"/>
    <row r="34" ht="35.25" customHeight="1"/>
    <row r="49" spans="11:15">
      <c r="L49" s="376"/>
      <c r="M49" s="380"/>
      <c r="O49" s="381"/>
    </row>
    <row r="50" spans="11:15">
      <c r="K50" s="377"/>
    </row>
    <row r="51" spans="11:15">
      <c r="K51" s="377"/>
    </row>
    <row r="52" spans="11:15">
      <c r="K52" s="370"/>
    </row>
    <row r="55" spans="11:15">
      <c r="K55" s="370"/>
    </row>
    <row r="56" spans="11:15">
      <c r="K56" s="377"/>
      <c r="L56" s="379"/>
      <c r="M56" s="379"/>
    </row>
    <row r="57" spans="11:15">
      <c r="K57" s="370"/>
    </row>
    <row r="58" spans="11:15">
      <c r="K58" s="370"/>
    </row>
    <row r="59" spans="11:15">
      <c r="K59" s="370"/>
    </row>
    <row r="60" spans="11:15">
      <c r="K60" s="370"/>
    </row>
    <row r="61" spans="11:15">
      <c r="K61" s="370"/>
    </row>
    <row r="62" spans="11:15">
      <c r="K62" s="370"/>
    </row>
    <row r="63" spans="11:15">
      <c r="K63" s="370"/>
    </row>
    <row r="64" spans="11:15">
      <c r="K64" s="378"/>
    </row>
  </sheetData>
  <phoneticPr fontId="79"/>
  <pageMargins left="0.75" right="0.75" top="1" bottom="1" header="0.5" footer="0.5"/>
  <pageSetup paperSize="9" scale="95" fitToWidth="1" fitToHeight="1" orientation="portrait" usePrinterDefaults="1" horizontalDpi="65532" r:id="rId1"/>
  <headerFooter alignWithMargins="0">
    <oddHeader>&amp;C&amp;A</oddHeader>
    <oddFooter>&amp;C-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40"/>
  </sheetPr>
  <dimension ref="A1:M95"/>
  <sheetViews>
    <sheetView view="pageBreakPreview" zoomScaleSheetLayoutView="100" workbookViewId="0">
      <selection activeCell="L95" sqref="L95"/>
    </sheetView>
  </sheetViews>
  <sheetFormatPr defaultRowHeight="14.45" customHeight="1"/>
  <cols>
    <col min="1" max="4" width="1.875" style="387" customWidth="1"/>
    <col min="5" max="5" width="20.875" style="387" customWidth="1"/>
    <col min="6" max="6" width="2.125" style="387" customWidth="1"/>
    <col min="7" max="7" width="8.125" style="227" customWidth="1"/>
    <col min="8" max="10" width="8.125" style="228" customWidth="1"/>
    <col min="11" max="12" width="8.125" style="388" customWidth="1"/>
    <col min="13" max="13" width="2.125" style="228" customWidth="1"/>
    <col min="14" max="14" width="3.5" style="228" customWidth="1"/>
    <col min="15" max="15" width="3" style="228" customWidth="1"/>
    <col min="16" max="16" width="4" style="228" customWidth="1"/>
    <col min="17" max="17" width="9" style="228" bestFit="1" customWidth="1"/>
    <col min="18" max="16384" width="9" style="228" customWidth="1"/>
  </cols>
  <sheetData>
    <row r="1" spans="1:13" ht="17.100000000000001" customHeight="1">
      <c r="B1" s="397"/>
      <c r="C1" s="406"/>
      <c r="D1" s="406"/>
      <c r="E1" s="406"/>
      <c r="F1" s="406"/>
      <c r="G1" s="252"/>
      <c r="I1" s="267"/>
      <c r="J1" s="267"/>
    </row>
    <row r="2" spans="1:13" s="229" customFormat="1" ht="13.5" customHeight="1">
      <c r="A2" s="389"/>
      <c r="B2" s="398"/>
      <c r="C2" s="398"/>
      <c r="D2" s="398"/>
      <c r="E2" s="398"/>
      <c r="F2" s="413"/>
      <c r="G2" s="421" t="s">
        <v>194</v>
      </c>
      <c r="H2" s="427" t="s">
        <v>107</v>
      </c>
      <c r="I2" s="433" t="s">
        <v>107</v>
      </c>
      <c r="J2" s="435"/>
      <c r="K2" s="437"/>
      <c r="L2" s="443"/>
    </row>
    <row r="3" spans="1:13" s="229" customFormat="1" ht="13.5" customHeight="1">
      <c r="A3" s="390"/>
      <c r="B3" s="399"/>
      <c r="C3" s="399"/>
      <c r="D3" s="399"/>
      <c r="E3" s="399" t="s">
        <v>171</v>
      </c>
      <c r="F3" s="414"/>
      <c r="G3" s="422"/>
      <c r="H3" s="428" t="s">
        <v>307</v>
      </c>
      <c r="I3" s="428" t="s">
        <v>316</v>
      </c>
      <c r="J3" s="433" t="s">
        <v>42</v>
      </c>
      <c r="K3" s="438"/>
      <c r="L3" s="444"/>
    </row>
    <row r="4" spans="1:13" s="229" customFormat="1" ht="13.5" customHeight="1">
      <c r="A4" s="391"/>
      <c r="B4" s="400"/>
      <c r="C4" s="400"/>
      <c r="D4" s="400"/>
      <c r="E4" s="400"/>
      <c r="F4" s="415"/>
      <c r="G4" s="423"/>
      <c r="H4" s="429"/>
      <c r="I4" s="429"/>
      <c r="J4" s="436" t="s">
        <v>279</v>
      </c>
      <c r="K4" s="89" t="s">
        <v>101</v>
      </c>
      <c r="L4" s="89" t="s">
        <v>30</v>
      </c>
    </row>
    <row r="5" spans="1:13" s="258" customFormat="1" ht="15.75" customHeight="1">
      <c r="A5" s="392"/>
      <c r="B5" s="401" t="s">
        <v>271</v>
      </c>
      <c r="C5" s="401"/>
      <c r="D5" s="401"/>
      <c r="E5" s="401"/>
      <c r="F5" s="416"/>
      <c r="G5" s="424">
        <f>'中分類1 (静岡)'!F6</f>
        <v>10000</v>
      </c>
      <c r="H5" s="430">
        <f>'中分類1 (静岡)'!G6</f>
        <v>99.1</v>
      </c>
      <c r="I5" s="430">
        <f>'中分類1 (静岡)'!H6</f>
        <v>101.7</v>
      </c>
      <c r="J5" s="430">
        <f>'中分類1 (静岡)'!I6</f>
        <v>2.6</v>
      </c>
      <c r="K5" s="439" t="s">
        <v>82</v>
      </c>
      <c r="L5" s="445">
        <v>100</v>
      </c>
    </row>
    <row r="6" spans="1:13" ht="15.75" customHeight="1">
      <c r="A6" s="393"/>
      <c r="B6" s="402"/>
      <c r="C6" s="407" t="s">
        <v>281</v>
      </c>
      <c r="D6" s="407"/>
      <c r="E6" s="407"/>
      <c r="F6" s="417"/>
      <c r="G6" s="424">
        <f>'中分類1 (静岡)'!F7</f>
        <v>9566</v>
      </c>
      <c r="H6" s="431">
        <f>'中分類1 (静岡)'!G7</f>
        <v>99.2</v>
      </c>
      <c r="I6" s="431">
        <f>'中分類1 (静岡)'!H7</f>
        <v>101.5</v>
      </c>
      <c r="J6" s="431">
        <f>'中分類1 (静岡)'!I7</f>
        <v>2.4</v>
      </c>
      <c r="K6" s="440">
        <f>((I6-H6)*G6/10000)/$H$5*100</f>
        <v>2.2201614530776967</v>
      </c>
      <c r="L6" s="446">
        <f>K6/$J$5*100</f>
        <v>85.390825118372945</v>
      </c>
    </row>
    <row r="7" spans="1:13" ht="15.75" customHeight="1">
      <c r="A7" s="393"/>
      <c r="B7" s="402"/>
      <c r="C7" s="407" t="s">
        <v>223</v>
      </c>
      <c r="D7" s="407"/>
      <c r="E7" s="407"/>
      <c r="F7" s="417"/>
      <c r="G7" s="424">
        <f>'中分類1 (静岡)'!F8</f>
        <v>8579</v>
      </c>
      <c r="H7" s="431">
        <f>'中分類1 (静岡)'!G8</f>
        <v>99.2</v>
      </c>
      <c r="I7" s="431">
        <f>'中分類1 (静岡)'!H8</f>
        <v>102.2</v>
      </c>
      <c r="J7" s="431">
        <f>'中分類1 (静岡)'!I8</f>
        <v>3.1</v>
      </c>
      <c r="K7" s="440">
        <f>((I7-H7)*G7/10000)/$H$5*100</f>
        <v>2.5970736629667006</v>
      </c>
      <c r="L7" s="446">
        <f>K7/$J$5*100</f>
        <v>99.887448575642324</v>
      </c>
    </row>
    <row r="8" spans="1:13" ht="15.75" customHeight="1">
      <c r="A8" s="393"/>
      <c r="B8" s="402"/>
      <c r="C8" s="408" t="s">
        <v>273</v>
      </c>
      <c r="D8" s="407"/>
      <c r="E8" s="407"/>
      <c r="F8" s="417"/>
      <c r="G8" s="424">
        <f>'中分類1 (静岡)'!F9</f>
        <v>8145</v>
      </c>
      <c r="H8" s="431">
        <f>'中分類1 (静岡)'!G9</f>
        <v>99.2</v>
      </c>
      <c r="I8" s="431">
        <f>'中分類1 (静岡)'!H9</f>
        <v>102</v>
      </c>
      <c r="J8" s="431">
        <f>'中分類1 (静岡)'!I9</f>
        <v>2.8</v>
      </c>
      <c r="K8" s="440">
        <f>((I8-H8)*G8/10000)/$H$5*100</f>
        <v>2.3013118062563049</v>
      </c>
      <c r="L8" s="446">
        <f>K8/$J$5*100</f>
        <v>88.511992548319412</v>
      </c>
    </row>
    <row r="9" spans="1:13" ht="15.75" customHeight="1">
      <c r="A9" s="393"/>
      <c r="B9" s="402"/>
      <c r="C9" s="244" t="s">
        <v>33</v>
      </c>
      <c r="D9" s="409"/>
      <c r="E9" s="409"/>
      <c r="F9" s="417"/>
      <c r="G9" s="424">
        <f>'中分類1 (静岡)'!F10</f>
        <v>8838</v>
      </c>
      <c r="H9" s="431">
        <f>'中分類1 (静岡)'!G10</f>
        <v>98.9</v>
      </c>
      <c r="I9" s="431">
        <f>'中分類1 (静岡)'!H10</f>
        <v>99.7</v>
      </c>
      <c r="J9" s="431">
        <f>'中分類1 (静岡)'!I10</f>
        <v>0.8</v>
      </c>
      <c r="K9" s="440">
        <f>((I9-H9)*G9/10000)/$H$5*100</f>
        <v>0.71346115035317625</v>
      </c>
      <c r="L9" s="446">
        <f>K9/$J$5*100</f>
        <v>27.440813475122162</v>
      </c>
    </row>
    <row r="10" spans="1:13" ht="14.45" customHeight="1">
      <c r="A10" s="393"/>
      <c r="C10" s="408" t="s">
        <v>94</v>
      </c>
      <c r="D10" s="410"/>
      <c r="E10" s="410"/>
      <c r="F10" s="417"/>
      <c r="G10" s="424">
        <f>'中分類1 (静岡)'!F11</f>
        <v>6555</v>
      </c>
      <c r="H10" s="431">
        <f>'中分類1 (静岡)'!G11</f>
        <v>98.6</v>
      </c>
      <c r="I10" s="431">
        <f>'中分類1 (静岡)'!H11</f>
        <v>98.6</v>
      </c>
      <c r="J10" s="431">
        <f>'中分類1 (静岡)'!I11</f>
        <v>0</v>
      </c>
      <c r="K10" s="440">
        <f>((I10-H10)*G10/10000)/$H$5*100</f>
        <v>0</v>
      </c>
      <c r="L10" s="446">
        <f>K10/$J$5*100</f>
        <v>0</v>
      </c>
      <c r="M10" s="448"/>
    </row>
    <row r="11" spans="1:13" ht="15.75" customHeight="1">
      <c r="A11" s="393"/>
      <c r="B11" s="402"/>
      <c r="C11" s="402"/>
      <c r="D11" s="402"/>
      <c r="E11" s="402"/>
      <c r="F11" s="417"/>
      <c r="G11" s="424"/>
      <c r="H11" s="431"/>
      <c r="I11" s="431"/>
      <c r="J11" s="431"/>
      <c r="K11" s="440"/>
      <c r="L11" s="446"/>
    </row>
    <row r="12" spans="1:13" s="258" customFormat="1" ht="15.75" customHeight="1">
      <c r="A12" s="394"/>
      <c r="B12" s="403" t="s">
        <v>9</v>
      </c>
      <c r="C12" s="403"/>
      <c r="D12" s="403"/>
      <c r="E12" s="403"/>
      <c r="F12" s="418"/>
      <c r="G12" s="424">
        <f>'中分類1 (静岡)'!F13</f>
        <v>2821</v>
      </c>
      <c r="H12" s="431">
        <f>'中分類1 (静岡)'!G13</f>
        <v>99.6</v>
      </c>
      <c r="I12" s="431">
        <f>'中分類1 (静岡)'!H13</f>
        <v>103.2</v>
      </c>
      <c r="J12" s="431">
        <f>'中分類1 (静岡)'!I13</f>
        <v>3.6</v>
      </c>
      <c r="K12" s="440">
        <f t="shared" ref="K12:K29" si="0">((I12-H12)*G12/10000)/$H$5*100</f>
        <v>1.0247830474268442</v>
      </c>
      <c r="L12" s="446">
        <f t="shared" ref="L12:L29" si="1">K12/$J$5*100</f>
        <v>39.414732593340162</v>
      </c>
    </row>
    <row r="13" spans="1:13" ht="15.75" customHeight="1">
      <c r="A13" s="393"/>
      <c r="B13" s="402"/>
      <c r="C13" s="407" t="s">
        <v>26</v>
      </c>
      <c r="D13" s="407"/>
      <c r="E13" s="407"/>
      <c r="F13" s="417"/>
      <c r="G13" s="424">
        <f>'中分類1 (静岡)'!F14</f>
        <v>434</v>
      </c>
      <c r="H13" s="431">
        <f>'中分類1 (静岡)'!G14</f>
        <v>98.1</v>
      </c>
      <c r="I13" s="431">
        <f>'中分類1 (静岡)'!H14</f>
        <v>106.1</v>
      </c>
      <c r="J13" s="431">
        <f>'中分類1 (静岡)'!I14</f>
        <v>8.1999999999999993</v>
      </c>
      <c r="K13" s="440">
        <f t="shared" si="0"/>
        <v>0.35035317860746723</v>
      </c>
      <c r="L13" s="446">
        <f t="shared" si="1"/>
        <v>13.475122254133353</v>
      </c>
    </row>
    <row r="14" spans="1:13" ht="15.75" customHeight="1">
      <c r="A14" s="393"/>
      <c r="B14" s="402"/>
      <c r="C14" s="407" t="s">
        <v>260</v>
      </c>
      <c r="D14" s="407"/>
      <c r="E14" s="407"/>
      <c r="F14" s="417"/>
      <c r="G14" s="424">
        <f>'中分類1 (静岡)'!F15</f>
        <v>2387</v>
      </c>
      <c r="H14" s="431">
        <f>'中分類1 (静岡)'!G15</f>
        <v>99.9</v>
      </c>
      <c r="I14" s="431">
        <f>'中分類1 (静岡)'!H15</f>
        <v>102.7</v>
      </c>
      <c r="J14" s="431">
        <f>'中分類1 (静岡)'!I15</f>
        <v>2.8</v>
      </c>
      <c r="K14" s="440">
        <f t="shared" si="0"/>
        <v>0.67442986881937361</v>
      </c>
      <c r="L14" s="446">
        <f t="shared" si="1"/>
        <v>25.939610339206677</v>
      </c>
    </row>
    <row r="15" spans="1:13" ht="15.75" customHeight="1">
      <c r="A15" s="393"/>
      <c r="D15" s="411" t="s">
        <v>114</v>
      </c>
      <c r="E15" s="407"/>
      <c r="F15" s="417"/>
      <c r="G15" s="424">
        <f>'中分類1 (静岡)'!F16</f>
        <v>241</v>
      </c>
      <c r="H15" s="431">
        <f>'中分類1 (静岡)'!G16</f>
        <v>98.3</v>
      </c>
      <c r="I15" s="431">
        <f>'中分類1 (静岡)'!H16</f>
        <v>102.5</v>
      </c>
      <c r="J15" s="431">
        <f>'中分類1 (静岡)'!I16</f>
        <v>4.4000000000000004</v>
      </c>
      <c r="K15" s="440">
        <f t="shared" si="0"/>
        <v>0.10213925327951573</v>
      </c>
      <c r="L15" s="446">
        <f t="shared" si="1"/>
        <v>3.9284328184429125</v>
      </c>
    </row>
    <row r="16" spans="1:13" ht="15.75" customHeight="1">
      <c r="A16" s="393"/>
      <c r="B16" s="402"/>
      <c r="C16" s="402"/>
      <c r="D16" s="411" t="s">
        <v>282</v>
      </c>
      <c r="E16" s="407"/>
      <c r="F16" s="417"/>
      <c r="G16" s="424">
        <f>'中分類1 (静岡)'!F17</f>
        <v>222</v>
      </c>
      <c r="H16" s="431">
        <f>'中分類1 (静岡)'!G17</f>
        <v>101.6</v>
      </c>
      <c r="I16" s="431">
        <f>'中分類1 (静岡)'!H17</f>
        <v>114.1</v>
      </c>
      <c r="J16" s="431">
        <f>'中分類1 (静岡)'!I17</f>
        <v>12.3</v>
      </c>
      <c r="K16" s="440">
        <f t="shared" si="0"/>
        <v>0.28002018163471243</v>
      </c>
      <c r="L16" s="446">
        <f t="shared" si="1"/>
        <v>10.770006985950479</v>
      </c>
    </row>
    <row r="17" spans="1:12" ht="15.75" customHeight="1">
      <c r="A17" s="393"/>
      <c r="B17" s="402"/>
      <c r="C17" s="402"/>
      <c r="D17" s="402"/>
      <c r="E17" s="402" t="s">
        <v>186</v>
      </c>
      <c r="F17" s="417"/>
      <c r="G17" s="424">
        <f>'中分類1 (静岡)'!F18</f>
        <v>121</v>
      </c>
      <c r="H17" s="431">
        <f>'中分類1 (静岡)'!G18</f>
        <v>101.9</v>
      </c>
      <c r="I17" s="431">
        <f>'中分類1 (静岡)'!H18</f>
        <v>116.6</v>
      </c>
      <c r="J17" s="431">
        <f>'中分類1 (静岡)'!I18</f>
        <v>14.5</v>
      </c>
      <c r="K17" s="440">
        <f t="shared" si="0"/>
        <v>0.17948536831483339</v>
      </c>
      <c r="L17" s="446">
        <f t="shared" si="1"/>
        <v>6.903283396724361</v>
      </c>
    </row>
    <row r="18" spans="1:12" ht="15.75" customHeight="1">
      <c r="A18" s="393"/>
      <c r="B18" s="402"/>
      <c r="C18" s="402"/>
      <c r="D18" s="411" t="s">
        <v>155</v>
      </c>
      <c r="E18" s="407"/>
      <c r="F18" s="417"/>
      <c r="G18" s="424">
        <f>'中分類1 (静岡)'!F19</f>
        <v>248</v>
      </c>
      <c r="H18" s="431">
        <f>'中分類1 (静岡)'!G19</f>
        <v>100.8</v>
      </c>
      <c r="I18" s="431">
        <f>'中分類1 (静岡)'!H19</f>
        <v>101.1</v>
      </c>
      <c r="J18" s="431">
        <f>'中分類1 (静岡)'!I19</f>
        <v>0.3</v>
      </c>
      <c r="K18" s="440">
        <f t="shared" si="0"/>
        <v>7.5075681130170827e-003</v>
      </c>
      <c r="L18" s="446">
        <f t="shared" si="1"/>
        <v>0.28875261973142624</v>
      </c>
    </row>
    <row r="19" spans="1:12" s="258" customFormat="1" ht="15.75" customHeight="1">
      <c r="A19" s="394"/>
      <c r="B19" s="402"/>
      <c r="C19" s="402"/>
      <c r="D19" s="411" t="s">
        <v>283</v>
      </c>
      <c r="E19" s="407"/>
      <c r="F19" s="417"/>
      <c r="G19" s="424">
        <f>'中分類1 (静岡)'!F20</f>
        <v>132</v>
      </c>
      <c r="H19" s="431">
        <f>'中分類1 (静岡)'!G20</f>
        <v>96.7</v>
      </c>
      <c r="I19" s="431">
        <f>'中分類1 (静岡)'!H20</f>
        <v>99.2</v>
      </c>
      <c r="J19" s="431">
        <f>'中分類1 (静岡)'!I20</f>
        <v>2.6</v>
      </c>
      <c r="K19" s="440">
        <f t="shared" si="0"/>
        <v>3.3299697275479316e-002</v>
      </c>
      <c r="L19" s="446">
        <f t="shared" si="1"/>
        <v>1.2807575875184352</v>
      </c>
    </row>
    <row r="20" spans="1:12" ht="15.75" customHeight="1">
      <c r="A20" s="393"/>
      <c r="B20" s="402"/>
      <c r="C20" s="402"/>
      <c r="D20" s="411" t="s">
        <v>111</v>
      </c>
      <c r="E20" s="407"/>
      <c r="F20" s="417"/>
      <c r="G20" s="424">
        <f>'中分類1 (静岡)'!F21</f>
        <v>319</v>
      </c>
      <c r="H20" s="431">
        <f>'中分類1 (静岡)'!G21</f>
        <v>97</v>
      </c>
      <c r="I20" s="431">
        <f>'中分類1 (静岡)'!H21</f>
        <v>101.6</v>
      </c>
      <c r="J20" s="431">
        <f>'中分類1 (静岡)'!I21</f>
        <v>4.7</v>
      </c>
      <c r="K20" s="440">
        <f t="shared" si="0"/>
        <v>0.14807265388496449</v>
      </c>
      <c r="L20" s="446">
        <f t="shared" si="1"/>
        <v>5.6951020724986341</v>
      </c>
    </row>
    <row r="21" spans="1:12" ht="15.75" customHeight="1">
      <c r="A21" s="393"/>
      <c r="B21" s="402"/>
      <c r="C21" s="402"/>
      <c r="D21" s="402"/>
      <c r="E21" s="402" t="s">
        <v>284</v>
      </c>
      <c r="F21" s="417"/>
      <c r="G21" s="424">
        <f>'中分類1 (静岡)'!F22</f>
        <v>215</v>
      </c>
      <c r="H21" s="431">
        <f>'中分類1 (静岡)'!G22</f>
        <v>95.5</v>
      </c>
      <c r="I21" s="431">
        <f>'中分類1 (静岡)'!H22</f>
        <v>101.9</v>
      </c>
      <c r="J21" s="431">
        <f>'中分類1 (静岡)'!I22</f>
        <v>6.7</v>
      </c>
      <c r="K21" s="440">
        <f t="shared" si="0"/>
        <v>0.13884964682139264</v>
      </c>
      <c r="L21" s="446">
        <f t="shared" si="1"/>
        <v>5.3403710315920252</v>
      </c>
    </row>
    <row r="22" spans="1:12" ht="15.75" customHeight="1">
      <c r="A22" s="393"/>
      <c r="B22" s="402"/>
      <c r="C22" s="402"/>
      <c r="D22" s="411" t="s">
        <v>287</v>
      </c>
      <c r="E22" s="407"/>
      <c r="F22" s="417"/>
      <c r="G22" s="424">
        <f>'中分類1 (静岡)'!F23</f>
        <v>108</v>
      </c>
      <c r="H22" s="431">
        <f>'中分類1 (静岡)'!G23</f>
        <v>98.4</v>
      </c>
      <c r="I22" s="431">
        <f>'中分類1 (静岡)'!H23</f>
        <v>101.6</v>
      </c>
      <c r="J22" s="431">
        <f>'中分類1 (静岡)'!I23</f>
        <v>3.3</v>
      </c>
      <c r="K22" s="440">
        <f t="shared" si="0"/>
        <v>3.4873864783047305e-002</v>
      </c>
      <c r="L22" s="446">
        <f t="shared" si="1"/>
        <v>1.3413024916556655</v>
      </c>
    </row>
    <row r="23" spans="1:12" ht="15.75" customHeight="1">
      <c r="A23" s="393"/>
      <c r="B23" s="402"/>
      <c r="C23" s="402"/>
      <c r="D23" s="402"/>
      <c r="E23" s="402" t="s">
        <v>96</v>
      </c>
      <c r="F23" s="417"/>
      <c r="G23" s="424">
        <f>'中分類1 (静岡)'!F24</f>
        <v>98</v>
      </c>
      <c r="H23" s="431">
        <f>'中分類1 (静岡)'!G24</f>
        <v>98.9</v>
      </c>
      <c r="I23" s="431">
        <f>'中分類1 (静岡)'!H24</f>
        <v>102.3</v>
      </c>
      <c r="J23" s="431">
        <f>'中分類1 (静岡)'!I24</f>
        <v>3.4</v>
      </c>
      <c r="K23" s="440">
        <f t="shared" si="0"/>
        <v>3.3622603430877814e-002</v>
      </c>
      <c r="L23" s="446">
        <f t="shared" si="1"/>
        <v>1.293177055033762</v>
      </c>
    </row>
    <row r="24" spans="1:12" ht="15.75" customHeight="1">
      <c r="A24" s="393"/>
      <c r="B24" s="402"/>
      <c r="C24" s="402"/>
      <c r="D24" s="411" t="s">
        <v>62</v>
      </c>
      <c r="E24" s="407"/>
      <c r="F24" s="417"/>
      <c r="G24" s="424">
        <f>'中分類1 (静岡)'!F25</f>
        <v>124</v>
      </c>
      <c r="H24" s="431">
        <f>'中分類1 (静岡)'!G25</f>
        <v>100.3</v>
      </c>
      <c r="I24" s="431">
        <f>'中分類1 (静岡)'!H25</f>
        <v>104</v>
      </c>
      <c r="J24" s="431">
        <f>'中分類1 (静岡)'!I25</f>
        <v>3.6</v>
      </c>
      <c r="K24" s="440">
        <f t="shared" si="0"/>
        <v>4.6296670030272484e-002</v>
      </c>
      <c r="L24" s="446">
        <f t="shared" si="1"/>
        <v>1.7806411550104799</v>
      </c>
    </row>
    <row r="25" spans="1:12" ht="15.75" customHeight="1">
      <c r="A25" s="393"/>
      <c r="B25" s="402"/>
      <c r="C25" s="402"/>
      <c r="D25" s="411" t="s">
        <v>288</v>
      </c>
      <c r="E25" s="407"/>
      <c r="F25" s="417"/>
      <c r="G25" s="424">
        <f>'中分類1 (静岡)'!F26</f>
        <v>246</v>
      </c>
      <c r="H25" s="431">
        <f>'中分類1 (静岡)'!G26</f>
        <v>101.3</v>
      </c>
      <c r="I25" s="431">
        <f>'中分類1 (静岡)'!H26</f>
        <v>105.1</v>
      </c>
      <c r="J25" s="431">
        <f>'中分類1 (静岡)'!I26</f>
        <v>3.7</v>
      </c>
      <c r="K25" s="440">
        <f t="shared" si="0"/>
        <v>9.432896064581224e-002</v>
      </c>
      <c r="L25" s="446">
        <f t="shared" si="1"/>
        <v>3.6280369479158554</v>
      </c>
    </row>
    <row r="26" spans="1:12" ht="15.75" customHeight="1">
      <c r="A26" s="393"/>
      <c r="B26" s="402"/>
      <c r="C26" s="402"/>
      <c r="D26" s="411" t="s">
        <v>289</v>
      </c>
      <c r="E26" s="407"/>
      <c r="F26" s="417"/>
      <c r="G26" s="424">
        <f>'中分類1 (静岡)'!F27</f>
        <v>427</v>
      </c>
      <c r="H26" s="431">
        <f>'中分類1 (静岡)'!G27</f>
        <v>99.7</v>
      </c>
      <c r="I26" s="431">
        <f>'中分類1 (静岡)'!H27</f>
        <v>102.4</v>
      </c>
      <c r="J26" s="431">
        <f>'中分類1 (静岡)'!I27</f>
        <v>2.7</v>
      </c>
      <c r="K26" s="440">
        <f t="shared" si="0"/>
        <v>0.11633703329969741</v>
      </c>
      <c r="L26" s="446">
        <f t="shared" si="1"/>
        <v>4.4745012807575923</v>
      </c>
    </row>
    <row r="27" spans="1:12" ht="15.75" customHeight="1">
      <c r="A27" s="393"/>
      <c r="B27" s="402"/>
      <c r="C27" s="402"/>
      <c r="D27" s="411" t="s">
        <v>239</v>
      </c>
      <c r="E27" s="407"/>
      <c r="F27" s="417"/>
      <c r="G27" s="424">
        <f>'中分類1 (静岡)'!F28</f>
        <v>171</v>
      </c>
      <c r="H27" s="431">
        <f>'中分類1 (静岡)'!G28</f>
        <v>100.6</v>
      </c>
      <c r="I27" s="431">
        <f>'中分類1 (静岡)'!H28</f>
        <v>103.2</v>
      </c>
      <c r="J27" s="431">
        <f>'中分類1 (静岡)'!I28</f>
        <v>2.6</v>
      </c>
      <c r="K27" s="440">
        <f t="shared" si="0"/>
        <v>4.486377396569137e-002</v>
      </c>
      <c r="L27" s="446">
        <f t="shared" si="1"/>
        <v>1.7255297679112065</v>
      </c>
    </row>
    <row r="28" spans="1:12" ht="15.75" customHeight="1">
      <c r="A28" s="393"/>
      <c r="B28" s="402"/>
      <c r="C28" s="402"/>
      <c r="D28" s="411" t="s">
        <v>195</v>
      </c>
      <c r="E28" s="407"/>
      <c r="F28" s="417"/>
      <c r="G28" s="424">
        <f>'中分類1 (静岡)'!F29</f>
        <v>104</v>
      </c>
      <c r="H28" s="431">
        <f>'中分類1 (静岡)'!G29</f>
        <v>99.8</v>
      </c>
      <c r="I28" s="431">
        <f>'中分類1 (静岡)'!H29</f>
        <v>99.4</v>
      </c>
      <c r="J28" s="431">
        <f>'中分類1 (静岡)'!I29</f>
        <v>-0.4</v>
      </c>
      <c r="K28" s="440">
        <f t="shared" si="0"/>
        <v>-4.1977800201815456e-003</v>
      </c>
      <c r="L28" s="446">
        <f t="shared" si="1"/>
        <v>-0.16145307769929021</v>
      </c>
    </row>
    <row r="29" spans="1:12" ht="15.75" customHeight="1">
      <c r="A29" s="393"/>
      <c r="B29" s="402"/>
      <c r="C29" s="402"/>
      <c r="D29" s="411" t="s">
        <v>247</v>
      </c>
      <c r="E29" s="407"/>
      <c r="F29" s="417"/>
      <c r="G29" s="424">
        <f>'中分類1 (静岡)'!F30</f>
        <v>478</v>
      </c>
      <c r="H29" s="431">
        <f>'中分類1 (静岡)'!G30</f>
        <v>100.1</v>
      </c>
      <c r="I29" s="431">
        <f>'中分類1 (静岡)'!H30</f>
        <v>102.8</v>
      </c>
      <c r="J29" s="431">
        <f>'中分類1 (静岡)'!I30</f>
        <v>2.6</v>
      </c>
      <c r="K29" s="440">
        <f t="shared" si="0"/>
        <v>0.13023208879919287</v>
      </c>
      <c r="L29" s="446">
        <f t="shared" si="1"/>
        <v>5.0089264922766485</v>
      </c>
    </row>
    <row r="30" spans="1:12" ht="15.75" customHeight="1">
      <c r="A30" s="393"/>
      <c r="F30" s="419"/>
      <c r="G30" s="425"/>
      <c r="H30" s="431">
        <f>'中分類1 (静岡)'!G31</f>
        <v>0</v>
      </c>
      <c r="I30" s="434"/>
      <c r="J30" s="434"/>
      <c r="K30" s="441"/>
      <c r="L30" s="441"/>
    </row>
    <row r="31" spans="1:12" ht="15.75" customHeight="1">
      <c r="A31" s="393"/>
      <c r="B31" s="403" t="s">
        <v>44</v>
      </c>
      <c r="C31" s="403"/>
      <c r="D31" s="403"/>
      <c r="E31" s="403"/>
      <c r="F31" s="418"/>
      <c r="G31" s="424">
        <f>'中分類1 (静岡)'!F32</f>
        <v>1948</v>
      </c>
      <c r="H31" s="431">
        <f>'中分類1 (静岡)'!G32</f>
        <v>99.3</v>
      </c>
      <c r="I31" s="431">
        <f>'中分類1 (静岡)'!H32</f>
        <v>99.5</v>
      </c>
      <c r="J31" s="431">
        <f>'中分類1 (静岡)'!I32</f>
        <v>0.2</v>
      </c>
      <c r="K31" s="440">
        <f>((I31-H31)*G31/10000)/$H$5*100</f>
        <v>3.9313824419778563e-002</v>
      </c>
      <c r="L31" s="446">
        <f>K31/$J$5*100</f>
        <v>1.5120701699914831</v>
      </c>
    </row>
    <row r="32" spans="1:12" ht="15.75" customHeight="1">
      <c r="A32" s="393"/>
      <c r="B32" s="402"/>
      <c r="C32" s="407" t="s">
        <v>290</v>
      </c>
      <c r="D32" s="407"/>
      <c r="E32" s="407"/>
      <c r="F32" s="417"/>
      <c r="G32" s="424">
        <f>'中分類1 (静岡)'!F33</f>
        <v>527</v>
      </c>
      <c r="H32" s="431">
        <f>'中分類1 (静岡)'!G33</f>
        <v>100.3</v>
      </c>
      <c r="I32" s="431">
        <f>'中分類1 (静岡)'!H33</f>
        <v>101.5</v>
      </c>
      <c r="J32" s="431">
        <f>'中分類1 (静岡)'!I33</f>
        <v>1.2</v>
      </c>
      <c r="K32" s="440">
        <f>((I32-H32)*G32/10000)/$H$5*100</f>
        <v>6.3814328960645955e-002</v>
      </c>
      <c r="L32" s="446">
        <f>K32/$J$5*100</f>
        <v>2.4543972677171522</v>
      </c>
    </row>
    <row r="33" spans="1:12" ht="15.75" customHeight="1">
      <c r="A33" s="393"/>
      <c r="B33" s="402"/>
      <c r="C33" s="402"/>
      <c r="D33" s="411" t="s">
        <v>291</v>
      </c>
      <c r="E33" s="407"/>
      <c r="F33" s="417"/>
      <c r="G33" s="424">
        <f>'中分類1 (静岡)'!F34</f>
        <v>1733</v>
      </c>
      <c r="H33" s="431">
        <f>'中分類1 (静岡)'!G34</f>
        <v>99</v>
      </c>
      <c r="I33" s="431">
        <f>'中分類1 (静岡)'!H34</f>
        <v>98.9</v>
      </c>
      <c r="J33" s="431">
        <f>'中分類1 (静岡)'!I34</f>
        <v>-0.1</v>
      </c>
      <c r="K33" s="440">
        <f>((I33-H33)*G33/10000)/$H$5*100</f>
        <v>-1.7487386478303751e-002</v>
      </c>
      <c r="L33" s="446">
        <f>K33/$J$5*100</f>
        <v>-0.67259178762706739</v>
      </c>
    </row>
    <row r="34" spans="1:12" ht="15.75" customHeight="1">
      <c r="A34" s="393"/>
      <c r="B34" s="402"/>
      <c r="C34" s="402"/>
      <c r="D34" s="402"/>
      <c r="E34" s="412" t="s">
        <v>29</v>
      </c>
      <c r="F34" s="417"/>
      <c r="G34" s="424">
        <f>'中分類1 (静岡)'!F35</f>
        <v>312</v>
      </c>
      <c r="H34" s="431">
        <f>'中分類1 (静岡)'!G35</f>
        <v>99.4</v>
      </c>
      <c r="I34" s="431">
        <f>'中分類1 (静岡)'!H35</f>
        <v>99.5</v>
      </c>
      <c r="J34" s="431">
        <f>'中分類1 (静岡)'!I35</f>
        <v>0.1</v>
      </c>
      <c r="K34" s="440">
        <f>((I34-H34)*G34/10000)/$H$5*100</f>
        <v>3.1483350151360473e-003</v>
      </c>
      <c r="L34" s="446">
        <f>K34/$J$5*100</f>
        <v>0.12108980827446336</v>
      </c>
    </row>
    <row r="35" spans="1:12" ht="15.75" customHeight="1">
      <c r="A35" s="393"/>
      <c r="B35" s="402"/>
      <c r="C35" s="402"/>
      <c r="D35" s="411" t="s">
        <v>162</v>
      </c>
      <c r="E35" s="407"/>
      <c r="F35" s="417"/>
      <c r="G35" s="424">
        <f>'中分類1 (静岡)'!F36</f>
        <v>215</v>
      </c>
      <c r="H35" s="431">
        <f>'中分類1 (静岡)'!G36</f>
        <v>101.6</v>
      </c>
      <c r="I35" s="431">
        <f>'中分類1 (静岡)'!H36</f>
        <v>104.3</v>
      </c>
      <c r="J35" s="431">
        <f>'中分類1 (静岡)'!I36</f>
        <v>2.7</v>
      </c>
      <c r="K35" s="440">
        <f>((I35-H35)*G35/10000)/$H$5*100</f>
        <v>5.8577194752775036e-002</v>
      </c>
      <c r="L35" s="446">
        <f>K35/$J$5*100</f>
        <v>2.2529690289528861</v>
      </c>
    </row>
    <row r="36" spans="1:12" ht="15.75" customHeight="1">
      <c r="A36" s="393"/>
      <c r="F36" s="419"/>
      <c r="G36" s="425"/>
      <c r="H36" s="431">
        <f>'中分類1 (静岡)'!G37</f>
        <v>0</v>
      </c>
      <c r="I36" s="434"/>
      <c r="J36" s="434"/>
      <c r="K36" s="441"/>
      <c r="L36" s="441"/>
    </row>
    <row r="37" spans="1:12" ht="15.75" customHeight="1">
      <c r="A37" s="393"/>
      <c r="B37" s="403" t="s">
        <v>125</v>
      </c>
      <c r="C37" s="403"/>
      <c r="D37" s="403"/>
      <c r="E37" s="403"/>
      <c r="F37" s="418"/>
      <c r="G37" s="424">
        <f>'中分類1 (静岡)'!F38</f>
        <v>720</v>
      </c>
      <c r="H37" s="431">
        <f>'中分類1 (静岡)'!G38</f>
        <v>100.5</v>
      </c>
      <c r="I37" s="431">
        <f>'中分類1 (静岡)'!H38</f>
        <v>119.6</v>
      </c>
      <c r="J37" s="431">
        <f>'中分類1 (静岡)'!I38</f>
        <v>19</v>
      </c>
      <c r="K37" s="440">
        <f>((I37-H37)*G37/10000)/$H$5*100</f>
        <v>1.3876892028254284</v>
      </c>
      <c r="L37" s="446">
        <f>K37/$J$5*100</f>
        <v>53.372661647131856</v>
      </c>
    </row>
    <row r="38" spans="1:12" ht="15.75" customHeight="1">
      <c r="A38" s="393"/>
      <c r="B38" s="402"/>
      <c r="C38" s="402"/>
      <c r="D38" s="411" t="s">
        <v>292</v>
      </c>
      <c r="E38" s="411"/>
      <c r="F38" s="417"/>
      <c r="G38" s="424">
        <f>'中分類1 (静岡)'!F39</f>
        <v>355</v>
      </c>
      <c r="H38" s="431">
        <f>'中分類1 (静岡)'!G39</f>
        <v>99</v>
      </c>
      <c r="I38" s="431">
        <f>'中分類1 (静岡)'!H39</f>
        <v>126.6</v>
      </c>
      <c r="J38" s="431">
        <f>'中分類1 (静岡)'!I39</f>
        <v>27.8</v>
      </c>
      <c r="K38" s="440">
        <f>((I38-H38)*G38/10000)/$H$5*100</f>
        <v>0.98869828456104925</v>
      </c>
      <c r="L38" s="446">
        <f>K38/$J$5*100</f>
        <v>38.026857098501893</v>
      </c>
    </row>
    <row r="39" spans="1:12" ht="15.75" customHeight="1">
      <c r="A39" s="393"/>
      <c r="B39" s="402"/>
      <c r="C39" s="402"/>
      <c r="D39" s="411" t="s">
        <v>215</v>
      </c>
      <c r="E39" s="411"/>
      <c r="F39" s="417"/>
      <c r="G39" s="424">
        <f>'中分類1 (静岡)'!F40</f>
        <v>192</v>
      </c>
      <c r="H39" s="431">
        <f>'中分類1 (静岡)'!G40</f>
        <v>98.9</v>
      </c>
      <c r="I39" s="431">
        <f>'中分類1 (静岡)'!H40</f>
        <v>118.3</v>
      </c>
      <c r="J39" s="431">
        <f>'中分類1 (静岡)'!I40</f>
        <v>19.600000000000001</v>
      </c>
      <c r="K39" s="440">
        <f>((I39-H39)*G39/10000)/$H$5*100</f>
        <v>0.37586276488395542</v>
      </c>
      <c r="L39" s="446">
        <f>K39/$J$5*100</f>
        <v>14.456260187844439</v>
      </c>
    </row>
    <row r="40" spans="1:12" ht="15.75" customHeight="1">
      <c r="A40" s="393"/>
      <c r="B40" s="402"/>
      <c r="C40" s="402"/>
      <c r="D40" s="411" t="s">
        <v>286</v>
      </c>
      <c r="E40" s="411"/>
      <c r="F40" s="417"/>
      <c r="G40" s="424">
        <f>'中分類1 (静岡)'!F41</f>
        <v>14</v>
      </c>
      <c r="H40" s="431">
        <f>'中分類1 (静岡)'!G41</f>
        <v>107.2</v>
      </c>
      <c r="I40" s="431">
        <f>'中分類1 (静岡)'!H41</f>
        <v>124.6</v>
      </c>
      <c r="J40" s="431">
        <f>'中分類1 (静岡)'!I41</f>
        <v>16.3</v>
      </c>
      <c r="K40" s="440">
        <f>((I40-H40)*G40/10000)/$H$5*100</f>
        <v>2.458123107971745e-002</v>
      </c>
      <c r="L40" s="446">
        <f>K40/$J$5*100</f>
        <v>0.94543196460451728</v>
      </c>
    </row>
    <row r="41" spans="1:12" ht="15.75" customHeight="1">
      <c r="A41" s="393"/>
      <c r="B41" s="402"/>
      <c r="C41" s="402"/>
      <c r="D41" s="411" t="s">
        <v>293</v>
      </c>
      <c r="E41" s="411"/>
      <c r="F41" s="417"/>
      <c r="G41" s="424">
        <f>'中分類1 (静岡)'!F42</f>
        <v>160</v>
      </c>
      <c r="H41" s="431">
        <f>'中分類1 (静岡)'!G42</f>
        <v>105.1</v>
      </c>
      <c r="I41" s="431">
        <f>'中分類1 (静岡)'!H42</f>
        <v>105.1</v>
      </c>
      <c r="J41" s="431">
        <f>'中分類1 (静岡)'!I42</f>
        <v>0</v>
      </c>
      <c r="K41" s="440">
        <f>((I41-H41)*G41/10000)/$H$5*100</f>
        <v>0</v>
      </c>
      <c r="L41" s="446">
        <f>K41/$J$5*100</f>
        <v>0</v>
      </c>
    </row>
    <row r="42" spans="1:12" ht="15.75" customHeight="1">
      <c r="A42" s="393"/>
      <c r="F42" s="419"/>
      <c r="G42" s="425"/>
      <c r="H42" s="431">
        <f>'中分類1 (静岡)'!G43</f>
        <v>0</v>
      </c>
      <c r="I42" s="434"/>
      <c r="J42" s="434"/>
      <c r="K42" s="441"/>
      <c r="L42" s="441"/>
    </row>
    <row r="43" spans="1:12" ht="15.75" customHeight="1">
      <c r="A43" s="393"/>
      <c r="B43" s="403" t="s">
        <v>294</v>
      </c>
      <c r="C43" s="403"/>
      <c r="D43" s="403"/>
      <c r="E43" s="403"/>
      <c r="F43" s="418"/>
      <c r="G43" s="424">
        <f>'中分類1 (静岡)'!F44</f>
        <v>394</v>
      </c>
      <c r="H43" s="431">
        <f>'中分類1 (静岡)'!G44</f>
        <v>99.6</v>
      </c>
      <c r="I43" s="431">
        <f>'中分類1 (静岡)'!H44</f>
        <v>102.3</v>
      </c>
      <c r="J43" s="431">
        <f>'中分類1 (静岡)'!I44</f>
        <v>2.6</v>
      </c>
      <c r="K43" s="440">
        <f t="shared" ref="K43:K49" si="2">((I43-H43)*G43/10000)/$H$5*100</f>
        <v>0.10734611503531798</v>
      </c>
      <c r="L43" s="446">
        <f t="shared" ref="L43:L49" si="3">K43/$J$5*100</f>
        <v>4.1286967321276142</v>
      </c>
    </row>
    <row r="44" spans="1:12" ht="15.75" customHeight="1">
      <c r="A44" s="393"/>
      <c r="B44" s="402"/>
      <c r="C44" s="402"/>
      <c r="D44" s="411" t="s">
        <v>197</v>
      </c>
      <c r="E44" s="407"/>
      <c r="F44" s="417"/>
      <c r="G44" s="424">
        <f>'中分類1 (静岡)'!F45</f>
        <v>135</v>
      </c>
      <c r="H44" s="431">
        <f>'中分類1 (静岡)'!G45</f>
        <v>95</v>
      </c>
      <c r="I44" s="431">
        <f>'中分類1 (静岡)'!H45</f>
        <v>95</v>
      </c>
      <c r="J44" s="431">
        <f>'中分類1 (静岡)'!I45</f>
        <v>0</v>
      </c>
      <c r="K44" s="440">
        <f t="shared" si="2"/>
        <v>0</v>
      </c>
      <c r="L44" s="446">
        <f t="shared" si="3"/>
        <v>0</v>
      </c>
    </row>
    <row r="45" spans="1:12" ht="15.75" customHeight="1">
      <c r="A45" s="393"/>
      <c r="B45" s="402"/>
      <c r="C45" s="402"/>
      <c r="D45" s="411" t="s">
        <v>110</v>
      </c>
      <c r="E45" s="407"/>
      <c r="F45" s="417"/>
      <c r="G45" s="424">
        <f>'中分類1 (静岡)'!F46</f>
        <v>34</v>
      </c>
      <c r="H45" s="431">
        <f>'中分類1 (静岡)'!G46</f>
        <v>99.2</v>
      </c>
      <c r="I45" s="431">
        <f>'中分類1 (静岡)'!H46</f>
        <v>97</v>
      </c>
      <c r="J45" s="431">
        <f>'中分類1 (静岡)'!I46</f>
        <v>-2.2000000000000002</v>
      </c>
      <c r="K45" s="440">
        <f t="shared" si="2"/>
        <v>-7.5479313824419886e-003</v>
      </c>
      <c r="L45" s="446">
        <f t="shared" si="3"/>
        <v>-0.29030505317084571</v>
      </c>
    </row>
    <row r="46" spans="1:12" ht="15.75" customHeight="1">
      <c r="A46" s="393"/>
      <c r="B46" s="402"/>
      <c r="C46" s="402"/>
      <c r="D46" s="411" t="s">
        <v>220</v>
      </c>
      <c r="E46" s="407"/>
      <c r="F46" s="417"/>
      <c r="G46" s="424">
        <f>'中分類1 (静岡)'!F47</f>
        <v>25</v>
      </c>
      <c r="H46" s="431">
        <f>'中分類1 (静岡)'!G47</f>
        <v>101.1</v>
      </c>
      <c r="I46" s="431">
        <f>'中分類1 (静岡)'!H47</f>
        <v>106.2</v>
      </c>
      <c r="J46" s="431">
        <f>'中分類1 (静岡)'!I47</f>
        <v>5.0999999999999996</v>
      </c>
      <c r="K46" s="440">
        <f t="shared" si="2"/>
        <v>1.2865792129162484e-002</v>
      </c>
      <c r="L46" s="446">
        <f t="shared" si="3"/>
        <v>0.49483815881394166</v>
      </c>
    </row>
    <row r="47" spans="1:12" ht="15.75" customHeight="1">
      <c r="A47" s="393"/>
      <c r="B47" s="402"/>
      <c r="C47" s="402"/>
      <c r="D47" s="411" t="s">
        <v>295</v>
      </c>
      <c r="E47" s="407"/>
      <c r="F47" s="417"/>
      <c r="G47" s="424">
        <f>'中分類1 (静岡)'!F48</f>
        <v>73</v>
      </c>
      <c r="H47" s="431">
        <f>'中分類1 (静岡)'!G48</f>
        <v>101.9</v>
      </c>
      <c r="I47" s="431">
        <f>'中分類1 (静岡)'!H48</f>
        <v>112.8</v>
      </c>
      <c r="J47" s="431">
        <f>'中分類1 (静岡)'!I48</f>
        <v>10.8</v>
      </c>
      <c r="K47" s="440">
        <f t="shared" si="2"/>
        <v>8.029263370332991e-002</v>
      </c>
      <c r="L47" s="446">
        <f t="shared" si="3"/>
        <v>3.0881782193588427</v>
      </c>
    </row>
    <row r="48" spans="1:12" ht="15.75" customHeight="1">
      <c r="A48" s="393"/>
      <c r="B48" s="402"/>
      <c r="C48" s="402"/>
      <c r="D48" s="411" t="s">
        <v>115</v>
      </c>
      <c r="E48" s="407"/>
      <c r="F48" s="417"/>
      <c r="G48" s="424">
        <f>'中分類1 (静岡)'!F49</f>
        <v>107</v>
      </c>
      <c r="H48" s="431">
        <f>'中分類1 (静岡)'!G49</f>
        <v>103.7</v>
      </c>
      <c r="I48" s="431">
        <f>'中分類1 (静岡)'!H49</f>
        <v>105.1</v>
      </c>
      <c r="J48" s="431">
        <f>'中分類1 (静岡)'!I49</f>
        <v>1.4</v>
      </c>
      <c r="K48" s="440">
        <f t="shared" si="2"/>
        <v>1.5116044399596278e-002</v>
      </c>
      <c r="L48" s="446">
        <f t="shared" si="3"/>
        <v>0.58138632306139526</v>
      </c>
    </row>
    <row r="49" spans="1:12" ht="15.75" customHeight="1">
      <c r="A49" s="393"/>
      <c r="B49" s="402"/>
      <c r="C49" s="402"/>
      <c r="D49" s="411" t="s">
        <v>191</v>
      </c>
      <c r="E49" s="407"/>
      <c r="F49" s="417"/>
      <c r="G49" s="424">
        <f>'中分類1 (静岡)'!F50</f>
        <v>19</v>
      </c>
      <c r="H49" s="431">
        <f>'中分類1 (静岡)'!G50</f>
        <v>100</v>
      </c>
      <c r="I49" s="431">
        <f>'中分類1 (静岡)'!H50</f>
        <v>101.5</v>
      </c>
      <c r="J49" s="431">
        <f>'中分類1 (静岡)'!I50</f>
        <v>1.5</v>
      </c>
      <c r="K49" s="440">
        <f t="shared" si="2"/>
        <v>2.8758829465186683e-003</v>
      </c>
      <c r="L49" s="446">
        <f t="shared" si="3"/>
        <v>0.11061088255841033</v>
      </c>
    </row>
    <row r="50" spans="1:12" ht="15.75" customHeight="1">
      <c r="A50" s="393"/>
      <c r="F50" s="419"/>
      <c r="G50" s="425"/>
      <c r="H50" s="431"/>
      <c r="I50" s="434"/>
      <c r="J50" s="434"/>
      <c r="K50" s="441"/>
      <c r="L50" s="441"/>
    </row>
    <row r="51" spans="1:12" ht="15.75" customHeight="1">
      <c r="A51" s="393"/>
      <c r="B51" s="403" t="s">
        <v>209</v>
      </c>
      <c r="C51" s="403"/>
      <c r="D51" s="403"/>
      <c r="E51" s="403"/>
      <c r="F51" s="417"/>
      <c r="G51" s="424">
        <f>'中分類2 (静岡)'!F6</f>
        <v>353</v>
      </c>
      <c r="H51" s="431">
        <f>'中分類2 (静岡)'!G6</f>
        <v>99.1</v>
      </c>
      <c r="I51" s="431">
        <f>'中分類2 (静岡)'!H6</f>
        <v>101.9</v>
      </c>
      <c r="J51" s="431">
        <f>'中分類2 (静岡)'!I6</f>
        <v>2.8</v>
      </c>
      <c r="K51" s="440">
        <f t="shared" ref="K51:K60" si="4">((I51-H51)*G51/10000)/$H$5*100</f>
        <v>9.973763874873906e-002</v>
      </c>
      <c r="L51" s="446">
        <f t="shared" ref="L51:L60" si="5">K51/$J$5*100</f>
        <v>3.836063028797656</v>
      </c>
    </row>
    <row r="52" spans="1:12" ht="15.75" customHeight="1">
      <c r="A52" s="393"/>
      <c r="B52" s="402"/>
      <c r="C52" s="402"/>
      <c r="D52" s="411" t="s">
        <v>124</v>
      </c>
      <c r="E52" s="407"/>
      <c r="F52" s="417"/>
      <c r="G52" s="424">
        <f>'中分類2 (静岡)'!F7</f>
        <v>147</v>
      </c>
      <c r="H52" s="431">
        <f>'中分類2 (静岡)'!G7</f>
        <v>99</v>
      </c>
      <c r="I52" s="431">
        <f>'中分類2 (静岡)'!H7</f>
        <v>101.3</v>
      </c>
      <c r="J52" s="431">
        <f>'中分類2 (静岡)'!I7</f>
        <v>2.4</v>
      </c>
      <c r="K52" s="440">
        <f t="shared" si="4"/>
        <v>3.4117053481331948e-002</v>
      </c>
      <c r="L52" s="446">
        <f t="shared" si="5"/>
        <v>1.3121943646666132</v>
      </c>
    </row>
    <row r="53" spans="1:12" ht="15.75" customHeight="1">
      <c r="A53" s="393"/>
      <c r="B53" s="402"/>
      <c r="C53" s="402"/>
      <c r="D53" s="402"/>
      <c r="E53" s="402" t="s">
        <v>224</v>
      </c>
      <c r="F53" s="417"/>
      <c r="G53" s="424">
        <f>'中分類2 (静岡)'!F8</f>
        <v>5</v>
      </c>
      <c r="H53" s="431">
        <f>'中分類2 (静岡)'!G8</f>
        <v>96.4</v>
      </c>
      <c r="I53" s="431">
        <f>'中分類2 (静岡)'!H8</f>
        <v>101</v>
      </c>
      <c r="J53" s="431">
        <f>'中分類2 (静岡)'!I8</f>
        <v>4.9000000000000004</v>
      </c>
      <c r="K53" s="440">
        <f t="shared" si="4"/>
        <v>2.3208879919273434e-003</v>
      </c>
      <c r="L53" s="446">
        <f t="shared" si="5"/>
        <v>8.9264922766436286e-002</v>
      </c>
    </row>
    <row r="54" spans="1:12" ht="15.75" customHeight="1">
      <c r="A54" s="393"/>
      <c r="B54" s="402"/>
      <c r="C54" s="402"/>
      <c r="D54" s="402"/>
      <c r="E54" s="402" t="s">
        <v>53</v>
      </c>
      <c r="F54" s="417"/>
      <c r="G54" s="424">
        <f>'中分類2 (静岡)'!F9</f>
        <v>142</v>
      </c>
      <c r="H54" s="431">
        <f>'中分類2 (静岡)'!G9</f>
        <v>99</v>
      </c>
      <c r="I54" s="431">
        <f>'中分類2 (静岡)'!H9</f>
        <v>101.3</v>
      </c>
      <c r="J54" s="431">
        <f>'中分類2 (静岡)'!I9</f>
        <v>2.2999999999999998</v>
      </c>
      <c r="K54" s="440">
        <f t="shared" si="4"/>
        <v>3.2956609485368271e-002</v>
      </c>
      <c r="L54" s="446">
        <f t="shared" si="5"/>
        <v>1.2675619032833949</v>
      </c>
    </row>
    <row r="55" spans="1:12" ht="15.75" customHeight="1">
      <c r="A55" s="393"/>
      <c r="B55" s="402"/>
      <c r="C55" s="402"/>
      <c r="D55" s="411" t="s">
        <v>225</v>
      </c>
      <c r="E55" s="407"/>
      <c r="F55" s="417"/>
      <c r="G55" s="424">
        <f>'中分類2 (静岡)'!F10</f>
        <v>111</v>
      </c>
      <c r="H55" s="431">
        <f>'中分類2 (静岡)'!G10</f>
        <v>99.4</v>
      </c>
      <c r="I55" s="431">
        <f>'中分類2 (静岡)'!H10</f>
        <v>103.9</v>
      </c>
      <c r="J55" s="431">
        <f>'中分類2 (静岡)'!I10</f>
        <v>4.5999999999999996</v>
      </c>
      <c r="K55" s="440">
        <f t="shared" si="4"/>
        <v>5.0403632694248232e-002</v>
      </c>
      <c r="L55" s="446">
        <f t="shared" si="5"/>
        <v>1.9386012574710856</v>
      </c>
    </row>
    <row r="56" spans="1:12" ht="15.75" customHeight="1">
      <c r="A56" s="393"/>
      <c r="B56" s="402"/>
      <c r="C56" s="402"/>
      <c r="D56" s="402"/>
      <c r="E56" s="402" t="s">
        <v>226</v>
      </c>
      <c r="F56" s="417"/>
      <c r="G56" s="424">
        <f>'中分類2 (静岡)'!F11</f>
        <v>73</v>
      </c>
      <c r="H56" s="431">
        <f>'中分類2 (静岡)'!G11</f>
        <v>97.8</v>
      </c>
      <c r="I56" s="431">
        <f>'中分類2 (静岡)'!H11</f>
        <v>103.9</v>
      </c>
      <c r="J56" s="431">
        <f>'中分類2 (静岡)'!I11</f>
        <v>6.3</v>
      </c>
      <c r="K56" s="440">
        <f t="shared" si="4"/>
        <v>4.4934409687184727e-002</v>
      </c>
      <c r="L56" s="446">
        <f t="shared" si="5"/>
        <v>1.7282465264301816</v>
      </c>
    </row>
    <row r="57" spans="1:12" ht="15.75" customHeight="1">
      <c r="A57" s="393"/>
      <c r="B57" s="404"/>
      <c r="C57" s="402"/>
      <c r="D57" s="402"/>
      <c r="E57" s="402" t="s">
        <v>103</v>
      </c>
      <c r="F57" s="417"/>
      <c r="G57" s="424">
        <f>'中分類2 (静岡)'!F12</f>
        <v>38</v>
      </c>
      <c r="H57" s="431">
        <f>'中分類2 (静岡)'!G12</f>
        <v>102.4</v>
      </c>
      <c r="I57" s="431">
        <f>'中分類2 (静岡)'!H12</f>
        <v>103.9</v>
      </c>
      <c r="J57" s="431">
        <f>'中分類2 (静岡)'!I12</f>
        <v>1.4</v>
      </c>
      <c r="K57" s="440">
        <f t="shared" si="4"/>
        <v>5.7517658930373366e-003</v>
      </c>
      <c r="L57" s="446">
        <f t="shared" si="5"/>
        <v>0.22122176511682065</v>
      </c>
    </row>
    <row r="58" spans="1:12" ht="15.75" customHeight="1">
      <c r="A58" s="393"/>
      <c r="B58" s="402"/>
      <c r="C58" s="402"/>
      <c r="D58" s="411" t="s">
        <v>200</v>
      </c>
      <c r="E58" s="407"/>
      <c r="F58" s="417"/>
      <c r="G58" s="424">
        <f>'中分類2 (静岡)'!F13</f>
        <v>49</v>
      </c>
      <c r="H58" s="431">
        <f>'中分類2 (静岡)'!G13</f>
        <v>99.6</v>
      </c>
      <c r="I58" s="431">
        <f>'中分類2 (静岡)'!H13</f>
        <v>98</v>
      </c>
      <c r="J58" s="431">
        <f>'中分類2 (静岡)'!I13</f>
        <v>-1.6</v>
      </c>
      <c r="K58" s="440">
        <f t="shared" si="4"/>
        <v>-7.9112008072653606e-003</v>
      </c>
      <c r="L58" s="446">
        <f t="shared" si="5"/>
        <v>-0.3042769541255908</v>
      </c>
    </row>
    <row r="59" spans="1:12" ht="15.75" customHeight="1">
      <c r="A59" s="393"/>
      <c r="B59" s="402"/>
      <c r="C59" s="402"/>
      <c r="D59" s="411" t="s">
        <v>228</v>
      </c>
      <c r="E59" s="407"/>
      <c r="F59" s="417"/>
      <c r="G59" s="424">
        <f>'中分類2 (静岡)'!F14</f>
        <v>27</v>
      </c>
      <c r="H59" s="431">
        <f>'中分類2 (静岡)'!G14</f>
        <v>97.2</v>
      </c>
      <c r="I59" s="431">
        <f>'中分類2 (静岡)'!H14</f>
        <v>100.7</v>
      </c>
      <c r="J59" s="431">
        <f>'中分類2 (静岡)'!I14</f>
        <v>3.7</v>
      </c>
      <c r="K59" s="440">
        <f t="shared" si="4"/>
        <v>9.5358224016145327e-003</v>
      </c>
      <c r="L59" s="446">
        <f t="shared" si="5"/>
        <v>0.36676240006209743</v>
      </c>
    </row>
    <row r="60" spans="1:12" ht="15.75" customHeight="1">
      <c r="A60" s="393"/>
      <c r="B60" s="402"/>
      <c r="C60" s="402"/>
      <c r="D60" s="411" t="s">
        <v>51</v>
      </c>
      <c r="E60" s="407"/>
      <c r="F60" s="417"/>
      <c r="G60" s="424">
        <f>'中分類2 (静岡)'!F15</f>
        <v>19</v>
      </c>
      <c r="H60" s="431">
        <f>'中分類2 (静岡)'!G15</f>
        <v>100.5</v>
      </c>
      <c r="I60" s="431">
        <f>'中分類2 (静岡)'!H15</f>
        <v>106.1</v>
      </c>
      <c r="J60" s="431">
        <f>'中分類2 (静岡)'!I15</f>
        <v>5.5</v>
      </c>
      <c r="K60" s="440">
        <f t="shared" si="4"/>
        <v>1.0736629667003018e-002</v>
      </c>
      <c r="L60" s="446">
        <f t="shared" si="5"/>
        <v>0.41294729488473142</v>
      </c>
    </row>
    <row r="61" spans="1:12" ht="15.75" customHeight="1">
      <c r="A61" s="393"/>
      <c r="F61" s="419"/>
      <c r="G61" s="425"/>
      <c r="H61" s="431">
        <f>'中分類2 (静岡)'!G16</f>
        <v>0</v>
      </c>
      <c r="I61" s="434"/>
      <c r="J61" s="434"/>
      <c r="K61" s="441"/>
      <c r="L61" s="441"/>
    </row>
    <row r="62" spans="1:12" ht="15.75" customHeight="1">
      <c r="A62" s="393"/>
      <c r="B62" s="403" t="s">
        <v>229</v>
      </c>
      <c r="C62" s="403"/>
      <c r="D62" s="403"/>
      <c r="E62" s="403"/>
      <c r="F62" s="417"/>
      <c r="G62" s="424">
        <f>'中分類2 (静岡)'!F17</f>
        <v>533</v>
      </c>
      <c r="H62" s="431">
        <f>'中分類2 (静岡)'!G17</f>
        <v>99.4</v>
      </c>
      <c r="I62" s="431">
        <f>'中分類2 (静岡)'!H17</f>
        <v>99.2</v>
      </c>
      <c r="J62" s="431">
        <f>'中分類2 (静岡)'!I17</f>
        <v>-0.3</v>
      </c>
      <c r="K62" s="440">
        <f>((I62-H62)*G62/10000)/$H$5*100</f>
        <v>-1.0756811301715593e-002</v>
      </c>
      <c r="L62" s="446">
        <f>K62/$J$5*100</f>
        <v>-0.41372351160444593</v>
      </c>
    </row>
    <row r="63" spans="1:12" ht="15.75" customHeight="1">
      <c r="A63" s="393"/>
      <c r="B63" s="402"/>
      <c r="C63" s="402"/>
      <c r="D63" s="411" t="s">
        <v>296</v>
      </c>
      <c r="E63" s="407"/>
      <c r="F63" s="417"/>
      <c r="G63" s="424">
        <f>'中分類2 (静岡)'!F18</f>
        <v>124</v>
      </c>
      <c r="H63" s="431">
        <f>'中分類2 (静岡)'!G18</f>
        <v>100.1</v>
      </c>
      <c r="I63" s="431">
        <f>'中分類2 (静岡)'!H18</f>
        <v>100.5</v>
      </c>
      <c r="J63" s="431">
        <f>'中分類2 (静岡)'!I18</f>
        <v>0.4</v>
      </c>
      <c r="K63" s="440">
        <f>((I63-H63)*G63/10000)/$H$5*100</f>
        <v>5.0050454086781743e-003</v>
      </c>
      <c r="L63" s="446">
        <f>K63/$J$5*100</f>
        <v>0.19250174648762208</v>
      </c>
    </row>
    <row r="64" spans="1:12" ht="15.75" customHeight="1">
      <c r="A64" s="395"/>
      <c r="B64" s="402"/>
      <c r="C64" s="402"/>
      <c r="D64" s="411" t="s">
        <v>74</v>
      </c>
      <c r="E64" s="407"/>
      <c r="F64" s="417"/>
      <c r="G64" s="424">
        <f>'中分類2 (静岡)'!F19</f>
        <v>95</v>
      </c>
      <c r="H64" s="431">
        <f>'中分類2 (静岡)'!G19</f>
        <v>97.8</v>
      </c>
      <c r="I64" s="431">
        <f>'中分類2 (静岡)'!H19</f>
        <v>99.4</v>
      </c>
      <c r="J64" s="431">
        <f>'中分類2 (静岡)'!I19</f>
        <v>1.7</v>
      </c>
      <c r="K64" s="440">
        <f>((I64-H64)*G64/10000)/$H$5*100</f>
        <v>1.5338042381432977e-002</v>
      </c>
      <c r="L64" s="446">
        <f>K64/$J$5*100</f>
        <v>0.58992470697819133</v>
      </c>
    </row>
    <row r="65" spans="1:12" ht="15.75" customHeight="1">
      <c r="A65" s="393"/>
      <c r="B65" s="402"/>
      <c r="C65" s="402"/>
      <c r="D65" s="411" t="s">
        <v>4</v>
      </c>
      <c r="E65" s="407"/>
      <c r="F65" s="417"/>
      <c r="G65" s="424">
        <f>'中分類2 (静岡)'!F20</f>
        <v>313</v>
      </c>
      <c r="H65" s="431">
        <f>'中分類2 (静岡)'!G20</f>
        <v>99.6</v>
      </c>
      <c r="I65" s="431">
        <f>'中分類2 (静岡)'!H20</f>
        <v>98.5</v>
      </c>
      <c r="J65" s="431">
        <f>'中分類2 (静岡)'!I20</f>
        <v>-1.1000000000000001</v>
      </c>
      <c r="K65" s="440">
        <f>((I65-H65)*G65/10000)/$H$5*100</f>
        <v>-3.4742684157416576e-002</v>
      </c>
      <c r="L65" s="446">
        <f>K65/$J$5*100</f>
        <v>-1.3362570829775604</v>
      </c>
    </row>
    <row r="66" spans="1:12" ht="15.75" customHeight="1">
      <c r="A66" s="393"/>
      <c r="F66" s="419"/>
      <c r="G66" s="425"/>
      <c r="H66" s="431">
        <f>'中分類2 (静岡)'!G21</f>
        <v>0</v>
      </c>
      <c r="I66" s="434"/>
      <c r="J66" s="434"/>
      <c r="K66" s="441"/>
      <c r="L66" s="441"/>
    </row>
    <row r="67" spans="1:12" ht="15.75" customHeight="1">
      <c r="A67" s="393"/>
      <c r="B67" s="403" t="s">
        <v>221</v>
      </c>
      <c r="C67" s="403"/>
      <c r="D67" s="403"/>
      <c r="E67" s="403"/>
      <c r="F67" s="417"/>
      <c r="G67" s="424">
        <f>'中分類2 (静岡)'!F22</f>
        <v>1493</v>
      </c>
      <c r="H67" s="431">
        <f>'中分類2 (静岡)'!G22</f>
        <v>94.7</v>
      </c>
      <c r="I67" s="431">
        <f>'中分類2 (静岡)'!H22</f>
        <v>93.1</v>
      </c>
      <c r="J67" s="431">
        <f>'中分類2 (静岡)'!I22</f>
        <v>-1.7</v>
      </c>
      <c r="K67" s="440">
        <f>((I67-H67)*G67/10000)/$H$5*100</f>
        <v>-0.24104944500504674</v>
      </c>
      <c r="L67" s="446">
        <f>K67/$J$5*100</f>
        <v>-9.2711325001941063</v>
      </c>
    </row>
    <row r="68" spans="1:12" ht="15.75" customHeight="1">
      <c r="A68" s="393"/>
      <c r="B68" s="402"/>
      <c r="C68" s="402"/>
      <c r="D68" s="411" t="s">
        <v>190</v>
      </c>
      <c r="E68" s="407"/>
      <c r="F68" s="417"/>
      <c r="G68" s="424">
        <f>'中分類2 (静岡)'!F23</f>
        <v>146</v>
      </c>
      <c r="H68" s="431">
        <f>'中分類2 (静岡)'!G23</f>
        <v>100.3</v>
      </c>
      <c r="I68" s="431">
        <f>'中分類2 (静岡)'!H23</f>
        <v>100.3</v>
      </c>
      <c r="J68" s="431">
        <f>'中分類2 (静岡)'!I23</f>
        <v>0</v>
      </c>
      <c r="K68" s="440">
        <f>((I68-H68)*G68/10000)/$H$5*100</f>
        <v>0</v>
      </c>
      <c r="L68" s="446">
        <f>K68/$J$5*100</f>
        <v>0</v>
      </c>
    </row>
    <row r="69" spans="1:12" s="258" customFormat="1" ht="15.75" customHeight="1">
      <c r="A69" s="394"/>
      <c r="B69" s="402"/>
      <c r="C69" s="402"/>
      <c r="D69" s="411" t="s">
        <v>10</v>
      </c>
      <c r="E69" s="407"/>
      <c r="F69" s="417"/>
      <c r="G69" s="424">
        <f>'中分類2 (静岡)'!F24</f>
        <v>888</v>
      </c>
      <c r="H69" s="431">
        <f>'中分類2 (静岡)'!G24</f>
        <v>102.2</v>
      </c>
      <c r="I69" s="431">
        <f>'中分類2 (静岡)'!H24</f>
        <v>104.6</v>
      </c>
      <c r="J69" s="431">
        <f>'中分類2 (静岡)'!I24</f>
        <v>2.4</v>
      </c>
      <c r="K69" s="440">
        <f>((I69-H69)*G69/10000)/$H$5*100</f>
        <v>0.21505549949545838</v>
      </c>
      <c r="L69" s="446">
        <f>K69/$J$5*100</f>
        <v>8.2713653652099381</v>
      </c>
    </row>
    <row r="70" spans="1:12" ht="15.75" customHeight="1">
      <c r="A70" s="393"/>
      <c r="B70" s="402"/>
      <c r="C70" s="402"/>
      <c r="D70" s="411" t="s">
        <v>234</v>
      </c>
      <c r="E70" s="407"/>
      <c r="F70" s="417"/>
      <c r="G70" s="424">
        <f>'中分類2 (静岡)'!F25</f>
        <v>459</v>
      </c>
      <c r="H70" s="431">
        <f>'中分類2 (静岡)'!G25</f>
        <v>78.599999999999994</v>
      </c>
      <c r="I70" s="431">
        <f>'中分類2 (静岡)'!H25</f>
        <v>68.5</v>
      </c>
      <c r="J70" s="431">
        <f>'中分類2 (静岡)'!I25</f>
        <v>-12.8</v>
      </c>
      <c r="K70" s="440">
        <f>((I70-H70)*G70/10000)/$H$5*100</f>
        <v>-0.46780020181634696</v>
      </c>
      <c r="L70" s="446">
        <f>K70/$J$5*100</f>
        <v>-17.992315454474884</v>
      </c>
    </row>
    <row r="71" spans="1:12" ht="15.75" customHeight="1">
      <c r="A71" s="393"/>
      <c r="F71" s="419"/>
      <c r="G71" s="425"/>
      <c r="H71" s="431">
        <f>'中分類2 (静岡)'!G26</f>
        <v>0</v>
      </c>
      <c r="I71" s="434"/>
      <c r="J71" s="434"/>
      <c r="K71" s="441"/>
      <c r="L71" s="441"/>
    </row>
    <row r="72" spans="1:12" s="258" customFormat="1" ht="15.75" customHeight="1">
      <c r="A72" s="394"/>
      <c r="B72" s="403" t="s">
        <v>126</v>
      </c>
      <c r="C72" s="403"/>
      <c r="D72" s="403"/>
      <c r="E72" s="403"/>
      <c r="F72" s="417"/>
      <c r="G72" s="424">
        <f>'中分類2 (静岡)'!F27</f>
        <v>231</v>
      </c>
      <c r="H72" s="431">
        <f>'中分類2 (静岡)'!G27</f>
        <v>100.2</v>
      </c>
      <c r="I72" s="431">
        <f>'中分類2 (静岡)'!H27</f>
        <v>101</v>
      </c>
      <c r="J72" s="431">
        <f>'中分類2 (静岡)'!I27</f>
        <v>0.8</v>
      </c>
      <c r="K72" s="440">
        <f>((I72-H72)*G72/10000)/$H$5*100</f>
        <v>1.8647830474268351e-002</v>
      </c>
      <c r="L72" s="446">
        <f>K72/$J$5*100</f>
        <v>0.71722424901032122</v>
      </c>
    </row>
    <row r="73" spans="1:12" ht="15.75" customHeight="1">
      <c r="A73" s="393"/>
      <c r="B73" s="402"/>
      <c r="C73" s="402"/>
      <c r="D73" s="411" t="s">
        <v>81</v>
      </c>
      <c r="E73" s="407"/>
      <c r="F73" s="417"/>
      <c r="G73" s="424">
        <f>'中分類2 (静岡)'!F28</f>
        <v>137</v>
      </c>
      <c r="H73" s="431">
        <f>'中分類2 (静岡)'!G28</f>
        <v>99.3</v>
      </c>
      <c r="I73" s="431">
        <f>'中分類2 (静岡)'!H28</f>
        <v>99.9</v>
      </c>
      <c r="J73" s="431">
        <f>'中分類2 (静岡)'!I28</f>
        <v>0.6</v>
      </c>
      <c r="K73" s="440">
        <f>((I73-H73)*G73/10000)/$H$5*100</f>
        <v>8.2946518668013287e-003</v>
      </c>
      <c r="L73" s="446">
        <f>K73/$J$5*100</f>
        <v>0.31902507180005107</v>
      </c>
    </row>
    <row r="74" spans="1:12" ht="15.75" customHeight="1">
      <c r="A74" s="393"/>
      <c r="B74" s="404"/>
      <c r="C74" s="404"/>
      <c r="D74" s="411" t="s">
        <v>235</v>
      </c>
      <c r="E74" s="407"/>
      <c r="F74" s="417"/>
      <c r="G74" s="424">
        <f>'中分類2 (静岡)'!F29</f>
        <v>8</v>
      </c>
      <c r="H74" s="431">
        <f>'中分類2 (静岡)'!G29</f>
        <v>100.2</v>
      </c>
      <c r="I74" s="431">
        <f>'中分類2 (静岡)'!H29</f>
        <v>103.3</v>
      </c>
      <c r="J74" s="431">
        <f>'中分類2 (静岡)'!I29</f>
        <v>3.1</v>
      </c>
      <c r="K74" s="440">
        <f>((I74-H74)*G74/10000)/$H$5*100</f>
        <v>2.5025227043390472e-003</v>
      </c>
      <c r="L74" s="446">
        <f>K74/$J$5*100</f>
        <v>9.6250873243809501e-002</v>
      </c>
    </row>
    <row r="75" spans="1:12" ht="15.75" customHeight="1">
      <c r="A75" s="393"/>
      <c r="B75" s="402"/>
      <c r="C75" s="402"/>
      <c r="D75" s="411" t="s">
        <v>236</v>
      </c>
      <c r="E75" s="407"/>
      <c r="F75" s="417"/>
      <c r="G75" s="424">
        <f>'中分類2 (静岡)'!F30</f>
        <v>86</v>
      </c>
      <c r="H75" s="431">
        <f>'中分類2 (静岡)'!G30</f>
        <v>101.7</v>
      </c>
      <c r="I75" s="431">
        <f>'中分類2 (静岡)'!H30</f>
        <v>102.6</v>
      </c>
      <c r="J75" s="431">
        <f>'中分類2 (静岡)'!I30</f>
        <v>0.8</v>
      </c>
      <c r="K75" s="440">
        <f>((I75-H75)*G75/10000)/$H$5*100</f>
        <v>7.8102926337032556e-003</v>
      </c>
      <c r="L75" s="446">
        <f>K75/$J$5*100</f>
        <v>0.3003958705270483</v>
      </c>
    </row>
    <row r="76" spans="1:12" ht="15.75" customHeight="1">
      <c r="A76" s="393"/>
      <c r="F76" s="419"/>
      <c r="G76" s="425"/>
      <c r="H76" s="431"/>
      <c r="I76" s="434"/>
      <c r="J76" s="434"/>
      <c r="K76" s="441"/>
      <c r="L76" s="441"/>
    </row>
    <row r="77" spans="1:12" ht="15.75" customHeight="1">
      <c r="A77" s="393"/>
      <c r="B77" s="403" t="s">
        <v>238</v>
      </c>
      <c r="C77" s="403"/>
      <c r="D77" s="403"/>
      <c r="E77" s="403"/>
      <c r="F77" s="417"/>
      <c r="G77" s="424">
        <f>'中分類2 (静岡)'!F32</f>
        <v>895</v>
      </c>
      <c r="H77" s="431">
        <f>'中分類2 (静岡)'!G32</f>
        <v>101.1</v>
      </c>
      <c r="I77" s="431">
        <f>'中分類2 (静岡)'!H32</f>
        <v>102.9</v>
      </c>
      <c r="J77" s="431">
        <f>'中分類2 (静岡)'!I32</f>
        <v>1.7</v>
      </c>
      <c r="K77" s="440">
        <f>((I77-H77)*G77/10000)/$H$5*100</f>
        <v>0.16256306760847733</v>
      </c>
      <c r="L77" s="446">
        <f>K77/$J$5*100</f>
        <v>6.2524256772491276</v>
      </c>
    </row>
    <row r="78" spans="1:12" ht="15.75" customHeight="1">
      <c r="A78" s="393"/>
      <c r="B78" s="402"/>
      <c r="C78" s="402"/>
      <c r="D78" s="411" t="s">
        <v>240</v>
      </c>
      <c r="E78" s="407"/>
      <c r="F78" s="417"/>
      <c r="G78" s="424">
        <f>'中分類2 (静岡)'!F33</f>
        <v>98</v>
      </c>
      <c r="H78" s="431">
        <f>'中分類2 (静岡)'!G33</f>
        <v>98.7</v>
      </c>
      <c r="I78" s="431">
        <f>'中分類2 (静岡)'!H33</f>
        <v>102.9</v>
      </c>
      <c r="J78" s="431">
        <f>'中分類2 (静岡)'!I33</f>
        <v>4.2</v>
      </c>
      <c r="K78" s="440">
        <f>((I78-H78)*G78/10000)/$H$5*100</f>
        <v>4.1533804238143318e-002</v>
      </c>
      <c r="L78" s="446">
        <f>K78/$J$5*100</f>
        <v>1.5974540091593583</v>
      </c>
    </row>
    <row r="79" spans="1:12" ht="15.75" customHeight="1">
      <c r="A79" s="393"/>
      <c r="B79" s="402"/>
      <c r="C79" s="402"/>
      <c r="D79" s="411" t="s">
        <v>203</v>
      </c>
      <c r="E79" s="407"/>
      <c r="F79" s="417"/>
      <c r="G79" s="424">
        <f>'中分類2 (静岡)'!F34</f>
        <v>196</v>
      </c>
      <c r="H79" s="431">
        <f>'中分類2 (静岡)'!G34</f>
        <v>99.6</v>
      </c>
      <c r="I79" s="431">
        <f>'中分類2 (静岡)'!H34</f>
        <v>103.1</v>
      </c>
      <c r="J79" s="431">
        <f>'中分類2 (静岡)'!I34</f>
        <v>3.5</v>
      </c>
      <c r="K79" s="440">
        <f>((I79-H79)*G79/10000)/$H$5*100</f>
        <v>6.9223007063572151e-002</v>
      </c>
      <c r="L79" s="446">
        <f>K79/$J$5*100</f>
        <v>2.6624233485989288</v>
      </c>
    </row>
    <row r="80" spans="1:12" ht="15.75" customHeight="1">
      <c r="A80" s="393"/>
      <c r="B80" s="404"/>
      <c r="C80" s="404"/>
      <c r="D80" s="411" t="s">
        <v>106</v>
      </c>
      <c r="E80" s="407"/>
      <c r="F80" s="417"/>
      <c r="G80" s="424">
        <f>'中分類2 (静岡)'!F35</f>
        <v>118</v>
      </c>
      <c r="H80" s="431">
        <f>'中分類2 (静岡)'!G35</f>
        <v>102.3</v>
      </c>
      <c r="I80" s="431">
        <f>'中分類2 (静岡)'!H35</f>
        <v>103.2</v>
      </c>
      <c r="J80" s="431">
        <f>'中分類2 (静岡)'!I35</f>
        <v>0.9</v>
      </c>
      <c r="K80" s="440">
        <f>((I80-H80)*G80/10000)/$H$5*100</f>
        <v>1.0716448032290684e-002</v>
      </c>
      <c r="L80" s="446">
        <f>K80/$J$5*100</f>
        <v>0.41217107816502624</v>
      </c>
    </row>
    <row r="81" spans="1:12" s="258" customFormat="1" ht="15.75" customHeight="1">
      <c r="A81" s="394"/>
      <c r="B81" s="402"/>
      <c r="C81" s="402"/>
      <c r="D81" s="411" t="s">
        <v>243</v>
      </c>
      <c r="E81" s="407"/>
      <c r="F81" s="417"/>
      <c r="G81" s="424">
        <f>'中分類2 (静岡)'!F36</f>
        <v>483</v>
      </c>
      <c r="H81" s="431">
        <f>'中分類2 (静岡)'!G36</f>
        <v>102</v>
      </c>
      <c r="I81" s="431">
        <f>'中分類2 (静岡)'!H36</f>
        <v>102.7</v>
      </c>
      <c r="J81" s="431">
        <f>'中分類2 (静岡)'!I36</f>
        <v>0.7</v>
      </c>
      <c r="K81" s="440">
        <f>((I81-H81)*G81/10000)/$H$5*100</f>
        <v>3.4117053481332128e-002</v>
      </c>
      <c r="L81" s="446">
        <f>K81/$J$5*100</f>
        <v>1.3121943646666201</v>
      </c>
    </row>
    <row r="82" spans="1:12" ht="15.75" customHeight="1">
      <c r="A82" s="393"/>
      <c r="B82" s="402"/>
      <c r="C82" s="402"/>
      <c r="D82" s="407"/>
      <c r="E82" s="407"/>
      <c r="F82" s="417"/>
      <c r="G82" s="424"/>
      <c r="H82" s="431"/>
      <c r="I82" s="431"/>
      <c r="J82" s="431"/>
      <c r="K82" s="440"/>
      <c r="L82" s="446"/>
    </row>
    <row r="83" spans="1:12" ht="15.75" customHeight="1">
      <c r="A83" s="393"/>
      <c r="B83" s="403" t="s">
        <v>244</v>
      </c>
      <c r="C83" s="403"/>
      <c r="D83" s="403"/>
      <c r="E83" s="403"/>
      <c r="F83" s="417"/>
      <c r="G83" s="424">
        <f>'中分類2 (静岡)'!F38</f>
        <v>613</v>
      </c>
      <c r="H83" s="431">
        <f>'中分類2 (静岡)'!G38</f>
        <v>101.7</v>
      </c>
      <c r="I83" s="431">
        <f>'中分類2 (静岡)'!H38</f>
        <v>102.5</v>
      </c>
      <c r="J83" s="431">
        <f>'中分類2 (静岡)'!I38</f>
        <v>0.7</v>
      </c>
      <c r="K83" s="440">
        <f t="shared" ref="K83:K88" si="6">((I83-H83)*G83/10000)/$H$5*100</f>
        <v>4.9485368314833335e-002</v>
      </c>
      <c r="L83" s="446">
        <f t="shared" ref="L83:L88" si="7">K83/$J$5*100</f>
        <v>1.903283396724359</v>
      </c>
    </row>
    <row r="84" spans="1:12" ht="15.75" customHeight="1">
      <c r="A84" s="395"/>
      <c r="B84" s="402"/>
      <c r="C84" s="402"/>
      <c r="D84" s="411" t="s">
        <v>245</v>
      </c>
      <c r="E84" s="407"/>
      <c r="F84" s="417"/>
      <c r="G84" s="424">
        <f>'中分類2 (静岡)'!F39</f>
        <v>105</v>
      </c>
      <c r="H84" s="431">
        <f>'中分類2 (静岡)'!G39</f>
        <v>102</v>
      </c>
      <c r="I84" s="431">
        <f>'中分類2 (静岡)'!H39</f>
        <v>102.3</v>
      </c>
      <c r="J84" s="431">
        <f>'中分類2 (静岡)'!I39</f>
        <v>0.3</v>
      </c>
      <c r="K84" s="440">
        <f t="shared" si="6"/>
        <v>3.1786074672048139e-003</v>
      </c>
      <c r="L84" s="446">
        <f t="shared" si="7"/>
        <v>0.12225413335403129</v>
      </c>
    </row>
    <row r="85" spans="1:12" ht="15.75" customHeight="1">
      <c r="A85" s="395"/>
      <c r="B85" s="402"/>
      <c r="C85" s="402"/>
      <c r="D85" s="411" t="s">
        <v>246</v>
      </c>
      <c r="E85" s="407"/>
      <c r="F85" s="417"/>
      <c r="G85" s="424">
        <f>'中分類2 (静岡)'!F40</f>
        <v>151</v>
      </c>
      <c r="H85" s="431">
        <f>'中分類2 (静岡)'!G40</f>
        <v>99.8</v>
      </c>
      <c r="I85" s="431">
        <f>'中分類2 (静岡)'!H40</f>
        <v>99.5</v>
      </c>
      <c r="J85" s="431">
        <f>'中分類2 (静岡)'!I40</f>
        <v>-0.4</v>
      </c>
      <c r="K85" s="440">
        <f t="shared" si="6"/>
        <v>-4.5711402623612079e-003</v>
      </c>
      <c r="L85" s="446">
        <f t="shared" si="7"/>
        <v>-0.17581308701389262</v>
      </c>
    </row>
    <row r="86" spans="1:12" ht="15.75" customHeight="1">
      <c r="A86" s="393"/>
      <c r="B86" s="402"/>
      <c r="C86" s="402"/>
      <c r="D86" s="411" t="s">
        <v>297</v>
      </c>
      <c r="E86" s="407"/>
      <c r="F86" s="417"/>
      <c r="G86" s="424">
        <f>'中分類2 (静岡)'!F41</f>
        <v>72</v>
      </c>
      <c r="H86" s="431">
        <f>'中分類2 (静岡)'!G41</f>
        <v>103</v>
      </c>
      <c r="I86" s="431">
        <f>'中分類2 (静岡)'!H41</f>
        <v>105.9</v>
      </c>
      <c r="J86" s="431">
        <f>'中分類2 (静岡)'!I41</f>
        <v>2.8</v>
      </c>
      <c r="K86" s="440">
        <f t="shared" si="6"/>
        <v>2.1069626639757862e-002</v>
      </c>
      <c r="L86" s="446">
        <f t="shared" si="7"/>
        <v>0.81037025537530238</v>
      </c>
    </row>
    <row r="87" spans="1:12" ht="15.75" customHeight="1">
      <c r="A87" s="393"/>
      <c r="B87" s="404"/>
      <c r="C87" s="404"/>
      <c r="D87" s="411" t="s">
        <v>249</v>
      </c>
      <c r="E87" s="407"/>
      <c r="F87" s="417"/>
      <c r="G87" s="424">
        <f>'中分類2 (静岡)'!F42</f>
        <v>33</v>
      </c>
      <c r="H87" s="431">
        <f>'中分類2 (静岡)'!G42</f>
        <v>108.5</v>
      </c>
      <c r="I87" s="431">
        <f>'中分類2 (静岡)'!H42</f>
        <v>113.6</v>
      </c>
      <c r="J87" s="431">
        <f>'中分類2 (静岡)'!I42</f>
        <v>4.8</v>
      </c>
      <c r="K87" s="440">
        <f t="shared" si="6"/>
        <v>1.6982845610494429e-002</v>
      </c>
      <c r="L87" s="446">
        <f t="shared" si="7"/>
        <v>0.65318636963440113</v>
      </c>
    </row>
    <row r="88" spans="1:12" ht="15.75" customHeight="1">
      <c r="A88" s="393"/>
      <c r="B88" s="402"/>
      <c r="C88" s="402"/>
      <c r="D88" s="411" t="s">
        <v>123</v>
      </c>
      <c r="E88" s="407"/>
      <c r="F88" s="417"/>
      <c r="G88" s="424">
        <f>'中分類2 (静岡)'!F43</f>
        <v>252</v>
      </c>
      <c r="H88" s="431">
        <f>'中分類2 (静岡)'!G43</f>
        <v>101.6</v>
      </c>
      <c r="I88" s="431">
        <f>'中分類2 (静岡)'!H43</f>
        <v>102</v>
      </c>
      <c r="J88" s="431">
        <f>'中分類2 (静岡)'!I43</f>
        <v>0.4</v>
      </c>
      <c r="K88" s="440">
        <f t="shared" si="6"/>
        <v>1.0171543895055644e-002</v>
      </c>
      <c r="L88" s="446">
        <f t="shared" si="7"/>
        <v>0.39121322673290931</v>
      </c>
    </row>
    <row r="89" spans="1:12" ht="15.75" customHeight="1">
      <c r="A89" s="393"/>
      <c r="B89" s="402"/>
      <c r="C89" s="402"/>
      <c r="D89" s="407"/>
      <c r="E89" s="407"/>
      <c r="F89" s="417"/>
      <c r="G89" s="424"/>
      <c r="H89" s="431"/>
      <c r="I89" s="431"/>
      <c r="J89" s="431"/>
      <c r="K89" s="440"/>
      <c r="L89" s="446"/>
    </row>
    <row r="90" spans="1:12" ht="15.75" customHeight="1">
      <c r="A90" s="393"/>
      <c r="B90" s="402"/>
      <c r="C90" s="402"/>
      <c r="D90" s="402"/>
      <c r="E90" s="402"/>
      <c r="F90" s="417"/>
      <c r="G90" s="424"/>
      <c r="H90" s="431"/>
      <c r="I90" s="431"/>
      <c r="J90" s="431"/>
      <c r="K90" s="440"/>
      <c r="L90" s="446"/>
    </row>
    <row r="91" spans="1:12" ht="15.75" customHeight="1">
      <c r="A91" s="393"/>
      <c r="B91" s="92" t="s">
        <v>54</v>
      </c>
      <c r="C91" s="92"/>
      <c r="D91" s="92"/>
      <c r="E91" s="92"/>
      <c r="F91" s="417"/>
      <c r="G91" s="424"/>
      <c r="H91" s="431"/>
      <c r="I91" s="431"/>
      <c r="J91" s="431"/>
      <c r="K91" s="440"/>
      <c r="L91" s="446"/>
    </row>
    <row r="92" spans="1:12" ht="15.75" customHeight="1">
      <c r="A92" s="393"/>
      <c r="B92" s="92" t="s">
        <v>251</v>
      </c>
      <c r="C92" s="92"/>
      <c r="D92" s="92"/>
      <c r="E92" s="92"/>
      <c r="F92" s="417"/>
      <c r="G92" s="424">
        <f>'中分類2 (静岡)'!F46</f>
        <v>320</v>
      </c>
      <c r="H92" s="431">
        <f>'中分類2 (静岡)'!G46</f>
        <v>100.4</v>
      </c>
      <c r="I92" s="431">
        <f>'中分類2 (静岡)'!H46</f>
        <v>101</v>
      </c>
      <c r="J92" s="431">
        <f>'中分類2 (静岡)'!I46</f>
        <v>0.6</v>
      </c>
      <c r="K92" s="440">
        <f>((I92-H92)*G92/10000)/$H$5*100</f>
        <v>1.9374369323915053e-002</v>
      </c>
      <c r="L92" s="446">
        <f>K92/$J$5*100</f>
        <v>0.74516805091980975</v>
      </c>
    </row>
    <row r="93" spans="1:12" ht="15.75" customHeight="1">
      <c r="A93" s="393"/>
      <c r="B93" s="92" t="s">
        <v>252</v>
      </c>
      <c r="C93" s="92"/>
      <c r="D93" s="92"/>
      <c r="E93" s="92"/>
      <c r="F93" s="417"/>
      <c r="G93" s="424">
        <f>'中分類2 (静岡)'!F47</f>
        <v>728</v>
      </c>
      <c r="H93" s="431">
        <f>'中分類2 (静岡)'!G47</f>
        <v>102.3</v>
      </c>
      <c r="I93" s="431">
        <f>'中分類2 (静岡)'!H47</f>
        <v>123.4</v>
      </c>
      <c r="J93" s="431">
        <f>'中分類2 (静岡)'!I47</f>
        <v>20.7</v>
      </c>
      <c r="K93" s="440">
        <f>((I93-H93)*G93/10000)/$H$5*100</f>
        <v>1.5500302724520691</v>
      </c>
      <c r="L93" s="446">
        <f>K93/$J$5*100</f>
        <v>59.616548940464199</v>
      </c>
    </row>
    <row r="94" spans="1:12" ht="15.75" customHeight="1">
      <c r="A94" s="393"/>
      <c r="B94" s="92" t="s">
        <v>253</v>
      </c>
      <c r="C94" s="92"/>
      <c r="D94" s="92"/>
      <c r="E94" s="92"/>
      <c r="F94" s="417"/>
      <c r="G94" s="424">
        <f>'中分類2 (静岡)'!F48</f>
        <v>503</v>
      </c>
      <c r="H94" s="431">
        <f>'中分類2 (静岡)'!G48</f>
        <v>81.3</v>
      </c>
      <c r="I94" s="431">
        <f>'中分類2 (静岡)'!H48</f>
        <v>70.599999999999994</v>
      </c>
      <c r="J94" s="431">
        <f>'中分類2 (静岡)'!I48</f>
        <v>-13.1</v>
      </c>
      <c r="K94" s="440">
        <f>((I94-H94)*G94/10000)/$H$5*100</f>
        <v>-0.54309788092835531</v>
      </c>
      <c r="L94" s="446">
        <f>K94/$J$5*100</f>
        <v>-20.888380035705971</v>
      </c>
    </row>
    <row r="95" spans="1:12" ht="15.75" customHeight="1">
      <c r="A95" s="396"/>
      <c r="B95" s="405" t="s">
        <v>254</v>
      </c>
      <c r="C95" s="405"/>
      <c r="D95" s="405"/>
      <c r="E95" s="405"/>
      <c r="F95" s="420"/>
      <c r="G95" s="426">
        <f>'中分類2 (静岡)'!F49</f>
        <v>937</v>
      </c>
      <c r="H95" s="432">
        <f>'中分類2 (静岡)'!G49</f>
        <v>101</v>
      </c>
      <c r="I95" s="432">
        <f>'中分類2 (静岡)'!H49</f>
        <v>102.6</v>
      </c>
      <c r="J95" s="432">
        <f>'中分類2 (静岡)'!I49</f>
        <v>1.6</v>
      </c>
      <c r="K95" s="442">
        <f>((I95-H95)*G95/10000)/$H$5*100</f>
        <v>0.15128153380423762</v>
      </c>
      <c r="L95" s="447">
        <f>K95/$J$5*100</f>
        <v>5.8185205309322159</v>
      </c>
    </row>
    <row r="96" spans="1:12" ht="15.75" customHeight="1"/>
  </sheetData>
  <mergeCells count="4">
    <mergeCell ref="K2:L2"/>
    <mergeCell ref="J3:L3"/>
    <mergeCell ref="C9:E9"/>
    <mergeCell ref="G2:G4"/>
  </mergeCells>
  <phoneticPr fontId="20"/>
  <printOptions horizontalCentered="1"/>
  <pageMargins left="0.98425196850393704" right="0.59055118110236227" top="0.19685039370078741" bottom="0.19685039370078741" header="0.78740157480314965" footer="0.51181102362204722"/>
  <pageSetup paperSize="8" scale="85" fitToWidth="1" fitToHeight="1" orientation="portrait" usePrinterDefaults="1" r:id="rId1"/>
  <headerFooter alignWithMargins="0">
    <oddHeader>&amp;R元データ</oddHeader>
    <oddFooter>&amp;C&amp;"ＭＳ Ｐ明朝,標準"8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indexed="40"/>
  </sheetPr>
  <dimension ref="A1:M95"/>
  <sheetViews>
    <sheetView view="pageBreakPreview" zoomScaleSheetLayoutView="100" workbookViewId="0">
      <pane xSplit="6" ySplit="5" topLeftCell="G6" activePane="bottomRight" state="frozen"/>
      <selection pane="topRight"/>
      <selection pane="bottomLeft"/>
      <selection pane="bottomRight" activeCell="I4" sqref="I4"/>
    </sheetView>
  </sheetViews>
  <sheetFormatPr defaultRowHeight="14.45" customHeight="1"/>
  <cols>
    <col min="1" max="4" width="1.875" style="387" customWidth="1"/>
    <col min="5" max="5" width="20.875" style="387" customWidth="1"/>
    <col min="6" max="6" width="2.125" style="387" customWidth="1"/>
    <col min="7" max="7" width="8.125" style="227" customWidth="1"/>
    <col min="8" max="10" width="8.125" style="228" customWidth="1"/>
    <col min="11" max="12" width="8.125" style="388" customWidth="1"/>
    <col min="13" max="13" width="2.125" style="228" customWidth="1"/>
    <col min="14" max="14" width="3.5" style="228" customWidth="1"/>
    <col min="15" max="15" width="3" style="228" customWidth="1"/>
    <col min="16" max="16" width="4" style="228" customWidth="1"/>
    <col min="17" max="17" width="9" style="228" bestFit="1" customWidth="1"/>
    <col min="18" max="16384" width="9" style="228" customWidth="1"/>
  </cols>
  <sheetData>
    <row r="1" spans="1:13" ht="17.100000000000001" customHeight="1">
      <c r="B1" s="397"/>
      <c r="C1" s="406"/>
      <c r="D1" s="406"/>
      <c r="E1" s="406"/>
      <c r="F1" s="406"/>
      <c r="G1" s="252"/>
      <c r="I1" s="267"/>
      <c r="J1" s="267"/>
    </row>
    <row r="2" spans="1:13" s="229" customFormat="1" ht="13.5" customHeight="1">
      <c r="A2" s="389"/>
      <c r="B2" s="398"/>
      <c r="C2" s="398"/>
      <c r="D2" s="398"/>
      <c r="E2" s="398"/>
      <c r="F2" s="413"/>
      <c r="G2" s="421" t="s">
        <v>194</v>
      </c>
      <c r="H2" s="427" t="s">
        <v>107</v>
      </c>
      <c r="I2" s="433" t="s">
        <v>107</v>
      </c>
      <c r="J2" s="435"/>
      <c r="K2" s="437"/>
      <c r="L2" s="443"/>
    </row>
    <row r="3" spans="1:13" s="229" customFormat="1" ht="13.5" customHeight="1">
      <c r="A3" s="390"/>
      <c r="B3" s="399"/>
      <c r="C3" s="399"/>
      <c r="D3" s="399"/>
      <c r="E3" s="399" t="s">
        <v>171</v>
      </c>
      <c r="F3" s="414"/>
      <c r="G3" s="422"/>
      <c r="H3" s="428" t="s">
        <v>307</v>
      </c>
      <c r="I3" s="428" t="s">
        <v>316</v>
      </c>
      <c r="J3" s="433" t="s">
        <v>298</v>
      </c>
      <c r="K3" s="438"/>
      <c r="L3" s="444"/>
    </row>
    <row r="4" spans="1:13" s="229" customFormat="1" ht="13.5" customHeight="1">
      <c r="A4" s="391"/>
      <c r="B4" s="400"/>
      <c r="C4" s="400"/>
      <c r="D4" s="400"/>
      <c r="E4" s="400"/>
      <c r="F4" s="415"/>
      <c r="G4" s="423"/>
      <c r="H4" s="429"/>
      <c r="I4" s="429"/>
      <c r="J4" s="436" t="s">
        <v>279</v>
      </c>
      <c r="K4" s="89" t="s">
        <v>101</v>
      </c>
      <c r="L4" s="89" t="s">
        <v>30</v>
      </c>
    </row>
    <row r="5" spans="1:13" s="258" customFormat="1" ht="15.75" customHeight="1">
      <c r="A5" s="392"/>
      <c r="B5" s="401" t="s">
        <v>271</v>
      </c>
      <c r="C5" s="401"/>
      <c r="D5" s="401"/>
      <c r="E5" s="401"/>
      <c r="F5" s="416"/>
      <c r="G5" s="424">
        <f>'中分類1（浜松）'!F6</f>
        <v>10000</v>
      </c>
      <c r="H5" s="430">
        <f>'中分類1（浜松）'!G6</f>
        <v>100.2</v>
      </c>
      <c r="I5" s="430">
        <f>'中分類1（浜松）'!H6</f>
        <v>103</v>
      </c>
      <c r="J5" s="430">
        <f>'中分類1（浜松）'!I6</f>
        <v>2.8</v>
      </c>
      <c r="K5" s="439" t="s">
        <v>82</v>
      </c>
      <c r="L5" s="445">
        <v>100</v>
      </c>
    </row>
    <row r="6" spans="1:13" ht="15.75" customHeight="1">
      <c r="A6" s="393"/>
      <c r="B6" s="402"/>
      <c r="C6" s="407" t="s">
        <v>281</v>
      </c>
      <c r="D6" s="407"/>
      <c r="E6" s="407"/>
      <c r="F6" s="417"/>
      <c r="G6" s="424">
        <f>'中分類1（浜松）'!F7</f>
        <v>9609</v>
      </c>
      <c r="H6" s="431">
        <f>'中分類1（浜松）'!G7</f>
        <v>100.2</v>
      </c>
      <c r="I6" s="431">
        <f>'中分類1（浜松）'!H7</f>
        <v>102.8</v>
      </c>
      <c r="J6" s="431">
        <f>'中分類1（浜松）'!I7</f>
        <v>2.6</v>
      </c>
      <c r="K6" s="440">
        <f>((I6-H6)*G6/10000)/$H$5*100</f>
        <v>2.4933532934131688</v>
      </c>
      <c r="L6" s="446">
        <f>K6/$J$5*100</f>
        <v>89.048331907613175</v>
      </c>
    </row>
    <row r="7" spans="1:13" ht="15.75" customHeight="1">
      <c r="A7" s="393"/>
      <c r="B7" s="402"/>
      <c r="C7" s="407" t="s">
        <v>223</v>
      </c>
      <c r="D7" s="407"/>
      <c r="E7" s="407"/>
      <c r="F7" s="417"/>
      <c r="G7" s="424">
        <f>'中分類1（浜松）'!F8</f>
        <v>8472</v>
      </c>
      <c r="H7" s="431">
        <f>'中分類1（浜松）'!G8</f>
        <v>99.6</v>
      </c>
      <c r="I7" s="431">
        <f>'中分類1（浜松）'!H8</f>
        <v>102.6</v>
      </c>
      <c r="J7" s="431">
        <f>'中分類1（浜松）'!I8</f>
        <v>3</v>
      </c>
      <c r="K7" s="440">
        <f>((I7-H7)*G7/10000)/$H$5*100</f>
        <v>2.5365269461077844</v>
      </c>
      <c r="L7" s="446">
        <f>K7/$J$5*100</f>
        <v>90.590248075278026</v>
      </c>
    </row>
    <row r="8" spans="1:13" ht="15.75" customHeight="1">
      <c r="A8" s="393"/>
      <c r="B8" s="402"/>
      <c r="C8" s="408" t="s">
        <v>273</v>
      </c>
      <c r="D8" s="407"/>
      <c r="E8" s="407"/>
      <c r="F8" s="417"/>
      <c r="G8" s="424">
        <f>'中分類1（浜松）'!F9</f>
        <v>8081</v>
      </c>
      <c r="H8" s="431">
        <f>'中分類1（浜松）'!G9</f>
        <v>99.6</v>
      </c>
      <c r="I8" s="431">
        <f>'中分類1（浜松）'!H9</f>
        <v>102.3</v>
      </c>
      <c r="J8" s="431">
        <f>'中分類1（浜松）'!I9</f>
        <v>2.7</v>
      </c>
      <c r="K8" s="440">
        <f>((I8-H8)*G8/10000)/$H$5*100</f>
        <v>2.1775149700598821</v>
      </c>
      <c r="L8" s="446">
        <f>K8/$J$5*100</f>
        <v>77.768391787852948</v>
      </c>
    </row>
    <row r="9" spans="1:13" ht="15.75" customHeight="1">
      <c r="A9" s="393"/>
      <c r="B9" s="402"/>
      <c r="C9" s="244" t="s">
        <v>33</v>
      </c>
      <c r="D9" s="409"/>
      <c r="E9" s="409"/>
      <c r="F9" s="417"/>
      <c r="G9" s="424">
        <f>'中分類1（浜松）'!F10</f>
        <v>8863</v>
      </c>
      <c r="H9" s="431">
        <f>'中分類1（浜松）'!G10</f>
        <v>99.9</v>
      </c>
      <c r="I9" s="431">
        <f>'中分類1（浜松）'!H10</f>
        <v>101</v>
      </c>
      <c r="J9" s="431">
        <f>'中分類1（浜松）'!I10</f>
        <v>1.1000000000000001</v>
      </c>
      <c r="K9" s="440">
        <f>((I9-H9)*G9/10000)/$H$5*100</f>
        <v>0.97298403193612271</v>
      </c>
      <c r="L9" s="446">
        <f>K9/$J$5*100</f>
        <v>34.749429712004385</v>
      </c>
    </row>
    <row r="10" spans="1:13" ht="14.45" customHeight="1">
      <c r="A10" s="393"/>
      <c r="C10" s="408" t="s">
        <v>94</v>
      </c>
      <c r="D10" s="410"/>
      <c r="E10" s="410"/>
      <c r="F10" s="417"/>
      <c r="G10" s="424">
        <f>'中分類1（浜松）'!F11</f>
        <v>6712</v>
      </c>
      <c r="H10" s="431">
        <f>'中分類1（浜松）'!G11</f>
        <v>99.8</v>
      </c>
      <c r="I10" s="431">
        <f>'中分類1（浜松）'!H11</f>
        <v>100.4</v>
      </c>
      <c r="J10" s="431">
        <f>'中分類1（浜松）'!I11</f>
        <v>0.5</v>
      </c>
      <c r="K10" s="440">
        <f>((I10-H10)*G10/10000)/$H$5*100</f>
        <v>0.4019161676646763</v>
      </c>
      <c r="L10" s="446">
        <f>K10/$J$5*100</f>
        <v>14.354148845167011</v>
      </c>
      <c r="M10" s="448"/>
    </row>
    <row r="11" spans="1:13" ht="15.75" customHeight="1">
      <c r="A11" s="393"/>
      <c r="B11" s="402"/>
      <c r="C11" s="402"/>
      <c r="D11" s="402"/>
      <c r="E11" s="402"/>
      <c r="F11" s="417"/>
      <c r="G11" s="424"/>
      <c r="H11" s="431"/>
      <c r="I11" s="431"/>
      <c r="J11" s="431"/>
      <c r="K11" s="440"/>
      <c r="L11" s="446"/>
    </row>
    <row r="12" spans="1:13" s="258" customFormat="1" ht="15.75" customHeight="1">
      <c r="A12" s="394"/>
      <c r="B12" s="403" t="s">
        <v>9</v>
      </c>
      <c r="C12" s="403"/>
      <c r="D12" s="403"/>
      <c r="E12" s="403"/>
      <c r="F12" s="418"/>
      <c r="G12" s="424">
        <f>'中分類1（浜松）'!F13</f>
        <v>2621</v>
      </c>
      <c r="H12" s="431">
        <f>'中分類1（浜松）'!G13</f>
        <v>100</v>
      </c>
      <c r="I12" s="431">
        <f>'中分類1（浜松）'!H13</f>
        <v>103.5</v>
      </c>
      <c r="J12" s="431">
        <f>'中分類1（浜松）'!I13</f>
        <v>3.5</v>
      </c>
      <c r="K12" s="440">
        <f t="shared" ref="K12:K29" si="0">((I12-H12)*G12/10000)/$H$5*100</f>
        <v>0.91551896207584826</v>
      </c>
      <c r="L12" s="446">
        <f t="shared" ref="L12:L29" si="1">K12/$J$5*100</f>
        <v>32.697105788423151</v>
      </c>
    </row>
    <row r="13" spans="1:13" ht="15.75" customHeight="1">
      <c r="A13" s="393"/>
      <c r="B13" s="402"/>
      <c r="C13" s="407" t="s">
        <v>26</v>
      </c>
      <c r="D13" s="407"/>
      <c r="E13" s="407"/>
      <c r="F13" s="417"/>
      <c r="G13" s="424">
        <f>'中分類1（浜松）'!F14</f>
        <v>391</v>
      </c>
      <c r="H13" s="431">
        <f>'中分類1（浜松）'!G14</f>
        <v>99.5</v>
      </c>
      <c r="I13" s="431">
        <f>'中分類1（浜松）'!H14</f>
        <v>107.6</v>
      </c>
      <c r="J13" s="431">
        <f>'中分類1（浜松）'!I14</f>
        <v>8.1999999999999993</v>
      </c>
      <c r="K13" s="440">
        <f t="shared" si="0"/>
        <v>0.31607784431137698</v>
      </c>
      <c r="L13" s="446">
        <f t="shared" si="1"/>
        <v>11.288494439692036</v>
      </c>
    </row>
    <row r="14" spans="1:13" ht="15.75" customHeight="1">
      <c r="A14" s="393"/>
      <c r="B14" s="402"/>
      <c r="C14" s="407" t="s">
        <v>260</v>
      </c>
      <c r="D14" s="407"/>
      <c r="E14" s="407"/>
      <c r="F14" s="417"/>
      <c r="G14" s="424">
        <f>'中分類1（浜松）'!F15</f>
        <v>2231</v>
      </c>
      <c r="H14" s="431">
        <f>'中分類1（浜松）'!G15</f>
        <v>100.1</v>
      </c>
      <c r="I14" s="431">
        <f>'中分類1（浜松）'!H15</f>
        <v>102.8</v>
      </c>
      <c r="J14" s="431">
        <f>'中分類1（浜松）'!I15</f>
        <v>2.6</v>
      </c>
      <c r="K14" s="440">
        <f t="shared" si="0"/>
        <v>0.6011676646706593</v>
      </c>
      <c r="L14" s="446">
        <f t="shared" si="1"/>
        <v>21.470273738237832</v>
      </c>
    </row>
    <row r="15" spans="1:13" ht="15.75" customHeight="1">
      <c r="A15" s="393"/>
      <c r="D15" s="411" t="s">
        <v>114</v>
      </c>
      <c r="E15" s="407"/>
      <c r="F15" s="417"/>
      <c r="G15" s="424">
        <f>'中分類1（浜松）'!F16</f>
        <v>222</v>
      </c>
      <c r="H15" s="431">
        <f>'中分類1（浜松）'!G16</f>
        <v>98.3</v>
      </c>
      <c r="I15" s="431">
        <f>'中分類1（浜松）'!H16</f>
        <v>102.9</v>
      </c>
      <c r="J15" s="431">
        <f>'中分類1（浜松）'!I16</f>
        <v>4.5999999999999996</v>
      </c>
      <c r="K15" s="440">
        <f t="shared" si="0"/>
        <v>0.10191616766467085</v>
      </c>
      <c r="L15" s="446">
        <f t="shared" si="1"/>
        <v>3.639863130881102</v>
      </c>
    </row>
    <row r="16" spans="1:13" ht="15.75" customHeight="1">
      <c r="A16" s="393"/>
      <c r="B16" s="402"/>
      <c r="C16" s="402"/>
      <c r="D16" s="411" t="s">
        <v>282</v>
      </c>
      <c r="E16" s="407"/>
      <c r="F16" s="417"/>
      <c r="G16" s="424">
        <f>'中分類1（浜松）'!F17</f>
        <v>203</v>
      </c>
      <c r="H16" s="431">
        <f>'中分類1（浜松）'!G17</f>
        <v>102.8</v>
      </c>
      <c r="I16" s="431">
        <f>'中分類1（浜松）'!H17</f>
        <v>114.1</v>
      </c>
      <c r="J16" s="431">
        <f>'中分類1（浜松）'!I17</f>
        <v>11</v>
      </c>
      <c r="K16" s="440">
        <f t="shared" si="0"/>
        <v>0.22893213572854287</v>
      </c>
      <c r="L16" s="446">
        <f t="shared" si="1"/>
        <v>8.176147704590818</v>
      </c>
    </row>
    <row r="17" spans="1:12" ht="15.75" customHeight="1">
      <c r="A17" s="393"/>
      <c r="B17" s="402"/>
      <c r="C17" s="402"/>
      <c r="D17" s="402"/>
      <c r="E17" s="402" t="s">
        <v>186</v>
      </c>
      <c r="F17" s="417"/>
      <c r="G17" s="424">
        <f>'中分類1（浜松）'!F18</f>
        <v>111</v>
      </c>
      <c r="H17" s="431">
        <f>'中分類1（浜松）'!G18</f>
        <v>104.2</v>
      </c>
      <c r="I17" s="431">
        <f>'中分類1（浜松）'!H18</f>
        <v>119.2</v>
      </c>
      <c r="J17" s="431">
        <f>'中分類1（浜松）'!I18</f>
        <v>14.4</v>
      </c>
      <c r="K17" s="440">
        <f t="shared" si="0"/>
        <v>0.16616766467065869</v>
      </c>
      <c r="L17" s="446">
        <f t="shared" si="1"/>
        <v>5.9345594525235255</v>
      </c>
    </row>
    <row r="18" spans="1:12" ht="15.75" customHeight="1">
      <c r="A18" s="393"/>
      <c r="B18" s="402"/>
      <c r="C18" s="402"/>
      <c r="D18" s="411" t="s">
        <v>155</v>
      </c>
      <c r="E18" s="407"/>
      <c r="F18" s="417"/>
      <c r="G18" s="424">
        <f>'中分類1（浜松）'!F19</f>
        <v>229</v>
      </c>
      <c r="H18" s="431">
        <f>'中分類1（浜松）'!G19</f>
        <v>100.6</v>
      </c>
      <c r="I18" s="431">
        <f>'中分類1（浜松）'!H19</f>
        <v>101</v>
      </c>
      <c r="J18" s="431">
        <f>'中分類1（浜松）'!I19</f>
        <v>0.4</v>
      </c>
      <c r="K18" s="440">
        <f t="shared" si="0"/>
        <v>9.141716566866397e-003</v>
      </c>
      <c r="L18" s="446">
        <f t="shared" si="1"/>
        <v>0.3264898773880856</v>
      </c>
    </row>
    <row r="19" spans="1:12" s="258" customFormat="1" ht="15.75" customHeight="1">
      <c r="A19" s="394"/>
      <c r="B19" s="402"/>
      <c r="C19" s="402"/>
      <c r="D19" s="411" t="s">
        <v>283</v>
      </c>
      <c r="E19" s="407"/>
      <c r="F19" s="417"/>
      <c r="G19" s="424">
        <f>'中分類1（浜松）'!F20</f>
        <v>135</v>
      </c>
      <c r="H19" s="431">
        <f>'中分類1（浜松）'!G20</f>
        <v>99.2</v>
      </c>
      <c r="I19" s="431">
        <f>'中分類1（浜松）'!H20</f>
        <v>98.9</v>
      </c>
      <c r="J19" s="431">
        <f>'中分類1（浜松）'!I20</f>
        <v>-0.3</v>
      </c>
      <c r="K19" s="440">
        <f t="shared" si="0"/>
        <v>-4.0419161676646317e-003</v>
      </c>
      <c r="L19" s="446">
        <f t="shared" si="1"/>
        <v>-0.14435414884516543</v>
      </c>
    </row>
    <row r="20" spans="1:12" ht="15.75" customHeight="1">
      <c r="A20" s="393"/>
      <c r="B20" s="402"/>
      <c r="C20" s="402"/>
      <c r="D20" s="411" t="s">
        <v>111</v>
      </c>
      <c r="E20" s="407"/>
      <c r="F20" s="417"/>
      <c r="G20" s="424">
        <f>'中分類1（浜松）'!F21</f>
        <v>293</v>
      </c>
      <c r="H20" s="431">
        <f>'中分類1（浜松）'!G21</f>
        <v>98.4</v>
      </c>
      <c r="I20" s="431">
        <f>'中分類1（浜松）'!H21</f>
        <v>101.9</v>
      </c>
      <c r="J20" s="431">
        <f>'中分類1（浜松）'!I21</f>
        <v>3.5</v>
      </c>
      <c r="K20" s="440">
        <f t="shared" si="0"/>
        <v>0.10234530938123754</v>
      </c>
      <c r="L20" s="446">
        <f t="shared" si="1"/>
        <v>3.6551896207584837</v>
      </c>
    </row>
    <row r="21" spans="1:12" ht="15.75" customHeight="1">
      <c r="A21" s="393"/>
      <c r="B21" s="402"/>
      <c r="C21" s="402"/>
      <c r="D21" s="402"/>
      <c r="E21" s="402" t="s">
        <v>284</v>
      </c>
      <c r="F21" s="417"/>
      <c r="G21" s="424">
        <f>'中分類1（浜松）'!F22</f>
        <v>192</v>
      </c>
      <c r="H21" s="431">
        <f>'中分類1（浜松）'!G22</f>
        <v>97.3</v>
      </c>
      <c r="I21" s="431">
        <f>'中分類1（浜松）'!H22</f>
        <v>102.2</v>
      </c>
      <c r="J21" s="431">
        <f>'中分類1（浜松）'!I22</f>
        <v>5.0999999999999996</v>
      </c>
      <c r="K21" s="440">
        <f t="shared" si="0"/>
        <v>9.3892215568862375e-002</v>
      </c>
      <c r="L21" s="446">
        <f t="shared" si="1"/>
        <v>3.3532934131736565</v>
      </c>
    </row>
    <row r="22" spans="1:12" ht="15.75" customHeight="1">
      <c r="A22" s="393"/>
      <c r="B22" s="402"/>
      <c r="C22" s="402"/>
      <c r="D22" s="411" t="s">
        <v>287</v>
      </c>
      <c r="E22" s="407"/>
      <c r="F22" s="417"/>
      <c r="G22" s="424">
        <f>'中分類1（浜松）'!F23</f>
        <v>96</v>
      </c>
      <c r="H22" s="431">
        <f>'中分類1（浜松）'!G23</f>
        <v>97.9</v>
      </c>
      <c r="I22" s="431">
        <f>'中分類1（浜松）'!H23</f>
        <v>103.9</v>
      </c>
      <c r="J22" s="431">
        <f>'中分類1（浜松）'!I23</f>
        <v>6.1</v>
      </c>
      <c r="K22" s="440">
        <f t="shared" si="0"/>
        <v>5.7485029940119753e-002</v>
      </c>
      <c r="L22" s="446">
        <f t="shared" si="1"/>
        <v>2.0530367835757053</v>
      </c>
    </row>
    <row r="23" spans="1:12" ht="15.75" customHeight="1">
      <c r="A23" s="393"/>
      <c r="B23" s="402"/>
      <c r="C23" s="402"/>
      <c r="D23" s="402"/>
      <c r="E23" s="402" t="s">
        <v>96</v>
      </c>
      <c r="F23" s="417"/>
      <c r="G23" s="424">
        <f>'中分類1（浜松）'!F24</f>
        <v>87</v>
      </c>
      <c r="H23" s="431">
        <f>'中分類1（浜松）'!G24</f>
        <v>98.4</v>
      </c>
      <c r="I23" s="431">
        <f>'中分類1（浜松）'!H24</f>
        <v>104.8</v>
      </c>
      <c r="J23" s="431">
        <f>'中分類1（浜松）'!I24</f>
        <v>6.4</v>
      </c>
      <c r="K23" s="440">
        <f t="shared" si="0"/>
        <v>5.5568862275449028e-002</v>
      </c>
      <c r="L23" s="446">
        <f t="shared" si="1"/>
        <v>1.9846022241231795</v>
      </c>
    </row>
    <row r="24" spans="1:12" ht="15.75" customHeight="1">
      <c r="A24" s="393"/>
      <c r="B24" s="402"/>
      <c r="C24" s="402"/>
      <c r="D24" s="411" t="s">
        <v>62</v>
      </c>
      <c r="E24" s="407"/>
      <c r="F24" s="417"/>
      <c r="G24" s="424">
        <f>'中分類1（浜松）'!F25</f>
        <v>122</v>
      </c>
      <c r="H24" s="431">
        <f>'中分類1（浜松）'!G25</f>
        <v>101.1</v>
      </c>
      <c r="I24" s="431">
        <f>'中分類1（浜松）'!H25</f>
        <v>105.7</v>
      </c>
      <c r="J24" s="431">
        <f>'中分類1（浜松）'!I25</f>
        <v>4.5999999999999996</v>
      </c>
      <c r="K24" s="440">
        <f t="shared" si="0"/>
        <v>5.6007984031936235e-002</v>
      </c>
      <c r="L24" s="446">
        <f t="shared" si="1"/>
        <v>2.0002851439977225</v>
      </c>
    </row>
    <row r="25" spans="1:12" ht="15.75" customHeight="1">
      <c r="A25" s="393"/>
      <c r="B25" s="402"/>
      <c r="C25" s="402"/>
      <c r="D25" s="411" t="s">
        <v>288</v>
      </c>
      <c r="E25" s="407"/>
      <c r="F25" s="417"/>
      <c r="G25" s="424">
        <f>'中分類1（浜松）'!F26</f>
        <v>246</v>
      </c>
      <c r="H25" s="431">
        <f>'中分類1（浜松）'!G26</f>
        <v>100.7</v>
      </c>
      <c r="I25" s="431">
        <f>'中分類1（浜松）'!H26</f>
        <v>103.7</v>
      </c>
      <c r="J25" s="431">
        <f>'中分類1（浜松）'!I26</f>
        <v>2.9</v>
      </c>
      <c r="K25" s="440">
        <f t="shared" si="0"/>
        <v>7.3652694610778446e-002</v>
      </c>
      <c r="L25" s="446">
        <f t="shared" si="1"/>
        <v>2.6304533789563731</v>
      </c>
    </row>
    <row r="26" spans="1:12" ht="15.75" customHeight="1">
      <c r="A26" s="393"/>
      <c r="B26" s="402"/>
      <c r="C26" s="402"/>
      <c r="D26" s="411" t="s">
        <v>289</v>
      </c>
      <c r="E26" s="407"/>
      <c r="F26" s="417"/>
      <c r="G26" s="424">
        <f>'中分類1（浜松）'!F27</f>
        <v>420</v>
      </c>
      <c r="H26" s="431">
        <f>'中分類1（浜松）'!G27</f>
        <v>100.1</v>
      </c>
      <c r="I26" s="431">
        <f>'中分類1（浜松）'!H27</f>
        <v>103.3</v>
      </c>
      <c r="J26" s="431">
        <f>'中分類1（浜松）'!I27</f>
        <v>3.2</v>
      </c>
      <c r="K26" s="440">
        <f t="shared" si="0"/>
        <v>0.13413173652694621</v>
      </c>
      <c r="L26" s="446">
        <f t="shared" si="1"/>
        <v>4.7904191616766507</v>
      </c>
    </row>
    <row r="27" spans="1:12" ht="15.75" customHeight="1">
      <c r="A27" s="393"/>
      <c r="B27" s="402"/>
      <c r="C27" s="402"/>
      <c r="D27" s="411" t="s">
        <v>239</v>
      </c>
      <c r="E27" s="407"/>
      <c r="F27" s="417"/>
      <c r="G27" s="424">
        <f>'中分類1（浜松）'!F28</f>
        <v>165</v>
      </c>
      <c r="H27" s="431">
        <f>'中分類1（浜松）'!G28</f>
        <v>99.7</v>
      </c>
      <c r="I27" s="431">
        <f>'中分類1（浜松）'!H28</f>
        <v>100.9</v>
      </c>
      <c r="J27" s="431">
        <f>'中分類1（浜松）'!I28</f>
        <v>1.1000000000000001</v>
      </c>
      <c r="K27" s="440">
        <f t="shared" si="0"/>
        <v>1.9760479041916214e-002</v>
      </c>
      <c r="L27" s="446">
        <f t="shared" si="1"/>
        <v>0.70573139435415055</v>
      </c>
    </row>
    <row r="28" spans="1:12" ht="15.75" customHeight="1">
      <c r="A28" s="393"/>
      <c r="B28" s="402"/>
      <c r="C28" s="402"/>
      <c r="D28" s="411" t="s">
        <v>195</v>
      </c>
      <c r="E28" s="407"/>
      <c r="F28" s="417"/>
      <c r="G28" s="424">
        <f>'中分類1（浜松）'!F29</f>
        <v>79</v>
      </c>
      <c r="H28" s="431">
        <f>'中分類1（浜松）'!G29</f>
        <v>100.1</v>
      </c>
      <c r="I28" s="431">
        <f>'中分類1（浜松）'!H29</f>
        <v>101</v>
      </c>
      <c r="J28" s="431">
        <f>'中分類1（浜松）'!I29</f>
        <v>0.9</v>
      </c>
      <c r="K28" s="440">
        <f t="shared" si="0"/>
        <v>7.0958083832335771e-003</v>
      </c>
      <c r="L28" s="446">
        <f t="shared" si="1"/>
        <v>0.2534217279726278</v>
      </c>
    </row>
    <row r="29" spans="1:12" ht="15.75" customHeight="1">
      <c r="A29" s="393"/>
      <c r="B29" s="402"/>
      <c r="C29" s="402"/>
      <c r="D29" s="411" t="s">
        <v>247</v>
      </c>
      <c r="E29" s="407"/>
      <c r="F29" s="417"/>
      <c r="G29" s="424">
        <f>'中分類1（浜松）'!F30</f>
        <v>410</v>
      </c>
      <c r="H29" s="431">
        <f>'中分類1（浜松）'!G30</f>
        <v>100.6</v>
      </c>
      <c r="I29" s="431">
        <f>'中分類1（浜松）'!H30</f>
        <v>103.7</v>
      </c>
      <c r="J29" s="431">
        <f>'中分類1（浜松）'!I30</f>
        <v>3.1</v>
      </c>
      <c r="K29" s="440">
        <f t="shared" si="0"/>
        <v>0.1268463073852299</v>
      </c>
      <c r="L29" s="446">
        <f t="shared" si="1"/>
        <v>4.5302252637582106</v>
      </c>
    </row>
    <row r="30" spans="1:12" ht="15.75" customHeight="1">
      <c r="A30" s="393"/>
      <c r="F30" s="419"/>
      <c r="G30" s="425"/>
      <c r="H30" s="434"/>
      <c r="I30" s="434"/>
      <c r="J30" s="434"/>
      <c r="K30" s="441"/>
      <c r="L30" s="441"/>
    </row>
    <row r="31" spans="1:12" ht="15.75" customHeight="1">
      <c r="A31" s="393"/>
      <c r="B31" s="403" t="s">
        <v>44</v>
      </c>
      <c r="C31" s="403"/>
      <c r="D31" s="403"/>
      <c r="E31" s="403"/>
      <c r="F31" s="418"/>
      <c r="G31" s="424">
        <f>'中分類1（浜松）'!F32</f>
        <v>2049</v>
      </c>
      <c r="H31" s="431">
        <f>'中分類1（浜松）'!G32</f>
        <v>102.9</v>
      </c>
      <c r="I31" s="431">
        <f>'中分類1（浜松）'!H32</f>
        <v>104.9</v>
      </c>
      <c r="J31" s="431">
        <f>'中分類1（浜松）'!I32</f>
        <v>2</v>
      </c>
      <c r="K31" s="440">
        <f>((I31-H31)*G31/10000)/$H$5*100</f>
        <v>0.40898203592814369</v>
      </c>
      <c r="L31" s="446">
        <f>K31/$J$5*100</f>
        <v>14.60650128314799</v>
      </c>
    </row>
    <row r="32" spans="1:12" ht="15.75" customHeight="1">
      <c r="A32" s="393"/>
      <c r="B32" s="402"/>
      <c r="C32" s="407" t="s">
        <v>290</v>
      </c>
      <c r="D32" s="407"/>
      <c r="E32" s="407"/>
      <c r="F32" s="417"/>
      <c r="G32" s="424">
        <f>'中分類1（浜松）'!F33</f>
        <v>520</v>
      </c>
      <c r="H32" s="431">
        <f>'中分類1（浜松）'!G33</f>
        <v>101</v>
      </c>
      <c r="I32" s="431">
        <f>'中分類1（浜松）'!H33</f>
        <v>103.1</v>
      </c>
      <c r="J32" s="431">
        <f>'中分類1（浜松）'!I33</f>
        <v>2.1</v>
      </c>
      <c r="K32" s="440">
        <f>((I32-H32)*G32/10000)/$H$5*100</f>
        <v>0.1089820359281434</v>
      </c>
      <c r="L32" s="446">
        <f>K32/$J$5*100</f>
        <v>3.8922155688622646</v>
      </c>
    </row>
    <row r="33" spans="1:12" ht="15.75" customHeight="1">
      <c r="A33" s="393"/>
      <c r="B33" s="402"/>
      <c r="C33" s="402"/>
      <c r="D33" s="411" t="s">
        <v>291</v>
      </c>
      <c r="E33" s="407"/>
      <c r="F33" s="417"/>
      <c r="G33" s="424">
        <f>'中分類1（浜松）'!F34</f>
        <v>1703</v>
      </c>
      <c r="H33" s="431">
        <f>'中分類1（浜松）'!G34</f>
        <v>103.3</v>
      </c>
      <c r="I33" s="431">
        <f>'中分類1（浜松）'!H34</f>
        <v>105.2</v>
      </c>
      <c r="J33" s="431">
        <f>'中分類1（浜松）'!I34</f>
        <v>1.9</v>
      </c>
      <c r="K33" s="440">
        <f>((I33-H33)*G33/10000)/$H$5*100</f>
        <v>0.32292415169660776</v>
      </c>
      <c r="L33" s="446">
        <f>K33/$J$5*100</f>
        <v>11.533005417735993</v>
      </c>
    </row>
    <row r="34" spans="1:12" ht="15.75" customHeight="1">
      <c r="A34" s="393"/>
      <c r="B34" s="402"/>
      <c r="C34" s="402"/>
      <c r="D34" s="402"/>
      <c r="E34" s="412" t="s">
        <v>29</v>
      </c>
      <c r="F34" s="417"/>
      <c r="G34" s="424">
        <f>'中分類1（浜松）'!F35</f>
        <v>175</v>
      </c>
      <c r="H34" s="431">
        <f>'中分類1（浜松）'!G35</f>
        <v>101</v>
      </c>
      <c r="I34" s="431">
        <f>'中分類1（浜松）'!H35</f>
        <v>102.6</v>
      </c>
      <c r="J34" s="431">
        <f>'中分類1（浜松）'!I35</f>
        <v>1.6</v>
      </c>
      <c r="K34" s="440">
        <f>((I34-H34)*G34/10000)/$H$5*100</f>
        <v>2.7944111776447001e-002</v>
      </c>
      <c r="L34" s="446">
        <f>K34/$J$5*100</f>
        <v>0.99800399201596446</v>
      </c>
    </row>
    <row r="35" spans="1:12" ht="15.75" customHeight="1">
      <c r="A35" s="393"/>
      <c r="B35" s="402"/>
      <c r="C35" s="402"/>
      <c r="D35" s="411" t="s">
        <v>162</v>
      </c>
      <c r="E35" s="407"/>
      <c r="F35" s="417"/>
      <c r="G35" s="424">
        <f>'中分類1（浜松）'!F36</f>
        <v>345</v>
      </c>
      <c r="H35" s="431">
        <f>'中分類1（浜松）'!G36</f>
        <v>101</v>
      </c>
      <c r="I35" s="431">
        <f>'中分類1（浜松）'!H36</f>
        <v>103.4</v>
      </c>
      <c r="J35" s="431">
        <f>'中分類1（浜松）'!I36</f>
        <v>2.4</v>
      </c>
      <c r="K35" s="440">
        <f>((I35-H35)*G35/10000)/$H$5*100</f>
        <v>8.2634730538922341e-002</v>
      </c>
      <c r="L35" s="446">
        <f>K35/$J$5*100</f>
        <v>2.9512403763900839</v>
      </c>
    </row>
    <row r="36" spans="1:12" ht="15.75" customHeight="1">
      <c r="A36" s="393"/>
      <c r="F36" s="419"/>
      <c r="G36" s="425"/>
      <c r="H36" s="434"/>
      <c r="I36" s="434"/>
      <c r="J36" s="434"/>
      <c r="K36" s="441"/>
      <c r="L36" s="441"/>
    </row>
    <row r="37" spans="1:12" ht="15.75" customHeight="1">
      <c r="A37" s="393"/>
      <c r="B37" s="403" t="s">
        <v>125</v>
      </c>
      <c r="C37" s="403"/>
      <c r="D37" s="403"/>
      <c r="E37" s="403"/>
      <c r="F37" s="418"/>
      <c r="G37" s="424">
        <f>'中分類1（浜松）'!F38</f>
        <v>689</v>
      </c>
      <c r="H37" s="431">
        <f>'中分類1（浜松）'!G38</f>
        <v>99.7</v>
      </c>
      <c r="I37" s="431">
        <f>'中分類1（浜松）'!H38</f>
        <v>118.2</v>
      </c>
      <c r="J37" s="431">
        <f>'中分類1（浜松）'!I38</f>
        <v>18.5</v>
      </c>
      <c r="K37" s="440">
        <f>((I37-H37)*G37/10000)/$H$5*100</f>
        <v>1.2721057884231537</v>
      </c>
      <c r="L37" s="446">
        <f>K37/$J$5*100</f>
        <v>45.432349586541207</v>
      </c>
    </row>
    <row r="38" spans="1:12" ht="15.75" customHeight="1">
      <c r="A38" s="393"/>
      <c r="B38" s="402"/>
      <c r="C38" s="402"/>
      <c r="D38" s="411" t="s">
        <v>292</v>
      </c>
      <c r="E38" s="411"/>
      <c r="F38" s="417"/>
      <c r="G38" s="424">
        <f>'中分類1（浜松）'!F39</f>
        <v>345</v>
      </c>
      <c r="H38" s="431">
        <f>'中分類1（浜松）'!G39</f>
        <v>99</v>
      </c>
      <c r="I38" s="431">
        <f>'中分類1（浜松）'!H39</f>
        <v>126.6</v>
      </c>
      <c r="J38" s="431">
        <f>'中分類1（浜松）'!I39</f>
        <v>27.8</v>
      </c>
      <c r="K38" s="440">
        <f>((I38-H38)*G38/10000)/$H$5*100</f>
        <v>0.95029940119760459</v>
      </c>
      <c r="L38" s="446">
        <f>K38/$J$5*100</f>
        <v>33.939264328485876</v>
      </c>
    </row>
    <row r="39" spans="1:12" ht="15.75" customHeight="1">
      <c r="A39" s="393"/>
      <c r="B39" s="402"/>
      <c r="C39" s="402"/>
      <c r="D39" s="411" t="s">
        <v>215</v>
      </c>
      <c r="E39" s="411"/>
      <c r="F39" s="417"/>
      <c r="G39" s="424">
        <f>'中分類1（浜松）'!F40</f>
        <v>160</v>
      </c>
      <c r="H39" s="431">
        <f>'中分類1（浜松）'!G40</f>
        <v>99.6</v>
      </c>
      <c r="I39" s="431">
        <f>'中分類1（浜松）'!H40</f>
        <v>116.7</v>
      </c>
      <c r="J39" s="431">
        <f>'中分類1（浜松）'!I40</f>
        <v>17.2</v>
      </c>
      <c r="K39" s="440">
        <f>((I39-H39)*G39/10000)/$H$5*100</f>
        <v>0.27305389221556897</v>
      </c>
      <c r="L39" s="446">
        <f>K39/$J$5*100</f>
        <v>9.7519247219846061</v>
      </c>
    </row>
    <row r="40" spans="1:12" ht="15.75" customHeight="1">
      <c r="A40" s="393"/>
      <c r="B40" s="402"/>
      <c r="C40" s="402"/>
      <c r="D40" s="411" t="s">
        <v>286</v>
      </c>
      <c r="E40" s="411"/>
      <c r="F40" s="417"/>
      <c r="G40" s="424">
        <f>'中分類1（浜松）'!F41</f>
        <v>19</v>
      </c>
      <c r="H40" s="431">
        <f>'中分類1（浜松）'!G41</f>
        <v>110.1</v>
      </c>
      <c r="I40" s="431">
        <f>'中分類1（浜松）'!H41</f>
        <v>135.6</v>
      </c>
      <c r="J40" s="431">
        <f>'中分類1（浜松）'!I41</f>
        <v>23.1</v>
      </c>
      <c r="K40" s="440">
        <f>((I40-H40)*G40/10000)/$H$5*100</f>
        <v>4.8353293413173654e-002</v>
      </c>
      <c r="L40" s="446">
        <f>K40/$J$5*100</f>
        <v>1.7269033361847734</v>
      </c>
    </row>
    <row r="41" spans="1:12" ht="15.75" customHeight="1">
      <c r="A41" s="393"/>
      <c r="B41" s="402"/>
      <c r="C41" s="402"/>
      <c r="D41" s="411" t="s">
        <v>293</v>
      </c>
      <c r="E41" s="411"/>
      <c r="F41" s="417"/>
      <c r="G41" s="424">
        <f>'中分類1（浜松）'!F42</f>
        <v>165</v>
      </c>
      <c r="H41" s="431">
        <f>'中分類1（浜松）'!G42</f>
        <v>100</v>
      </c>
      <c r="I41" s="431">
        <f>'中分類1（浜松）'!H42</f>
        <v>100</v>
      </c>
      <c r="J41" s="431">
        <f>'中分類1（浜松）'!I42</f>
        <v>0</v>
      </c>
      <c r="K41" s="440">
        <f>((I41-H41)*G41/10000)/$H$5*100</f>
        <v>0</v>
      </c>
      <c r="L41" s="446">
        <f>K41/$J$5*100</f>
        <v>0</v>
      </c>
    </row>
    <row r="42" spans="1:12" ht="15.75" customHeight="1">
      <c r="A42" s="393"/>
      <c r="F42" s="419"/>
      <c r="G42" s="425"/>
      <c r="H42" s="434"/>
      <c r="I42" s="434"/>
      <c r="J42" s="434"/>
      <c r="K42" s="441"/>
      <c r="L42" s="441"/>
    </row>
    <row r="43" spans="1:12" ht="15.75" customHeight="1">
      <c r="A43" s="393"/>
      <c r="B43" s="403" t="s">
        <v>294</v>
      </c>
      <c r="C43" s="403"/>
      <c r="D43" s="403"/>
      <c r="E43" s="403"/>
      <c r="F43" s="418"/>
      <c r="G43" s="424">
        <f>'中分類1（浜松）'!F44</f>
        <v>410</v>
      </c>
      <c r="H43" s="431">
        <f>'中分類1（浜松）'!G44</f>
        <v>101.2</v>
      </c>
      <c r="I43" s="431">
        <f>'中分類1（浜松）'!H44</f>
        <v>103.9</v>
      </c>
      <c r="J43" s="431">
        <f>'中分類1（浜松）'!I44</f>
        <v>2.7</v>
      </c>
      <c r="K43" s="440">
        <f t="shared" ref="K43:K49" si="2">((I43-H43)*G43/10000)/$H$5*100</f>
        <v>0.11047904191616778</v>
      </c>
      <c r="L43" s="446">
        <f t="shared" ref="L43:L49" si="3">K43/$J$5*100</f>
        <v>3.9456800684345636</v>
      </c>
    </row>
    <row r="44" spans="1:12" ht="15.75" customHeight="1">
      <c r="A44" s="393"/>
      <c r="B44" s="402"/>
      <c r="C44" s="402"/>
      <c r="D44" s="411" t="s">
        <v>197</v>
      </c>
      <c r="E44" s="407"/>
      <c r="F44" s="417"/>
      <c r="G44" s="424">
        <f>'中分類1（浜松）'!F45</f>
        <v>132</v>
      </c>
      <c r="H44" s="431">
        <f>'中分類1（浜松）'!G45</f>
        <v>102</v>
      </c>
      <c r="I44" s="431">
        <f>'中分類1（浜松）'!H45</f>
        <v>103.9</v>
      </c>
      <c r="J44" s="431">
        <f>'中分類1（浜松）'!I45</f>
        <v>1.8</v>
      </c>
      <c r="K44" s="440">
        <f t="shared" si="2"/>
        <v>2.5029940119760553e-002</v>
      </c>
      <c r="L44" s="446">
        <f t="shared" si="3"/>
        <v>0.8939264328485913</v>
      </c>
    </row>
    <row r="45" spans="1:12" ht="15.75" customHeight="1">
      <c r="A45" s="393"/>
      <c r="B45" s="402"/>
      <c r="C45" s="402"/>
      <c r="D45" s="411" t="s">
        <v>110</v>
      </c>
      <c r="E45" s="407"/>
      <c r="F45" s="417"/>
      <c r="G45" s="424">
        <f>'中分類1（浜松）'!F46</f>
        <v>22</v>
      </c>
      <c r="H45" s="431">
        <f>'中分類1（浜松）'!G46</f>
        <v>97</v>
      </c>
      <c r="I45" s="431">
        <f>'中分類1（浜松）'!H46</f>
        <v>96.7</v>
      </c>
      <c r="J45" s="431">
        <f>'中分類1（浜松）'!I46</f>
        <v>-0.3</v>
      </c>
      <c r="K45" s="440">
        <f t="shared" si="2"/>
        <v>-6.5868263473053263e-004</v>
      </c>
      <c r="L45" s="446">
        <f t="shared" si="3"/>
        <v>-2.3524379811804736e-002</v>
      </c>
    </row>
    <row r="46" spans="1:12" ht="15.75" customHeight="1">
      <c r="A46" s="393"/>
      <c r="B46" s="402"/>
      <c r="C46" s="402"/>
      <c r="D46" s="411" t="s">
        <v>220</v>
      </c>
      <c r="E46" s="407"/>
      <c r="F46" s="417"/>
      <c r="G46" s="424">
        <f>'中分類1（浜松）'!F47</f>
        <v>35</v>
      </c>
      <c r="H46" s="431">
        <f>'中分類1（浜松）'!G47</f>
        <v>98.8</v>
      </c>
      <c r="I46" s="431">
        <f>'中分類1（浜松）'!H47</f>
        <v>104.3</v>
      </c>
      <c r="J46" s="431">
        <f>'中分類1（浜松）'!I47</f>
        <v>5.5</v>
      </c>
      <c r="K46" s="440">
        <f t="shared" si="2"/>
        <v>1.9211576846307386e-002</v>
      </c>
      <c r="L46" s="446">
        <f t="shared" si="3"/>
        <v>0.68612774451097813</v>
      </c>
    </row>
    <row r="47" spans="1:12" ht="15.75" customHeight="1">
      <c r="A47" s="393"/>
      <c r="B47" s="402"/>
      <c r="C47" s="402"/>
      <c r="D47" s="411" t="s">
        <v>295</v>
      </c>
      <c r="E47" s="407"/>
      <c r="F47" s="417"/>
      <c r="G47" s="424">
        <f>'中分類1（浜松）'!F48</f>
        <v>79</v>
      </c>
      <c r="H47" s="431">
        <f>'中分類1（浜松）'!G48</f>
        <v>102.7</v>
      </c>
      <c r="I47" s="431">
        <f>'中分類1（浜松）'!H48</f>
        <v>109</v>
      </c>
      <c r="J47" s="431">
        <f>'中分類1（浜松）'!I48</f>
        <v>6.1</v>
      </c>
      <c r="K47" s="440">
        <f t="shared" si="2"/>
        <v>4.9670658682634705e-002</v>
      </c>
      <c r="L47" s="446">
        <f t="shared" si="3"/>
        <v>1.7739520958083825</v>
      </c>
    </row>
    <row r="48" spans="1:12" ht="15.75" customHeight="1">
      <c r="A48" s="393"/>
      <c r="B48" s="402"/>
      <c r="C48" s="402"/>
      <c r="D48" s="411" t="s">
        <v>115</v>
      </c>
      <c r="E48" s="407"/>
      <c r="F48" s="417"/>
      <c r="G48" s="424">
        <f>'中分類1（浜松）'!F49</f>
        <v>115</v>
      </c>
      <c r="H48" s="431">
        <f>'中分類1（浜松）'!G49</f>
        <v>101.1</v>
      </c>
      <c r="I48" s="431">
        <f>'中分類1（浜松）'!H49</f>
        <v>102.5</v>
      </c>
      <c r="J48" s="431">
        <f>'中分類1（浜松）'!I49</f>
        <v>1.4</v>
      </c>
      <c r="K48" s="440">
        <f t="shared" si="2"/>
        <v>1.6067864271457153e-002</v>
      </c>
      <c r="L48" s="446">
        <f t="shared" si="3"/>
        <v>0.57385229540918403</v>
      </c>
    </row>
    <row r="49" spans="1:12" ht="15.75" customHeight="1">
      <c r="A49" s="393"/>
      <c r="B49" s="402"/>
      <c r="C49" s="402"/>
      <c r="D49" s="411" t="s">
        <v>191</v>
      </c>
      <c r="E49" s="407"/>
      <c r="F49" s="417"/>
      <c r="G49" s="424">
        <f>'中分類1（浜松）'!F50</f>
        <v>27</v>
      </c>
      <c r="H49" s="431">
        <f>'中分類1（浜松）'!G50</f>
        <v>100</v>
      </c>
      <c r="I49" s="431">
        <f>'中分類1（浜松）'!H50</f>
        <v>100.5</v>
      </c>
      <c r="J49" s="431">
        <f>'中分類1（浜松）'!I50</f>
        <v>0.5</v>
      </c>
      <c r="K49" s="440">
        <f t="shared" si="2"/>
        <v>1.3473053892215569e-003</v>
      </c>
      <c r="L49" s="446">
        <f t="shared" si="3"/>
        <v>4.8118049615055607e-002</v>
      </c>
    </row>
    <row r="50" spans="1:12" ht="15.75" customHeight="1">
      <c r="A50" s="393"/>
      <c r="F50" s="419"/>
      <c r="G50" s="425"/>
      <c r="H50" s="434"/>
      <c r="I50" s="434"/>
      <c r="J50" s="434"/>
      <c r="K50" s="441"/>
      <c r="L50" s="441"/>
    </row>
    <row r="51" spans="1:12" ht="15.75" customHeight="1">
      <c r="A51" s="393"/>
      <c r="B51" s="403" t="s">
        <v>209</v>
      </c>
      <c r="C51" s="403"/>
      <c r="D51" s="403"/>
      <c r="E51" s="403"/>
      <c r="F51" s="417"/>
      <c r="G51" s="424">
        <f>'中分類2（浜松）'!F6</f>
        <v>329</v>
      </c>
      <c r="H51" s="431">
        <f>'中分類2（浜松）'!G6</f>
        <v>100.7</v>
      </c>
      <c r="I51" s="431">
        <f>'中分類2（浜松）'!H6</f>
        <v>103</v>
      </c>
      <c r="J51" s="431">
        <f>'中分類2（浜松）'!I6</f>
        <v>2.2999999999999998</v>
      </c>
      <c r="K51" s="440">
        <f t="shared" ref="K51:K60" si="4">((I51-H51)*G51/10000)/$H$5*100</f>
        <v>7.5518962075848198e-002</v>
      </c>
      <c r="L51" s="446">
        <f t="shared" ref="L51:L60" si="5">K51/$J$5*100</f>
        <v>2.69710578842315</v>
      </c>
    </row>
    <row r="52" spans="1:12" ht="15.75" customHeight="1">
      <c r="A52" s="393"/>
      <c r="B52" s="402"/>
      <c r="C52" s="402"/>
      <c r="D52" s="411" t="s">
        <v>124</v>
      </c>
      <c r="E52" s="407"/>
      <c r="F52" s="417"/>
      <c r="G52" s="424">
        <f>'中分類2（浜松）'!F7</f>
        <v>136</v>
      </c>
      <c r="H52" s="431">
        <f>'中分類2（浜松）'!G7</f>
        <v>100.5</v>
      </c>
      <c r="I52" s="431">
        <f>'中分類2（浜松）'!H7</f>
        <v>102.4</v>
      </c>
      <c r="J52" s="431">
        <f>'中分類2（浜松）'!I7</f>
        <v>1.9</v>
      </c>
      <c r="K52" s="440">
        <f t="shared" si="4"/>
        <v>2.5788423153692695e-002</v>
      </c>
      <c r="L52" s="446">
        <f t="shared" si="5"/>
        <v>0.92101511263188196</v>
      </c>
    </row>
    <row r="53" spans="1:12" ht="15.75" customHeight="1">
      <c r="A53" s="393"/>
      <c r="B53" s="402"/>
      <c r="C53" s="402"/>
      <c r="D53" s="402"/>
      <c r="E53" s="402" t="s">
        <v>224</v>
      </c>
      <c r="F53" s="417"/>
      <c r="G53" s="424">
        <f>'中分類2（浜松）'!F8</f>
        <v>7</v>
      </c>
      <c r="H53" s="431">
        <f>'中分類2（浜松）'!G8</f>
        <v>96.4</v>
      </c>
      <c r="I53" s="431">
        <f>'中分類2（浜松）'!H8</f>
        <v>101</v>
      </c>
      <c r="J53" s="431">
        <f>'中分類2（浜松）'!I8</f>
        <v>4.9000000000000004</v>
      </c>
      <c r="K53" s="440">
        <f t="shared" si="4"/>
        <v>3.2135728542914133e-003</v>
      </c>
      <c r="L53" s="446">
        <f t="shared" si="5"/>
        <v>0.1147704590818362</v>
      </c>
    </row>
    <row r="54" spans="1:12" ht="15.75" customHeight="1">
      <c r="A54" s="393"/>
      <c r="B54" s="402"/>
      <c r="C54" s="402"/>
      <c r="D54" s="402"/>
      <c r="E54" s="402" t="s">
        <v>53</v>
      </c>
      <c r="F54" s="417"/>
      <c r="G54" s="424">
        <f>'中分類2（浜松）'!F9</f>
        <v>129</v>
      </c>
      <c r="H54" s="431">
        <f>'中分類2（浜松）'!G9</f>
        <v>100.7</v>
      </c>
      <c r="I54" s="431">
        <f>'中分類2（浜松）'!H9</f>
        <v>102.5</v>
      </c>
      <c r="J54" s="431">
        <f>'中分類2（浜松）'!I9</f>
        <v>1.7</v>
      </c>
      <c r="K54" s="440">
        <f t="shared" si="4"/>
        <v>2.3173652694610747e-002</v>
      </c>
      <c r="L54" s="446">
        <f t="shared" si="5"/>
        <v>0.82763045337895524</v>
      </c>
    </row>
    <row r="55" spans="1:12" ht="15.75" customHeight="1">
      <c r="A55" s="393"/>
      <c r="B55" s="402"/>
      <c r="C55" s="402"/>
      <c r="D55" s="411" t="s">
        <v>225</v>
      </c>
      <c r="E55" s="407"/>
      <c r="F55" s="417"/>
      <c r="G55" s="424">
        <f>'中分類2（浜松）'!F10</f>
        <v>100</v>
      </c>
      <c r="H55" s="431">
        <f>'中分類2（浜松）'!G10</f>
        <v>102.1</v>
      </c>
      <c r="I55" s="431">
        <f>'中分類2（浜松）'!H10</f>
        <v>104</v>
      </c>
      <c r="J55" s="431">
        <f>'中分類2（浜松）'!I10</f>
        <v>1.9</v>
      </c>
      <c r="K55" s="440">
        <f t="shared" si="4"/>
        <v>1.896207584830345e-002</v>
      </c>
      <c r="L55" s="446">
        <f t="shared" si="5"/>
        <v>0.67721699458226614</v>
      </c>
    </row>
    <row r="56" spans="1:12" ht="15.75" customHeight="1">
      <c r="A56" s="393"/>
      <c r="B56" s="402"/>
      <c r="C56" s="402"/>
      <c r="D56" s="402"/>
      <c r="E56" s="402" t="s">
        <v>226</v>
      </c>
      <c r="F56" s="417"/>
      <c r="G56" s="424">
        <f>'中分類2（浜松）'!F11</f>
        <v>68</v>
      </c>
      <c r="H56" s="431">
        <f>'中分類2（浜松）'!G11</f>
        <v>102.6</v>
      </c>
      <c r="I56" s="431">
        <f>'中分類2（浜松）'!H11</f>
        <v>104</v>
      </c>
      <c r="J56" s="431">
        <f>'中分類2（浜松）'!I11</f>
        <v>1.4</v>
      </c>
      <c r="K56" s="440">
        <f t="shared" si="4"/>
        <v>9.5009980039920533e-003</v>
      </c>
      <c r="L56" s="446">
        <f t="shared" si="5"/>
        <v>0.33932135728543045</v>
      </c>
    </row>
    <row r="57" spans="1:12" ht="15.75" customHeight="1">
      <c r="A57" s="393"/>
      <c r="B57" s="404"/>
      <c r="C57" s="402"/>
      <c r="D57" s="402"/>
      <c r="E57" s="402" t="s">
        <v>103</v>
      </c>
      <c r="F57" s="417"/>
      <c r="G57" s="424">
        <f>'中分類2（浜松）'!F12</f>
        <v>31</v>
      </c>
      <c r="H57" s="431">
        <f>'中分類2（浜松）'!G12</f>
        <v>101</v>
      </c>
      <c r="I57" s="431">
        <f>'中分類2（浜松）'!H12</f>
        <v>103.9</v>
      </c>
      <c r="J57" s="431">
        <f>'中分類2（浜松）'!I12</f>
        <v>2.9</v>
      </c>
      <c r="K57" s="440">
        <f t="shared" si="4"/>
        <v>8.9720558882235707e-003</v>
      </c>
      <c r="L57" s="446">
        <f t="shared" si="5"/>
        <v>0.32043056743655607</v>
      </c>
    </row>
    <row r="58" spans="1:12" ht="15.75" customHeight="1">
      <c r="A58" s="393"/>
      <c r="B58" s="402"/>
      <c r="C58" s="402"/>
      <c r="D58" s="411" t="s">
        <v>200</v>
      </c>
      <c r="E58" s="407"/>
      <c r="F58" s="417"/>
      <c r="G58" s="424">
        <f>'中分類2（浜松）'!F13</f>
        <v>47</v>
      </c>
      <c r="H58" s="431">
        <f>'中分類2（浜松）'!G13</f>
        <v>99.1</v>
      </c>
      <c r="I58" s="431">
        <f>'中分類2（浜松）'!H13</f>
        <v>104.4</v>
      </c>
      <c r="J58" s="431">
        <f>'中分類2（浜松）'!I13</f>
        <v>5.4</v>
      </c>
      <c r="K58" s="440">
        <f t="shared" si="4"/>
        <v>2.4860279441117818e-002</v>
      </c>
      <c r="L58" s="446">
        <f t="shared" si="5"/>
        <v>0.88786712289706493</v>
      </c>
    </row>
    <row r="59" spans="1:12" ht="15.75" customHeight="1">
      <c r="A59" s="393"/>
      <c r="B59" s="402"/>
      <c r="C59" s="402"/>
      <c r="D59" s="411" t="s">
        <v>228</v>
      </c>
      <c r="E59" s="407"/>
      <c r="F59" s="417"/>
      <c r="G59" s="424">
        <f>'中分類2（浜松）'!F14</f>
        <v>28</v>
      </c>
      <c r="H59" s="431">
        <f>'中分類2（浜松）'!G14</f>
        <v>99.1</v>
      </c>
      <c r="I59" s="431">
        <f>'中分類2（浜松）'!H14</f>
        <v>98.1</v>
      </c>
      <c r="J59" s="431">
        <f>'中分類2（浜松）'!I14</f>
        <v>-1</v>
      </c>
      <c r="K59" s="440">
        <f t="shared" si="4"/>
        <v>-2.7944111776447107e-003</v>
      </c>
      <c r="L59" s="446">
        <f t="shared" si="5"/>
        <v>-9.9800399201596821e-002</v>
      </c>
    </row>
    <row r="60" spans="1:12" ht="15.75" customHeight="1">
      <c r="A60" s="393"/>
      <c r="B60" s="402"/>
      <c r="C60" s="402"/>
      <c r="D60" s="411" t="s">
        <v>51</v>
      </c>
      <c r="E60" s="407"/>
      <c r="F60" s="417"/>
      <c r="G60" s="424">
        <f>'中分類2（浜松）'!F15</f>
        <v>17</v>
      </c>
      <c r="H60" s="431">
        <f>'中分類2（浜松）'!G15</f>
        <v>100.3</v>
      </c>
      <c r="I60" s="431">
        <f>'中分類2（浜松）'!H15</f>
        <v>105.1</v>
      </c>
      <c r="J60" s="431">
        <f>'中分類2（浜松）'!I15</f>
        <v>4.8</v>
      </c>
      <c r="K60" s="440">
        <f t="shared" si="4"/>
        <v>8.143712574850295e-003</v>
      </c>
      <c r="L60" s="446">
        <f t="shared" si="5"/>
        <v>0.29084687767322481</v>
      </c>
    </row>
    <row r="61" spans="1:12" ht="15.75" customHeight="1">
      <c r="A61" s="393"/>
      <c r="F61" s="419"/>
      <c r="G61" s="425"/>
      <c r="H61" s="434"/>
      <c r="I61" s="434"/>
      <c r="J61" s="434"/>
      <c r="K61" s="441"/>
      <c r="L61" s="441"/>
    </row>
    <row r="62" spans="1:12" ht="15.75" customHeight="1">
      <c r="A62" s="393"/>
      <c r="B62" s="403" t="s">
        <v>229</v>
      </c>
      <c r="C62" s="403"/>
      <c r="D62" s="403"/>
      <c r="E62" s="403"/>
      <c r="F62" s="417"/>
      <c r="G62" s="424">
        <f>'中分類2（浜松）'!F17</f>
        <v>516</v>
      </c>
      <c r="H62" s="431">
        <f>'中分類2（浜松）'!G17</f>
        <v>99.2</v>
      </c>
      <c r="I62" s="431">
        <f>'中分類2（浜松）'!H17</f>
        <v>99</v>
      </c>
      <c r="J62" s="431">
        <f>'中分類2（浜松）'!I17</f>
        <v>-0.2</v>
      </c>
      <c r="K62" s="440">
        <f>((I62-H62)*G62/10000)/$H$5*100</f>
        <v>-1.0299401197604937e-002</v>
      </c>
      <c r="L62" s="446">
        <f>K62/$J$5*100</f>
        <v>-0.36783575705731919</v>
      </c>
    </row>
    <row r="63" spans="1:12" ht="15.75" customHeight="1">
      <c r="A63" s="393"/>
      <c r="B63" s="402"/>
      <c r="C63" s="402"/>
      <c r="D63" s="411" t="s">
        <v>296</v>
      </c>
      <c r="E63" s="407"/>
      <c r="F63" s="417"/>
      <c r="G63" s="424">
        <f>'中分類2（浜松）'!F18</f>
        <v>130</v>
      </c>
      <c r="H63" s="431">
        <f>'中分類2（浜松）'!G18</f>
        <v>100</v>
      </c>
      <c r="I63" s="431">
        <f>'中分類2（浜松）'!H18</f>
        <v>100.3</v>
      </c>
      <c r="J63" s="431">
        <f>'中分類2（浜松）'!I18</f>
        <v>0.2</v>
      </c>
      <c r="K63" s="440">
        <f>((I63-H63)*G63/10000)/$H$5*100</f>
        <v>3.8922155688622386e-003</v>
      </c>
      <c r="L63" s="446">
        <f>K63/$J$5*100</f>
        <v>0.1390076988879371</v>
      </c>
    </row>
    <row r="64" spans="1:12" ht="15.75" customHeight="1">
      <c r="A64" s="395"/>
      <c r="B64" s="402"/>
      <c r="C64" s="402"/>
      <c r="D64" s="411" t="s">
        <v>74</v>
      </c>
      <c r="E64" s="407"/>
      <c r="F64" s="417"/>
      <c r="G64" s="424">
        <f>'中分類2（浜松）'!F19</f>
        <v>98</v>
      </c>
      <c r="H64" s="431">
        <f>'中分類2（浜松）'!G19</f>
        <v>96.8</v>
      </c>
      <c r="I64" s="431">
        <f>'中分類2（浜松）'!H19</f>
        <v>98.8</v>
      </c>
      <c r="J64" s="431">
        <f>'中分類2（浜松）'!I19</f>
        <v>2.1</v>
      </c>
      <c r="K64" s="440">
        <f>((I64-H64)*G64/10000)/$H$5*100</f>
        <v>1.9560878243512974e-002</v>
      </c>
      <c r="L64" s="446">
        <f>K64/$J$5*100</f>
        <v>0.69860279441117767</v>
      </c>
    </row>
    <row r="65" spans="1:12" ht="15.75" customHeight="1">
      <c r="A65" s="393"/>
      <c r="B65" s="402"/>
      <c r="C65" s="402"/>
      <c r="D65" s="411" t="s">
        <v>4</v>
      </c>
      <c r="E65" s="407"/>
      <c r="F65" s="417"/>
      <c r="G65" s="424">
        <f>'中分類2（浜松）'!F20</f>
        <v>288</v>
      </c>
      <c r="H65" s="431">
        <f>'中分類2（浜松）'!G20</f>
        <v>99.6</v>
      </c>
      <c r="I65" s="431">
        <f>'中分類2（浜松）'!H20</f>
        <v>98.5</v>
      </c>
      <c r="J65" s="431">
        <f>'中分類2（浜松）'!I20</f>
        <v>-1.1000000000000001</v>
      </c>
      <c r="K65" s="440">
        <f>((I65-H65)*G65/10000)/$H$5*100</f>
        <v>-3.1616766467065703e-002</v>
      </c>
      <c r="L65" s="446">
        <f>K65/$J$5*100</f>
        <v>-1.1291702309666323</v>
      </c>
    </row>
    <row r="66" spans="1:12" ht="15.75" customHeight="1">
      <c r="A66" s="393"/>
      <c r="F66" s="419"/>
      <c r="G66" s="425"/>
      <c r="H66" s="434"/>
      <c r="I66" s="434"/>
      <c r="J66" s="434"/>
      <c r="K66" s="441"/>
      <c r="L66" s="441"/>
    </row>
    <row r="67" spans="1:12" ht="15.75" customHeight="1">
      <c r="A67" s="393"/>
      <c r="B67" s="403" t="s">
        <v>221</v>
      </c>
      <c r="C67" s="403"/>
      <c r="D67" s="403"/>
      <c r="E67" s="403"/>
      <c r="F67" s="417"/>
      <c r="G67" s="424">
        <f>'中分類2（浜松）'!F22</f>
        <v>1623</v>
      </c>
      <c r="H67" s="431">
        <f>'中分類2（浜松）'!G22</f>
        <v>96.5</v>
      </c>
      <c r="I67" s="431">
        <f>'中分類2（浜松）'!H22</f>
        <v>96.1</v>
      </c>
      <c r="J67" s="431">
        <f>'中分類2（浜松）'!I22</f>
        <v>-0.4</v>
      </c>
      <c r="K67" s="440">
        <f>((I67-H67)*G67/10000)/$H$5*100</f>
        <v>-6.4790419161677562e-002</v>
      </c>
      <c r="L67" s="446">
        <f>K67/$J$5*100</f>
        <v>-2.3139435414884844</v>
      </c>
    </row>
    <row r="68" spans="1:12" ht="15.75" customHeight="1">
      <c r="A68" s="393"/>
      <c r="B68" s="402"/>
      <c r="C68" s="402"/>
      <c r="D68" s="411" t="s">
        <v>190</v>
      </c>
      <c r="E68" s="407"/>
      <c r="F68" s="417"/>
      <c r="G68" s="424">
        <f>'中分類2（浜松）'!F23</f>
        <v>109</v>
      </c>
      <c r="H68" s="431">
        <f>'中分類2（浜松）'!G23</f>
        <v>100.3</v>
      </c>
      <c r="I68" s="431">
        <f>'中分類2（浜松）'!H23</f>
        <v>100.1</v>
      </c>
      <c r="J68" s="431">
        <f>'中分類2（浜松）'!I23</f>
        <v>-0.3</v>
      </c>
      <c r="K68" s="440">
        <f>((I68-H68)*G68/10000)/$H$5*100</f>
        <v>-2.1756487025948413e-003</v>
      </c>
      <c r="L68" s="446">
        <f>K68/$J$5*100</f>
        <v>-7.7701739378387188e-002</v>
      </c>
    </row>
    <row r="69" spans="1:12" s="258" customFormat="1" ht="15.75" customHeight="1">
      <c r="A69" s="394"/>
      <c r="B69" s="402"/>
      <c r="C69" s="402"/>
      <c r="D69" s="411" t="s">
        <v>10</v>
      </c>
      <c r="E69" s="407"/>
      <c r="F69" s="417"/>
      <c r="G69" s="424">
        <f>'中分類2（浜松）'!F24</f>
        <v>1099</v>
      </c>
      <c r="H69" s="431">
        <f>'中分類2（浜松）'!G24</f>
        <v>102.8</v>
      </c>
      <c r="I69" s="431">
        <f>'中分類2（浜松）'!H24</f>
        <v>106.2</v>
      </c>
      <c r="J69" s="431">
        <f>'中分類2（浜松）'!I24</f>
        <v>3.2</v>
      </c>
      <c r="K69" s="440">
        <f>((I69-H69)*G69/10000)/$H$5*100</f>
        <v>0.37291417165668722</v>
      </c>
      <c r="L69" s="446">
        <f>K69/$J$5*100</f>
        <v>13.318363273453116</v>
      </c>
    </row>
    <row r="70" spans="1:12" ht="15.75" customHeight="1">
      <c r="A70" s="393"/>
      <c r="B70" s="402"/>
      <c r="C70" s="402"/>
      <c r="D70" s="411" t="s">
        <v>234</v>
      </c>
      <c r="E70" s="407"/>
      <c r="F70" s="417"/>
      <c r="G70" s="424">
        <f>'中分類2（浜松）'!F25</f>
        <v>415</v>
      </c>
      <c r="H70" s="431">
        <f>'中分類2（浜松）'!G25</f>
        <v>78.599999999999994</v>
      </c>
      <c r="I70" s="431">
        <f>'中分類2（浜松）'!H25</f>
        <v>68.5</v>
      </c>
      <c r="J70" s="431">
        <f>'中分類2（浜松）'!I25</f>
        <v>-12.8</v>
      </c>
      <c r="K70" s="440">
        <f>((I70-H70)*G70/10000)/$H$5*100</f>
        <v>-0.41831337325349272</v>
      </c>
      <c r="L70" s="446">
        <f>K70/$J$5*100</f>
        <v>-14.939763330481885</v>
      </c>
    </row>
    <row r="71" spans="1:12" ht="15.75" customHeight="1">
      <c r="A71" s="393"/>
      <c r="F71" s="419"/>
      <c r="G71" s="425"/>
      <c r="H71" s="434"/>
      <c r="I71" s="434"/>
      <c r="J71" s="434"/>
      <c r="K71" s="441"/>
      <c r="L71" s="441"/>
    </row>
    <row r="72" spans="1:12" s="258" customFormat="1" ht="15.75" customHeight="1">
      <c r="A72" s="394"/>
      <c r="B72" s="403" t="s">
        <v>126</v>
      </c>
      <c r="C72" s="403"/>
      <c r="D72" s="403"/>
      <c r="E72" s="403"/>
      <c r="F72" s="417"/>
      <c r="G72" s="424">
        <f>'中分類2（浜松）'!F27</f>
        <v>224</v>
      </c>
      <c r="H72" s="431">
        <f>'中分類2（浜松）'!G27</f>
        <v>98.6</v>
      </c>
      <c r="I72" s="431">
        <f>'中分類2（浜松）'!H27</f>
        <v>94.6</v>
      </c>
      <c r="J72" s="431">
        <f>'中分類2（浜松）'!I27</f>
        <v>-4.0999999999999996</v>
      </c>
      <c r="K72" s="440">
        <f>((I72-H72)*G72/10000)/$H$5*100</f>
        <v>-8.9421157684630742e-002</v>
      </c>
      <c r="L72" s="446">
        <f>K72/$J$5*100</f>
        <v>-3.1936127744510983</v>
      </c>
    </row>
    <row r="73" spans="1:12" ht="15.75" customHeight="1">
      <c r="A73" s="393"/>
      <c r="B73" s="402"/>
      <c r="C73" s="402"/>
      <c r="D73" s="411" t="s">
        <v>81</v>
      </c>
      <c r="E73" s="407"/>
      <c r="F73" s="417"/>
      <c r="G73" s="424">
        <f>'中分類2（浜松）'!F28</f>
        <v>140</v>
      </c>
      <c r="H73" s="431">
        <f>'中分類2（浜松）'!G28</f>
        <v>97.1</v>
      </c>
      <c r="I73" s="431">
        <f>'中分類2（浜松）'!H28</f>
        <v>90.2</v>
      </c>
      <c r="J73" s="431">
        <f>'中分類2（浜松）'!I28</f>
        <v>-7.1</v>
      </c>
      <c r="K73" s="440">
        <f>((I73-H73)*G73/10000)/$H$5*100</f>
        <v>-9.6407185628742398e-002</v>
      </c>
      <c r="L73" s="446">
        <f>K73/$J$5*100</f>
        <v>-3.4431137724550855</v>
      </c>
    </row>
    <row r="74" spans="1:12" ht="15.75" customHeight="1">
      <c r="A74" s="393"/>
      <c r="B74" s="404"/>
      <c r="C74" s="404"/>
      <c r="D74" s="411" t="s">
        <v>235</v>
      </c>
      <c r="E74" s="407"/>
      <c r="F74" s="417"/>
      <c r="G74" s="424">
        <f>'中分類2（浜松）'!F29</f>
        <v>5</v>
      </c>
      <c r="H74" s="431">
        <f>'中分類2（浜松）'!G29</f>
        <v>100.1</v>
      </c>
      <c r="I74" s="431">
        <f>'中分類2（浜松）'!H29</f>
        <v>103.2</v>
      </c>
      <c r="J74" s="431">
        <f>'中分類2（浜松）'!I29</f>
        <v>3</v>
      </c>
      <c r="K74" s="440">
        <f>((I74-H74)*G74/10000)/$H$5*100</f>
        <v>1.5469061876247547e-003</v>
      </c>
      <c r="L74" s="446">
        <f>K74/$J$5*100</f>
        <v>5.524664955802696e-002</v>
      </c>
    </row>
    <row r="75" spans="1:12" ht="15.75" customHeight="1">
      <c r="A75" s="393"/>
      <c r="B75" s="402"/>
      <c r="C75" s="402"/>
      <c r="D75" s="411" t="s">
        <v>236</v>
      </c>
      <c r="E75" s="407"/>
      <c r="F75" s="417"/>
      <c r="G75" s="424">
        <f>'中分類2（浜松）'!F30</f>
        <v>79</v>
      </c>
      <c r="H75" s="431">
        <f>'中分類2（浜松）'!G30</f>
        <v>101.2</v>
      </c>
      <c r="I75" s="431">
        <f>'中分類2（浜松）'!H30</f>
        <v>101.8</v>
      </c>
      <c r="J75" s="431">
        <f>'中分類2（浜松）'!I30</f>
        <v>0.6</v>
      </c>
      <c r="K75" s="440">
        <f>((I75-H75)*G75/10000)/$H$5*100</f>
        <v>4.7305389221556438e-003</v>
      </c>
      <c r="L75" s="446">
        <f>K75/$J$5*100</f>
        <v>0.16894781864841585</v>
      </c>
    </row>
    <row r="76" spans="1:12" ht="15.75" customHeight="1">
      <c r="A76" s="393"/>
      <c r="F76" s="419"/>
      <c r="G76" s="425"/>
      <c r="H76" s="434"/>
      <c r="I76" s="434"/>
      <c r="J76" s="434"/>
      <c r="K76" s="441"/>
      <c r="L76" s="441"/>
    </row>
    <row r="77" spans="1:12" ht="15.75" customHeight="1">
      <c r="A77" s="393"/>
      <c r="B77" s="403" t="s">
        <v>238</v>
      </c>
      <c r="C77" s="403"/>
      <c r="D77" s="403"/>
      <c r="E77" s="403"/>
      <c r="F77" s="417"/>
      <c r="G77" s="424">
        <f>'中分類2（浜松）'!F32</f>
        <v>912</v>
      </c>
      <c r="H77" s="431">
        <f>'中分類2（浜松）'!G32</f>
        <v>101.6</v>
      </c>
      <c r="I77" s="431">
        <f>'中分類2（浜松）'!H32</f>
        <v>103.2</v>
      </c>
      <c r="J77" s="431">
        <f>'中分類2（浜松）'!I32</f>
        <v>1.6</v>
      </c>
      <c r="K77" s="440">
        <f>((I77-H77)*G77/10000)/$H$5*100</f>
        <v>0.14562874251497082</v>
      </c>
      <c r="L77" s="446">
        <f>K77/$J$5*100</f>
        <v>5.2010265183918154</v>
      </c>
    </row>
    <row r="78" spans="1:12" ht="15.75" customHeight="1">
      <c r="A78" s="393"/>
      <c r="B78" s="402"/>
      <c r="C78" s="402"/>
      <c r="D78" s="411" t="s">
        <v>240</v>
      </c>
      <c r="E78" s="407"/>
      <c r="F78" s="417"/>
      <c r="G78" s="424">
        <f>'中分類2（浜松）'!F33</f>
        <v>71</v>
      </c>
      <c r="H78" s="431">
        <f>'中分類2（浜松）'!G33</f>
        <v>100.4</v>
      </c>
      <c r="I78" s="431">
        <f>'中分類2（浜松）'!H33</f>
        <v>103.9</v>
      </c>
      <c r="J78" s="431">
        <f>'中分類2（浜松）'!I33</f>
        <v>3.4</v>
      </c>
      <c r="K78" s="440">
        <f>((I78-H78)*G78/10000)/$H$5*100</f>
        <v>2.4800399201596806e-002</v>
      </c>
      <c r="L78" s="446">
        <f>K78/$J$5*100</f>
        <v>0.88572854291417169</v>
      </c>
    </row>
    <row r="79" spans="1:12" ht="15.75" customHeight="1">
      <c r="A79" s="393"/>
      <c r="B79" s="402"/>
      <c r="C79" s="402"/>
      <c r="D79" s="411" t="s">
        <v>203</v>
      </c>
      <c r="E79" s="407"/>
      <c r="F79" s="417"/>
      <c r="G79" s="424">
        <f>'中分類2（浜松）'!F34</f>
        <v>213</v>
      </c>
      <c r="H79" s="431">
        <f>'中分類2（浜松）'!G34</f>
        <v>99.8</v>
      </c>
      <c r="I79" s="431">
        <f>'中分類2（浜松）'!H34</f>
        <v>103.7</v>
      </c>
      <c r="J79" s="431">
        <f>'中分類2（浜松）'!I34</f>
        <v>3.9</v>
      </c>
      <c r="K79" s="440">
        <f>((I79-H79)*G79/10000)/$H$5*100</f>
        <v>8.2904191616766584e-002</v>
      </c>
      <c r="L79" s="446">
        <f>K79/$J$5*100</f>
        <v>2.9608639863130923</v>
      </c>
    </row>
    <row r="80" spans="1:12" ht="15.75" customHeight="1">
      <c r="A80" s="393"/>
      <c r="B80" s="404"/>
      <c r="C80" s="404"/>
      <c r="D80" s="411" t="s">
        <v>106</v>
      </c>
      <c r="E80" s="407"/>
      <c r="F80" s="417"/>
      <c r="G80" s="424">
        <f>'中分類2（浜松）'!F35</f>
        <v>107</v>
      </c>
      <c r="H80" s="431">
        <f>'中分類2（浜松）'!G35</f>
        <v>105.2</v>
      </c>
      <c r="I80" s="431">
        <f>'中分類2（浜松）'!H35</f>
        <v>106.2</v>
      </c>
      <c r="J80" s="431">
        <f>'中分類2（浜松）'!I35</f>
        <v>1</v>
      </c>
      <c r="K80" s="440">
        <f>((I80-H80)*G80/10000)/$H$5*100</f>
        <v>1.0678642714570858e-002</v>
      </c>
      <c r="L80" s="446">
        <f>K80/$J$5*100</f>
        <v>0.38138009694895925</v>
      </c>
    </row>
    <row r="81" spans="1:12" s="258" customFormat="1" ht="15.75" customHeight="1">
      <c r="A81" s="394"/>
      <c r="B81" s="402"/>
      <c r="C81" s="402"/>
      <c r="D81" s="411" t="s">
        <v>243</v>
      </c>
      <c r="E81" s="407"/>
      <c r="F81" s="417"/>
      <c r="G81" s="424">
        <f>'中分類2（浜松）'!F36</f>
        <v>522</v>
      </c>
      <c r="H81" s="431">
        <f>'中分類2（浜松）'!G36</f>
        <v>101.7</v>
      </c>
      <c r="I81" s="431">
        <f>'中分類2（浜松）'!H36</f>
        <v>102.3</v>
      </c>
      <c r="J81" s="431">
        <f>'中分類2（浜松）'!I36</f>
        <v>0.6</v>
      </c>
      <c r="K81" s="440">
        <f>((I81-H81)*G81/10000)/$H$5*100</f>
        <v>3.1257485029939823e-002</v>
      </c>
      <c r="L81" s="446">
        <f>K81/$J$5*100</f>
        <v>1.1163387510692795</v>
      </c>
    </row>
    <row r="82" spans="1:12" ht="15.75" customHeight="1">
      <c r="A82" s="393"/>
      <c r="B82" s="402"/>
      <c r="C82" s="402"/>
      <c r="D82" s="407"/>
      <c r="E82" s="407"/>
      <c r="F82" s="417"/>
      <c r="G82" s="424"/>
      <c r="H82" s="431"/>
      <c r="I82" s="431"/>
      <c r="J82" s="431"/>
      <c r="K82" s="440"/>
      <c r="L82" s="446"/>
    </row>
    <row r="83" spans="1:12" ht="15.75" customHeight="1">
      <c r="A83" s="393"/>
      <c r="B83" s="403" t="s">
        <v>244</v>
      </c>
      <c r="C83" s="403"/>
      <c r="D83" s="403"/>
      <c r="E83" s="403"/>
      <c r="F83" s="417"/>
      <c r="G83" s="424">
        <f>'中分類2（浜松）'!F38</f>
        <v>626</v>
      </c>
      <c r="H83" s="431">
        <f>'中分類2（浜松）'!G38</f>
        <v>100.7</v>
      </c>
      <c r="I83" s="431">
        <f>'中分類2（浜松）'!H38</f>
        <v>101.3</v>
      </c>
      <c r="J83" s="431">
        <f>'中分類2（浜松）'!I38</f>
        <v>0.6</v>
      </c>
      <c r="K83" s="440">
        <f t="shared" ref="K83:K88" si="6">((I83-H83)*G83/10000)/$H$5*100</f>
        <v>3.7485029940119402e-002</v>
      </c>
      <c r="L83" s="446">
        <f t="shared" ref="L83:L88" si="7">K83/$J$5*100</f>
        <v>1.3387510692899789</v>
      </c>
    </row>
    <row r="84" spans="1:12" ht="15.75" customHeight="1">
      <c r="A84" s="395"/>
      <c r="B84" s="402"/>
      <c r="C84" s="402"/>
      <c r="D84" s="411" t="s">
        <v>245</v>
      </c>
      <c r="E84" s="407"/>
      <c r="F84" s="417"/>
      <c r="G84" s="424">
        <f>'中分類2（浜松）'!F39</f>
        <v>106</v>
      </c>
      <c r="H84" s="431">
        <f>'中分類2（浜松）'!G39</f>
        <v>102.1</v>
      </c>
      <c r="I84" s="431">
        <f>'中分類2（浜松）'!H39</f>
        <v>102.4</v>
      </c>
      <c r="J84" s="431">
        <f>'中分類2（浜松）'!I39</f>
        <v>0.3</v>
      </c>
      <c r="K84" s="440">
        <f t="shared" si="6"/>
        <v>3.1736526946108991e-003</v>
      </c>
      <c r="L84" s="446">
        <f t="shared" si="7"/>
        <v>0.1133447390932464</v>
      </c>
    </row>
    <row r="85" spans="1:12" ht="15.75" customHeight="1">
      <c r="A85" s="395"/>
      <c r="B85" s="402"/>
      <c r="C85" s="402"/>
      <c r="D85" s="411" t="s">
        <v>246</v>
      </c>
      <c r="E85" s="407"/>
      <c r="F85" s="417"/>
      <c r="G85" s="424">
        <f>'中分類2（浜松）'!F40</f>
        <v>177</v>
      </c>
      <c r="H85" s="431">
        <f>'中分類2（浜松）'!G40</f>
        <v>98.5</v>
      </c>
      <c r="I85" s="431">
        <f>'中分類2（浜松）'!H40</f>
        <v>97.1</v>
      </c>
      <c r="J85" s="431">
        <f>'中分類2（浜松）'!I40</f>
        <v>-1.4</v>
      </c>
      <c r="K85" s="440">
        <f t="shared" si="6"/>
        <v>-2.4730538922155789e-002</v>
      </c>
      <c r="L85" s="446">
        <f t="shared" si="7"/>
        <v>-0.88323353293413531</v>
      </c>
    </row>
    <row r="86" spans="1:12" ht="15.75" customHeight="1">
      <c r="A86" s="393"/>
      <c r="B86" s="402"/>
      <c r="C86" s="402"/>
      <c r="D86" s="411" t="s">
        <v>297</v>
      </c>
      <c r="E86" s="407"/>
      <c r="F86" s="417"/>
      <c r="G86" s="424">
        <f>'中分類2（浜松）'!F41</f>
        <v>59</v>
      </c>
      <c r="H86" s="431">
        <f>'中分類2（浜松）'!G41</f>
        <v>101.1</v>
      </c>
      <c r="I86" s="431">
        <f>'中分類2（浜松）'!H41</f>
        <v>107</v>
      </c>
      <c r="J86" s="431">
        <f>'中分類2（浜松）'!I41</f>
        <v>5.8</v>
      </c>
      <c r="K86" s="440">
        <f t="shared" si="6"/>
        <v>3.4740518962075882e-002</v>
      </c>
      <c r="L86" s="446">
        <f t="shared" si="7"/>
        <v>1.2407328200741388</v>
      </c>
    </row>
    <row r="87" spans="1:12" ht="15.75" customHeight="1">
      <c r="A87" s="393"/>
      <c r="B87" s="404"/>
      <c r="C87" s="404"/>
      <c r="D87" s="411" t="s">
        <v>249</v>
      </c>
      <c r="E87" s="407"/>
      <c r="F87" s="417"/>
      <c r="G87" s="424">
        <f>'中分類2（浜松）'!F42</f>
        <v>30</v>
      </c>
      <c r="H87" s="431">
        <f>'中分類2（浜松）'!G42</f>
        <v>108.5</v>
      </c>
      <c r="I87" s="431">
        <f>'中分類2（浜松）'!H42</f>
        <v>113.6</v>
      </c>
      <c r="J87" s="431">
        <f>'中分類2（浜松）'!I42</f>
        <v>4.8</v>
      </c>
      <c r="K87" s="440">
        <f t="shared" si="6"/>
        <v>1.5269461077844295e-002</v>
      </c>
      <c r="L87" s="446">
        <f t="shared" si="7"/>
        <v>0.54533789563729629</v>
      </c>
    </row>
    <row r="88" spans="1:12" ht="15.75" customHeight="1">
      <c r="A88" s="393"/>
      <c r="B88" s="402"/>
      <c r="C88" s="402"/>
      <c r="D88" s="411" t="s">
        <v>123</v>
      </c>
      <c r="E88" s="407"/>
      <c r="F88" s="417"/>
      <c r="G88" s="424">
        <f>'中分類2（浜松）'!F43</f>
        <v>254</v>
      </c>
      <c r="H88" s="431">
        <f>'中分類2（浜松）'!G43</f>
        <v>100.7</v>
      </c>
      <c r="I88" s="431">
        <f>'中分類2（浜松）'!H43</f>
        <v>101</v>
      </c>
      <c r="J88" s="431">
        <f>'中分類2（浜松）'!I43</f>
        <v>0.3</v>
      </c>
      <c r="K88" s="440">
        <f t="shared" si="6"/>
        <v>7.604790419161604e-003</v>
      </c>
      <c r="L88" s="446">
        <f t="shared" si="7"/>
        <v>0.27159965782720014</v>
      </c>
    </row>
    <row r="89" spans="1:12" ht="15.75" customHeight="1">
      <c r="A89" s="393"/>
      <c r="B89" s="402"/>
      <c r="C89" s="402"/>
      <c r="D89" s="407"/>
      <c r="E89" s="407"/>
      <c r="F89" s="417"/>
      <c r="G89" s="424"/>
      <c r="H89" s="431"/>
      <c r="I89" s="431"/>
      <c r="J89" s="431"/>
      <c r="K89" s="440"/>
      <c r="L89" s="446"/>
    </row>
    <row r="90" spans="1:12" ht="15.75" customHeight="1">
      <c r="A90" s="393"/>
      <c r="B90" s="402"/>
      <c r="C90" s="402"/>
      <c r="D90" s="402"/>
      <c r="E90" s="402"/>
      <c r="F90" s="417"/>
      <c r="G90" s="424"/>
      <c r="H90" s="431"/>
      <c r="I90" s="431"/>
      <c r="J90" s="431"/>
      <c r="K90" s="440"/>
      <c r="L90" s="446"/>
    </row>
    <row r="91" spans="1:12" ht="15.75" customHeight="1">
      <c r="A91" s="393"/>
      <c r="B91" s="92" t="s">
        <v>54</v>
      </c>
      <c r="C91" s="92"/>
      <c r="D91" s="92"/>
      <c r="E91" s="92"/>
      <c r="F91" s="417"/>
      <c r="G91" s="424"/>
      <c r="H91" s="431"/>
      <c r="I91" s="431"/>
      <c r="J91" s="431"/>
      <c r="K91" s="440"/>
      <c r="L91" s="446"/>
    </row>
    <row r="92" spans="1:12" ht="15.75" customHeight="1">
      <c r="A92" s="393"/>
      <c r="B92" s="92" t="s">
        <v>251</v>
      </c>
      <c r="C92" s="92"/>
      <c r="D92" s="92"/>
      <c r="E92" s="92"/>
      <c r="F92" s="417"/>
      <c r="G92" s="424">
        <f>'中分類2（浜松）'!F46</f>
        <v>327</v>
      </c>
      <c r="H92" s="431">
        <f>'中分類2（浜松）'!G46</f>
        <v>99.8</v>
      </c>
      <c r="I92" s="431">
        <f>'中分類2（浜松）'!H46</f>
        <v>98</v>
      </c>
      <c r="J92" s="431">
        <f>'中分類2（浜松）'!I46</f>
        <v>-1.8</v>
      </c>
      <c r="K92" s="440">
        <f>((I92-H92)*G92/10000)/$H$5*100</f>
        <v>-5.8742514970059785e-002</v>
      </c>
      <c r="L92" s="446">
        <f>K92/$J$5*100</f>
        <v>-2.0979469632164212</v>
      </c>
    </row>
    <row r="93" spans="1:12" ht="15.75" customHeight="1">
      <c r="A93" s="393"/>
      <c r="B93" s="92" t="s">
        <v>252</v>
      </c>
      <c r="C93" s="92"/>
      <c r="D93" s="92"/>
      <c r="E93" s="92"/>
      <c r="F93" s="417"/>
      <c r="G93" s="424">
        <f>'中分類2（浜松）'!F47</f>
        <v>746</v>
      </c>
      <c r="H93" s="431">
        <f>'中分類2（浜松）'!G47</f>
        <v>104.1</v>
      </c>
      <c r="I93" s="431">
        <f>'中分類2（浜松）'!H47</f>
        <v>124.8</v>
      </c>
      <c r="J93" s="431">
        <f>'中分類2（浜松）'!I47</f>
        <v>19.899999999999999</v>
      </c>
      <c r="K93" s="440">
        <f>((I93-H93)*G93/10000)/$H$5*100</f>
        <v>1.5411377245508984</v>
      </c>
      <c r="L93" s="446">
        <f>K93/$J$5*100</f>
        <v>55.040633019674942</v>
      </c>
    </row>
    <row r="94" spans="1:12" ht="15.75" customHeight="1">
      <c r="A94" s="393"/>
      <c r="B94" s="92" t="s">
        <v>253</v>
      </c>
      <c r="C94" s="92"/>
      <c r="D94" s="92"/>
      <c r="E94" s="92"/>
      <c r="F94" s="417"/>
      <c r="G94" s="424">
        <f>'中分類2（浜松）'!F48</f>
        <v>470</v>
      </c>
      <c r="H94" s="431">
        <f>'中分類2（浜松）'!G48</f>
        <v>81.900000000000006</v>
      </c>
      <c r="I94" s="450">
        <f>'中分類2（浜松）'!H48</f>
        <v>71.5</v>
      </c>
      <c r="J94" s="431">
        <f>'中分類2（浜松）'!I48</f>
        <v>-12.6</v>
      </c>
      <c r="K94" s="440">
        <f>((I94-H94)*G94/10000)/$H$5*100</f>
        <v>-0.48782435129740548</v>
      </c>
      <c r="L94" s="446">
        <f>K94/$J$5*100</f>
        <v>-17.422298260621623</v>
      </c>
    </row>
    <row r="95" spans="1:12" ht="15.75" customHeight="1">
      <c r="A95" s="396"/>
      <c r="B95" s="405" t="s">
        <v>254</v>
      </c>
      <c r="C95" s="405"/>
      <c r="D95" s="405"/>
      <c r="E95" s="405"/>
      <c r="F95" s="420"/>
      <c r="G95" s="449">
        <f>'中分類2（浜松）'!F49</f>
        <v>916</v>
      </c>
      <c r="H95" s="432">
        <f>'中分類2（浜松）'!G49</f>
        <v>101.4</v>
      </c>
      <c r="I95" s="432">
        <f>'中分類2（浜松）'!H49</f>
        <v>103</v>
      </c>
      <c r="J95" s="432">
        <f>'中分類2（浜松）'!I49</f>
        <v>1.6</v>
      </c>
      <c r="K95" s="442">
        <f>((I95-H95)*G95/10000)/$H$5*100</f>
        <v>0.14626746506985977</v>
      </c>
      <c r="L95" s="447">
        <f>K95/$J$5*100</f>
        <v>5.2238380382092773</v>
      </c>
    </row>
    <row r="96" spans="1:12" ht="15.75" customHeight="1"/>
  </sheetData>
  <mergeCells count="4">
    <mergeCell ref="K2:L2"/>
    <mergeCell ref="J3:L3"/>
    <mergeCell ref="C9:E9"/>
    <mergeCell ref="G2:G4"/>
  </mergeCells>
  <phoneticPr fontId="20"/>
  <printOptions horizontalCentered="1"/>
  <pageMargins left="0.98425196850393704" right="0.59055118110236227" top="0.19685039370078741" bottom="0.19685039370078741" header="0.78740157480314965" footer="0.51181102362204722"/>
  <pageSetup paperSize="8" scale="85" fitToWidth="1" fitToHeight="1" orientation="portrait" usePrinterDefaults="1" r:id="rId1"/>
  <headerFooter alignWithMargins="0">
    <oddHeader>&amp;R元データ</oddHeader>
    <oddFooter>&amp;C&amp;"ＭＳ Ｐ明朝,標準"8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indexed="12"/>
    <pageSetUpPr fitToPage="1"/>
  </sheetPr>
  <dimension ref="A1:R88"/>
  <sheetViews>
    <sheetView view="pageBreakPreview" topLeftCell="A64" zoomScaleSheetLayoutView="100" workbookViewId="0">
      <selection activeCell="G78" sqref="G78"/>
    </sheetView>
  </sheetViews>
  <sheetFormatPr defaultRowHeight="14.45" customHeight="1"/>
  <cols>
    <col min="1" max="1" width="1.875" style="451" customWidth="1"/>
    <col min="2" max="4" width="1.875" style="387" customWidth="1"/>
    <col min="5" max="5" width="20.875" style="387" customWidth="1"/>
    <col min="6" max="6" width="2.125" style="226" customWidth="1"/>
    <col min="7" max="7" width="6.125" style="226" customWidth="1"/>
    <col min="8" max="8" width="8.125" style="227" customWidth="1"/>
    <col min="9" max="11" width="8.125" style="228" customWidth="1"/>
    <col min="12" max="13" width="8.125" style="388" customWidth="1"/>
    <col min="14" max="14" width="8.625" style="452" customWidth="1"/>
    <col min="15" max="15" width="4.625" style="452" customWidth="1"/>
    <col min="16" max="16" width="8.625" style="452" customWidth="1"/>
    <col min="17" max="17" width="4.625" style="452" customWidth="1"/>
    <col min="18" max="18" width="4.625" style="228" customWidth="1"/>
    <col min="19" max="19" width="3" style="228" customWidth="1"/>
    <col min="20" max="20" width="4" style="228" customWidth="1"/>
    <col min="21" max="21" width="9" style="228" bestFit="1" customWidth="1"/>
    <col min="22" max="16384" width="9" style="228" customWidth="1"/>
  </cols>
  <sheetData>
    <row r="1" spans="1:18" ht="17.100000000000001" customHeight="1">
      <c r="A1" s="453" t="s">
        <v>270</v>
      </c>
      <c r="B1" s="397"/>
      <c r="C1" s="406"/>
      <c r="D1" s="406"/>
      <c r="E1" s="406"/>
      <c r="F1" s="237"/>
      <c r="G1" s="237"/>
      <c r="H1" s="252"/>
      <c r="J1" s="267"/>
      <c r="K1" s="267"/>
    </row>
    <row r="2" spans="1:18" s="229" customFormat="1" ht="13.5" customHeight="1">
      <c r="A2" s="454"/>
      <c r="B2" s="398"/>
      <c r="C2" s="398"/>
      <c r="D2" s="398"/>
      <c r="E2" s="398"/>
      <c r="F2" s="465"/>
      <c r="G2" s="472" t="s">
        <v>140</v>
      </c>
      <c r="H2" s="421" t="s">
        <v>194</v>
      </c>
      <c r="I2" s="427" t="s">
        <v>107</v>
      </c>
      <c r="J2" s="433" t="s">
        <v>107</v>
      </c>
      <c r="K2" s="435"/>
      <c r="L2" s="437"/>
      <c r="M2" s="443"/>
      <c r="N2" s="504"/>
      <c r="O2" s="504"/>
      <c r="P2" s="504"/>
      <c r="Q2" s="504"/>
    </row>
    <row r="3" spans="1:18" s="229" customFormat="1" ht="13.5" customHeight="1">
      <c r="A3" s="455"/>
      <c r="B3" s="399"/>
      <c r="C3" s="399"/>
      <c r="D3" s="399"/>
      <c r="E3" s="399" t="s">
        <v>171</v>
      </c>
      <c r="F3" s="466"/>
      <c r="G3" s="473" t="s">
        <v>42</v>
      </c>
      <c r="H3" s="422"/>
      <c r="I3" s="482" t="s">
        <v>66</v>
      </c>
      <c r="J3" s="428" t="s">
        <v>307</v>
      </c>
      <c r="K3" s="438" t="s">
        <v>42</v>
      </c>
      <c r="L3" s="438"/>
      <c r="M3" s="444"/>
      <c r="N3" s="504"/>
      <c r="O3" s="504"/>
      <c r="P3" s="504"/>
      <c r="Q3" s="504"/>
    </row>
    <row r="4" spans="1:18" s="229" customFormat="1" ht="13.5" customHeight="1">
      <c r="A4" s="456"/>
      <c r="B4" s="400"/>
      <c r="C4" s="400"/>
      <c r="D4" s="400"/>
      <c r="E4" s="400"/>
      <c r="F4" s="467"/>
      <c r="G4" s="474" t="s">
        <v>299</v>
      </c>
      <c r="H4" s="423"/>
      <c r="I4" s="429"/>
      <c r="J4" s="429"/>
      <c r="K4" s="488" t="s">
        <v>279</v>
      </c>
      <c r="L4" s="493" t="s">
        <v>101</v>
      </c>
      <c r="M4" s="499" t="s">
        <v>30</v>
      </c>
      <c r="N4" s="504"/>
      <c r="O4" s="504"/>
      <c r="P4" s="504"/>
      <c r="Q4" s="504"/>
    </row>
    <row r="5" spans="1:18" s="258" customFormat="1" ht="15.75" customHeight="1">
      <c r="A5" s="457" t="str">
        <f ca="1">IF(ISERROR(N5)=TRUE,"",INDEX('寄与度･寄与率・静岡'!B:B,'前年比寄与度順・静岡'!$R5)&amp;INDEX('寄与度･寄与率・静岡'!C:C,'前年比寄与度順・静岡'!R5)&amp;INDEX('寄与度･寄与率・静岡'!D:D,'前年比寄与度順・静岡'!R5)&amp;INDEX('寄与度･寄与率・静岡'!E:E,'前年比寄与度順・静岡'!R5))</f>
        <v>持家の帰属家賃を除く総合</v>
      </c>
      <c r="B5" s="461"/>
      <c r="C5" s="461"/>
      <c r="D5" s="461"/>
      <c r="E5" s="461"/>
      <c r="F5" s="468" t="str">
        <f t="shared" ref="F5:F68" ca="1" si="0">IF(ISERROR(MATCH($A5,寄与度順用一覧,0))=FALSE,1,"")</f>
        <v/>
      </c>
      <c r="G5" s="475">
        <v>2.64</v>
      </c>
      <c r="H5" s="478">
        <f ca="1">IF(ISERROR($N5)=TRUE,"",INDEX('寄与度･寄与率・静岡'!G:G,'前年比寄与度順・静岡'!$R5))</f>
        <v>8579</v>
      </c>
      <c r="I5" s="483">
        <f ca="1">IF(ISERROR($N5)=TRUE,"",INDEX('寄与度･寄与率・静岡'!H:H,'前年比寄与度順・静岡'!$R5))</f>
        <v>99.2</v>
      </c>
      <c r="J5" s="483">
        <f ca="1">IF(ISERROR($N5)=TRUE,"",INDEX('寄与度･寄与率・静岡'!I:I,'前年比寄与度順・静岡'!$R5))</f>
        <v>102.2</v>
      </c>
      <c r="K5" s="489">
        <f ca="1">IF(ISERROR($N5)=TRUE,"",INDEX('寄与度･寄与率・静岡'!J:J,'前年比寄与度順・静岡'!$R5))</f>
        <v>3.1</v>
      </c>
      <c r="L5" s="494">
        <f ca="1">IF(ISERROR($N5)=TRUE,"",INDEX('寄与度･寄与率・静岡'!K:K,'前年比寄与度順・静岡'!$R5))</f>
        <v>2.5970736629667006</v>
      </c>
      <c r="M5" s="500">
        <f ca="1">IF(ISERROR($N5)=TRUE,"",INDEX('寄与度･寄与率・静岡'!L:L,'前年比寄与度順・静岡'!$R5))</f>
        <v>99.887448575642324</v>
      </c>
      <c r="N5" s="505">
        <f>LARGE('寄与度･寄与率・静岡'!$K$1:$K$88,ROW(A1))</f>
        <v>2.5970736629667006</v>
      </c>
      <c r="O5" s="258">
        <f>COUNTIF($N$4:$N5,$N5)-1</f>
        <v>0</v>
      </c>
      <c r="P5" s="505">
        <f t="shared" ref="P5:P68" si="1">N5+O5</f>
        <v>2.5970736629667006</v>
      </c>
      <c r="Q5" s="258" t="str">
        <f t="shared" ref="Q5:Q68" ca="1" si="2">IF(O5&gt;0,MATCH(P5-1,$P$1:$P$87,0),"")</f>
        <v/>
      </c>
      <c r="R5" s="258">
        <f ca="1">IF(Q5="",MATCH(N5,'寄与度･寄与率・静岡'!$K$1:$K$88,0),MATCH(N5,INDIRECT("寄与度・寄与率!$L"&amp;INDEX(R:R,Q5)+1&amp;":$L87"),0)+INDEX(R:R,Q5))</f>
        <v>7</v>
      </c>
    </row>
    <row r="6" spans="1:18" ht="15.75" customHeight="1">
      <c r="A6" s="458" t="str">
        <f ca="1">IF(ISERROR(N6)=TRUE,"",INDEX('寄与度･寄与率・静岡'!B:B,'前年比寄与度順・静岡'!$R6)&amp;INDEX('寄与度･寄与率・静岡'!C:C,'前年比寄与度順・静岡'!R6)&amp;INDEX('寄与度･寄与率・静岡'!D:D,'前年比寄与度順・静岡'!R6)&amp;INDEX('寄与度･寄与率・静岡'!E:E,'前年比寄与度順・静岡'!R6))</f>
        <v>持家の帰属家賃及び生鮮食品を除く総合</v>
      </c>
      <c r="B6" s="462"/>
      <c r="C6" s="462"/>
      <c r="D6" s="462"/>
      <c r="E6" s="462"/>
      <c r="F6" s="469" t="str">
        <f t="shared" ca="1" si="0"/>
        <v/>
      </c>
      <c r="G6" s="476">
        <v>2.29</v>
      </c>
      <c r="H6" s="479">
        <f ca="1">IF(ISERROR($N6)=TRUE,"",INDEX('寄与度･寄与率・静岡'!G:G,'前年比寄与度順・静岡'!$R6))</f>
        <v>8145</v>
      </c>
      <c r="I6" s="484">
        <f ca="1">IF(ISERROR($N6)=TRUE,"",INDEX('寄与度･寄与率・静岡'!H:H,'前年比寄与度順・静岡'!$R6))</f>
        <v>99.2</v>
      </c>
      <c r="J6" s="484">
        <f ca="1">IF(ISERROR($N6)=TRUE,"",INDEX('寄与度･寄与率・静岡'!I:I,'前年比寄与度順・静岡'!$R6))</f>
        <v>102</v>
      </c>
      <c r="K6" s="490">
        <f ca="1">IF(ISERROR($N6)=TRUE,"",INDEX('寄与度･寄与率・静岡'!J:J,'前年比寄与度順・静岡'!$R6))</f>
        <v>2.8</v>
      </c>
      <c r="L6" s="495">
        <f ca="1">IF(ISERROR($N6)=TRUE,"",INDEX('寄与度･寄与率・静岡'!K:K,'前年比寄与度順・静岡'!$R6))</f>
        <v>2.3013118062563049</v>
      </c>
      <c r="M6" s="501">
        <f ca="1">IF(ISERROR($N6)=TRUE,"",INDEX('寄与度･寄与率・静岡'!L:L,'前年比寄与度順・静岡'!$R6))</f>
        <v>88.511992548319412</v>
      </c>
      <c r="N6" s="505">
        <f>LARGE('寄与度･寄与率・静岡'!$K$1:$K$88,ROW(A2))</f>
        <v>2.3013118062563049</v>
      </c>
      <c r="O6" s="258">
        <f>COUNTIF($N$4:$N6,$N6)-1</f>
        <v>0</v>
      </c>
      <c r="P6" s="505">
        <f t="shared" si="1"/>
        <v>2.3013118062563049</v>
      </c>
      <c r="Q6" s="258" t="str">
        <f t="shared" ca="1" si="2"/>
        <v/>
      </c>
      <c r="R6" s="258">
        <f ca="1">IF(Q6="",MATCH(N6,'寄与度･寄与率・静岡'!$K$1:$K$88,0),MATCH(N6,INDIRECT("寄与度・寄与率!$L"&amp;INDEX(R:R,Q6)+1&amp;":$L87"),0)+INDEX(R:R,Q6))</f>
        <v>8</v>
      </c>
    </row>
    <row r="7" spans="1:18" ht="15.75" customHeight="1">
      <c r="A7" s="458" t="str">
        <f ca="1">IF(ISERROR(N7)=TRUE,"",INDEX('寄与度･寄与率・静岡'!B:B,'前年比寄与度順・静岡'!$R7)&amp;INDEX('寄与度･寄与率・静岡'!C:C,'前年比寄与度順・静岡'!R7)&amp;INDEX('寄与度･寄与率・静岡'!D:D,'前年比寄与度順・静岡'!R7)&amp;INDEX('寄与度･寄与率・静岡'!E:E,'前年比寄与度順・静岡'!R7))</f>
        <v>生鮮食品を除く総合</v>
      </c>
      <c r="B7" s="462"/>
      <c r="C7" s="462"/>
      <c r="D7" s="462"/>
      <c r="E7" s="462"/>
      <c r="F7" s="469" t="str">
        <f t="shared" ca="1" si="0"/>
        <v/>
      </c>
      <c r="G7" s="476">
        <v>2.27</v>
      </c>
      <c r="H7" s="479">
        <f ca="1">IF(ISERROR($N7)=TRUE,"",INDEX('寄与度･寄与率・静岡'!G:G,'前年比寄与度順・静岡'!$R7))</f>
        <v>9566</v>
      </c>
      <c r="I7" s="484">
        <f ca="1">IF(ISERROR($N7)=TRUE,"",INDEX('寄与度･寄与率・静岡'!H:H,'前年比寄与度順・静岡'!$R7))</f>
        <v>99.2</v>
      </c>
      <c r="J7" s="484">
        <f ca="1">IF(ISERROR($N7)=TRUE,"",INDEX('寄与度･寄与率・静岡'!I:I,'前年比寄与度順・静岡'!$R7))</f>
        <v>101.5</v>
      </c>
      <c r="K7" s="490">
        <f ca="1">IF(ISERROR($N7)=TRUE,"",INDEX('寄与度･寄与率・静岡'!J:J,'前年比寄与度順・静岡'!$R7))</f>
        <v>2.4</v>
      </c>
      <c r="L7" s="495">
        <f ca="1">IF(ISERROR($N7)=TRUE,"",INDEX('寄与度･寄与率・静岡'!K:K,'前年比寄与度順・静岡'!$R7))</f>
        <v>2.2201614530776967</v>
      </c>
      <c r="M7" s="501">
        <f ca="1">IF(ISERROR($N7)=TRUE,"",INDEX('寄与度･寄与率・静岡'!L:L,'前年比寄与度順・静岡'!$R7))</f>
        <v>85.390825118372945</v>
      </c>
      <c r="N7" s="505">
        <f>LARGE('寄与度･寄与率・静岡'!$K$1:$K$88,ROW(A3))</f>
        <v>2.2201614530776967</v>
      </c>
      <c r="O7" s="506">
        <f>COUNTIF($N$4:$N7,$N7)-1</f>
        <v>0</v>
      </c>
      <c r="P7" s="505">
        <f t="shared" si="1"/>
        <v>2.2201614530776967</v>
      </c>
      <c r="Q7" s="258" t="str">
        <f t="shared" ca="1" si="2"/>
        <v/>
      </c>
      <c r="R7" s="258">
        <f ca="1">IF(Q7="",MATCH(N7,'寄与度･寄与率・静岡'!$K$1:$K$88,0),MATCH(N7,INDIRECT("寄与度・寄与率!$L"&amp;INDEX(R:R,Q7)+1&amp;":$L87"),0)+INDEX(R:R,Q7))</f>
        <v>6</v>
      </c>
    </row>
    <row r="8" spans="1:18" ht="15.75" customHeight="1">
      <c r="A8" s="458" t="str">
        <f ca="1">IF(ISERROR(N8)=TRUE,"",INDEX('寄与度･寄与率・静岡'!B:B,'前年比寄与度順・静岡'!$R8)&amp;INDEX('寄与度･寄与率・静岡'!C:C,'前年比寄与度順・静岡'!R8)&amp;INDEX('寄与度･寄与率・静岡'!D:D,'前年比寄与度順・静岡'!R8)&amp;INDEX('寄与度･寄与率・静岡'!E:E,'前年比寄与度順・静岡'!R8))</f>
        <v>光熱・水道</v>
      </c>
      <c r="B8" s="462"/>
      <c r="C8" s="462"/>
      <c r="D8" s="462"/>
      <c r="E8" s="462"/>
      <c r="F8" s="469" t="str">
        <f t="shared" ca="1" si="0"/>
        <v/>
      </c>
      <c r="G8" s="476">
        <v>1.39</v>
      </c>
      <c r="H8" s="479">
        <f ca="1">IF(ISERROR($N8)=TRUE,"",INDEX('寄与度･寄与率・静岡'!G:G,'前年比寄与度順・静岡'!$R8))</f>
        <v>720</v>
      </c>
      <c r="I8" s="484">
        <f ca="1">IF(ISERROR($N8)=TRUE,"",INDEX('寄与度･寄与率・静岡'!H:H,'前年比寄与度順・静岡'!$R8))</f>
        <v>100.5</v>
      </c>
      <c r="J8" s="484">
        <f ca="1">IF(ISERROR($N8)=TRUE,"",INDEX('寄与度･寄与率・静岡'!I:I,'前年比寄与度順・静岡'!$R8))</f>
        <v>119.6</v>
      </c>
      <c r="K8" s="490">
        <f ca="1">IF(ISERROR($N8)=TRUE,"",INDEX('寄与度･寄与率・静岡'!J:J,'前年比寄与度順・静岡'!$R8))</f>
        <v>19</v>
      </c>
      <c r="L8" s="495">
        <f ca="1">IF(ISERROR($N8)=TRUE,"",INDEX('寄与度･寄与率・静岡'!K:K,'前年比寄与度順・静岡'!$R8))</f>
        <v>1.3876892028254284</v>
      </c>
      <c r="M8" s="501">
        <f ca="1">IF(ISERROR($N8)=TRUE,"",INDEX('寄与度･寄与率・静岡'!L:L,'前年比寄与度順・静岡'!$R8))</f>
        <v>53.372661647131856</v>
      </c>
      <c r="N8" s="505">
        <f>LARGE('寄与度･寄与率・静岡'!$K$1:$K$88,ROW(A4))</f>
        <v>1.3876892028254284</v>
      </c>
      <c r="O8" s="506">
        <f>COUNTIF($N$4:$N8,$N8)-1</f>
        <v>0</v>
      </c>
      <c r="P8" s="505">
        <f t="shared" si="1"/>
        <v>1.3876892028254284</v>
      </c>
      <c r="Q8" s="258" t="str">
        <f t="shared" ca="1" si="2"/>
        <v/>
      </c>
      <c r="R8" s="258">
        <f ca="1">IF(Q8="",MATCH(N8,'寄与度･寄与率・静岡'!$K$1:$K$88,0),MATCH(N8,INDIRECT("寄与度・寄与率!$L"&amp;INDEX(R:R,Q8)+1&amp;":$L87"),0)+INDEX(R:R,Q8))</f>
        <v>37</v>
      </c>
    </row>
    <row r="9" spans="1:18" ht="14.45" customHeight="1">
      <c r="A9" s="458" t="str">
        <f ca="1">IF(ISERROR(N9)=TRUE,"",INDEX('寄与度･寄与率・静岡'!B:B,'前年比寄与度順・静岡'!$R9)&amp;INDEX('寄与度･寄与率・静岡'!C:C,'前年比寄与度順・静岡'!R9)&amp;INDEX('寄与度･寄与率・静岡'!D:D,'前年比寄与度順・静岡'!R9)&amp;INDEX('寄与度･寄与率・静岡'!E:E,'前年比寄与度順・静岡'!R9))</f>
        <v>食料</v>
      </c>
      <c r="B9" s="462"/>
      <c r="C9" s="462"/>
      <c r="D9" s="462"/>
      <c r="E9" s="462"/>
      <c r="F9" s="469" t="str">
        <f t="shared" ca="1" si="0"/>
        <v/>
      </c>
      <c r="G9" s="476">
        <v>1.03</v>
      </c>
      <c r="H9" s="479">
        <f ca="1">IF(ISERROR($N9)=TRUE,"",INDEX('寄与度･寄与率・静岡'!G:G,'前年比寄与度順・静岡'!$R9))</f>
        <v>2821</v>
      </c>
      <c r="I9" s="484">
        <f ca="1">IF(ISERROR($N9)=TRUE,"",INDEX('寄与度･寄与率・静岡'!H:H,'前年比寄与度順・静岡'!$R9))</f>
        <v>99.6</v>
      </c>
      <c r="J9" s="484">
        <f ca="1">IF(ISERROR($N9)=TRUE,"",INDEX('寄与度･寄与率・静岡'!I:I,'前年比寄与度順・静岡'!$R9))</f>
        <v>103.2</v>
      </c>
      <c r="K9" s="490">
        <f ca="1">IF(ISERROR($N9)=TRUE,"",INDEX('寄与度･寄与率・静岡'!J:J,'前年比寄与度順・静岡'!$R9))</f>
        <v>3.6</v>
      </c>
      <c r="L9" s="495">
        <f ca="1">IF(ISERROR($N9)=TRUE,"",INDEX('寄与度･寄与率・静岡'!K:K,'前年比寄与度順・静岡'!$R9))</f>
        <v>1.0247830474268442</v>
      </c>
      <c r="M9" s="501">
        <f ca="1">IF(ISERROR($N9)=TRUE,"",INDEX('寄与度･寄与率・静岡'!L:L,'前年比寄与度順・静岡'!$R9))</f>
        <v>39.414732593340162</v>
      </c>
      <c r="N9" s="505">
        <f ca="1">LARGE('寄与度･寄与率・静岡'!$K$1:$K$88,ROW(A5))</f>
        <v>1.0247830474268442</v>
      </c>
      <c r="O9" s="506">
        <f ca="1">COUNTIF($N$4:$N9,$N9)-1</f>
        <v>0</v>
      </c>
      <c r="P9" s="505">
        <f t="shared" ca="1" si="1"/>
        <v>1.0247830474268442</v>
      </c>
      <c r="Q9" s="258" t="str">
        <f t="shared" ca="1" si="2"/>
        <v/>
      </c>
      <c r="R9" s="258">
        <f ca="1">IF(Q9="",MATCH(N9,'寄与度･寄与率・静岡'!$K$1:$K$88,0),MATCH(N9,INDIRECT("寄与度・寄与率!$L"&amp;INDEX(R:R,Q9)+1&amp;":$L87"),0)+INDEX(R:R,Q9))</f>
        <v>12</v>
      </c>
    </row>
    <row r="10" spans="1:18" ht="15.75" customHeight="1">
      <c r="A10" s="458" t="str">
        <f ca="1">IF(ISERROR(N10)=TRUE,"",INDEX('寄与度･寄与率・静岡'!B:B,'前年比寄与度順・静岡'!$R10)&amp;INDEX('寄与度･寄与率・静岡'!C:C,'前年比寄与度順・静岡'!R10)&amp;INDEX('寄与度･寄与率・静岡'!D:D,'前年比寄与度順・静岡'!R10)&amp;INDEX('寄与度･寄与率・静岡'!E:E,'前年比寄与度順・静岡'!R10))</f>
        <v>電気代</v>
      </c>
      <c r="B10" s="462"/>
      <c r="C10" s="462"/>
      <c r="D10" s="462"/>
      <c r="E10" s="462"/>
      <c r="F10" s="469">
        <f t="shared" ca="1" si="0"/>
        <v>1</v>
      </c>
      <c r="G10" s="476">
        <v>0.99</v>
      </c>
      <c r="H10" s="479">
        <f ca="1">IF(ISERROR($N10)=TRUE,"",INDEX('寄与度･寄与率・静岡'!G:G,'前年比寄与度順・静岡'!$R10))</f>
        <v>355</v>
      </c>
      <c r="I10" s="484">
        <f ca="1">IF(ISERROR($N10)=TRUE,"",INDEX('寄与度･寄与率・静岡'!H:H,'前年比寄与度順・静岡'!$R10))</f>
        <v>99</v>
      </c>
      <c r="J10" s="484">
        <f ca="1">IF(ISERROR($N10)=TRUE,"",INDEX('寄与度･寄与率・静岡'!I:I,'前年比寄与度順・静岡'!$R10))</f>
        <v>126.6</v>
      </c>
      <c r="K10" s="490">
        <f ca="1">IF(ISERROR($N10)=TRUE,"",INDEX('寄与度･寄与率・静岡'!J:J,'前年比寄与度順・静岡'!$R10))</f>
        <v>27.8</v>
      </c>
      <c r="L10" s="495">
        <f ca="1">IF(ISERROR($N10)=TRUE,"",INDEX('寄与度･寄与率・静岡'!K:K,'前年比寄与度順・静岡'!$R10))</f>
        <v>0.98869828456104925</v>
      </c>
      <c r="M10" s="501">
        <f ca="1">IF(ISERROR($N10)=TRUE,"",INDEX('寄与度･寄与率・静岡'!L:L,'前年比寄与度順・静岡'!$R10))</f>
        <v>38.026857098501893</v>
      </c>
      <c r="N10" s="505">
        <f ca="1">LARGE('寄与度･寄与率・静岡'!$K$1:$K$88,ROW(A6))</f>
        <v>0.98869828456104925</v>
      </c>
      <c r="O10" s="258">
        <f ca="1">COUNTIF($N$4:$N10,$N10)-1</f>
        <v>0</v>
      </c>
      <c r="P10" s="505">
        <f t="shared" ca="1" si="1"/>
        <v>0.98869828456104925</v>
      </c>
      <c r="Q10" s="258" t="str">
        <f t="shared" ca="1" si="2"/>
        <v/>
      </c>
      <c r="R10" s="258">
        <f ca="1">IF(Q10="",MATCH(N10,'寄与度･寄与率・静岡'!$K$1:$K$88,0),MATCH(N10,INDIRECT("寄与度・寄与率!$L"&amp;INDEX(R:R,Q10)+1&amp;":$L87"),0)+INDEX(R:R,Q10))</f>
        <v>38</v>
      </c>
    </row>
    <row r="11" spans="1:18" s="258" customFormat="1" ht="15.75" customHeight="1">
      <c r="A11" s="458" t="str">
        <f ca="1">IF(ISERROR(N11)=TRUE,"",INDEX('寄与度･寄与率・静岡'!B:B,'前年比寄与度順・静岡'!$R11)&amp;INDEX('寄与度･寄与率・静岡'!C:C,'前年比寄与度順・静岡'!R11)&amp;INDEX('寄与度･寄与率・静岡'!D:D,'前年比寄与度順・静岡'!R11)&amp;INDEX('寄与度･寄与率・静岡'!E:E,'前年比寄与度順・静岡'!R11))</f>
        <v>生鮮食品及びエネルギーを除く総合</v>
      </c>
      <c r="B11" s="462"/>
      <c r="C11" s="462"/>
      <c r="D11" s="462"/>
      <c r="E11" s="462"/>
      <c r="F11" s="469" t="str">
        <f t="shared" ca="1" si="0"/>
        <v/>
      </c>
      <c r="G11" s="476">
        <v>0.71</v>
      </c>
      <c r="H11" s="479">
        <f ca="1">IF(ISERROR($N11)=TRUE,"",INDEX('寄与度･寄与率・静岡'!G:G,'前年比寄与度順・静岡'!$R11))</f>
        <v>8838</v>
      </c>
      <c r="I11" s="484">
        <f ca="1">IF(ISERROR($N11)=TRUE,"",INDEX('寄与度･寄与率・静岡'!H:H,'前年比寄与度順・静岡'!$R11))</f>
        <v>98.9</v>
      </c>
      <c r="J11" s="484">
        <f ca="1">IF(ISERROR($N11)=TRUE,"",INDEX('寄与度･寄与率・静岡'!I:I,'前年比寄与度順・静岡'!$R11))</f>
        <v>99.7</v>
      </c>
      <c r="K11" s="490">
        <f ca="1">IF(ISERROR($N11)=TRUE,"",INDEX('寄与度･寄与率・静岡'!J:J,'前年比寄与度順・静岡'!$R11))</f>
        <v>0.8</v>
      </c>
      <c r="L11" s="495">
        <f ca="1">IF(ISERROR($N11)=TRUE,"",INDEX('寄与度･寄与率・静岡'!K:K,'前年比寄与度順・静岡'!$R11))</f>
        <v>0.71346115035317625</v>
      </c>
      <c r="M11" s="501">
        <f ca="1">IF(ISERROR($N11)=TRUE,"",INDEX('寄与度･寄与率・静岡'!L:L,'前年比寄与度順・静岡'!$R11))</f>
        <v>27.440813475122162</v>
      </c>
      <c r="N11" s="505">
        <f ca="1">LARGE('寄与度･寄与率・静岡'!$K$1:$K$88,ROW(A7))</f>
        <v>0.71346115035317625</v>
      </c>
      <c r="O11" s="258">
        <f ca="1">COUNTIF($N$4:$N11,$N11)-1</f>
        <v>0</v>
      </c>
      <c r="P11" s="505">
        <f t="shared" ca="1" si="1"/>
        <v>0.71346115035317625</v>
      </c>
      <c r="Q11" s="258" t="str">
        <f t="shared" ca="1" si="2"/>
        <v/>
      </c>
      <c r="R11" s="258">
        <f ca="1">IF(Q11="",MATCH(N11,'寄与度･寄与率・静岡'!$K$1:$K$88,0),MATCH(N11,INDIRECT("寄与度・寄与率!$L"&amp;INDEX(R:R,Q11)+1&amp;":$L87"),0)+INDEX(R:R,Q11))</f>
        <v>9</v>
      </c>
    </row>
    <row r="12" spans="1:18" ht="15.75" customHeight="1">
      <c r="A12" s="458" t="str">
        <f ca="1">IF(ISERROR(N12)=TRUE,"",INDEX('寄与度･寄与率・静岡'!B:B,'前年比寄与度順・静岡'!$R12)&amp;INDEX('寄与度･寄与率・静岡'!C:C,'前年比寄与度順・静岡'!R12)&amp;INDEX('寄与度･寄与率・静岡'!D:D,'前年比寄与度順・静岡'!R12)&amp;INDEX('寄与度･寄与率・静岡'!E:E,'前年比寄与度順・静岡'!R12))</f>
        <v>生鮮食品を除く食料</v>
      </c>
      <c r="B12" s="462"/>
      <c r="C12" s="462"/>
      <c r="D12" s="462"/>
      <c r="E12" s="462"/>
      <c r="F12" s="469" t="str">
        <f t="shared" ca="1" si="0"/>
        <v/>
      </c>
      <c r="G12" s="476">
        <v>0.68</v>
      </c>
      <c r="H12" s="479">
        <f ca="1">IF(ISERROR($N12)=TRUE,"",INDEX('寄与度･寄与率・静岡'!G:G,'前年比寄与度順・静岡'!$R12))</f>
        <v>2387</v>
      </c>
      <c r="I12" s="484">
        <f ca="1">IF(ISERROR($N12)=TRUE,"",INDEX('寄与度･寄与率・静岡'!H:H,'前年比寄与度順・静岡'!$R12))</f>
        <v>99.9</v>
      </c>
      <c r="J12" s="484">
        <f ca="1">IF(ISERROR($N12)=TRUE,"",INDEX('寄与度･寄与率・静岡'!I:I,'前年比寄与度順・静岡'!$R12))</f>
        <v>102.7</v>
      </c>
      <c r="K12" s="490">
        <f ca="1">IF(ISERROR($N12)=TRUE,"",INDEX('寄与度･寄与率・静岡'!J:J,'前年比寄与度順・静岡'!$R12))</f>
        <v>2.8</v>
      </c>
      <c r="L12" s="495">
        <f ca="1">IF(ISERROR($N12)=TRUE,"",INDEX('寄与度･寄与率・静岡'!K:K,'前年比寄与度順・静岡'!$R12))</f>
        <v>0.67442986881937361</v>
      </c>
      <c r="M12" s="501">
        <f ca="1">IF(ISERROR($N12)=TRUE,"",INDEX('寄与度･寄与率・静岡'!L:L,'前年比寄与度順・静岡'!$R12))</f>
        <v>25.939610339206677</v>
      </c>
      <c r="N12" s="505">
        <f ca="1">LARGE('寄与度･寄与率・静岡'!$K$1:$K$88,ROW(A8))</f>
        <v>0.67442986881937361</v>
      </c>
      <c r="O12" s="258">
        <f ca="1">COUNTIF($N$4:$N12,$N12)-1</f>
        <v>0</v>
      </c>
      <c r="P12" s="505">
        <f t="shared" ca="1" si="1"/>
        <v>0.67442986881937361</v>
      </c>
      <c r="Q12" s="258" t="str">
        <f t="shared" ca="1" si="2"/>
        <v/>
      </c>
      <c r="R12" s="258">
        <f ca="1">IF(Q12="",MATCH(N12,'寄与度･寄与率・静岡'!$K$1:$K$88,0),MATCH(N12,INDIRECT("寄与度・寄与率!$L"&amp;INDEX(R:R,Q12)+1&amp;":$L87"),0)+INDEX(R:R,Q12))</f>
        <v>14</v>
      </c>
    </row>
    <row r="13" spans="1:18" ht="15.75" customHeight="1">
      <c r="A13" s="458" t="str">
        <f ca="1">IF(ISERROR(N13)=TRUE,"",INDEX('寄与度･寄与率・静岡'!B:B,'前年比寄与度順・静岡'!$R13)&amp;INDEX('寄与度･寄与率・静岡'!C:C,'前年比寄与度順・静岡'!R13)&amp;INDEX('寄与度･寄与率・静岡'!D:D,'前年比寄与度順・静岡'!R13)&amp;INDEX('寄与度･寄与率・静岡'!E:E,'前年比寄与度順・静岡'!R13))</f>
        <v>ガス代</v>
      </c>
      <c r="B13" s="462"/>
      <c r="C13" s="462"/>
      <c r="D13" s="462"/>
      <c r="E13" s="462"/>
      <c r="F13" s="469">
        <f t="shared" ca="1" si="0"/>
        <v>1</v>
      </c>
      <c r="G13" s="476">
        <v>0.37</v>
      </c>
      <c r="H13" s="479">
        <f ca="1">IF(ISERROR($N13)=TRUE,"",INDEX('寄与度･寄与率・静岡'!G:G,'前年比寄与度順・静岡'!$R13))</f>
        <v>192</v>
      </c>
      <c r="I13" s="484">
        <f ca="1">IF(ISERROR($N13)=TRUE,"",INDEX('寄与度･寄与率・静岡'!H:H,'前年比寄与度順・静岡'!$R13))</f>
        <v>98.9</v>
      </c>
      <c r="J13" s="484">
        <f ca="1">IF(ISERROR($N13)=TRUE,"",INDEX('寄与度･寄与率・静岡'!I:I,'前年比寄与度順・静岡'!$R13))</f>
        <v>118.3</v>
      </c>
      <c r="K13" s="490">
        <f ca="1">IF(ISERROR($N13)=TRUE,"",INDEX('寄与度･寄与率・静岡'!J:J,'前年比寄与度順・静岡'!$R13))</f>
        <v>19.600000000000001</v>
      </c>
      <c r="L13" s="495">
        <f ca="1">IF(ISERROR($N13)=TRUE,"",INDEX('寄与度･寄与率・静岡'!K:K,'前年比寄与度順・静岡'!$R13))</f>
        <v>0.37586276488395542</v>
      </c>
      <c r="M13" s="501">
        <f ca="1">IF(ISERROR($N13)=TRUE,"",INDEX('寄与度･寄与率・静岡'!L:L,'前年比寄与度順・静岡'!$R13))</f>
        <v>14.456260187844439</v>
      </c>
      <c r="N13" s="505">
        <f ca="1">LARGE('寄与度･寄与率・静岡'!$K$1:$K$88,ROW(A9))</f>
        <v>0.37586276488395542</v>
      </c>
      <c r="O13" s="258">
        <f ca="1">COUNTIF($N$4:$N13,$N13)-1</f>
        <v>0</v>
      </c>
      <c r="P13" s="505">
        <f t="shared" ca="1" si="1"/>
        <v>0.37586276488395542</v>
      </c>
      <c r="Q13" s="258" t="str">
        <f t="shared" ca="1" si="2"/>
        <v/>
      </c>
      <c r="R13" s="258">
        <f ca="1">IF(Q13="",MATCH(N13,'寄与度･寄与率・静岡'!$K$1:$K$88,0),MATCH(N13,INDIRECT("寄与度・寄与率!$L"&amp;INDEX(R:R,Q13)+1&amp;":$L87"),0)+INDEX(R:R,Q13))</f>
        <v>39</v>
      </c>
    </row>
    <row r="14" spans="1:18" ht="15.75" customHeight="1">
      <c r="A14" s="458" t="str">
        <f ca="1">IF(ISERROR(N14)=TRUE,"",INDEX('寄与度･寄与率・静岡'!B:B,'前年比寄与度順・静岡'!$R14)&amp;INDEX('寄与度･寄与率・静岡'!C:C,'前年比寄与度順・静岡'!R14)&amp;INDEX('寄与度･寄与率・静岡'!D:D,'前年比寄与度順・静岡'!R14)&amp;INDEX('寄与度･寄与率・静岡'!E:E,'前年比寄与度順・静岡'!R14))</f>
        <v>生鮮食品</v>
      </c>
      <c r="B14" s="462"/>
      <c r="C14" s="462"/>
      <c r="D14" s="462"/>
      <c r="E14" s="462"/>
      <c r="F14" s="469" t="str">
        <f t="shared" ca="1" si="0"/>
        <v/>
      </c>
      <c r="G14" s="476">
        <v>0.35</v>
      </c>
      <c r="H14" s="479">
        <f ca="1">IF(ISERROR($N14)=TRUE,"",INDEX('寄与度･寄与率・静岡'!G:G,'前年比寄与度順・静岡'!$R14))</f>
        <v>434</v>
      </c>
      <c r="I14" s="484">
        <f ca="1">IF(ISERROR($N14)=TRUE,"",INDEX('寄与度･寄与率・静岡'!H:H,'前年比寄与度順・静岡'!$R14))</f>
        <v>98.1</v>
      </c>
      <c r="J14" s="484">
        <f ca="1">IF(ISERROR($N14)=TRUE,"",INDEX('寄与度･寄与率・静岡'!I:I,'前年比寄与度順・静岡'!$R14))</f>
        <v>106.1</v>
      </c>
      <c r="K14" s="490">
        <f ca="1">IF(ISERROR($N14)=TRUE,"",INDEX('寄与度･寄与率・静岡'!J:J,'前年比寄与度順・静岡'!$R14))</f>
        <v>8.1999999999999993</v>
      </c>
      <c r="L14" s="495">
        <f ca="1">IF(ISERROR($N14)=TRUE,"",INDEX('寄与度･寄与率・静岡'!K:K,'前年比寄与度順・静岡'!$R14))</f>
        <v>0.35035317860746723</v>
      </c>
      <c r="M14" s="501">
        <f ca="1">IF(ISERROR($N14)=TRUE,"",INDEX('寄与度･寄与率・静岡'!L:L,'前年比寄与度順・静岡'!$R14))</f>
        <v>13.475122254133353</v>
      </c>
      <c r="N14" s="505">
        <f ca="1">LARGE('寄与度･寄与率・静岡'!$K$1:$K$88,ROW(A10))</f>
        <v>0.35035317860746723</v>
      </c>
      <c r="O14" s="258">
        <f ca="1">COUNTIF($N$4:$N14,$N14)-1</f>
        <v>0</v>
      </c>
      <c r="P14" s="505">
        <f t="shared" ca="1" si="1"/>
        <v>0.35035317860746723</v>
      </c>
      <c r="Q14" s="258" t="str">
        <f t="shared" ca="1" si="2"/>
        <v/>
      </c>
      <c r="R14" s="258">
        <f ca="1">IF(Q14="",MATCH(N14,'寄与度･寄与率・静岡'!$K$1:$K$88,0),MATCH(N14,INDIRECT("寄与度・寄与率!$L"&amp;INDEX(R:R,Q14)+1&amp;":$L87"),0)+INDEX(R:R,Q14))</f>
        <v>13</v>
      </c>
    </row>
    <row r="15" spans="1:18" ht="15.75" customHeight="1">
      <c r="A15" s="458" t="str">
        <f ca="1">IF(ISERROR(N15)=TRUE,"",INDEX('寄与度･寄与率・静岡'!B:B,'前年比寄与度順・静岡'!$R15)&amp;INDEX('寄与度･寄与率・静岡'!C:C,'前年比寄与度順・静岡'!R15)&amp;INDEX('寄与度･寄与率・静岡'!D:D,'前年比寄与度順・静岡'!R15)&amp;INDEX('寄与度･寄与率・静岡'!E:E,'前年比寄与度順・静岡'!R15))</f>
        <v>魚介類</v>
      </c>
      <c r="B15" s="462"/>
      <c r="C15" s="462"/>
      <c r="D15" s="462"/>
      <c r="E15" s="462"/>
      <c r="F15" s="469" t="str">
        <f t="shared" ca="1" si="0"/>
        <v/>
      </c>
      <c r="G15" s="476">
        <v>0.28000000000000003</v>
      </c>
      <c r="H15" s="479">
        <f ca="1">IF(ISERROR($N15)=TRUE,"",INDEX('寄与度･寄与率・静岡'!G:G,'前年比寄与度順・静岡'!$R15))</f>
        <v>222</v>
      </c>
      <c r="I15" s="484">
        <f ca="1">IF(ISERROR($N15)=TRUE,"",INDEX('寄与度･寄与率・静岡'!H:H,'前年比寄与度順・静岡'!$R15))</f>
        <v>101.6</v>
      </c>
      <c r="J15" s="484">
        <f ca="1">IF(ISERROR($N15)=TRUE,"",INDEX('寄与度･寄与率・静岡'!I:I,'前年比寄与度順・静岡'!$R15))</f>
        <v>114.1</v>
      </c>
      <c r="K15" s="490">
        <f ca="1">IF(ISERROR($N15)=TRUE,"",INDEX('寄与度･寄与率・静岡'!J:J,'前年比寄与度順・静岡'!$R15))</f>
        <v>12.3</v>
      </c>
      <c r="L15" s="495">
        <f ca="1">IF(ISERROR($N15)=TRUE,"",INDEX('寄与度･寄与率・静岡'!K:K,'前年比寄与度順・静岡'!$R15))</f>
        <v>0.28002018163471243</v>
      </c>
      <c r="M15" s="501">
        <f ca="1">IF(ISERROR($N15)=TRUE,"",INDEX('寄与度･寄与率・静岡'!L:L,'前年比寄与度順・静岡'!$R15))</f>
        <v>10.770006985950479</v>
      </c>
      <c r="N15" s="505">
        <f ca="1">LARGE('寄与度･寄与率・静岡'!$K$1:$K$88,ROW(A11))</f>
        <v>0.28002018163471243</v>
      </c>
      <c r="O15" s="258">
        <f ca="1">COUNTIF($N$4:$N15,$N15)-1</f>
        <v>0</v>
      </c>
      <c r="P15" s="505">
        <f t="shared" ca="1" si="1"/>
        <v>0.28002018163471243</v>
      </c>
      <c r="Q15" s="258" t="str">
        <f t="shared" ca="1" si="2"/>
        <v/>
      </c>
      <c r="R15" s="258">
        <f ca="1">IF(Q15="",MATCH(N15,'寄与度･寄与率・静岡'!$K$1:$K$88,0),MATCH(N15,INDIRECT("寄与度・寄与率!$L"&amp;INDEX(R:R,Q15)+1&amp;":$L87"),0)+INDEX(R:R,Q15))</f>
        <v>16</v>
      </c>
    </row>
    <row r="16" spans="1:18" ht="15.75" customHeight="1">
      <c r="A16" s="458" t="str">
        <f ca="1">IF(ISERROR(N16)=TRUE,"",INDEX('寄与度･寄与率・静岡'!B:B,'前年比寄与度順・静岡'!$R16)&amp;INDEX('寄与度･寄与率・静岡'!C:C,'前年比寄与度順・静岡'!R16)&amp;INDEX('寄与度･寄与率・静岡'!D:D,'前年比寄与度順・静岡'!R16)&amp;INDEX('寄与度･寄与率・静岡'!E:E,'前年比寄与度順・静岡'!R16))</f>
        <v>自動車等関係費</v>
      </c>
      <c r="B16" s="462"/>
      <c r="C16" s="462"/>
      <c r="D16" s="462"/>
      <c r="E16" s="462"/>
      <c r="F16" s="469">
        <f t="shared" ca="1" si="0"/>
        <v>1</v>
      </c>
      <c r="G16" s="476">
        <v>0.22</v>
      </c>
      <c r="H16" s="479">
        <f ca="1">IF(ISERROR($N16)=TRUE,"",INDEX('寄与度･寄与率・静岡'!G:G,'前年比寄与度順・静岡'!$R16))</f>
        <v>888</v>
      </c>
      <c r="I16" s="484">
        <f ca="1">IF(ISERROR($N16)=TRUE,"",INDEX('寄与度･寄与率・静岡'!H:H,'前年比寄与度順・静岡'!$R16))</f>
        <v>102.2</v>
      </c>
      <c r="J16" s="484">
        <f ca="1">IF(ISERROR($N16)=TRUE,"",INDEX('寄与度･寄与率・静岡'!I:I,'前年比寄与度順・静岡'!$R16))</f>
        <v>104.6</v>
      </c>
      <c r="K16" s="490">
        <f ca="1">IF(ISERROR($N16)=TRUE,"",INDEX('寄与度･寄与率・静岡'!J:J,'前年比寄与度順・静岡'!$R16))</f>
        <v>2.4</v>
      </c>
      <c r="L16" s="495">
        <f ca="1">IF(ISERROR($N16)=TRUE,"",INDEX('寄与度･寄与率・静岡'!K:K,'前年比寄与度順・静岡'!$R16))</f>
        <v>0.21505549949545838</v>
      </c>
      <c r="M16" s="501">
        <f ca="1">IF(ISERROR($N16)=TRUE,"",INDEX('寄与度･寄与率・静岡'!L:L,'前年比寄与度順・静岡'!$R16))</f>
        <v>8.2713653652099381</v>
      </c>
      <c r="N16" s="505">
        <f ca="1">LARGE('寄与度･寄与率・静岡'!$K$1:$K$88,ROW(A12))</f>
        <v>0.21505549949545838</v>
      </c>
      <c r="O16" s="258">
        <f ca="1">COUNTIF($N$4:$N16,$N16)-1</f>
        <v>0</v>
      </c>
      <c r="P16" s="505">
        <f t="shared" ca="1" si="1"/>
        <v>0.21505549949545838</v>
      </c>
      <c r="Q16" s="258" t="str">
        <f t="shared" ca="1" si="2"/>
        <v/>
      </c>
      <c r="R16" s="258">
        <f ca="1">IF(Q16="",MATCH(N16,'寄与度･寄与率・静岡'!$K$1:$K$88,0),MATCH(N16,INDIRECT("寄与度・寄与率!$L"&amp;INDEX(R:R,Q16)+1&amp;":$L87"),0)+INDEX(R:R,Q16))</f>
        <v>69</v>
      </c>
    </row>
    <row r="17" spans="1:18" ht="15.75" customHeight="1">
      <c r="A17" s="458" t="str">
        <f ca="1">IF(ISERROR(N17)=TRUE,"",INDEX('寄与度･寄与率・静岡'!B:B,'前年比寄与度順・静岡'!$R17)&amp;INDEX('寄与度･寄与率・静岡'!C:C,'前年比寄与度順・静岡'!R17)&amp;INDEX('寄与度･寄与率・静岡'!D:D,'前年比寄与度順・静岡'!R17)&amp;INDEX('寄与度･寄与率・静岡'!E:E,'前年比寄与度順・静岡'!R17))</f>
        <v>生鮮魚介</v>
      </c>
      <c r="B17" s="462"/>
      <c r="C17" s="462"/>
      <c r="D17" s="462"/>
      <c r="E17" s="462"/>
      <c r="F17" s="469">
        <f t="shared" ca="1" si="0"/>
        <v>1</v>
      </c>
      <c r="G17" s="476">
        <v>0.18</v>
      </c>
      <c r="H17" s="479">
        <f ca="1">IF(ISERROR($N17)=TRUE,"",INDEX('寄与度･寄与率・静岡'!G:G,'前年比寄与度順・静岡'!$R17))</f>
        <v>121</v>
      </c>
      <c r="I17" s="484">
        <f ca="1">IF(ISERROR($N17)=TRUE,"",INDEX('寄与度･寄与率・静岡'!H:H,'前年比寄与度順・静岡'!$R17))</f>
        <v>101.9</v>
      </c>
      <c r="J17" s="484">
        <f ca="1">IF(ISERROR($N17)=TRUE,"",INDEX('寄与度･寄与率・静岡'!I:I,'前年比寄与度順・静岡'!$R17))</f>
        <v>116.6</v>
      </c>
      <c r="K17" s="490">
        <f ca="1">IF(ISERROR($N17)=TRUE,"",INDEX('寄与度･寄与率・静岡'!J:J,'前年比寄与度順・静岡'!$R17))</f>
        <v>14.5</v>
      </c>
      <c r="L17" s="495">
        <f ca="1">IF(ISERROR($N17)=TRUE,"",INDEX('寄与度･寄与率・静岡'!K:K,'前年比寄与度順・静岡'!$R17))</f>
        <v>0.17948536831483339</v>
      </c>
      <c r="M17" s="501">
        <f ca="1">IF(ISERROR($N17)=TRUE,"",INDEX('寄与度･寄与率・静岡'!L:L,'前年比寄与度順・静岡'!$R17))</f>
        <v>6.903283396724361</v>
      </c>
      <c r="N17" s="505">
        <f ca="1">LARGE('寄与度･寄与率・静岡'!$K$1:$K$88,ROW(A13))</f>
        <v>0.17948536831483339</v>
      </c>
      <c r="O17" s="258">
        <f ca="1">COUNTIF($N$4:$N17,$N17)-1</f>
        <v>0</v>
      </c>
      <c r="P17" s="505">
        <f t="shared" ca="1" si="1"/>
        <v>0.17948536831483339</v>
      </c>
      <c r="Q17" s="258" t="str">
        <f t="shared" ca="1" si="2"/>
        <v/>
      </c>
      <c r="R17" s="258">
        <f ca="1">IF(Q17="",MATCH(N17,'寄与度･寄与率・静岡'!$K$1:$K$88,0),MATCH(N17,INDIRECT("寄与度・寄与率!$L"&amp;INDEX(R:R,Q17)+1&amp;":$L87"),0)+INDEX(R:R,Q17))</f>
        <v>17</v>
      </c>
    </row>
    <row r="18" spans="1:18" s="258" customFormat="1" ht="15.75" customHeight="1">
      <c r="A18" s="458" t="str">
        <f ca="1">IF(ISERROR(N18)=TRUE,"",INDEX('寄与度･寄与率・静岡'!B:B,'前年比寄与度順・静岡'!$R18)&amp;INDEX('寄与度･寄与率・静岡'!C:C,'前年比寄与度順・静岡'!R18)&amp;INDEX('寄与度･寄与率・静岡'!D:D,'前年比寄与度順・静岡'!R18)&amp;INDEX('寄与度･寄与率・静岡'!E:E,'前年比寄与度順・静岡'!R18))</f>
        <v>教養娯楽</v>
      </c>
      <c r="B18" s="462"/>
      <c r="C18" s="462"/>
      <c r="D18" s="462"/>
      <c r="E18" s="462"/>
      <c r="F18" s="469" t="str">
        <f t="shared" ca="1" si="0"/>
        <v/>
      </c>
      <c r="G18" s="476">
        <v>0.16</v>
      </c>
      <c r="H18" s="479">
        <f ca="1">IF(ISERROR($N18)=TRUE,"",INDEX('寄与度･寄与率・静岡'!G:G,'前年比寄与度順・静岡'!$R18))</f>
        <v>895</v>
      </c>
      <c r="I18" s="484">
        <f ca="1">IF(ISERROR($N18)=TRUE,"",INDEX('寄与度･寄与率・静岡'!H:H,'前年比寄与度順・静岡'!$R18))</f>
        <v>101.1</v>
      </c>
      <c r="J18" s="484">
        <f ca="1">IF(ISERROR($N18)=TRUE,"",INDEX('寄与度･寄与率・静岡'!I:I,'前年比寄与度順・静岡'!$R18))</f>
        <v>102.9</v>
      </c>
      <c r="K18" s="490">
        <f ca="1">IF(ISERROR($N18)=TRUE,"",INDEX('寄与度･寄与率・静岡'!J:J,'前年比寄与度順・静岡'!$R18))</f>
        <v>1.7</v>
      </c>
      <c r="L18" s="495">
        <f ca="1">IF(ISERROR($N18)=TRUE,"",INDEX('寄与度･寄与率・静岡'!K:K,'前年比寄与度順・静岡'!$R18))</f>
        <v>0.16256306760847733</v>
      </c>
      <c r="M18" s="501">
        <f ca="1">IF(ISERROR($N18)=TRUE,"",INDEX('寄与度･寄与率・静岡'!L:L,'前年比寄与度順・静岡'!$R18))</f>
        <v>6.2524256772491276</v>
      </c>
      <c r="N18" s="505">
        <f ca="1">LARGE('寄与度･寄与率・静岡'!$K$1:$K$88,ROW(A14))</f>
        <v>0.16256306760847733</v>
      </c>
      <c r="O18" s="258">
        <f ca="1">COUNTIF($N$4:$N18,$N18)-1</f>
        <v>0</v>
      </c>
      <c r="P18" s="505">
        <f t="shared" ca="1" si="1"/>
        <v>0.16256306760847733</v>
      </c>
      <c r="Q18" s="258" t="str">
        <f t="shared" ca="1" si="2"/>
        <v/>
      </c>
      <c r="R18" s="258">
        <f ca="1">IF(Q18="",MATCH(N18,'寄与度･寄与率・静岡'!$K$1:$K$88,0),MATCH(N18,INDIRECT("寄与度・寄与率!$L"&amp;INDEX(R:R,Q18)+1&amp;":$L87"),0)+INDEX(R:R,Q18))</f>
        <v>77</v>
      </c>
    </row>
    <row r="19" spans="1:18" ht="15.75" customHeight="1">
      <c r="A19" s="458" t="str">
        <f ca="1">IF(ISERROR(N19)=TRUE,"",INDEX('寄与度･寄与率・静岡'!B:B,'前年比寄与度順・静岡'!$R19)&amp;INDEX('寄与度･寄与率・静岡'!C:C,'前年比寄与度順・静岡'!R19)&amp;INDEX('寄与度･寄与率・静岡'!D:D,'前年比寄与度順・静岡'!R19)&amp;INDEX('寄与度･寄与率・静岡'!E:E,'前年比寄与度順・静岡'!R19))</f>
        <v>野菜・海藻</v>
      </c>
      <c r="B19" s="462"/>
      <c r="C19" s="462"/>
      <c r="D19" s="462"/>
      <c r="E19" s="462"/>
      <c r="F19" s="469" t="str">
        <f t="shared" ca="1" si="0"/>
        <v/>
      </c>
      <c r="G19" s="476">
        <v>0.15</v>
      </c>
      <c r="H19" s="479">
        <f ca="1">IF(ISERROR($N19)=TRUE,"",INDEX('寄与度･寄与率・静岡'!G:G,'前年比寄与度順・静岡'!$R19))</f>
        <v>319</v>
      </c>
      <c r="I19" s="484">
        <f ca="1">IF(ISERROR($N19)=TRUE,"",INDEX('寄与度･寄与率・静岡'!H:H,'前年比寄与度順・静岡'!$R19))</f>
        <v>97</v>
      </c>
      <c r="J19" s="484">
        <f ca="1">IF(ISERROR($N19)=TRUE,"",INDEX('寄与度･寄与率・静岡'!I:I,'前年比寄与度順・静岡'!$R19))</f>
        <v>101.6</v>
      </c>
      <c r="K19" s="490">
        <f ca="1">IF(ISERROR($N19)=TRUE,"",INDEX('寄与度･寄与率・静岡'!J:J,'前年比寄与度順・静岡'!$R19))</f>
        <v>4.7</v>
      </c>
      <c r="L19" s="495">
        <f ca="1">IF(ISERROR($N19)=TRUE,"",INDEX('寄与度･寄与率・静岡'!K:K,'前年比寄与度順・静岡'!$R19))</f>
        <v>0.14807265388496449</v>
      </c>
      <c r="M19" s="501">
        <f ca="1">IF(ISERROR($N19)=TRUE,"",INDEX('寄与度･寄与率・静岡'!L:L,'前年比寄与度順・静岡'!$R19))</f>
        <v>5.6951020724986341</v>
      </c>
      <c r="N19" s="505">
        <f ca="1">LARGE('寄与度･寄与率・静岡'!$K$1:$K$88,ROW(A15))</f>
        <v>0.14807265388496449</v>
      </c>
      <c r="O19" s="258">
        <f ca="1">COUNTIF($N$4:$N19,$N19)-1</f>
        <v>0</v>
      </c>
      <c r="P19" s="505">
        <f t="shared" ca="1" si="1"/>
        <v>0.14807265388496449</v>
      </c>
      <c r="Q19" s="258" t="str">
        <f t="shared" ca="1" si="2"/>
        <v/>
      </c>
      <c r="R19" s="258">
        <f ca="1">IF(Q19="",MATCH(N19,'寄与度･寄与率・静岡'!$K$1:$K$88,0),MATCH(N19,INDIRECT("寄与度・寄与率!$L"&amp;INDEX(R:R,Q19)+1&amp;":$L87"),0)+INDEX(R:R,Q19))</f>
        <v>20</v>
      </c>
    </row>
    <row r="20" spans="1:18" ht="15.75" customHeight="1">
      <c r="A20" s="458" t="str">
        <f ca="1">IF(ISERROR(N20)=TRUE,"",INDEX('寄与度･寄与率・静岡'!B:B,'前年比寄与度順・静岡'!$R20)&amp;INDEX('寄与度･寄与率・静岡'!C:C,'前年比寄与度順・静岡'!R20)&amp;INDEX('寄与度･寄与率・静岡'!D:D,'前年比寄与度順・静岡'!R20)&amp;INDEX('寄与度･寄与率・静岡'!E:E,'前年比寄与度順・静岡'!R20))</f>
        <v>生鮮野菜</v>
      </c>
      <c r="B20" s="462"/>
      <c r="C20" s="462"/>
      <c r="D20" s="462"/>
      <c r="E20" s="462"/>
      <c r="F20" s="469">
        <f t="shared" ca="1" si="0"/>
        <v>1</v>
      </c>
      <c r="G20" s="476">
        <v>0.14000000000000001</v>
      </c>
      <c r="H20" s="479">
        <f ca="1">IF(ISERROR($N20)=TRUE,"",INDEX('寄与度･寄与率・静岡'!G:G,'前年比寄与度順・静岡'!$R20))</f>
        <v>215</v>
      </c>
      <c r="I20" s="484">
        <f ca="1">IF(ISERROR($N20)=TRUE,"",INDEX('寄与度･寄与率・静岡'!H:H,'前年比寄与度順・静岡'!$R20))</f>
        <v>95.5</v>
      </c>
      <c r="J20" s="484">
        <f ca="1">IF(ISERROR($N20)=TRUE,"",INDEX('寄与度･寄与率・静岡'!I:I,'前年比寄与度順・静岡'!$R20))</f>
        <v>101.9</v>
      </c>
      <c r="K20" s="490">
        <f ca="1">IF(ISERROR($N20)=TRUE,"",INDEX('寄与度･寄与率・静岡'!J:J,'前年比寄与度順・静岡'!$R20))</f>
        <v>6.7</v>
      </c>
      <c r="L20" s="495">
        <f ca="1">IF(ISERROR($N20)=TRUE,"",INDEX('寄与度･寄与率・静岡'!K:K,'前年比寄与度順・静岡'!$R20))</f>
        <v>0.13884964682139264</v>
      </c>
      <c r="M20" s="501">
        <f ca="1">IF(ISERROR($N20)=TRUE,"",INDEX('寄与度･寄与率・静岡'!L:L,'前年比寄与度順・静岡'!$R20))</f>
        <v>5.3403710315920252</v>
      </c>
      <c r="N20" s="505">
        <f ca="1">LARGE('寄与度･寄与率・静岡'!$K$1:$K$88,ROW(A16))</f>
        <v>0.13884964682139264</v>
      </c>
      <c r="O20" s="258">
        <f ca="1">COUNTIF($N$4:$N20,$N20)-1</f>
        <v>0</v>
      </c>
      <c r="P20" s="505">
        <f t="shared" ca="1" si="1"/>
        <v>0.13884964682139264</v>
      </c>
      <c r="Q20" s="258" t="str">
        <f t="shared" ca="1" si="2"/>
        <v/>
      </c>
      <c r="R20" s="258">
        <f ca="1">IF(Q20="",MATCH(N20,'寄与度･寄与率・静岡'!$K$1:$K$88,0),MATCH(N20,INDIRECT("寄与度・寄与率!$L"&amp;INDEX(R:R,Q20)+1&amp;":$L87"),0)+INDEX(R:R,Q20))</f>
        <v>21</v>
      </c>
    </row>
    <row r="21" spans="1:18" ht="15.75" customHeight="1">
      <c r="A21" s="458" t="str">
        <f ca="1">IF(ISERROR(N21)=TRUE,"",INDEX('寄与度･寄与率・静岡'!B:B,'前年比寄与度順・静岡'!$R21)&amp;INDEX('寄与度･寄与率・静岡'!C:C,'前年比寄与度順・静岡'!R21)&amp;INDEX('寄与度･寄与率・静岡'!D:D,'前年比寄与度順・静岡'!R21)&amp;INDEX('寄与度･寄与率・静岡'!E:E,'前年比寄与度順・静岡'!R21))</f>
        <v>外食</v>
      </c>
      <c r="B21" s="462"/>
      <c r="C21" s="462"/>
      <c r="D21" s="462"/>
      <c r="E21" s="462"/>
      <c r="F21" s="469">
        <f t="shared" ca="1" si="0"/>
        <v>1</v>
      </c>
      <c r="G21" s="476">
        <v>0.13</v>
      </c>
      <c r="H21" s="479">
        <f ca="1">IF(ISERROR($N21)=TRUE,"",INDEX('寄与度･寄与率・静岡'!G:G,'前年比寄与度順・静岡'!$R21))</f>
        <v>478</v>
      </c>
      <c r="I21" s="484">
        <f ca="1">IF(ISERROR($N21)=TRUE,"",INDEX('寄与度･寄与率・静岡'!H:H,'前年比寄与度順・静岡'!$R21))</f>
        <v>100.1</v>
      </c>
      <c r="J21" s="484">
        <f ca="1">IF(ISERROR($N21)=TRUE,"",INDEX('寄与度･寄与率・静岡'!I:I,'前年比寄与度順・静岡'!$R21))</f>
        <v>102.8</v>
      </c>
      <c r="K21" s="490">
        <f ca="1">IF(ISERROR($N21)=TRUE,"",INDEX('寄与度･寄与率・静岡'!J:J,'前年比寄与度順・静岡'!$R21))</f>
        <v>2.6</v>
      </c>
      <c r="L21" s="495">
        <f ca="1">IF(ISERROR($N21)=TRUE,"",INDEX('寄与度･寄与率・静岡'!K:K,'前年比寄与度順・静岡'!$R21))</f>
        <v>0.13023208879919287</v>
      </c>
      <c r="M21" s="501">
        <f ca="1">IF(ISERROR($N21)=TRUE,"",INDEX('寄与度･寄与率・静岡'!L:L,'前年比寄与度順・静岡'!$R21))</f>
        <v>5.0089264922766485</v>
      </c>
      <c r="N21" s="505">
        <f ca="1">LARGE('寄与度･寄与率・静岡'!$K$1:$K$88,ROW(A17))</f>
        <v>0.13023208879919287</v>
      </c>
      <c r="O21" s="258">
        <f ca="1">COUNTIF($N$4:$N21,$N21)-1</f>
        <v>0</v>
      </c>
      <c r="P21" s="505">
        <f t="shared" ca="1" si="1"/>
        <v>0.13023208879919287</v>
      </c>
      <c r="Q21" s="258" t="str">
        <f t="shared" ca="1" si="2"/>
        <v/>
      </c>
      <c r="R21" s="258">
        <f ca="1">IF(Q21="",MATCH(N21,'寄与度･寄与率・静岡'!$K$1:$K$88,0),MATCH(N21,INDIRECT("寄与度・寄与率!$L"&amp;INDEX(R:R,Q21)+1&amp;":$L87"),0)+INDEX(R:R,Q21))</f>
        <v>29</v>
      </c>
    </row>
    <row r="22" spans="1:18" ht="15.75" customHeight="1">
      <c r="A22" s="458" t="str">
        <f ca="1">IF(ISERROR(N22)=TRUE,"",INDEX('寄与度･寄与率・静岡'!B:B,'前年比寄与度順・静岡'!$R22)&amp;INDEX('寄与度･寄与率・静岡'!C:C,'前年比寄与度順・静岡'!R22)&amp;INDEX('寄与度･寄与率・静岡'!D:D,'前年比寄与度順・静岡'!R22)&amp;INDEX('寄与度･寄与率・静岡'!E:E,'前年比寄与度順・静岡'!R22))</f>
        <v>調理食品</v>
      </c>
      <c r="B22" s="462"/>
      <c r="C22" s="462"/>
      <c r="D22" s="462"/>
      <c r="E22" s="462"/>
      <c r="F22" s="469">
        <f t="shared" ca="1" si="0"/>
        <v>1</v>
      </c>
      <c r="G22" s="476">
        <v>0.12</v>
      </c>
      <c r="H22" s="479">
        <f ca="1">IF(ISERROR($N22)=TRUE,"",INDEX('寄与度･寄与率・静岡'!G:G,'前年比寄与度順・静岡'!$R22))</f>
        <v>427</v>
      </c>
      <c r="I22" s="484">
        <f ca="1">IF(ISERROR($N22)=TRUE,"",INDEX('寄与度･寄与率・静岡'!H:H,'前年比寄与度順・静岡'!$R22))</f>
        <v>99.7</v>
      </c>
      <c r="J22" s="484">
        <f ca="1">IF(ISERROR($N22)=TRUE,"",INDEX('寄与度･寄与率・静岡'!I:I,'前年比寄与度順・静岡'!$R22))</f>
        <v>102.4</v>
      </c>
      <c r="K22" s="490">
        <f ca="1">IF(ISERROR($N22)=TRUE,"",INDEX('寄与度･寄与率・静岡'!J:J,'前年比寄与度順・静岡'!$R22))</f>
        <v>2.7</v>
      </c>
      <c r="L22" s="495">
        <f ca="1">IF(ISERROR($N22)=TRUE,"",INDEX('寄与度･寄与率・静岡'!K:K,'前年比寄与度順・静岡'!$R22))</f>
        <v>0.11633703329969741</v>
      </c>
      <c r="M22" s="501">
        <f ca="1">IF(ISERROR($N22)=TRUE,"",INDEX('寄与度･寄与率・静岡'!L:L,'前年比寄与度順・静岡'!$R22))</f>
        <v>4.4745012807575923</v>
      </c>
      <c r="N22" s="505">
        <f ca="1">LARGE('寄与度･寄与率・静岡'!$K$1:$K$88,ROW(A18))</f>
        <v>0.11633703329969741</v>
      </c>
      <c r="O22" s="258">
        <f ca="1">COUNTIF($N$4:$N22,$N22)-1</f>
        <v>0</v>
      </c>
      <c r="P22" s="505">
        <f t="shared" ca="1" si="1"/>
        <v>0.11633703329969741</v>
      </c>
      <c r="Q22" s="258" t="str">
        <f t="shared" ca="1" si="2"/>
        <v/>
      </c>
      <c r="R22" s="258">
        <f ca="1">IF(Q22="",MATCH(N22,'寄与度･寄与率・静岡'!$K$1:$K$88,0),MATCH(N22,INDIRECT("寄与度・寄与率!$L"&amp;INDEX(R:R,Q22)+1&amp;":$L87"),0)+INDEX(R:R,Q22))</f>
        <v>26</v>
      </c>
    </row>
    <row r="23" spans="1:18" ht="15.75" customHeight="1">
      <c r="A23" s="458" t="str">
        <f ca="1">IF(ISERROR(N23)=TRUE,"",INDEX('寄与度･寄与率・静岡'!B:B,'前年比寄与度順・静岡'!$R23)&amp;INDEX('寄与度･寄与率・静岡'!C:C,'前年比寄与度順・静岡'!R23)&amp;INDEX('寄与度･寄与率・静岡'!D:D,'前年比寄与度順・静岡'!R23)&amp;INDEX('寄与度･寄与率・静岡'!E:E,'前年比寄与度順・静岡'!R23))</f>
        <v>家具・家事用品</v>
      </c>
      <c r="B23" s="462"/>
      <c r="C23" s="462"/>
      <c r="D23" s="462"/>
      <c r="E23" s="462"/>
      <c r="F23" s="469" t="str">
        <f t="shared" ca="1" si="0"/>
        <v/>
      </c>
      <c r="G23" s="476">
        <v>0.1</v>
      </c>
      <c r="H23" s="479">
        <f ca="1">IF(ISERROR($N23)=TRUE,"",INDEX('寄与度･寄与率・静岡'!G:G,'前年比寄与度順・静岡'!$R23))</f>
        <v>394</v>
      </c>
      <c r="I23" s="484">
        <f ca="1">IF(ISERROR($N23)=TRUE,"",INDEX('寄与度･寄与率・静岡'!H:H,'前年比寄与度順・静岡'!$R23))</f>
        <v>99.6</v>
      </c>
      <c r="J23" s="484">
        <f ca="1">IF(ISERROR($N23)=TRUE,"",INDEX('寄与度･寄与率・静岡'!I:I,'前年比寄与度順・静岡'!$R23))</f>
        <v>102.3</v>
      </c>
      <c r="K23" s="490">
        <f ca="1">IF(ISERROR($N23)=TRUE,"",INDEX('寄与度･寄与率・静岡'!J:J,'前年比寄与度順・静岡'!$R23))</f>
        <v>2.6</v>
      </c>
      <c r="L23" s="495">
        <f ca="1">IF(ISERROR($N23)=TRUE,"",INDEX('寄与度･寄与率・静岡'!K:K,'前年比寄与度順・静岡'!$R23))</f>
        <v>0.10734611503531798</v>
      </c>
      <c r="M23" s="501">
        <f ca="1">IF(ISERROR($N23)=TRUE,"",INDEX('寄与度･寄与率・静岡'!L:L,'前年比寄与度順・静岡'!$R23))</f>
        <v>4.1286967321276142</v>
      </c>
      <c r="N23" s="505">
        <f ca="1">LARGE('寄与度･寄与率・静岡'!$K$1:$K$88,ROW(A19))</f>
        <v>0.10734611503531798</v>
      </c>
      <c r="O23" s="258">
        <f ca="1">COUNTIF($N$4:$N23,$N23)-1</f>
        <v>0</v>
      </c>
      <c r="P23" s="505">
        <f t="shared" ca="1" si="1"/>
        <v>0.10734611503531798</v>
      </c>
      <c r="Q23" s="258" t="str">
        <f t="shared" ca="1" si="2"/>
        <v/>
      </c>
      <c r="R23" s="258">
        <f ca="1">IF(Q23="",MATCH(N23,'寄与度･寄与率・静岡'!$K$1:$K$88,0),MATCH(N23,INDIRECT("寄与度・寄与率!$L"&amp;INDEX(R:R,Q23)+1&amp;":$L87"),0)+INDEX(R:R,Q23))</f>
        <v>43</v>
      </c>
    </row>
    <row r="24" spans="1:18" ht="15.75" customHeight="1">
      <c r="A24" s="458" t="str">
        <f ca="1">IF(ISERROR(N24)=TRUE,"",INDEX('寄与度･寄与率・静岡'!B:B,'前年比寄与度順・静岡'!$R24)&amp;INDEX('寄与度･寄与率・静岡'!C:C,'前年比寄与度順・静岡'!R24)&amp;INDEX('寄与度･寄与率・静岡'!D:D,'前年比寄与度順・静岡'!R24)&amp;INDEX('寄与度･寄与率・静岡'!E:E,'前年比寄与度順・静岡'!R24))</f>
        <v>穀類</v>
      </c>
      <c r="B24" s="462"/>
      <c r="C24" s="462"/>
      <c r="D24" s="462"/>
      <c r="E24" s="462"/>
      <c r="F24" s="469">
        <f t="shared" ca="1" si="0"/>
        <v>1</v>
      </c>
      <c r="G24" s="476">
        <v>0.1</v>
      </c>
      <c r="H24" s="479">
        <f ca="1">IF(ISERROR($N24)=TRUE,"",INDEX('寄与度･寄与率・静岡'!G:G,'前年比寄与度順・静岡'!$R24))</f>
        <v>241</v>
      </c>
      <c r="I24" s="484">
        <f ca="1">IF(ISERROR($N24)=TRUE,"",INDEX('寄与度･寄与率・静岡'!H:H,'前年比寄与度順・静岡'!$R24))</f>
        <v>98.3</v>
      </c>
      <c r="J24" s="484">
        <f ca="1">IF(ISERROR($N24)=TRUE,"",INDEX('寄与度･寄与率・静岡'!I:I,'前年比寄与度順・静岡'!$R24))</f>
        <v>102.5</v>
      </c>
      <c r="K24" s="490">
        <f ca="1">IF(ISERROR($N24)=TRUE,"",INDEX('寄与度･寄与率・静岡'!J:J,'前年比寄与度順・静岡'!$R24))</f>
        <v>4.4000000000000004</v>
      </c>
      <c r="L24" s="495">
        <f ca="1">IF(ISERROR($N24)=TRUE,"",INDEX('寄与度･寄与率・静岡'!K:K,'前年比寄与度順・静岡'!$R24))</f>
        <v>0.10213925327951573</v>
      </c>
      <c r="M24" s="501">
        <f ca="1">IF(ISERROR($N24)=TRUE,"",INDEX('寄与度･寄与率・静岡'!L:L,'前年比寄与度順・静岡'!$R24))</f>
        <v>3.9284328184429125</v>
      </c>
      <c r="N24" s="505">
        <f ca="1">LARGE('寄与度･寄与率・静岡'!$K$1:$K$88,ROW(A20))</f>
        <v>0.10213925327951573</v>
      </c>
      <c r="O24" s="258">
        <f ca="1">COUNTIF($N$4:$N24,$N24)-1</f>
        <v>0</v>
      </c>
      <c r="P24" s="505">
        <f t="shared" ca="1" si="1"/>
        <v>0.10213925327951573</v>
      </c>
      <c r="Q24" s="258" t="str">
        <f t="shared" ca="1" si="2"/>
        <v/>
      </c>
      <c r="R24" s="258">
        <f ca="1">IF(Q24="",MATCH(N24,'寄与度･寄与率・静岡'!$K$1:$K$88,0),MATCH(N24,INDIRECT("寄与度・寄与率!$L"&amp;INDEX(R:R,Q24)+1&amp;":$L87"),0)+INDEX(R:R,Q24))</f>
        <v>15</v>
      </c>
    </row>
    <row r="25" spans="1:18" ht="15.75" customHeight="1">
      <c r="A25" s="458" t="str">
        <f ca="1">IF(ISERROR(N25)=TRUE,"",INDEX('寄与度･寄与率・静岡'!B:B,'前年比寄与度順・静岡'!$R25)&amp;INDEX('寄与度･寄与率・静岡'!C:C,'前年比寄与度順・静岡'!R25)&amp;INDEX('寄与度･寄与率・静岡'!D:D,'前年比寄与度順・静岡'!R25)&amp;INDEX('寄与度･寄与率・静岡'!E:E,'前年比寄与度順・静岡'!R25))</f>
        <v>被服及び履物</v>
      </c>
      <c r="B25" s="462"/>
      <c r="C25" s="462"/>
      <c r="D25" s="462"/>
      <c r="E25" s="462"/>
      <c r="F25" s="469" t="str">
        <f t="shared" ca="1" si="0"/>
        <v/>
      </c>
      <c r="G25" s="476">
        <v>0.1</v>
      </c>
      <c r="H25" s="479">
        <f ca="1">IF(ISERROR($N25)=TRUE,"",INDEX('寄与度･寄与率・静岡'!G:G,'前年比寄与度順・静岡'!$R25))</f>
        <v>353</v>
      </c>
      <c r="I25" s="484">
        <f ca="1">IF(ISERROR($N25)=TRUE,"",INDEX('寄与度･寄与率・静岡'!H:H,'前年比寄与度順・静岡'!$R25))</f>
        <v>99.1</v>
      </c>
      <c r="J25" s="484">
        <f ca="1">IF(ISERROR($N25)=TRUE,"",INDEX('寄与度･寄与率・静岡'!I:I,'前年比寄与度順・静岡'!$R25))</f>
        <v>101.9</v>
      </c>
      <c r="K25" s="490">
        <f ca="1">IF(ISERROR($N25)=TRUE,"",INDEX('寄与度･寄与率・静岡'!J:J,'前年比寄与度順・静岡'!$R25))</f>
        <v>2.8</v>
      </c>
      <c r="L25" s="495">
        <f ca="1">IF(ISERROR($N25)=TRUE,"",INDEX('寄与度･寄与率・静岡'!K:K,'前年比寄与度順・静岡'!$R25))</f>
        <v>9.973763874873906e-002</v>
      </c>
      <c r="M25" s="501">
        <f ca="1">IF(ISERROR($N25)=TRUE,"",INDEX('寄与度･寄与率・静岡'!L:L,'前年比寄与度順・静岡'!$R25))</f>
        <v>3.836063028797656</v>
      </c>
      <c r="N25" s="505">
        <f ca="1">LARGE('寄与度･寄与率・静岡'!$K$1:$K$88,ROW(A21))</f>
        <v>9.973763874873906e-002</v>
      </c>
      <c r="O25" s="258">
        <f ca="1">COUNTIF($N$4:$N25,$N25)-1</f>
        <v>0</v>
      </c>
      <c r="P25" s="505">
        <f t="shared" ca="1" si="1"/>
        <v>9.973763874873906e-002</v>
      </c>
      <c r="Q25" s="258" t="str">
        <f t="shared" ca="1" si="2"/>
        <v/>
      </c>
      <c r="R25" s="258">
        <f ca="1">IF(Q25="",MATCH(N25,'寄与度･寄与率・静岡'!$K$1:$K$88,0),MATCH(N25,INDIRECT("寄与度・寄与率!$L"&amp;INDEX(R:R,Q25)+1&amp;":$L87"),0)+INDEX(R:R,Q25))</f>
        <v>51</v>
      </c>
    </row>
    <row r="26" spans="1:18" ht="15.75" customHeight="1">
      <c r="A26" s="458" t="str">
        <f ca="1">IF(ISERROR(N26)=TRUE,"",INDEX('寄与度･寄与率・静岡'!B:B,'前年比寄与度順・静岡'!$R26)&amp;INDEX('寄与度･寄与率・静岡'!C:C,'前年比寄与度順・静岡'!R26)&amp;INDEX('寄与度･寄与率・静岡'!D:D,'前年比寄与度順・静岡'!R26)&amp;INDEX('寄与度･寄与率・静岡'!E:E,'前年比寄与度順・静岡'!R26))</f>
        <v>菓子類</v>
      </c>
      <c r="B26" s="462"/>
      <c r="C26" s="462"/>
      <c r="D26" s="462"/>
      <c r="E26" s="462"/>
      <c r="F26" s="469">
        <f t="shared" ca="1" si="0"/>
        <v>1</v>
      </c>
      <c r="G26" s="476">
        <v>9.e-002</v>
      </c>
      <c r="H26" s="479">
        <f ca="1">IF(ISERROR($N26)=TRUE,"",INDEX('寄与度･寄与率・静岡'!G:G,'前年比寄与度順・静岡'!$R26))</f>
        <v>246</v>
      </c>
      <c r="I26" s="484">
        <f ca="1">IF(ISERROR($N26)=TRUE,"",INDEX('寄与度･寄与率・静岡'!H:H,'前年比寄与度順・静岡'!$R26))</f>
        <v>101.3</v>
      </c>
      <c r="J26" s="484">
        <f ca="1">IF(ISERROR($N26)=TRUE,"",INDEX('寄与度･寄与率・静岡'!I:I,'前年比寄与度順・静岡'!$R26))</f>
        <v>105.1</v>
      </c>
      <c r="K26" s="490">
        <f ca="1">IF(ISERROR($N26)=TRUE,"",INDEX('寄与度･寄与率・静岡'!J:J,'前年比寄与度順・静岡'!$R26))</f>
        <v>3.7</v>
      </c>
      <c r="L26" s="495">
        <f ca="1">IF(ISERROR($N26)=TRUE,"",INDEX('寄与度･寄与率・静岡'!K:K,'前年比寄与度順・静岡'!$R26))</f>
        <v>9.432896064581224e-002</v>
      </c>
      <c r="M26" s="501">
        <f ca="1">IF(ISERROR($N26)=TRUE,"",INDEX('寄与度･寄与率・静岡'!L:L,'前年比寄与度順・静岡'!$R26))</f>
        <v>3.6280369479158554</v>
      </c>
      <c r="N26" s="505">
        <f ca="1">LARGE('寄与度･寄与率・静岡'!$K$1:$K$88,ROW(A22))</f>
        <v>9.432896064581224e-002</v>
      </c>
      <c r="O26" s="258">
        <f ca="1">COUNTIF($N$4:$N26,$N26)-1</f>
        <v>0</v>
      </c>
      <c r="P26" s="505">
        <f t="shared" ca="1" si="1"/>
        <v>9.432896064581224e-002</v>
      </c>
      <c r="Q26" s="258" t="str">
        <f t="shared" ca="1" si="2"/>
        <v/>
      </c>
      <c r="R26" s="258">
        <f ca="1">IF(Q26="",MATCH(N26,'寄与度･寄与率・静岡'!$K$1:$K$88,0),MATCH(N26,INDIRECT("寄与度・寄与率!$L"&amp;INDEX(R:R,Q26)+1&amp;":$L87"),0)+INDEX(R:R,Q26))</f>
        <v>25</v>
      </c>
    </row>
    <row r="27" spans="1:18" ht="15.75" customHeight="1">
      <c r="A27" s="458" t="str">
        <f ca="1">IF(ISERROR(N27)=TRUE,"",INDEX('寄与度･寄与率・静岡'!B:B,'前年比寄与度順・静岡'!$R27)&amp;INDEX('寄与度･寄与率・静岡'!C:C,'前年比寄与度順・静岡'!R27)&amp;INDEX('寄与度･寄与率・静岡'!D:D,'前年比寄与度順・静岡'!R27)&amp;INDEX('寄与度･寄与率・静岡'!E:E,'前年比寄与度順・静岡'!R27))</f>
        <v>家事雑貨</v>
      </c>
      <c r="B27" s="462"/>
      <c r="C27" s="462"/>
      <c r="D27" s="462"/>
      <c r="E27" s="462"/>
      <c r="F27" s="469">
        <f t="shared" ca="1" si="0"/>
        <v>1</v>
      </c>
      <c r="G27" s="476">
        <v>8.e-002</v>
      </c>
      <c r="H27" s="479">
        <f ca="1">IF(ISERROR($N27)=TRUE,"",INDEX('寄与度･寄与率・静岡'!G:G,'前年比寄与度順・静岡'!$R27))</f>
        <v>73</v>
      </c>
      <c r="I27" s="484">
        <f ca="1">IF(ISERROR($N27)=TRUE,"",INDEX('寄与度･寄与率・静岡'!H:H,'前年比寄与度順・静岡'!$R27))</f>
        <v>101.9</v>
      </c>
      <c r="J27" s="484">
        <f ca="1">IF(ISERROR($N27)=TRUE,"",INDEX('寄与度･寄与率・静岡'!I:I,'前年比寄与度順・静岡'!$R27))</f>
        <v>112.8</v>
      </c>
      <c r="K27" s="490">
        <f ca="1">IF(ISERROR($N27)=TRUE,"",INDEX('寄与度･寄与率・静岡'!J:J,'前年比寄与度順・静岡'!$R27))</f>
        <v>10.8</v>
      </c>
      <c r="L27" s="495">
        <f ca="1">IF(ISERROR($N27)=TRUE,"",INDEX('寄与度･寄与率・静岡'!K:K,'前年比寄与度順・静岡'!$R27))</f>
        <v>8.029263370332991e-002</v>
      </c>
      <c r="M27" s="501">
        <f ca="1">IF(ISERROR($N27)=TRUE,"",INDEX('寄与度･寄与率・静岡'!L:L,'前年比寄与度順・静岡'!$R27))</f>
        <v>3.0881782193588427</v>
      </c>
      <c r="N27" s="505">
        <f ca="1">LARGE('寄与度･寄与率・静岡'!$K$1:$K$88,ROW(A23))</f>
        <v>8.029263370332991e-002</v>
      </c>
      <c r="O27" s="258">
        <f ca="1">COUNTIF($N$4:$N27,$N27)-1</f>
        <v>0</v>
      </c>
      <c r="P27" s="505">
        <f t="shared" ca="1" si="1"/>
        <v>8.029263370332991e-002</v>
      </c>
      <c r="Q27" s="258" t="str">
        <f t="shared" ca="1" si="2"/>
        <v/>
      </c>
      <c r="R27" s="258">
        <f ca="1">IF(Q27="",MATCH(N27,'寄与度･寄与率・静岡'!$K$1:$K$88,0),MATCH(N27,INDIRECT("寄与度・寄与率!$L"&amp;INDEX(R:R,Q27)+1&amp;":$L87"),0)+INDEX(R:R,Q27))</f>
        <v>47</v>
      </c>
    </row>
    <row r="28" spans="1:18" ht="15.75" customHeight="1">
      <c r="A28" s="458" t="str">
        <f ca="1">IF(ISERROR(N28)=TRUE,"",INDEX('寄与度･寄与率・静岡'!B:B,'前年比寄与度順・静岡'!$R28)&amp;INDEX('寄与度･寄与率・静岡'!C:C,'前年比寄与度順・静岡'!R28)&amp;INDEX('寄与度･寄与率・静岡'!D:D,'前年比寄与度順・静岡'!R28)&amp;INDEX('寄与度･寄与率・静岡'!E:E,'前年比寄与度順・静岡'!R28))</f>
        <v>教養娯楽用品</v>
      </c>
      <c r="B28" s="462"/>
      <c r="C28" s="462"/>
      <c r="D28" s="462"/>
      <c r="E28" s="462"/>
      <c r="F28" s="469">
        <f t="shared" ca="1" si="0"/>
        <v>1</v>
      </c>
      <c r="G28" s="476">
        <v>7.0000000000000007e-002</v>
      </c>
      <c r="H28" s="479">
        <f ca="1">IF(ISERROR($N28)=TRUE,"",INDEX('寄与度･寄与率・静岡'!G:G,'前年比寄与度順・静岡'!$R28))</f>
        <v>196</v>
      </c>
      <c r="I28" s="484">
        <f ca="1">IF(ISERROR($N28)=TRUE,"",INDEX('寄与度･寄与率・静岡'!H:H,'前年比寄与度順・静岡'!$R28))</f>
        <v>99.6</v>
      </c>
      <c r="J28" s="484">
        <f ca="1">IF(ISERROR($N28)=TRUE,"",INDEX('寄与度･寄与率・静岡'!I:I,'前年比寄与度順・静岡'!$R28))</f>
        <v>103.1</v>
      </c>
      <c r="K28" s="490">
        <f ca="1">IF(ISERROR($N28)=TRUE,"",INDEX('寄与度･寄与率・静岡'!J:J,'前年比寄与度順・静岡'!$R28))</f>
        <v>3.5</v>
      </c>
      <c r="L28" s="495">
        <f ca="1">IF(ISERROR($N28)=TRUE,"",INDEX('寄与度･寄与率・静岡'!K:K,'前年比寄与度順・静岡'!$R28))</f>
        <v>6.9223007063572151e-002</v>
      </c>
      <c r="M28" s="501">
        <f ca="1">IF(ISERROR($N28)=TRUE,"",INDEX('寄与度･寄与率・静岡'!L:L,'前年比寄与度順・静岡'!$R28))</f>
        <v>2.6624233485989288</v>
      </c>
      <c r="N28" s="505">
        <f ca="1">LARGE('寄与度･寄与率・静岡'!$K$1:$K$88,ROW(A24))</f>
        <v>6.9223007063572151e-002</v>
      </c>
      <c r="O28" s="258">
        <f ca="1">COUNTIF($N$4:$N28,$N28)-1</f>
        <v>0</v>
      </c>
      <c r="P28" s="505">
        <f t="shared" ca="1" si="1"/>
        <v>6.9223007063572151e-002</v>
      </c>
      <c r="Q28" s="258" t="str">
        <f t="shared" ca="1" si="2"/>
        <v/>
      </c>
      <c r="R28" s="258">
        <f ca="1">IF(Q28="",MATCH(N28,'寄与度･寄与率・静岡'!$K$1:$K$88,0),MATCH(N28,INDIRECT("寄与度・寄与率!$L"&amp;INDEX(R:R,Q28)+1&amp;":$L87"),0)+INDEX(R:R,Q28))</f>
        <v>79</v>
      </c>
    </row>
    <row r="29" spans="1:18" ht="15.75" customHeight="1">
      <c r="A29" s="458" t="str">
        <f ca="1">IF(ISERROR(N29)=TRUE,"",INDEX('寄与度･寄与率・静岡'!B:B,'前年比寄与度順・静岡'!$R29)&amp;INDEX('寄与度･寄与率・静岡'!C:C,'前年比寄与度順・静岡'!R29)&amp;INDEX('寄与度･寄与率・静岡'!D:D,'前年比寄与度順・静岡'!R29)&amp;INDEX('寄与度･寄与率・静岡'!E:E,'前年比寄与度順・静岡'!R29))</f>
        <v>持家の帰属家賃を除く住居</v>
      </c>
      <c r="B29" s="462"/>
      <c r="C29" s="462"/>
      <c r="D29" s="462"/>
      <c r="E29" s="462"/>
      <c r="F29" s="469" t="str">
        <f t="shared" ca="1" si="0"/>
        <v/>
      </c>
      <c r="G29" s="476">
        <v>6.e-002</v>
      </c>
      <c r="H29" s="479">
        <f ca="1">IF(ISERROR($N29)=TRUE,"",INDEX('寄与度･寄与率・静岡'!G:G,'前年比寄与度順・静岡'!$R29))</f>
        <v>527</v>
      </c>
      <c r="I29" s="484">
        <f ca="1">IF(ISERROR($N29)=TRUE,"",INDEX('寄与度･寄与率・静岡'!H:H,'前年比寄与度順・静岡'!$R29))</f>
        <v>100.3</v>
      </c>
      <c r="J29" s="484">
        <f ca="1">IF(ISERROR($N29)=TRUE,"",INDEX('寄与度･寄与率・静岡'!I:I,'前年比寄与度順・静岡'!$R29))</f>
        <v>101.5</v>
      </c>
      <c r="K29" s="490">
        <f ca="1">IF(ISERROR($N29)=TRUE,"",INDEX('寄与度･寄与率・静岡'!J:J,'前年比寄与度順・静岡'!$R29))</f>
        <v>1.2</v>
      </c>
      <c r="L29" s="495">
        <f ca="1">IF(ISERROR($N29)=TRUE,"",INDEX('寄与度･寄与率・静岡'!K:K,'前年比寄与度順・静岡'!$R29))</f>
        <v>6.3814328960645955e-002</v>
      </c>
      <c r="M29" s="501">
        <f ca="1">IF(ISERROR($N29)=TRUE,"",INDEX('寄与度･寄与率・静岡'!L:L,'前年比寄与度順・静岡'!$R29))</f>
        <v>2.4543972677171522</v>
      </c>
      <c r="N29" s="505">
        <f ca="1">LARGE('寄与度･寄与率・静岡'!$K$1:$K$88,ROW(A25))</f>
        <v>6.3814328960645955e-002</v>
      </c>
      <c r="O29" s="258">
        <f ca="1">COUNTIF($N$4:$N29,$N29)-1</f>
        <v>0</v>
      </c>
      <c r="P29" s="505">
        <f t="shared" ca="1" si="1"/>
        <v>6.3814328960645955e-002</v>
      </c>
      <c r="Q29" s="258" t="str">
        <f t="shared" ca="1" si="2"/>
        <v/>
      </c>
      <c r="R29" s="258">
        <f ca="1">IF(Q29="",MATCH(N29,'寄与度･寄与率・静岡'!$K$1:$K$88,0),MATCH(N29,INDIRECT("寄与度・寄与率!$L"&amp;INDEX(R:R,Q29)+1&amp;":$L87"),0)+INDEX(R:R,Q29))</f>
        <v>32</v>
      </c>
    </row>
    <row r="30" spans="1:18" ht="15.75" customHeight="1">
      <c r="A30" s="458" t="str">
        <f ca="1">IF(ISERROR(N30)=TRUE,"",INDEX('寄与度･寄与率・静岡'!B:B,'前年比寄与度順・静岡'!$R30)&amp;INDEX('寄与度･寄与率・静岡'!C:C,'前年比寄与度順・静岡'!R30)&amp;INDEX('寄与度･寄与率・静岡'!D:D,'前年比寄与度順・静岡'!R30)&amp;INDEX('寄与度･寄与率・静岡'!E:E,'前年比寄与度順・静岡'!R30))</f>
        <v>設備修繕・維持</v>
      </c>
      <c r="B30" s="462"/>
      <c r="C30" s="462"/>
      <c r="D30" s="462"/>
      <c r="E30" s="462"/>
      <c r="F30" s="469">
        <f t="shared" ca="1" si="0"/>
        <v>1</v>
      </c>
      <c r="G30" s="476">
        <v>6.e-002</v>
      </c>
      <c r="H30" s="479">
        <f ca="1">IF(ISERROR($N30)=TRUE,"",INDEX('寄与度･寄与率・静岡'!G:G,'前年比寄与度順・静岡'!$R30))</f>
        <v>215</v>
      </c>
      <c r="I30" s="484">
        <f ca="1">IF(ISERROR($N30)=TRUE,"",INDEX('寄与度･寄与率・静岡'!H:H,'前年比寄与度順・静岡'!$R30))</f>
        <v>101.6</v>
      </c>
      <c r="J30" s="484">
        <f ca="1">IF(ISERROR($N30)=TRUE,"",INDEX('寄与度･寄与率・静岡'!I:I,'前年比寄与度順・静岡'!$R30))</f>
        <v>104.3</v>
      </c>
      <c r="K30" s="490">
        <f ca="1">IF(ISERROR($N30)=TRUE,"",INDEX('寄与度･寄与率・静岡'!J:J,'前年比寄与度順・静岡'!$R30))</f>
        <v>2.7</v>
      </c>
      <c r="L30" s="495">
        <f ca="1">IF(ISERROR($N30)=TRUE,"",INDEX('寄与度･寄与率・静岡'!K:K,'前年比寄与度順・静岡'!$R30))</f>
        <v>5.8577194752775036e-002</v>
      </c>
      <c r="M30" s="501">
        <f ca="1">IF(ISERROR($N30)=TRUE,"",INDEX('寄与度･寄与率・静岡'!L:L,'前年比寄与度順・静岡'!$R30))</f>
        <v>2.2529690289528861</v>
      </c>
      <c r="N30" s="505">
        <f ca="1">LARGE('寄与度･寄与率・静岡'!$K$1:$K$88,ROW(A26))</f>
        <v>5.8577194752775036e-002</v>
      </c>
      <c r="O30" s="258">
        <f ca="1">COUNTIF($N$4:$N30,$N30)-1</f>
        <v>0</v>
      </c>
      <c r="P30" s="505">
        <f t="shared" ca="1" si="1"/>
        <v>5.8577194752775036e-002</v>
      </c>
      <c r="Q30" s="258" t="str">
        <f t="shared" ca="1" si="2"/>
        <v/>
      </c>
      <c r="R30" s="258">
        <f ca="1">IF(Q30="",MATCH(N30,'寄与度･寄与率・静岡'!$K$1:$K$88,0),MATCH(N30,INDIRECT("寄与度・寄与率!$L"&amp;INDEX(R:R,Q30)+1&amp;":$L87"),0)+INDEX(R:R,Q30))</f>
        <v>35</v>
      </c>
    </row>
    <row r="31" spans="1:18" ht="15.75" customHeight="1">
      <c r="A31" s="458" t="str">
        <f ca="1">IF(ISERROR(N31)=TRUE,"",INDEX('寄与度･寄与率・静岡'!B:B,'前年比寄与度順・静岡'!$R31)&amp;INDEX('寄与度･寄与率・静岡'!C:C,'前年比寄与度順・静岡'!R31)&amp;INDEX('寄与度･寄与率・静岡'!D:D,'前年比寄与度順・静岡'!R31)&amp;INDEX('寄与度･寄与率・静岡'!E:E,'前年比寄与度順・静岡'!R31))</f>
        <v>シャツ・セーター・下着類</v>
      </c>
      <c r="B31" s="462"/>
      <c r="C31" s="462"/>
      <c r="D31" s="462"/>
      <c r="E31" s="462"/>
      <c r="F31" s="469">
        <f t="shared" ca="1" si="0"/>
        <v>1</v>
      </c>
      <c r="G31" s="476">
        <v>5.e-002</v>
      </c>
      <c r="H31" s="479">
        <f ca="1">IF(ISERROR($N31)=TRUE,"",INDEX('寄与度･寄与率・静岡'!G:G,'前年比寄与度順・静岡'!$R31))</f>
        <v>111</v>
      </c>
      <c r="I31" s="484">
        <f ca="1">IF(ISERROR($N31)=TRUE,"",INDEX('寄与度･寄与率・静岡'!H:H,'前年比寄与度順・静岡'!$R31))</f>
        <v>99.4</v>
      </c>
      <c r="J31" s="484">
        <f ca="1">IF(ISERROR($N31)=TRUE,"",INDEX('寄与度･寄与率・静岡'!I:I,'前年比寄与度順・静岡'!$R31))</f>
        <v>103.9</v>
      </c>
      <c r="K31" s="490">
        <f ca="1">IF(ISERROR($N31)=TRUE,"",INDEX('寄与度･寄与率・静岡'!J:J,'前年比寄与度順・静岡'!$R31))</f>
        <v>4.5999999999999996</v>
      </c>
      <c r="L31" s="495">
        <f ca="1">IF(ISERROR($N31)=TRUE,"",INDEX('寄与度･寄与率・静岡'!K:K,'前年比寄与度順・静岡'!$R31))</f>
        <v>5.0403632694248232e-002</v>
      </c>
      <c r="M31" s="501">
        <f ca="1">IF(ISERROR($N31)=TRUE,"",INDEX('寄与度･寄与率・静岡'!L:L,'前年比寄与度順・静岡'!$R31))</f>
        <v>1.9386012574710856</v>
      </c>
      <c r="N31" s="505">
        <f ca="1">LARGE('寄与度･寄与率・静岡'!$K$1:$K$88,ROW(A27))</f>
        <v>5.0403632694248232e-002</v>
      </c>
      <c r="O31" s="258">
        <f ca="1">COUNTIF($N$4:$N31,$N31)-1</f>
        <v>0</v>
      </c>
      <c r="P31" s="505">
        <f t="shared" ca="1" si="1"/>
        <v>5.0403632694248232e-002</v>
      </c>
      <c r="Q31" s="258" t="str">
        <f t="shared" ca="1" si="2"/>
        <v/>
      </c>
      <c r="R31" s="258">
        <f ca="1">IF(Q31="",MATCH(N31,'寄与度･寄与率・静岡'!$K$1:$K$88,0),MATCH(N31,INDIRECT("寄与度・寄与率!$L"&amp;INDEX(R:R,Q31)+1&amp;":$L87"),0)+INDEX(R:R,Q31))</f>
        <v>55</v>
      </c>
    </row>
    <row r="32" spans="1:18" ht="15.75" customHeight="1">
      <c r="A32" s="458" t="str">
        <f ca="1">IF(ISERROR(N32)=TRUE,"",INDEX('寄与度･寄与率・静岡'!B:B,'前年比寄与度順・静岡'!$R32)&amp;INDEX('寄与度･寄与率・静岡'!C:C,'前年比寄与度順・静岡'!R32)&amp;INDEX('寄与度･寄与率・静岡'!D:D,'前年比寄与度順・静岡'!R32)&amp;INDEX('寄与度･寄与率・静岡'!E:E,'前年比寄与度順・静岡'!R32))</f>
        <v>諸雑費</v>
      </c>
      <c r="B32" s="462"/>
      <c r="C32" s="462"/>
      <c r="D32" s="462"/>
      <c r="E32" s="462"/>
      <c r="F32" s="469" t="str">
        <f t="shared" ca="1" si="0"/>
        <v/>
      </c>
      <c r="G32" s="476">
        <v>5.e-002</v>
      </c>
      <c r="H32" s="479">
        <f ca="1">IF(ISERROR($N32)=TRUE,"",INDEX('寄与度･寄与率・静岡'!G:G,'前年比寄与度順・静岡'!$R32))</f>
        <v>613</v>
      </c>
      <c r="I32" s="484">
        <f ca="1">IF(ISERROR($N32)=TRUE,"",INDEX('寄与度･寄与率・静岡'!H:H,'前年比寄与度順・静岡'!$R32))</f>
        <v>101.7</v>
      </c>
      <c r="J32" s="484">
        <f ca="1">IF(ISERROR($N32)=TRUE,"",INDEX('寄与度･寄与率・静岡'!I:I,'前年比寄与度順・静岡'!$R32))</f>
        <v>102.5</v>
      </c>
      <c r="K32" s="490">
        <f ca="1">IF(ISERROR($N32)=TRUE,"",INDEX('寄与度･寄与率・静岡'!J:J,'前年比寄与度順・静岡'!$R32))</f>
        <v>0.7</v>
      </c>
      <c r="L32" s="495">
        <f ca="1">IF(ISERROR($N32)=TRUE,"",INDEX('寄与度･寄与率・静岡'!K:K,'前年比寄与度順・静岡'!$R32))</f>
        <v>4.9485368314833335e-002</v>
      </c>
      <c r="M32" s="501">
        <f ca="1">IF(ISERROR($N32)=TRUE,"",INDEX('寄与度･寄与率・静岡'!L:L,'前年比寄与度順・静岡'!$R32))</f>
        <v>1.903283396724359</v>
      </c>
      <c r="N32" s="505">
        <f ca="1">LARGE('寄与度･寄与率・静岡'!$K$1:$K$88,ROW(A28))</f>
        <v>4.9485368314833335e-002</v>
      </c>
      <c r="O32" s="258">
        <f ca="1">COUNTIF($N$4:$N32,$N32)-1</f>
        <v>0</v>
      </c>
      <c r="P32" s="505">
        <f t="shared" ca="1" si="1"/>
        <v>4.9485368314833335e-002</v>
      </c>
      <c r="Q32" s="258" t="str">
        <f t="shared" ca="1" si="2"/>
        <v/>
      </c>
      <c r="R32" s="258">
        <f ca="1">IF(Q32="",MATCH(N32,'寄与度･寄与率・静岡'!$K$1:$K$88,0),MATCH(N32,INDIRECT("寄与度・寄与率!$L"&amp;INDEX(R:R,Q32)+1&amp;":$L87"),0)+INDEX(R:R,Q32))</f>
        <v>83</v>
      </c>
    </row>
    <row r="33" spans="1:18" ht="15.75" customHeight="1">
      <c r="A33" s="458" t="str">
        <f ca="1">IF(ISERROR(N33)=TRUE,"",INDEX('寄与度･寄与率・静岡'!B:B,'前年比寄与度順・静岡'!$R33)&amp;INDEX('寄与度･寄与率・静岡'!C:C,'前年比寄与度順・静岡'!R33)&amp;INDEX('寄与度･寄与率・静岡'!D:D,'前年比寄与度順・静岡'!R33)&amp;INDEX('寄与度･寄与率・静岡'!E:E,'前年比寄与度順・静岡'!R33))</f>
        <v>油脂・調味料</v>
      </c>
      <c r="B33" s="462"/>
      <c r="C33" s="462"/>
      <c r="D33" s="462"/>
      <c r="E33" s="462"/>
      <c r="F33" s="469">
        <f t="shared" ca="1" si="0"/>
        <v>1</v>
      </c>
      <c r="G33" s="476">
        <v>5.e-002</v>
      </c>
      <c r="H33" s="479">
        <f ca="1">IF(ISERROR($N33)=TRUE,"",INDEX('寄与度･寄与率・静岡'!G:G,'前年比寄与度順・静岡'!$R33))</f>
        <v>124</v>
      </c>
      <c r="I33" s="484">
        <f ca="1">IF(ISERROR($N33)=TRUE,"",INDEX('寄与度･寄与率・静岡'!H:H,'前年比寄与度順・静岡'!$R33))</f>
        <v>100.3</v>
      </c>
      <c r="J33" s="484">
        <f ca="1">IF(ISERROR($N33)=TRUE,"",INDEX('寄与度･寄与率・静岡'!I:I,'前年比寄与度順・静岡'!$R33))</f>
        <v>104</v>
      </c>
      <c r="K33" s="490">
        <f ca="1">IF(ISERROR($N33)=TRUE,"",INDEX('寄与度･寄与率・静岡'!J:J,'前年比寄与度順・静岡'!$R33))</f>
        <v>3.6</v>
      </c>
      <c r="L33" s="495">
        <f ca="1">IF(ISERROR($N33)=TRUE,"",INDEX('寄与度･寄与率・静岡'!K:K,'前年比寄与度順・静岡'!$R33))</f>
        <v>4.6296670030272484e-002</v>
      </c>
      <c r="M33" s="501">
        <f ca="1">IF(ISERROR($N33)=TRUE,"",INDEX('寄与度･寄与率・静岡'!L:L,'前年比寄与度順・静岡'!$R33))</f>
        <v>1.7806411550104799</v>
      </c>
      <c r="N33" s="505">
        <f ca="1">LARGE('寄与度･寄与率・静岡'!$K$1:$K$88,ROW(A29))</f>
        <v>4.6296670030272484e-002</v>
      </c>
      <c r="O33" s="258">
        <f ca="1">COUNTIF($N$4:$N33,$N33)-1</f>
        <v>0</v>
      </c>
      <c r="P33" s="505">
        <f t="shared" ca="1" si="1"/>
        <v>4.6296670030272484e-002</v>
      </c>
      <c r="Q33" s="258" t="str">
        <f t="shared" ca="1" si="2"/>
        <v/>
      </c>
      <c r="R33" s="258">
        <f ca="1">IF(Q33="",MATCH(N33,'寄与度･寄与率・静岡'!$K$1:$K$88,0),MATCH(N33,INDIRECT("寄与度・寄与率!$L"&amp;INDEX(R:R,Q33)+1&amp;":$L87"),0)+INDEX(R:R,Q33))</f>
        <v>24</v>
      </c>
    </row>
    <row r="34" spans="1:18" ht="15.75" customHeight="1">
      <c r="A34" s="458" t="str">
        <f ca="1">IF(ISERROR(N34)=TRUE,"",INDEX('寄与度･寄与率・静岡'!B:B,'前年比寄与度順・静岡'!$R34)&amp;INDEX('寄与度･寄与率・静岡'!C:C,'前年比寄与度順・静岡'!R34)&amp;INDEX('寄与度･寄与率・静岡'!D:D,'前年比寄与度順・静岡'!R34)&amp;INDEX('寄与度･寄与率・静岡'!E:E,'前年比寄与度順・静岡'!R34))</f>
        <v>シャツ・セーター類</v>
      </c>
      <c r="B34" s="462"/>
      <c r="C34" s="462"/>
      <c r="D34" s="462"/>
      <c r="E34" s="462"/>
      <c r="F34" s="469" t="str">
        <f t="shared" ca="1" si="0"/>
        <v/>
      </c>
      <c r="G34" s="476">
        <v>5.e-002</v>
      </c>
      <c r="H34" s="479">
        <f ca="1">IF(ISERROR($N34)=TRUE,"",INDEX('寄与度･寄与率・静岡'!G:G,'前年比寄与度順・静岡'!$R34))</f>
        <v>73</v>
      </c>
      <c r="I34" s="484">
        <f ca="1">IF(ISERROR($N34)=TRUE,"",INDEX('寄与度･寄与率・静岡'!H:H,'前年比寄与度順・静岡'!$R34))</f>
        <v>97.8</v>
      </c>
      <c r="J34" s="484">
        <f ca="1">IF(ISERROR($N34)=TRUE,"",INDEX('寄与度･寄与率・静岡'!I:I,'前年比寄与度順・静岡'!$R34))</f>
        <v>103.9</v>
      </c>
      <c r="K34" s="490">
        <f ca="1">IF(ISERROR($N34)=TRUE,"",INDEX('寄与度･寄与率・静岡'!J:J,'前年比寄与度順・静岡'!$R34))</f>
        <v>6.3</v>
      </c>
      <c r="L34" s="495">
        <f ca="1">IF(ISERROR($N34)=TRUE,"",INDEX('寄与度･寄与率・静岡'!K:K,'前年比寄与度順・静岡'!$R34))</f>
        <v>4.4934409687184727e-002</v>
      </c>
      <c r="M34" s="501">
        <f ca="1">IF(ISERROR($N34)=TRUE,"",INDEX('寄与度･寄与率・静岡'!L:L,'前年比寄与度順・静岡'!$R34))</f>
        <v>1.7282465264301816</v>
      </c>
      <c r="N34" s="505">
        <f ca="1">LARGE('寄与度･寄与率・静岡'!$K$1:$K$88,ROW(A30))</f>
        <v>4.4934409687184727e-002</v>
      </c>
      <c r="O34" s="258">
        <f ca="1">COUNTIF($N$4:$N34,$N34)-1</f>
        <v>0</v>
      </c>
      <c r="P34" s="505">
        <f t="shared" ca="1" si="1"/>
        <v>4.4934409687184727e-002</v>
      </c>
      <c r="Q34" s="258" t="str">
        <f t="shared" ca="1" si="2"/>
        <v/>
      </c>
      <c r="R34" s="258">
        <f ca="1">IF(Q34="",MATCH(N34,'寄与度･寄与率・静岡'!$K$1:$K$88,0),MATCH(N34,INDIRECT("寄与度・寄与率!$L"&amp;INDEX(R:R,Q34)+1&amp;":$L87"),0)+INDEX(R:R,Q34))</f>
        <v>56</v>
      </c>
    </row>
    <row r="35" spans="1:18" ht="15.75" customHeight="1">
      <c r="A35" s="458" t="str">
        <f ca="1">IF(ISERROR(N35)=TRUE,"",INDEX('寄与度･寄与率・静岡'!B:B,'前年比寄与度順・静岡'!$R35)&amp;INDEX('寄与度･寄与率・静岡'!C:C,'前年比寄与度順・静岡'!R35)&amp;INDEX('寄与度･寄与率・静岡'!D:D,'前年比寄与度順・静岡'!R35)&amp;INDEX('寄与度･寄与率・静岡'!E:E,'前年比寄与度順・静岡'!R35))</f>
        <v>飲料</v>
      </c>
      <c r="B35" s="462"/>
      <c r="C35" s="462"/>
      <c r="D35" s="462"/>
      <c r="E35" s="462"/>
      <c r="F35" s="469">
        <f t="shared" ca="1" si="0"/>
        <v>1</v>
      </c>
      <c r="G35" s="476">
        <v>5.e-002</v>
      </c>
      <c r="H35" s="479">
        <f ca="1">IF(ISERROR($N35)=TRUE,"",INDEX('寄与度･寄与率・静岡'!G:G,'前年比寄与度順・静岡'!$R35))</f>
        <v>171</v>
      </c>
      <c r="I35" s="484">
        <f ca="1">IF(ISERROR($N35)=TRUE,"",INDEX('寄与度･寄与率・静岡'!H:H,'前年比寄与度順・静岡'!$R35))</f>
        <v>100.6</v>
      </c>
      <c r="J35" s="484">
        <f ca="1">IF(ISERROR($N35)=TRUE,"",INDEX('寄与度･寄与率・静岡'!I:I,'前年比寄与度順・静岡'!$R35))</f>
        <v>103.2</v>
      </c>
      <c r="K35" s="490">
        <f ca="1">IF(ISERROR($N35)=TRUE,"",INDEX('寄与度･寄与率・静岡'!J:J,'前年比寄与度順・静岡'!$R35))</f>
        <v>2.6</v>
      </c>
      <c r="L35" s="495">
        <f ca="1">IF(ISERROR($N35)=TRUE,"",INDEX('寄与度･寄与率・静岡'!K:K,'前年比寄与度順・静岡'!$R35))</f>
        <v>4.486377396569137e-002</v>
      </c>
      <c r="M35" s="501">
        <f ca="1">IF(ISERROR($N35)=TRUE,"",INDEX('寄与度･寄与率・静岡'!L:L,'前年比寄与度順・静岡'!$R35))</f>
        <v>1.7255297679112065</v>
      </c>
      <c r="N35" s="505">
        <f ca="1">LARGE('寄与度･寄与率・静岡'!$K$1:$K$88,ROW(A31))</f>
        <v>4.486377396569137e-002</v>
      </c>
      <c r="O35" s="258">
        <f ca="1">COUNTIF($N$4:$N35,$N35)-1</f>
        <v>0</v>
      </c>
      <c r="P35" s="505">
        <f t="shared" ca="1" si="1"/>
        <v>4.486377396569137e-002</v>
      </c>
      <c r="Q35" s="258" t="str">
        <f t="shared" ca="1" si="2"/>
        <v/>
      </c>
      <c r="R35" s="258">
        <f ca="1">IF(Q35="",MATCH(N35,'寄与度･寄与率・静岡'!$K$1:$K$88,0),MATCH(N35,INDIRECT("寄与度・寄与率!$L"&amp;INDEX(R:R,Q35)+1&amp;":$L87"),0)+INDEX(R:R,Q35))</f>
        <v>27</v>
      </c>
    </row>
    <row r="36" spans="1:18" ht="15.75" customHeight="1">
      <c r="A36" s="458" t="str">
        <f ca="1">IF(ISERROR(N36)=TRUE,"",INDEX('寄与度･寄与率・静岡'!B:B,'前年比寄与度順・静岡'!$R36)&amp;INDEX('寄与度･寄与率・静岡'!C:C,'前年比寄与度順・静岡'!R36)&amp;INDEX('寄与度･寄与率・静岡'!D:D,'前年比寄与度順・静岡'!R36)&amp;INDEX('寄与度･寄与率・静岡'!E:E,'前年比寄与度順・静岡'!R36))</f>
        <v>教養娯楽用耐久財</v>
      </c>
      <c r="B36" s="462"/>
      <c r="C36" s="462"/>
      <c r="D36" s="462"/>
      <c r="E36" s="462"/>
      <c r="F36" s="469">
        <f t="shared" ca="1" si="0"/>
        <v>1</v>
      </c>
      <c r="G36" s="476">
        <v>4.e-002</v>
      </c>
      <c r="H36" s="479">
        <f ca="1">IF(ISERROR($N36)=TRUE,"",INDEX('寄与度･寄与率・静岡'!G:G,'前年比寄与度順・静岡'!$R36))</f>
        <v>98</v>
      </c>
      <c r="I36" s="484">
        <f ca="1">IF(ISERROR($N36)=TRUE,"",INDEX('寄与度･寄与率・静岡'!H:H,'前年比寄与度順・静岡'!$R36))</f>
        <v>98.7</v>
      </c>
      <c r="J36" s="484">
        <f ca="1">IF(ISERROR($N36)=TRUE,"",INDEX('寄与度･寄与率・静岡'!I:I,'前年比寄与度順・静岡'!$R36))</f>
        <v>102.9</v>
      </c>
      <c r="K36" s="490">
        <f ca="1">IF(ISERROR($N36)=TRUE,"",INDEX('寄与度･寄与率・静岡'!J:J,'前年比寄与度順・静岡'!$R36))</f>
        <v>4.2</v>
      </c>
      <c r="L36" s="495">
        <f ca="1">IF(ISERROR($N36)=TRUE,"",INDEX('寄与度･寄与率・静岡'!K:K,'前年比寄与度順・静岡'!$R36))</f>
        <v>4.1533804238143318e-002</v>
      </c>
      <c r="M36" s="501">
        <f ca="1">IF(ISERROR($N36)=TRUE,"",INDEX('寄与度･寄与率・静岡'!L:L,'前年比寄与度順・静岡'!$R36))</f>
        <v>1.5974540091593583</v>
      </c>
      <c r="N36" s="505">
        <f ca="1">LARGE('寄与度･寄与率・静岡'!$K$1:$K$88,ROW(A32))</f>
        <v>4.1533804238143318e-002</v>
      </c>
      <c r="O36" s="258">
        <f ca="1">COUNTIF($N$4:$N36,$N36)-1</f>
        <v>0</v>
      </c>
      <c r="P36" s="505">
        <f t="shared" ca="1" si="1"/>
        <v>4.1533804238143318e-002</v>
      </c>
      <c r="Q36" s="258" t="str">
        <f t="shared" ca="1" si="2"/>
        <v/>
      </c>
      <c r="R36" s="258">
        <f ca="1">IF(Q36="",MATCH(N36,'寄与度･寄与率・静岡'!$K$1:$K$88,0),MATCH(N36,INDIRECT("寄与度・寄与率!$L"&amp;INDEX(R:R,Q36)+1&amp;":$L87"),0)+INDEX(R:R,Q36))</f>
        <v>78</v>
      </c>
    </row>
    <row r="37" spans="1:18" ht="15.75" customHeight="1">
      <c r="A37" s="458" t="str">
        <f ca="1">IF(ISERROR(N37)=TRUE,"",INDEX('寄与度･寄与率・静岡'!B:B,'前年比寄与度順・静岡'!$R37)&amp;INDEX('寄与度･寄与率・静岡'!C:C,'前年比寄与度順・静岡'!R37)&amp;INDEX('寄与度･寄与率・静岡'!D:D,'前年比寄与度順・静岡'!R37)&amp;INDEX('寄与度･寄与率・静岡'!E:E,'前年比寄与度順・静岡'!R37))</f>
        <v>住居</v>
      </c>
      <c r="B37" s="462"/>
      <c r="C37" s="462"/>
      <c r="D37" s="462"/>
      <c r="E37" s="462"/>
      <c r="F37" s="469" t="str">
        <f t="shared" ca="1" si="0"/>
        <v/>
      </c>
      <c r="G37" s="476">
        <v>4.e-002</v>
      </c>
      <c r="H37" s="479">
        <f ca="1">IF(ISERROR($N37)=TRUE,"",INDEX('寄与度･寄与率・静岡'!G:G,'前年比寄与度順・静岡'!$R37))</f>
        <v>1948</v>
      </c>
      <c r="I37" s="484">
        <f ca="1">IF(ISERROR($N37)=TRUE,"",INDEX('寄与度･寄与率・静岡'!H:H,'前年比寄与度順・静岡'!$R37))</f>
        <v>99.3</v>
      </c>
      <c r="J37" s="484">
        <f ca="1">IF(ISERROR($N37)=TRUE,"",INDEX('寄与度･寄与率・静岡'!I:I,'前年比寄与度順・静岡'!$R37))</f>
        <v>99.5</v>
      </c>
      <c r="K37" s="490">
        <f ca="1">IF(ISERROR($N37)=TRUE,"",INDEX('寄与度･寄与率・静岡'!J:J,'前年比寄与度順・静岡'!$R37))</f>
        <v>0.2</v>
      </c>
      <c r="L37" s="495">
        <f ca="1">IF(ISERROR($N37)=TRUE,"",INDEX('寄与度･寄与率・静岡'!K:K,'前年比寄与度順・静岡'!$R37))</f>
        <v>3.9313824419778563e-002</v>
      </c>
      <c r="M37" s="501">
        <f ca="1">IF(ISERROR($N37)=TRUE,"",INDEX('寄与度･寄与率・静岡'!L:L,'前年比寄与度順・静岡'!$R37))</f>
        <v>1.5120701699914831</v>
      </c>
      <c r="N37" s="505">
        <f ca="1">LARGE('寄与度･寄与率・静岡'!$K$1:$K$88,ROW(A33))</f>
        <v>3.9313824419778563e-002</v>
      </c>
      <c r="O37" s="258">
        <f ca="1">COUNTIF($N$4:$N37,$N37)-1</f>
        <v>0</v>
      </c>
      <c r="P37" s="505">
        <f t="shared" ca="1" si="1"/>
        <v>3.9313824419778563e-002</v>
      </c>
      <c r="Q37" s="258" t="str">
        <f t="shared" ca="1" si="2"/>
        <v/>
      </c>
      <c r="R37" s="258">
        <f ca="1">IF(Q37="",MATCH(N37,'寄与度･寄与率・静岡'!$K$1:$K$88,0),MATCH(N37,INDIRECT("寄与度・寄与率!$L"&amp;INDEX(R:R,Q37)+1&amp;":$L87"),0)+INDEX(R:R,Q37))</f>
        <v>31</v>
      </c>
    </row>
    <row r="38" spans="1:18" ht="15.75" customHeight="1">
      <c r="A38" s="458" t="str">
        <f ca="1">IF(ISERROR(N38)=TRUE,"",INDEX('寄与度･寄与率・静岡'!B:B,'前年比寄与度順・静岡'!$R38)&amp;INDEX('寄与度･寄与率・静岡'!C:C,'前年比寄与度順・静岡'!R38)&amp;INDEX('寄与度･寄与率・静岡'!D:D,'前年比寄与度順・静岡'!R38)&amp;INDEX('寄与度･寄与率・静岡'!E:E,'前年比寄与度順・静岡'!R38))</f>
        <v>果物</v>
      </c>
      <c r="B38" s="462"/>
      <c r="C38" s="462"/>
      <c r="D38" s="462"/>
      <c r="E38" s="462"/>
      <c r="F38" s="469" t="str">
        <f t="shared" ca="1" si="0"/>
        <v/>
      </c>
      <c r="G38" s="476">
        <v>4.e-002</v>
      </c>
      <c r="H38" s="479">
        <f ca="1">IF(ISERROR($N38)=TRUE,"",INDEX('寄与度･寄与率・静岡'!G:G,'前年比寄与度順・静岡'!$R38))</f>
        <v>108</v>
      </c>
      <c r="I38" s="484">
        <f ca="1">IF(ISERROR($N38)=TRUE,"",INDEX('寄与度･寄与率・静岡'!H:H,'前年比寄与度順・静岡'!$R38))</f>
        <v>98.4</v>
      </c>
      <c r="J38" s="484">
        <f ca="1">IF(ISERROR($N38)=TRUE,"",INDEX('寄与度･寄与率・静岡'!I:I,'前年比寄与度順・静岡'!$R38))</f>
        <v>101.6</v>
      </c>
      <c r="K38" s="490">
        <f ca="1">IF(ISERROR($N38)=TRUE,"",INDEX('寄与度･寄与率・静岡'!J:J,'前年比寄与度順・静岡'!$R38))</f>
        <v>3.3</v>
      </c>
      <c r="L38" s="495">
        <f ca="1">IF(ISERROR($N38)=TRUE,"",INDEX('寄与度･寄与率・静岡'!K:K,'前年比寄与度順・静岡'!$R38))</f>
        <v>3.4873864783047305e-002</v>
      </c>
      <c r="M38" s="501">
        <f ca="1">IF(ISERROR($N38)=TRUE,"",INDEX('寄与度･寄与率・静岡'!L:L,'前年比寄与度順・静岡'!$R38))</f>
        <v>1.3413024916556655</v>
      </c>
      <c r="N38" s="505">
        <f ca="1">LARGE('寄与度･寄与率・静岡'!$K$1:$K$88,ROW(A34))</f>
        <v>3.4873864783047305e-002</v>
      </c>
      <c r="O38" s="258">
        <f ca="1">COUNTIF($N$4:$N38,$N38)-1</f>
        <v>0</v>
      </c>
      <c r="P38" s="505">
        <f t="shared" ca="1" si="1"/>
        <v>3.4873864783047305e-002</v>
      </c>
      <c r="Q38" s="258" t="str">
        <f t="shared" ca="1" si="2"/>
        <v/>
      </c>
      <c r="R38" s="258">
        <f ca="1">IF(Q38="",MATCH(N38,'寄与度･寄与率・静岡'!$K$1:$K$88,0),MATCH(N38,INDIRECT("寄与度・寄与率!$L"&amp;INDEX(R:R,Q38)+1&amp;":$L87"),0)+INDEX(R:R,Q38))</f>
        <v>22</v>
      </c>
    </row>
    <row r="39" spans="1:18" ht="15.75" customHeight="1">
      <c r="A39" s="458" t="str">
        <f ca="1">IF(ISERROR(N39)=TRUE,"",INDEX('寄与度･寄与率・静岡'!B:B,'前年比寄与度順・静岡'!$R39)&amp;INDEX('寄与度･寄与率・静岡'!C:C,'前年比寄与度順・静岡'!R39)&amp;INDEX('寄与度･寄与率・静岡'!D:D,'前年比寄与度順・静岡'!R39)&amp;INDEX('寄与度･寄与率・静岡'!E:E,'前年比寄与度順・静岡'!R39))</f>
        <v>教養娯楽サービス</v>
      </c>
      <c r="B39" s="462"/>
      <c r="C39" s="462"/>
      <c r="D39" s="462"/>
      <c r="E39" s="462"/>
      <c r="F39" s="469">
        <f t="shared" ca="1" si="0"/>
        <v>1</v>
      </c>
      <c r="G39" s="476">
        <v>4.e-002</v>
      </c>
      <c r="H39" s="479">
        <f ca="1">IF(ISERROR($N39)=TRUE,"",INDEX('寄与度･寄与率・静岡'!G:G,'前年比寄与度順・静岡'!$R39))</f>
        <v>483</v>
      </c>
      <c r="I39" s="484">
        <f ca="1">IF(ISERROR($N39)=TRUE,"",INDEX('寄与度･寄与率・静岡'!H:H,'前年比寄与度順・静岡'!$R39))</f>
        <v>102</v>
      </c>
      <c r="J39" s="484">
        <f ca="1">IF(ISERROR($N39)=TRUE,"",INDEX('寄与度･寄与率・静岡'!I:I,'前年比寄与度順・静岡'!$R39))</f>
        <v>102.7</v>
      </c>
      <c r="K39" s="490">
        <f ca="1">IF(ISERROR($N39)=TRUE,"",INDEX('寄与度･寄与率・静岡'!J:J,'前年比寄与度順・静岡'!$R39))</f>
        <v>0.7</v>
      </c>
      <c r="L39" s="495">
        <f ca="1">IF(ISERROR($N39)=TRUE,"",INDEX('寄与度･寄与率・静岡'!K:K,'前年比寄与度順・静岡'!$R39))</f>
        <v>3.4117053481332128e-002</v>
      </c>
      <c r="M39" s="501">
        <f ca="1">IF(ISERROR($N39)=TRUE,"",INDEX('寄与度･寄与率・静岡'!L:L,'前年比寄与度順・静岡'!$R39))</f>
        <v>1.3121943646666201</v>
      </c>
      <c r="N39" s="505">
        <f ca="1">LARGE('寄与度･寄与率・静岡'!$K$1:$K$88,ROW(A35))</f>
        <v>3.4117053481332128e-002</v>
      </c>
      <c r="O39" s="258">
        <f ca="1">COUNTIF($N$4:$N39,$N39)-1</f>
        <v>0</v>
      </c>
      <c r="P39" s="505">
        <f t="shared" ca="1" si="1"/>
        <v>3.4117053481332128e-002</v>
      </c>
      <c r="Q39" s="258" t="str">
        <f t="shared" ca="1" si="2"/>
        <v/>
      </c>
      <c r="R39" s="258">
        <f ca="1">IF(Q39="",MATCH(N39,'寄与度･寄与率・静岡'!$K$1:$K$88,0),MATCH(N39,INDIRECT("寄与度・寄与率!$L"&amp;INDEX(R:R,Q39)+1&amp;":$L87"),0)+INDEX(R:R,Q39))</f>
        <v>81</v>
      </c>
    </row>
    <row r="40" spans="1:18" ht="15.75" customHeight="1">
      <c r="A40" s="458" t="str">
        <f ca="1">IF(ISERROR(N40)=TRUE,"",INDEX('寄与度･寄与率・静岡'!B:B,'前年比寄与度順・静岡'!$R40)&amp;INDEX('寄与度･寄与率・静岡'!C:C,'前年比寄与度順・静岡'!R40)&amp;INDEX('寄与度･寄与率・静岡'!D:D,'前年比寄与度順・静岡'!R40)&amp;INDEX('寄与度･寄与率・静岡'!E:E,'前年比寄与度順・静岡'!R40))</f>
        <v>衣料</v>
      </c>
      <c r="B40" s="462"/>
      <c r="C40" s="462"/>
      <c r="D40" s="462"/>
      <c r="E40" s="462"/>
      <c r="F40" s="469">
        <f t="shared" ca="1" si="0"/>
        <v>1</v>
      </c>
      <c r="G40" s="476">
        <v>3.e-002</v>
      </c>
      <c r="H40" s="479">
        <f ca="1">IF(ISERROR($N40)=TRUE,"",INDEX('寄与度･寄与率・静岡'!G:G,'前年比寄与度順・静岡'!$R40))</f>
        <v>147</v>
      </c>
      <c r="I40" s="484">
        <f ca="1">IF(ISERROR($N40)=TRUE,"",INDEX('寄与度･寄与率・静岡'!H:H,'前年比寄与度順・静岡'!$R40))</f>
        <v>99</v>
      </c>
      <c r="J40" s="484">
        <f ca="1">IF(ISERROR($N40)=TRUE,"",INDEX('寄与度･寄与率・静岡'!I:I,'前年比寄与度順・静岡'!$R40))</f>
        <v>101.3</v>
      </c>
      <c r="K40" s="490">
        <f ca="1">IF(ISERROR($N40)=TRUE,"",INDEX('寄与度･寄与率・静岡'!J:J,'前年比寄与度順・静岡'!$R40))</f>
        <v>2.4</v>
      </c>
      <c r="L40" s="495">
        <f ca="1">IF(ISERROR($N40)=TRUE,"",INDEX('寄与度･寄与率・静岡'!K:K,'前年比寄与度順・静岡'!$R40))</f>
        <v>3.4117053481331948e-002</v>
      </c>
      <c r="M40" s="501">
        <f ca="1">IF(ISERROR($N40)=TRUE,"",INDEX('寄与度･寄与率・静岡'!L:L,'前年比寄与度順・静岡'!$R40))</f>
        <v>1.3121943646666132</v>
      </c>
      <c r="N40" s="505">
        <f ca="1">LARGE('寄与度･寄与率・静岡'!$K$1:$K$88,ROW(A36))</f>
        <v>3.4117053481331948e-002</v>
      </c>
      <c r="O40" s="258">
        <f ca="1">COUNTIF($N$4:$N40,$N40)-1</f>
        <v>0</v>
      </c>
      <c r="P40" s="505">
        <f t="shared" ca="1" si="1"/>
        <v>3.4117053481331948e-002</v>
      </c>
      <c r="Q40" s="258" t="str">
        <f t="shared" ca="1" si="2"/>
        <v/>
      </c>
      <c r="R40" s="258">
        <f ca="1">IF(Q40="",MATCH(N40,'寄与度･寄与率・静岡'!$K$1:$K$88,0),MATCH(N40,INDIRECT("寄与度・寄与率!$L"&amp;INDEX(R:R,Q40)+1&amp;":$L87"),0)+INDEX(R:R,Q40))</f>
        <v>52</v>
      </c>
    </row>
    <row r="41" spans="1:18" ht="15.75" customHeight="1">
      <c r="A41" s="458" t="str">
        <f ca="1">IF(ISERROR(N41)=TRUE,"",INDEX('寄与度･寄与率・静岡'!B:B,'前年比寄与度順・静岡'!$R41)&amp;INDEX('寄与度･寄与率・静岡'!C:C,'前年比寄与度順・静岡'!R41)&amp;INDEX('寄与度･寄与率・静岡'!D:D,'前年比寄与度順・静岡'!R41)&amp;INDEX('寄与度･寄与率・静岡'!E:E,'前年比寄与度順・静岡'!R41))</f>
        <v>生鮮果物</v>
      </c>
      <c r="B41" s="462"/>
      <c r="C41" s="462"/>
      <c r="D41" s="462"/>
      <c r="E41" s="462"/>
      <c r="F41" s="469">
        <f t="shared" ca="1" si="0"/>
        <v>1</v>
      </c>
      <c r="G41" s="476">
        <v>3.e-002</v>
      </c>
      <c r="H41" s="479">
        <f ca="1">IF(ISERROR($N41)=TRUE,"",INDEX('寄与度･寄与率・静岡'!G:G,'前年比寄与度順・静岡'!$R41))</f>
        <v>98</v>
      </c>
      <c r="I41" s="484">
        <f ca="1">IF(ISERROR($N41)=TRUE,"",INDEX('寄与度･寄与率・静岡'!H:H,'前年比寄与度順・静岡'!$R41))</f>
        <v>98.9</v>
      </c>
      <c r="J41" s="484">
        <f ca="1">IF(ISERROR($N41)=TRUE,"",INDEX('寄与度･寄与率・静岡'!I:I,'前年比寄与度順・静岡'!$R41))</f>
        <v>102.3</v>
      </c>
      <c r="K41" s="490">
        <f ca="1">IF(ISERROR($N41)=TRUE,"",INDEX('寄与度･寄与率・静岡'!J:J,'前年比寄与度順・静岡'!$R41))</f>
        <v>3.4</v>
      </c>
      <c r="L41" s="495">
        <f ca="1">IF(ISERROR($N41)=TRUE,"",INDEX('寄与度･寄与率・静岡'!K:K,'前年比寄与度順・静岡'!$R41))</f>
        <v>3.3622603430877814e-002</v>
      </c>
      <c r="M41" s="501">
        <f ca="1">IF(ISERROR($N41)=TRUE,"",INDEX('寄与度･寄与率・静岡'!L:L,'前年比寄与度順・静岡'!$R41))</f>
        <v>1.293177055033762</v>
      </c>
      <c r="N41" s="505">
        <f ca="1">LARGE('寄与度･寄与率・静岡'!$K$1:$K$88,ROW(A37))</f>
        <v>3.3622603430877814e-002</v>
      </c>
      <c r="O41" s="258">
        <f ca="1">COUNTIF($N$4:$N41,$N41)-1</f>
        <v>0</v>
      </c>
      <c r="P41" s="505">
        <f t="shared" ca="1" si="1"/>
        <v>3.3622603430877814e-002</v>
      </c>
      <c r="Q41" s="258" t="str">
        <f t="shared" ca="1" si="2"/>
        <v/>
      </c>
      <c r="R41" s="258">
        <f ca="1">IF(Q41="",MATCH(N41,'寄与度･寄与率・静岡'!$K$1:$K$88,0),MATCH(N41,INDIRECT("寄与度・寄与率!$L"&amp;INDEX(R:R,Q41)+1&amp;":$L87"),0)+INDEX(R:R,Q41))</f>
        <v>23</v>
      </c>
    </row>
    <row r="42" spans="1:18" ht="15.75" customHeight="1">
      <c r="A42" s="458" t="str">
        <f ca="1">IF(ISERROR(N42)=TRUE,"",INDEX('寄与度･寄与率・静岡'!B:B,'前年比寄与度順・静岡'!$R42)&amp;INDEX('寄与度･寄与率・静岡'!C:C,'前年比寄与度順・静岡'!R42)&amp;INDEX('寄与度･寄与率・静岡'!D:D,'前年比寄与度順・静岡'!R42)&amp;INDEX('寄与度･寄与率・静岡'!E:E,'前年比寄与度順・静岡'!R42))</f>
        <v>乳卵類</v>
      </c>
      <c r="B42" s="462"/>
      <c r="C42" s="462"/>
      <c r="D42" s="462"/>
      <c r="E42" s="462"/>
      <c r="F42" s="469">
        <f t="shared" ca="1" si="0"/>
        <v>1</v>
      </c>
      <c r="G42" s="476">
        <v>3.e-002</v>
      </c>
      <c r="H42" s="479">
        <f ca="1">IF(ISERROR($N42)=TRUE,"",INDEX('寄与度･寄与率・静岡'!G:G,'前年比寄与度順・静岡'!$R42))</f>
        <v>132</v>
      </c>
      <c r="I42" s="484">
        <f ca="1">IF(ISERROR($N42)=TRUE,"",INDEX('寄与度･寄与率・静岡'!H:H,'前年比寄与度順・静岡'!$R42))</f>
        <v>96.7</v>
      </c>
      <c r="J42" s="484">
        <f ca="1">IF(ISERROR($N42)=TRUE,"",INDEX('寄与度･寄与率・静岡'!I:I,'前年比寄与度順・静岡'!$R42))</f>
        <v>99.2</v>
      </c>
      <c r="K42" s="490">
        <f ca="1">IF(ISERROR($N42)=TRUE,"",INDEX('寄与度･寄与率・静岡'!J:J,'前年比寄与度順・静岡'!$R42))</f>
        <v>2.6</v>
      </c>
      <c r="L42" s="495">
        <f ca="1">IF(ISERROR($N42)=TRUE,"",INDEX('寄与度･寄与率・静岡'!K:K,'前年比寄与度順・静岡'!$R42))</f>
        <v>3.3299697275479316e-002</v>
      </c>
      <c r="M42" s="501">
        <f ca="1">IF(ISERROR($N42)=TRUE,"",INDEX('寄与度･寄与率・静岡'!L:L,'前年比寄与度順・静岡'!$R42))</f>
        <v>1.2807575875184352</v>
      </c>
      <c r="N42" s="505">
        <f ca="1">LARGE('寄与度･寄与率・静岡'!$K$1:$K$88,ROW(A38))</f>
        <v>3.3299697275479316e-002</v>
      </c>
      <c r="O42" s="258">
        <f ca="1">COUNTIF($N$4:$N42,$N42)-1</f>
        <v>0</v>
      </c>
      <c r="P42" s="505">
        <f t="shared" ca="1" si="1"/>
        <v>3.3299697275479316e-002</v>
      </c>
      <c r="Q42" s="258" t="str">
        <f t="shared" ca="1" si="2"/>
        <v/>
      </c>
      <c r="R42" s="258">
        <f ca="1">IF(Q42="",MATCH(N42,'寄与度･寄与率・静岡'!$K$1:$K$88,0),MATCH(N42,INDIRECT("寄与度・寄与率!$L"&amp;INDEX(R:R,Q42)+1&amp;":$L87"),0)+INDEX(R:R,Q42))</f>
        <v>19</v>
      </c>
    </row>
    <row r="43" spans="1:18" ht="15.75" customHeight="1">
      <c r="A43" s="458" t="str">
        <f ca="1">IF(ISERROR(N43)=TRUE,"",INDEX('寄与度･寄与率・静岡'!B:B,'前年比寄与度順・静岡'!$R43)&amp;INDEX('寄与度･寄与率・静岡'!C:C,'前年比寄与度順・静岡'!R43)&amp;INDEX('寄与度･寄与率・静岡'!D:D,'前年比寄与度順・静岡'!R43)&amp;INDEX('寄与度･寄与率・静岡'!E:E,'前年比寄与度順・静岡'!R43))</f>
        <v>洋服</v>
      </c>
      <c r="B43" s="462"/>
      <c r="C43" s="462"/>
      <c r="D43" s="462"/>
      <c r="E43" s="462"/>
      <c r="F43" s="469" t="str">
        <f t="shared" ca="1" si="0"/>
        <v/>
      </c>
      <c r="G43" s="476">
        <v>3.e-002</v>
      </c>
      <c r="H43" s="479">
        <f ca="1">IF(ISERROR($N43)=TRUE,"",INDEX('寄与度･寄与率・静岡'!G:G,'前年比寄与度順・静岡'!$R43))</f>
        <v>142</v>
      </c>
      <c r="I43" s="484">
        <f ca="1">IF(ISERROR($N43)=TRUE,"",INDEX('寄与度･寄与率・静岡'!H:H,'前年比寄与度順・静岡'!$R43))</f>
        <v>99</v>
      </c>
      <c r="J43" s="484">
        <f ca="1">IF(ISERROR($N43)=TRUE,"",INDEX('寄与度･寄与率・静岡'!I:I,'前年比寄与度順・静岡'!$R43))</f>
        <v>101.3</v>
      </c>
      <c r="K43" s="490">
        <f ca="1">IF(ISERROR($N43)=TRUE,"",INDEX('寄与度･寄与率・静岡'!J:J,'前年比寄与度順・静岡'!$R43))</f>
        <v>2.2999999999999998</v>
      </c>
      <c r="L43" s="495">
        <f ca="1">IF(ISERROR($N43)=TRUE,"",INDEX('寄与度･寄与率・静岡'!K:K,'前年比寄与度順・静岡'!$R43))</f>
        <v>3.2956609485368271e-002</v>
      </c>
      <c r="M43" s="501">
        <f ca="1">IF(ISERROR($N43)=TRUE,"",INDEX('寄与度･寄与率・静岡'!L:L,'前年比寄与度順・静岡'!$R43))</f>
        <v>1.2675619032833949</v>
      </c>
      <c r="N43" s="505">
        <f ca="1">LARGE('寄与度･寄与率・静岡'!$K$1:$K$88,ROW(A39))</f>
        <v>3.2956609485368271e-002</v>
      </c>
      <c r="O43" s="258">
        <f ca="1">COUNTIF($N$4:$N43,$N43)-1</f>
        <v>0</v>
      </c>
      <c r="P43" s="505">
        <f t="shared" ca="1" si="1"/>
        <v>3.2956609485368271e-002</v>
      </c>
      <c r="Q43" s="258" t="str">
        <f t="shared" ca="1" si="2"/>
        <v/>
      </c>
      <c r="R43" s="258">
        <f ca="1">IF(Q43="",MATCH(N43,'寄与度･寄与率・静岡'!$K$1:$K$88,0),MATCH(N43,INDIRECT("寄与度・寄与率!$L"&amp;INDEX(R:R,Q43)+1&amp;":$L87"),0)+INDEX(R:R,Q43))</f>
        <v>54</v>
      </c>
    </row>
    <row r="44" spans="1:18" ht="15.75" customHeight="1">
      <c r="A44" s="458" t="str">
        <f ca="1">IF(ISERROR(N44)=TRUE,"",INDEX('寄与度･寄与率・静岡'!B:B,'前年比寄与度順・静岡'!$R44)&amp;INDEX('寄与度･寄与率・静岡'!C:C,'前年比寄与度順・静岡'!R44)&amp;INDEX('寄与度･寄与率・静岡'!D:D,'前年比寄与度順・静岡'!R44)&amp;INDEX('寄与度･寄与率・静岡'!E:E,'前年比寄与度順・静岡'!R44))</f>
        <v>他の光熱</v>
      </c>
      <c r="B44" s="462"/>
      <c r="C44" s="462"/>
      <c r="D44" s="462"/>
      <c r="E44" s="462"/>
      <c r="F44" s="469">
        <f t="shared" ca="1" si="0"/>
        <v>1</v>
      </c>
      <c r="G44" s="476">
        <v>2.e-002</v>
      </c>
      <c r="H44" s="479">
        <f ca="1">IF(ISERROR($N44)=TRUE,"",INDEX('寄与度･寄与率・静岡'!G:G,'前年比寄与度順・静岡'!$R44))</f>
        <v>14</v>
      </c>
      <c r="I44" s="484">
        <f ca="1">IF(ISERROR($N44)=TRUE,"",INDEX('寄与度･寄与率・静岡'!H:H,'前年比寄与度順・静岡'!$R44))</f>
        <v>107.2</v>
      </c>
      <c r="J44" s="484">
        <f ca="1">IF(ISERROR($N44)=TRUE,"",INDEX('寄与度･寄与率・静岡'!I:I,'前年比寄与度順・静岡'!$R44))</f>
        <v>124.6</v>
      </c>
      <c r="K44" s="490">
        <f ca="1">IF(ISERROR($N44)=TRUE,"",INDEX('寄与度･寄与率・静岡'!J:J,'前年比寄与度順・静岡'!$R44))</f>
        <v>16.3</v>
      </c>
      <c r="L44" s="495">
        <f ca="1">IF(ISERROR($N44)=TRUE,"",INDEX('寄与度･寄与率・静岡'!K:K,'前年比寄与度順・静岡'!$R44))</f>
        <v>2.458123107971745e-002</v>
      </c>
      <c r="M44" s="501">
        <f ca="1">IF(ISERROR($N44)=TRUE,"",INDEX('寄与度･寄与率・静岡'!L:L,'前年比寄与度順・静岡'!$R44))</f>
        <v>0.94543196460451728</v>
      </c>
      <c r="N44" s="505">
        <f ca="1">LARGE('寄与度･寄与率・静岡'!$K$1:$K$88,ROW(A40))</f>
        <v>2.458123107971745e-002</v>
      </c>
      <c r="O44" s="258">
        <f ca="1">COUNTIF($N$4:$N44,$N44)-1</f>
        <v>0</v>
      </c>
      <c r="P44" s="505">
        <f t="shared" ca="1" si="1"/>
        <v>2.458123107971745e-002</v>
      </c>
      <c r="Q44" s="258" t="str">
        <f t="shared" ca="1" si="2"/>
        <v/>
      </c>
      <c r="R44" s="258">
        <f ca="1">IF(Q44="",MATCH(N44,'寄与度･寄与率・静岡'!$K$1:$K$88,0),MATCH(N44,INDIRECT("寄与度・寄与率!$L"&amp;INDEX(R:R,Q44)+1&amp;":$L87"),0)+INDEX(R:R,Q44))</f>
        <v>40</v>
      </c>
    </row>
    <row r="45" spans="1:18" ht="15.75" customHeight="1">
      <c r="A45" s="458" t="str">
        <f ca="1">IF(ISERROR(N45)=TRUE,"",INDEX('寄与度･寄与率・静岡'!B:B,'前年比寄与度順・静岡'!$R45)&amp;INDEX('寄与度･寄与率・静岡'!C:C,'前年比寄与度順・静岡'!R45)&amp;INDEX('寄与度･寄与率・静岡'!D:D,'前年比寄与度順・静岡'!R45)&amp;INDEX('寄与度･寄与率・静岡'!E:E,'前年比寄与度順・静岡'!R45))</f>
        <v>身の回り品</v>
      </c>
      <c r="B45" s="462"/>
      <c r="C45" s="462"/>
      <c r="D45" s="462"/>
      <c r="E45" s="462"/>
      <c r="F45" s="469" t="str">
        <f t="shared" ca="1" si="0"/>
        <v/>
      </c>
      <c r="G45" s="476">
        <v>2.e-002</v>
      </c>
      <c r="H45" s="479">
        <f ca="1">IF(ISERROR($N45)=TRUE,"",INDEX('寄与度･寄与率・静岡'!G:G,'前年比寄与度順・静岡'!$R45))</f>
        <v>72</v>
      </c>
      <c r="I45" s="484">
        <f ca="1">IF(ISERROR($N45)=TRUE,"",INDEX('寄与度･寄与率・静岡'!H:H,'前年比寄与度順・静岡'!$R45))</f>
        <v>103</v>
      </c>
      <c r="J45" s="484">
        <f ca="1">IF(ISERROR($N45)=TRUE,"",INDEX('寄与度･寄与率・静岡'!I:I,'前年比寄与度順・静岡'!$R45))</f>
        <v>105.9</v>
      </c>
      <c r="K45" s="490">
        <f ca="1">IF(ISERROR($N45)=TRUE,"",INDEX('寄与度･寄与率・静岡'!J:J,'前年比寄与度順・静岡'!$R45))</f>
        <v>2.8</v>
      </c>
      <c r="L45" s="495">
        <f ca="1">IF(ISERROR($N45)=TRUE,"",INDEX('寄与度･寄与率・静岡'!K:K,'前年比寄与度順・静岡'!$R45))</f>
        <v>2.1069626639757862e-002</v>
      </c>
      <c r="M45" s="501">
        <f ca="1">IF(ISERROR($N45)=TRUE,"",INDEX('寄与度･寄与率・静岡'!L:L,'前年比寄与度順・静岡'!$R45))</f>
        <v>0.81037025537530238</v>
      </c>
      <c r="N45" s="505">
        <f ca="1">LARGE('寄与度･寄与率・静岡'!$K$1:$K$88,ROW(A41))</f>
        <v>2.1069626639757862e-002</v>
      </c>
      <c r="O45" s="258">
        <f ca="1">COUNTIF($N$4:$N45,$N45)-1</f>
        <v>0</v>
      </c>
      <c r="P45" s="505">
        <f t="shared" ca="1" si="1"/>
        <v>2.1069626639757862e-002</v>
      </c>
      <c r="Q45" s="258" t="str">
        <f t="shared" ca="1" si="2"/>
        <v/>
      </c>
      <c r="R45" s="258">
        <f ca="1">IF(Q45="",MATCH(N45,'寄与度･寄与率・静岡'!$K$1:$K$88,0),MATCH(N45,INDIRECT("寄与度・寄与率!$L"&amp;INDEX(R:R,Q45)+1&amp;":$L87"),0)+INDEX(R:R,Q45))</f>
        <v>86</v>
      </c>
    </row>
    <row r="46" spans="1:18" ht="15.75" customHeight="1">
      <c r="A46" s="458" t="str">
        <f ca="1">IF(ISERROR(N46)=TRUE,"",INDEX('寄与度･寄与率・静岡'!B:B,'前年比寄与度順・静岡'!$R46)&amp;INDEX('寄与度･寄与率・静岡'!C:C,'前年比寄与度順・静岡'!R46)&amp;INDEX('寄与度･寄与率・静岡'!D:D,'前年比寄与度順・静岡'!R46)&amp;INDEX('寄与度･寄与率・静岡'!E:E,'前年比寄与度順・静岡'!R46))</f>
        <v>教育</v>
      </c>
      <c r="B46" s="462"/>
      <c r="C46" s="462"/>
      <c r="D46" s="462"/>
      <c r="E46" s="462"/>
      <c r="F46" s="469" t="str">
        <f t="shared" ca="1" si="0"/>
        <v/>
      </c>
      <c r="G46" s="476">
        <v>2.e-002</v>
      </c>
      <c r="H46" s="479">
        <f ca="1">IF(ISERROR($N46)=TRUE,"",INDEX('寄与度･寄与率・静岡'!G:G,'前年比寄与度順・静岡'!$R46))</f>
        <v>231</v>
      </c>
      <c r="I46" s="484">
        <f ca="1">IF(ISERROR($N46)=TRUE,"",INDEX('寄与度･寄与率・静岡'!H:H,'前年比寄与度順・静岡'!$R46))</f>
        <v>100.2</v>
      </c>
      <c r="J46" s="484">
        <f ca="1">IF(ISERROR($N46)=TRUE,"",INDEX('寄与度･寄与率・静岡'!I:I,'前年比寄与度順・静岡'!$R46))</f>
        <v>101</v>
      </c>
      <c r="K46" s="490">
        <f ca="1">IF(ISERROR($N46)=TRUE,"",INDEX('寄与度･寄与率・静岡'!J:J,'前年比寄与度順・静岡'!$R46))</f>
        <v>0.8</v>
      </c>
      <c r="L46" s="495">
        <f ca="1">IF(ISERROR($N46)=TRUE,"",INDEX('寄与度･寄与率・静岡'!K:K,'前年比寄与度順・静岡'!$R46))</f>
        <v>1.8647830474268351e-002</v>
      </c>
      <c r="M46" s="501">
        <f ca="1">IF(ISERROR($N46)=TRUE,"",INDEX('寄与度･寄与率・静岡'!L:L,'前年比寄与度順・静岡'!$R46))</f>
        <v>0.71722424901032122</v>
      </c>
      <c r="N46" s="505">
        <f ca="1">LARGE('寄与度･寄与率・静岡'!$K$1:$K$88,ROW(A42))</f>
        <v>1.8647830474268351e-002</v>
      </c>
      <c r="O46" s="258">
        <f ca="1">COUNTIF($N$4:$N46,$N46)-1</f>
        <v>0</v>
      </c>
      <c r="P46" s="505">
        <f t="shared" ca="1" si="1"/>
        <v>1.8647830474268351e-002</v>
      </c>
      <c r="Q46" s="258" t="str">
        <f t="shared" ca="1" si="2"/>
        <v/>
      </c>
      <c r="R46" s="258">
        <f ca="1">IF(Q46="",MATCH(N46,'寄与度･寄与率・静岡'!$K$1:$K$88,0),MATCH(N46,INDIRECT("寄与度・寄与率!$L"&amp;INDEX(R:R,Q46)+1&amp;":$L87"),0)+INDEX(R:R,Q46))</f>
        <v>72</v>
      </c>
    </row>
    <row r="47" spans="1:18" ht="15.75" customHeight="1">
      <c r="A47" s="458" t="str">
        <f ca="1">IF(ISERROR(N47)=TRUE,"",INDEX('寄与度･寄与率・静岡'!B:B,'前年比寄与度順・静岡'!$R47)&amp;INDEX('寄与度･寄与率・静岡'!C:C,'前年比寄与度順・静岡'!R47)&amp;INDEX('寄与度･寄与率・静岡'!D:D,'前年比寄与度順・静岡'!R47)&amp;INDEX('寄与度･寄与率・静岡'!E:E,'前年比寄与度順・静岡'!R47))</f>
        <v>たばこ</v>
      </c>
      <c r="B47" s="462"/>
      <c r="C47" s="462"/>
      <c r="D47" s="462"/>
      <c r="E47" s="462"/>
      <c r="F47" s="469">
        <f t="shared" ca="1" si="0"/>
        <v>1</v>
      </c>
      <c r="G47" s="476">
        <v>2.e-002</v>
      </c>
      <c r="H47" s="479">
        <f ca="1">IF(ISERROR($N47)=TRUE,"",INDEX('寄与度･寄与率・静岡'!G:G,'前年比寄与度順・静岡'!$R47))</f>
        <v>33</v>
      </c>
      <c r="I47" s="484">
        <f ca="1">IF(ISERROR($N47)=TRUE,"",INDEX('寄与度･寄与率・静岡'!H:H,'前年比寄与度順・静岡'!$R47))</f>
        <v>108.5</v>
      </c>
      <c r="J47" s="484">
        <f ca="1">IF(ISERROR($N47)=TRUE,"",INDEX('寄与度･寄与率・静岡'!I:I,'前年比寄与度順・静岡'!$R47))</f>
        <v>113.6</v>
      </c>
      <c r="K47" s="490">
        <f ca="1">IF(ISERROR($N47)=TRUE,"",INDEX('寄与度･寄与率・静岡'!J:J,'前年比寄与度順・静岡'!$R47))</f>
        <v>4.8</v>
      </c>
      <c r="L47" s="495">
        <f ca="1">IF(ISERROR($N47)=TRUE,"",INDEX('寄与度･寄与率・静岡'!K:K,'前年比寄与度順・静岡'!$R47))</f>
        <v>1.6982845610494429e-002</v>
      </c>
      <c r="M47" s="501">
        <f ca="1">IF(ISERROR($N47)=TRUE,"",INDEX('寄与度･寄与率・静岡'!L:L,'前年比寄与度順・静岡'!$R47))</f>
        <v>0.65318636963440113</v>
      </c>
      <c r="N47" s="505">
        <f ca="1">LARGE('寄与度･寄与率・静岡'!$K$1:$K$88,ROW(A43))</f>
        <v>1.6982845610494429e-002</v>
      </c>
      <c r="O47" s="258">
        <f ca="1">COUNTIF($N$4:$N47,$N47)-1</f>
        <v>0</v>
      </c>
      <c r="P47" s="505">
        <f t="shared" ca="1" si="1"/>
        <v>1.6982845610494429e-002</v>
      </c>
      <c r="Q47" s="258" t="str">
        <f t="shared" ca="1" si="2"/>
        <v/>
      </c>
      <c r="R47" s="258">
        <f ca="1">IF(Q47="",MATCH(N47,'寄与度･寄与率・静岡'!$K$1:$K$88,0),MATCH(N47,INDIRECT("寄与度・寄与率!$L"&amp;INDEX(R:R,Q47)+1&amp;":$L87"),0)+INDEX(R:R,Q47))</f>
        <v>87</v>
      </c>
    </row>
    <row r="48" spans="1:18" ht="15.75" customHeight="1">
      <c r="A48" s="458" t="str">
        <f ca="1">IF(ISERROR(N48)=TRUE,"",INDEX('寄与度･寄与率・静岡'!B:B,'前年比寄与度順・静岡'!$R48)&amp;INDEX('寄与度･寄与率・静岡'!C:C,'前年比寄与度順・静岡'!R48)&amp;INDEX('寄与度･寄与率・静岡'!D:D,'前年比寄与度順・静岡'!R48)&amp;INDEX('寄与度･寄与率・静岡'!E:E,'前年比寄与度順・静岡'!R48))</f>
        <v>保健医療用品・器具</v>
      </c>
      <c r="B48" s="462"/>
      <c r="C48" s="462"/>
      <c r="D48" s="462"/>
      <c r="E48" s="462"/>
      <c r="F48" s="469">
        <f t="shared" ca="1" si="0"/>
        <v>1</v>
      </c>
      <c r="G48" s="476">
        <v>2.e-002</v>
      </c>
      <c r="H48" s="479">
        <f ca="1">IF(ISERROR($N48)=TRUE,"",INDEX('寄与度･寄与率・静岡'!G:G,'前年比寄与度順・静岡'!$R48))</f>
        <v>95</v>
      </c>
      <c r="I48" s="484">
        <f ca="1">IF(ISERROR($N48)=TRUE,"",INDEX('寄与度･寄与率・静岡'!H:H,'前年比寄与度順・静岡'!$R48))</f>
        <v>97.8</v>
      </c>
      <c r="J48" s="484">
        <f ca="1">IF(ISERROR($N48)=TRUE,"",INDEX('寄与度･寄与率・静岡'!I:I,'前年比寄与度順・静岡'!$R48))</f>
        <v>99.4</v>
      </c>
      <c r="K48" s="490">
        <f ca="1">IF(ISERROR($N48)=TRUE,"",INDEX('寄与度･寄与率・静岡'!J:J,'前年比寄与度順・静岡'!$R48))</f>
        <v>1.7</v>
      </c>
      <c r="L48" s="495">
        <f ca="1">IF(ISERROR($N48)=TRUE,"",INDEX('寄与度･寄与率・静岡'!K:K,'前年比寄与度順・静岡'!$R48))</f>
        <v>1.5338042381432977e-002</v>
      </c>
      <c r="M48" s="501">
        <f ca="1">IF(ISERROR($N48)=TRUE,"",INDEX('寄与度･寄与率・静岡'!L:L,'前年比寄与度順・静岡'!$R48))</f>
        <v>0.58992470697819133</v>
      </c>
      <c r="N48" s="505">
        <f ca="1">LARGE('寄与度･寄与率・静岡'!$K$1:$K$88,ROW(A44))</f>
        <v>1.5338042381432977e-002</v>
      </c>
      <c r="O48" s="258">
        <f ca="1">COUNTIF($N$4:$N48,$N48)-1</f>
        <v>0</v>
      </c>
      <c r="P48" s="505">
        <f t="shared" ca="1" si="1"/>
        <v>1.5338042381432977e-002</v>
      </c>
      <c r="Q48" s="258" t="str">
        <f t="shared" ca="1" si="2"/>
        <v/>
      </c>
      <c r="R48" s="258">
        <f ca="1">IF(Q48="",MATCH(N48,'寄与度･寄与率・静岡'!$K$1:$K$88,0),MATCH(N48,INDIRECT("寄与度・寄与率!$L"&amp;INDEX(R:R,Q48)+1&amp;":$L87"),0)+INDEX(R:R,Q48))</f>
        <v>64</v>
      </c>
    </row>
    <row r="49" spans="1:18" ht="15.75" customHeight="1">
      <c r="A49" s="458" t="str">
        <f ca="1">IF(ISERROR(N49)=TRUE,"",INDEX('寄与度･寄与率・静岡'!B:B,'前年比寄与度順・静岡'!$R49)&amp;INDEX('寄与度･寄与率・静岡'!C:C,'前年比寄与度順・静岡'!R49)&amp;INDEX('寄与度･寄与率・静岡'!D:D,'前年比寄与度順・静岡'!R49)&amp;INDEX('寄与度･寄与率・静岡'!E:E,'前年比寄与度順・静岡'!R49))</f>
        <v>家事用消耗品</v>
      </c>
      <c r="B49" s="462"/>
      <c r="C49" s="462"/>
      <c r="D49" s="462"/>
      <c r="E49" s="462"/>
      <c r="F49" s="469">
        <f t="shared" ca="1" si="0"/>
        <v>1</v>
      </c>
      <c r="G49" s="476">
        <v>2.e-002</v>
      </c>
      <c r="H49" s="479">
        <f ca="1">IF(ISERROR($N49)=TRUE,"",INDEX('寄与度･寄与率・静岡'!G:G,'前年比寄与度順・静岡'!$R49))</f>
        <v>107</v>
      </c>
      <c r="I49" s="484">
        <f ca="1">IF(ISERROR($N49)=TRUE,"",INDEX('寄与度･寄与率・静岡'!H:H,'前年比寄与度順・静岡'!$R49))</f>
        <v>103.7</v>
      </c>
      <c r="J49" s="484">
        <f ca="1">IF(ISERROR($N49)=TRUE,"",INDEX('寄与度･寄与率・静岡'!I:I,'前年比寄与度順・静岡'!$R49))</f>
        <v>105.1</v>
      </c>
      <c r="K49" s="490">
        <f ca="1">IF(ISERROR($N49)=TRUE,"",INDEX('寄与度･寄与率・静岡'!J:J,'前年比寄与度順・静岡'!$R49))</f>
        <v>1.4</v>
      </c>
      <c r="L49" s="495">
        <f ca="1">IF(ISERROR($N49)=TRUE,"",INDEX('寄与度･寄与率・静岡'!K:K,'前年比寄与度順・静岡'!$R49))</f>
        <v>1.5116044399596278e-002</v>
      </c>
      <c r="M49" s="501">
        <f ca="1">IF(ISERROR($N49)=TRUE,"",INDEX('寄与度･寄与率・静岡'!L:L,'前年比寄与度順・静岡'!$R49))</f>
        <v>0.58138632306139526</v>
      </c>
      <c r="N49" s="505">
        <f ca="1">LARGE('寄与度･寄与率・静岡'!$K$1:$K$88,ROW(A45))</f>
        <v>1.5116044399596278e-002</v>
      </c>
      <c r="O49" s="258">
        <f ca="1">COUNTIF($N$4:$N49,$N49)-1</f>
        <v>0</v>
      </c>
      <c r="P49" s="505">
        <f t="shared" ca="1" si="1"/>
        <v>1.5116044399596278e-002</v>
      </c>
      <c r="Q49" s="258" t="str">
        <f t="shared" ca="1" si="2"/>
        <v/>
      </c>
      <c r="R49" s="258">
        <f ca="1">IF(Q49="",MATCH(N49,'寄与度･寄与率・静岡'!$K$1:$K$88,0),MATCH(N49,INDIRECT("寄与度・寄与率!$L"&amp;INDEX(R:R,Q49)+1&amp;":$L87"),0)+INDEX(R:R,Q49))</f>
        <v>48</v>
      </c>
    </row>
    <row r="50" spans="1:18" ht="15.75" customHeight="1">
      <c r="A50" s="458" t="str">
        <f ca="1">IF(ISERROR(N50)=TRUE,"",INDEX('寄与度･寄与率・静岡'!B:B,'前年比寄与度順・静岡'!$R50)&amp;INDEX('寄与度･寄与率・静岡'!C:C,'前年比寄与度順・静岡'!R50)&amp;INDEX('寄与度･寄与率・静岡'!D:D,'前年比寄与度順・静岡'!R50)&amp;INDEX('寄与度･寄与率・静岡'!E:E,'前年比寄与度順・静岡'!R50))</f>
        <v>寝具類</v>
      </c>
      <c r="B50" s="462"/>
      <c r="C50" s="462"/>
      <c r="D50" s="462"/>
      <c r="E50" s="462"/>
      <c r="F50" s="469">
        <f t="shared" ca="1" si="0"/>
        <v>1</v>
      </c>
      <c r="G50" s="476">
        <v>1.e-002</v>
      </c>
      <c r="H50" s="479">
        <f ca="1">IF(ISERROR($N50)=TRUE,"",INDEX('寄与度･寄与率・静岡'!G:G,'前年比寄与度順・静岡'!$R50))</f>
        <v>25</v>
      </c>
      <c r="I50" s="484">
        <f ca="1">IF(ISERROR($N50)=TRUE,"",INDEX('寄与度･寄与率・静岡'!H:H,'前年比寄与度順・静岡'!$R50))</f>
        <v>101.1</v>
      </c>
      <c r="J50" s="484">
        <f ca="1">IF(ISERROR($N50)=TRUE,"",INDEX('寄与度･寄与率・静岡'!I:I,'前年比寄与度順・静岡'!$R50))</f>
        <v>106.2</v>
      </c>
      <c r="K50" s="490">
        <f ca="1">IF(ISERROR($N50)=TRUE,"",INDEX('寄与度･寄与率・静岡'!J:J,'前年比寄与度順・静岡'!$R50))</f>
        <v>5.0999999999999996</v>
      </c>
      <c r="L50" s="495">
        <f ca="1">IF(ISERROR($N50)=TRUE,"",INDEX('寄与度･寄与率・静岡'!K:K,'前年比寄与度順・静岡'!$R50))</f>
        <v>1.2865792129162484e-002</v>
      </c>
      <c r="M50" s="501">
        <f ca="1">IF(ISERROR($N50)=TRUE,"",INDEX('寄与度･寄与率・静岡'!L:L,'前年比寄与度順・静岡'!$R50))</f>
        <v>0.49483815881394166</v>
      </c>
      <c r="N50" s="505">
        <f ca="1">LARGE('寄与度･寄与率・静岡'!$K$1:$K$88,ROW(A46))</f>
        <v>1.2865792129162484e-002</v>
      </c>
      <c r="O50" s="258">
        <f ca="1">COUNTIF($N$4:$N50,$N50)-1</f>
        <v>0</v>
      </c>
      <c r="P50" s="505">
        <f t="shared" ca="1" si="1"/>
        <v>1.2865792129162484e-002</v>
      </c>
      <c r="Q50" s="258" t="str">
        <f t="shared" ca="1" si="2"/>
        <v/>
      </c>
      <c r="R50" s="258">
        <f ca="1">IF(Q50="",MATCH(N50,'寄与度･寄与率・静岡'!$K$1:$K$88,0),MATCH(N50,INDIRECT("寄与度・寄与率!$L"&amp;INDEX(R:R,Q50)+1&amp;":$L87"),0)+INDEX(R:R,Q50))</f>
        <v>46</v>
      </c>
    </row>
    <row r="51" spans="1:18" ht="15.75" customHeight="1">
      <c r="A51" s="458" t="str">
        <f ca="1">IF(ISERROR(N51)=TRUE,"",INDEX('寄与度･寄与率・静岡'!B:B,'前年比寄与度順・静岡'!$R51)&amp;INDEX('寄与度･寄与率・静岡'!C:C,'前年比寄与度順・静岡'!R51)&amp;INDEX('寄与度･寄与率・静岡'!D:D,'前年比寄与度順・静岡'!R51)&amp;INDEX('寄与度･寄与率・静岡'!E:E,'前年比寄与度順・静岡'!R51))</f>
        <v>被服関連サービス</v>
      </c>
      <c r="B51" s="462"/>
      <c r="C51" s="462"/>
      <c r="D51" s="462"/>
      <c r="E51" s="462"/>
      <c r="F51" s="469">
        <f t="shared" ca="1" si="0"/>
        <v>1</v>
      </c>
      <c r="G51" s="476">
        <v>1.e-002</v>
      </c>
      <c r="H51" s="479">
        <f ca="1">IF(ISERROR($N51)=TRUE,"",INDEX('寄与度･寄与率・静岡'!G:G,'前年比寄与度順・静岡'!$R51))</f>
        <v>19</v>
      </c>
      <c r="I51" s="484">
        <f ca="1">IF(ISERROR($N51)=TRUE,"",INDEX('寄与度･寄与率・静岡'!H:H,'前年比寄与度順・静岡'!$R51))</f>
        <v>100.5</v>
      </c>
      <c r="J51" s="484">
        <f ca="1">IF(ISERROR($N51)=TRUE,"",INDEX('寄与度･寄与率・静岡'!I:I,'前年比寄与度順・静岡'!$R51))</f>
        <v>106.1</v>
      </c>
      <c r="K51" s="490">
        <f ca="1">IF(ISERROR($N51)=TRUE,"",INDEX('寄与度･寄与率・静岡'!J:J,'前年比寄与度順・静岡'!$R51))</f>
        <v>5.5</v>
      </c>
      <c r="L51" s="495">
        <f ca="1">IF(ISERROR($N51)=TRUE,"",INDEX('寄与度･寄与率・静岡'!K:K,'前年比寄与度順・静岡'!$R51))</f>
        <v>1.0736629667003018e-002</v>
      </c>
      <c r="M51" s="501">
        <f ca="1">IF(ISERROR($N51)=TRUE,"",INDEX('寄与度･寄与率・静岡'!L:L,'前年比寄与度順・静岡'!$R51))</f>
        <v>0.41294729488473142</v>
      </c>
      <c r="N51" s="505">
        <f ca="1">LARGE('寄与度･寄与率・静岡'!$K$1:$K$88,ROW(A47))</f>
        <v>1.0736629667003018e-002</v>
      </c>
      <c r="O51" s="258">
        <f ca="1">COUNTIF($N$4:$N51,$N51)-1</f>
        <v>0</v>
      </c>
      <c r="P51" s="505">
        <f t="shared" ca="1" si="1"/>
        <v>1.0736629667003018e-002</v>
      </c>
      <c r="Q51" s="258" t="str">
        <f t="shared" ca="1" si="2"/>
        <v/>
      </c>
      <c r="R51" s="258">
        <f ca="1">IF(Q51="",MATCH(N51,'寄与度･寄与率・静岡'!$K$1:$K$88,0),MATCH(N51,INDIRECT("寄与度・寄与率!$L"&amp;INDEX(R:R,Q51)+1&amp;":$L87"),0)+INDEX(R:R,Q51))</f>
        <v>60</v>
      </c>
    </row>
    <row r="52" spans="1:18" ht="15.75" customHeight="1">
      <c r="A52" s="458" t="str">
        <f ca="1">IF(ISERROR(N52)=TRUE,"",INDEX('寄与度･寄与率・静岡'!B:B,'前年比寄与度順・静岡'!$R52)&amp;INDEX('寄与度･寄与率・静岡'!C:C,'前年比寄与度順・静岡'!R52)&amp;INDEX('寄与度･寄与率・静岡'!D:D,'前年比寄与度順・静岡'!R52)&amp;INDEX('寄与度･寄与率・静岡'!E:E,'前年比寄与度順・静岡'!R52))</f>
        <v>書籍・他の印刷物</v>
      </c>
      <c r="B52" s="462"/>
      <c r="C52" s="462"/>
      <c r="D52" s="462"/>
      <c r="E52" s="462"/>
      <c r="F52" s="469">
        <f t="shared" ca="1" si="0"/>
        <v>1</v>
      </c>
      <c r="G52" s="476">
        <v>1.e-002</v>
      </c>
      <c r="H52" s="479">
        <f ca="1">IF(ISERROR($N52)=TRUE,"",INDEX('寄与度･寄与率・静岡'!G:G,'前年比寄与度順・静岡'!$R52))</f>
        <v>118</v>
      </c>
      <c r="I52" s="484">
        <f ca="1">IF(ISERROR($N52)=TRUE,"",INDEX('寄与度･寄与率・静岡'!H:H,'前年比寄与度順・静岡'!$R52))</f>
        <v>102.3</v>
      </c>
      <c r="J52" s="484">
        <f ca="1">IF(ISERROR($N52)=TRUE,"",INDEX('寄与度･寄与率・静岡'!I:I,'前年比寄与度順・静岡'!$R52))</f>
        <v>103.2</v>
      </c>
      <c r="K52" s="490">
        <f ca="1">IF(ISERROR($N52)=TRUE,"",INDEX('寄与度･寄与率・静岡'!J:J,'前年比寄与度順・静岡'!$R52))</f>
        <v>0.9</v>
      </c>
      <c r="L52" s="495">
        <f ca="1">IF(ISERROR($N52)=TRUE,"",INDEX('寄与度･寄与率・静岡'!K:K,'前年比寄与度順・静岡'!$R52))</f>
        <v>1.0716448032290684e-002</v>
      </c>
      <c r="M52" s="501">
        <f ca="1">IF(ISERROR($N52)=TRUE,"",INDEX('寄与度･寄与率・静岡'!L:L,'前年比寄与度順・静岡'!$R52))</f>
        <v>0.41217107816502624</v>
      </c>
      <c r="N52" s="505">
        <f ca="1">LARGE('寄与度･寄与率・静岡'!$K$1:$K$88,ROW(A48))</f>
        <v>1.0716448032290684e-002</v>
      </c>
      <c r="O52" s="258">
        <f ca="1">COUNTIF($N$4:$N52,$N52)-1</f>
        <v>0</v>
      </c>
      <c r="P52" s="505">
        <f t="shared" ca="1" si="1"/>
        <v>1.0716448032290684e-002</v>
      </c>
      <c r="Q52" s="258" t="str">
        <f t="shared" ca="1" si="2"/>
        <v/>
      </c>
      <c r="R52" s="258">
        <f ca="1">IF(Q52="",MATCH(N52,'寄与度･寄与率・静岡'!$K$1:$K$88,0),MATCH(N52,INDIRECT("寄与度・寄与率!$L"&amp;INDEX(R:R,Q52)+1&amp;":$L87"),0)+INDEX(R:R,Q52))</f>
        <v>80</v>
      </c>
    </row>
    <row r="53" spans="1:18" ht="15.75" customHeight="1">
      <c r="A53" s="458" t="str">
        <f ca="1">IF(ISERROR(N53)=TRUE,"",INDEX('寄与度･寄与率・静岡'!B:B,'前年比寄与度順・静岡'!$R53)&amp;INDEX('寄与度･寄与率・静岡'!C:C,'前年比寄与度順・静岡'!R53)&amp;INDEX('寄与度･寄与率・静岡'!D:D,'前年比寄与度順・静岡'!R53)&amp;INDEX('寄与度･寄与率・静岡'!E:E,'前年比寄与度順・静岡'!R53))</f>
        <v>他の諸雑費</v>
      </c>
      <c r="B53" s="462"/>
      <c r="C53" s="462"/>
      <c r="D53" s="462"/>
      <c r="E53" s="462"/>
      <c r="F53" s="469">
        <f t="shared" ca="1" si="0"/>
        <v>1</v>
      </c>
      <c r="G53" s="476">
        <v>1.e-002</v>
      </c>
      <c r="H53" s="479">
        <f ca="1">IF(ISERROR($N53)=TRUE,"",INDEX('寄与度･寄与率・静岡'!G:G,'前年比寄与度順・静岡'!$R53))</f>
        <v>252</v>
      </c>
      <c r="I53" s="484">
        <f ca="1">IF(ISERROR($N53)=TRUE,"",INDEX('寄与度･寄与率・静岡'!H:H,'前年比寄与度順・静岡'!$R53))</f>
        <v>101.6</v>
      </c>
      <c r="J53" s="484">
        <f ca="1">IF(ISERROR($N53)=TRUE,"",INDEX('寄与度･寄与率・静岡'!I:I,'前年比寄与度順・静岡'!$R53))</f>
        <v>102</v>
      </c>
      <c r="K53" s="490">
        <f ca="1">IF(ISERROR($N53)=TRUE,"",INDEX('寄与度･寄与率・静岡'!J:J,'前年比寄与度順・静岡'!$R53))</f>
        <v>0.4</v>
      </c>
      <c r="L53" s="495">
        <f ca="1">IF(ISERROR($N53)=TRUE,"",INDEX('寄与度･寄与率・静岡'!K:K,'前年比寄与度順・静岡'!$R53))</f>
        <v>1.0171543895055644e-002</v>
      </c>
      <c r="M53" s="501">
        <f ca="1">IF(ISERROR($N53)=TRUE,"",INDEX('寄与度･寄与率・静岡'!L:L,'前年比寄与度順・静岡'!$R53))</f>
        <v>0.39121322673290931</v>
      </c>
      <c r="N53" s="505">
        <f ca="1">LARGE('寄与度･寄与率・静岡'!$K$1:$K$88,ROW(A49))</f>
        <v>1.0171543895055644e-002</v>
      </c>
      <c r="O53" s="258">
        <f ca="1">COUNTIF($N$4:$N53,$N53)-1</f>
        <v>0</v>
      </c>
      <c r="P53" s="505">
        <f t="shared" ca="1" si="1"/>
        <v>1.0171543895055644e-002</v>
      </c>
      <c r="Q53" s="258" t="str">
        <f t="shared" ca="1" si="2"/>
        <v/>
      </c>
      <c r="R53" s="258">
        <f ca="1">IF(Q53="",MATCH(N53,'寄与度･寄与率・静岡'!$K$1:$K$88,0),MATCH(N53,INDIRECT("寄与度・寄与率!$L"&amp;INDEX(R:R,Q53)+1&amp;":$L87"),0)+INDEX(R:R,Q53))</f>
        <v>88</v>
      </c>
    </row>
    <row r="54" spans="1:18" ht="15.75" customHeight="1">
      <c r="A54" s="458" t="str">
        <f ca="1">IF(ISERROR(N54)=TRUE,"",INDEX('寄与度･寄与率・静岡'!B:B,'前年比寄与度順・静岡'!$R54)&amp;INDEX('寄与度･寄与率・静岡'!C:C,'前年比寄与度順・静岡'!R54)&amp;INDEX('寄与度･寄与率・静岡'!D:D,'前年比寄与度順・静岡'!R54)&amp;INDEX('寄与度･寄与率・静岡'!E:E,'前年比寄与度順・静岡'!R54))</f>
        <v>他の被服類</v>
      </c>
      <c r="B54" s="462"/>
      <c r="C54" s="462"/>
      <c r="D54" s="462"/>
      <c r="E54" s="462"/>
      <c r="F54" s="469">
        <f t="shared" ca="1" si="0"/>
        <v>1</v>
      </c>
      <c r="G54" s="476">
        <v>1.e-002</v>
      </c>
      <c r="H54" s="479">
        <f ca="1">IF(ISERROR($N54)=TRUE,"",INDEX('寄与度･寄与率・静岡'!G:G,'前年比寄与度順・静岡'!$R54))</f>
        <v>27</v>
      </c>
      <c r="I54" s="484">
        <f ca="1">IF(ISERROR($N54)=TRUE,"",INDEX('寄与度･寄与率・静岡'!H:H,'前年比寄与度順・静岡'!$R54))</f>
        <v>97.2</v>
      </c>
      <c r="J54" s="484">
        <f ca="1">IF(ISERROR($N54)=TRUE,"",INDEX('寄与度･寄与率・静岡'!I:I,'前年比寄与度順・静岡'!$R54))</f>
        <v>100.7</v>
      </c>
      <c r="K54" s="490">
        <f ca="1">IF(ISERROR($N54)=TRUE,"",INDEX('寄与度･寄与率・静岡'!J:J,'前年比寄与度順・静岡'!$R54))</f>
        <v>3.7</v>
      </c>
      <c r="L54" s="495">
        <f ca="1">IF(ISERROR($N54)=TRUE,"",INDEX('寄与度･寄与率・静岡'!K:K,'前年比寄与度順・静岡'!$R54))</f>
        <v>9.5358224016145327e-003</v>
      </c>
      <c r="M54" s="501">
        <f ca="1">IF(ISERROR($N54)=TRUE,"",INDEX('寄与度･寄与率・静岡'!L:L,'前年比寄与度順・静岡'!$R54))</f>
        <v>0.36676240006209743</v>
      </c>
      <c r="N54" s="505">
        <f ca="1">LARGE('寄与度･寄与率・静岡'!$K$1:$K$88,ROW(A50))</f>
        <v>9.5358224016145327e-003</v>
      </c>
      <c r="O54" s="258">
        <f ca="1">COUNTIF($N$4:$N54,$N54)-1</f>
        <v>0</v>
      </c>
      <c r="P54" s="505">
        <f t="shared" ca="1" si="1"/>
        <v>9.5358224016145327e-003</v>
      </c>
      <c r="Q54" s="258" t="str">
        <f t="shared" ca="1" si="2"/>
        <v/>
      </c>
      <c r="R54" s="258">
        <f ca="1">IF(Q54="",MATCH(N54,'寄与度･寄与率・静岡'!$K$1:$K$88,0),MATCH(N54,INDIRECT("寄与度・寄与率!$L"&amp;INDEX(R:R,Q54)+1&amp;":$L87"),0)+INDEX(R:R,Q54))</f>
        <v>59</v>
      </c>
    </row>
    <row r="55" spans="1:18" ht="15.75" customHeight="1">
      <c r="A55" s="458" t="str">
        <f ca="1">IF(ISERROR(N55)=TRUE,"",INDEX('寄与度･寄与率・静岡'!B:B,'前年比寄与度順・静岡'!$R55)&amp;INDEX('寄与度･寄与率・静岡'!C:C,'前年比寄与度順・静岡'!R55)&amp;INDEX('寄与度･寄与率・静岡'!D:D,'前年比寄与度順・静岡'!R55)&amp;INDEX('寄与度･寄与率・静岡'!E:E,'前年比寄与度順・静岡'!R55))</f>
        <v>授業料等</v>
      </c>
      <c r="B55" s="462"/>
      <c r="C55" s="462"/>
      <c r="D55" s="462"/>
      <c r="E55" s="462"/>
      <c r="F55" s="469">
        <f t="shared" ca="1" si="0"/>
        <v>1</v>
      </c>
      <c r="G55" s="476">
        <v>1.e-002</v>
      </c>
      <c r="H55" s="479">
        <f ca="1">IF(ISERROR($N55)=TRUE,"",INDEX('寄与度･寄与率・静岡'!G:G,'前年比寄与度順・静岡'!$R55))</f>
        <v>137</v>
      </c>
      <c r="I55" s="484">
        <f ca="1">IF(ISERROR($N55)=TRUE,"",INDEX('寄与度･寄与率・静岡'!H:H,'前年比寄与度順・静岡'!$R55))</f>
        <v>99.3</v>
      </c>
      <c r="J55" s="484">
        <f ca="1">IF(ISERROR($N55)=TRUE,"",INDEX('寄与度･寄与率・静岡'!I:I,'前年比寄与度順・静岡'!$R55))</f>
        <v>99.9</v>
      </c>
      <c r="K55" s="490">
        <f ca="1">IF(ISERROR($N55)=TRUE,"",INDEX('寄与度･寄与率・静岡'!J:J,'前年比寄与度順・静岡'!$R55))</f>
        <v>0.6</v>
      </c>
      <c r="L55" s="495">
        <f ca="1">IF(ISERROR($N55)=TRUE,"",INDEX('寄与度･寄与率・静岡'!K:K,'前年比寄与度順・静岡'!$R55))</f>
        <v>8.2946518668013287e-003</v>
      </c>
      <c r="M55" s="501">
        <f ca="1">IF(ISERROR($N55)=TRUE,"",INDEX('寄与度･寄与率・静岡'!L:L,'前年比寄与度順・静岡'!$R55))</f>
        <v>0.31902507180005107</v>
      </c>
      <c r="N55" s="505">
        <f ca="1">LARGE('寄与度･寄与率・静岡'!$K$1:$K$88,ROW(A51))</f>
        <v>8.2946518668013287e-003</v>
      </c>
      <c r="O55" s="258">
        <f ca="1">COUNTIF($N$4:$N55,$N55)-1</f>
        <v>0</v>
      </c>
      <c r="P55" s="505">
        <f t="shared" ca="1" si="1"/>
        <v>8.2946518668013287e-003</v>
      </c>
      <c r="Q55" s="258" t="str">
        <f t="shared" ca="1" si="2"/>
        <v/>
      </c>
      <c r="R55" s="258">
        <f ca="1">IF(Q55="",MATCH(N55,'寄与度･寄与率・静岡'!$K$1:$K$88,0),MATCH(N55,INDIRECT("寄与度・寄与率!$L"&amp;INDEX(R:R,Q55)+1&amp;":$L87"),0)+INDEX(R:R,Q55))</f>
        <v>73</v>
      </c>
    </row>
    <row r="56" spans="1:18" ht="15.75" customHeight="1">
      <c r="A56" s="458" t="str">
        <f ca="1">IF(ISERROR(N56)=TRUE,"",INDEX('寄与度･寄与率・静岡'!B:B,'前年比寄与度順・静岡'!$R56)&amp;INDEX('寄与度･寄与率・静岡'!C:C,'前年比寄与度順・静岡'!R56)&amp;INDEX('寄与度･寄与率・静岡'!D:D,'前年比寄与度順・静岡'!R56)&amp;INDEX('寄与度･寄与率・静岡'!E:E,'前年比寄与度順・静岡'!R56))</f>
        <v>補習教育</v>
      </c>
      <c r="B56" s="462"/>
      <c r="C56" s="462"/>
      <c r="D56" s="462"/>
      <c r="E56" s="462"/>
      <c r="F56" s="469">
        <f t="shared" ca="1" si="0"/>
        <v>1</v>
      </c>
      <c r="G56" s="476">
        <v>1.e-002</v>
      </c>
      <c r="H56" s="479">
        <f ca="1">IF(ISERROR($N56)=TRUE,"",INDEX('寄与度･寄与率・静岡'!G:G,'前年比寄与度順・静岡'!$R56))</f>
        <v>86</v>
      </c>
      <c r="I56" s="484">
        <f ca="1">IF(ISERROR($N56)=TRUE,"",INDEX('寄与度･寄与率・静岡'!H:H,'前年比寄与度順・静岡'!$R56))</f>
        <v>101.7</v>
      </c>
      <c r="J56" s="484">
        <f ca="1">IF(ISERROR($N56)=TRUE,"",INDEX('寄与度･寄与率・静岡'!I:I,'前年比寄与度順・静岡'!$R56))</f>
        <v>102.6</v>
      </c>
      <c r="K56" s="490">
        <f ca="1">IF(ISERROR($N56)=TRUE,"",INDEX('寄与度･寄与率・静岡'!J:J,'前年比寄与度順・静岡'!$R56))</f>
        <v>0.8</v>
      </c>
      <c r="L56" s="495">
        <f ca="1">IF(ISERROR($N56)=TRUE,"",INDEX('寄与度･寄与率・静岡'!K:K,'前年比寄与度順・静岡'!$R56))</f>
        <v>7.8102926337032556e-003</v>
      </c>
      <c r="M56" s="501">
        <f ca="1">IF(ISERROR($N56)=TRUE,"",INDEX('寄与度･寄与率・静岡'!L:L,'前年比寄与度順・静岡'!$R56))</f>
        <v>0.3003958705270483</v>
      </c>
      <c r="N56" s="505">
        <f ca="1">LARGE('寄与度･寄与率・静岡'!$K$1:$K$88,ROW(A52))</f>
        <v>7.8102926337032556e-003</v>
      </c>
      <c r="O56" s="258">
        <f ca="1">COUNTIF($N$4:$N56,$N56)-1</f>
        <v>0</v>
      </c>
      <c r="P56" s="505">
        <f t="shared" ca="1" si="1"/>
        <v>7.8102926337032556e-003</v>
      </c>
      <c r="Q56" s="258" t="str">
        <f t="shared" ca="1" si="2"/>
        <v/>
      </c>
      <c r="R56" s="258">
        <f ca="1">IF(Q56="",MATCH(N56,'寄与度･寄与率・静岡'!$K$1:$K$88,0),MATCH(N56,INDIRECT("寄与度・寄与率!$L"&amp;INDEX(R:R,Q56)+1&amp;":$L87"),0)+INDEX(R:R,Q56))</f>
        <v>75</v>
      </c>
    </row>
    <row r="57" spans="1:18" ht="15.75" customHeight="1">
      <c r="A57" s="458" t="str">
        <f ca="1">IF(ISERROR(N57)=TRUE,"",INDEX('寄与度･寄与率・静岡'!B:B,'前年比寄与度順・静岡'!$R57)&amp;INDEX('寄与度･寄与率・静岡'!C:C,'前年比寄与度順・静岡'!R57)&amp;INDEX('寄与度･寄与率・静岡'!D:D,'前年比寄与度順・静岡'!R57)&amp;INDEX('寄与度･寄与率・静岡'!E:E,'前年比寄与度順・静岡'!R57))</f>
        <v>肉類</v>
      </c>
      <c r="B57" s="462"/>
      <c r="C57" s="462"/>
      <c r="D57" s="462"/>
      <c r="E57" s="462"/>
      <c r="F57" s="469">
        <f t="shared" ca="1" si="0"/>
        <v>1</v>
      </c>
      <c r="G57" s="476">
        <v>1.e-002</v>
      </c>
      <c r="H57" s="479">
        <f ca="1">IF(ISERROR($N57)=TRUE,"",INDEX('寄与度･寄与率・静岡'!G:G,'前年比寄与度順・静岡'!$R57))</f>
        <v>248</v>
      </c>
      <c r="I57" s="484">
        <f ca="1">IF(ISERROR($N57)=TRUE,"",INDEX('寄与度･寄与率・静岡'!H:H,'前年比寄与度順・静岡'!$R57))</f>
        <v>100.8</v>
      </c>
      <c r="J57" s="484">
        <f ca="1">IF(ISERROR($N57)=TRUE,"",INDEX('寄与度･寄与率・静岡'!I:I,'前年比寄与度順・静岡'!$R57))</f>
        <v>101.1</v>
      </c>
      <c r="K57" s="490">
        <f ca="1">IF(ISERROR($N57)=TRUE,"",INDEX('寄与度･寄与率・静岡'!J:J,'前年比寄与度順・静岡'!$R57))</f>
        <v>0.3</v>
      </c>
      <c r="L57" s="495">
        <f ca="1">IF(ISERROR($N57)=TRUE,"",INDEX('寄与度･寄与率・静岡'!K:K,'前年比寄与度順・静岡'!$R57))</f>
        <v>7.5075681130170827e-003</v>
      </c>
      <c r="M57" s="501">
        <f ca="1">IF(ISERROR($N57)=TRUE,"",INDEX('寄与度･寄与率・静岡'!L:L,'前年比寄与度順・静岡'!$R57))</f>
        <v>0.28875261973142624</v>
      </c>
      <c r="N57" s="505">
        <f ca="1">LARGE('寄与度･寄与率・静岡'!$K$1:$K$88,ROW(A53))</f>
        <v>7.5075681130170827e-003</v>
      </c>
      <c r="O57" s="258">
        <f ca="1">COUNTIF($N$4:$N57,$N57)-1</f>
        <v>0</v>
      </c>
      <c r="P57" s="505">
        <f t="shared" ca="1" si="1"/>
        <v>7.5075681130170827e-003</v>
      </c>
      <c r="Q57" s="258" t="str">
        <f t="shared" ca="1" si="2"/>
        <v/>
      </c>
      <c r="R57" s="258">
        <f ca="1">IF(Q57="",MATCH(N57,'寄与度･寄与率・静岡'!$K$1:$K$88,0),MATCH(N57,INDIRECT("寄与度・寄与率!$L"&amp;INDEX(R:R,Q57)+1&amp;":$L87"),0)+INDEX(R:R,Q57))</f>
        <v>18</v>
      </c>
    </row>
    <row r="58" spans="1:18" ht="15.75" customHeight="1">
      <c r="A58" s="458" t="str">
        <f ca="1">IF(ISERROR(N58)=TRUE,"",INDEX('寄与度･寄与率・静岡'!B:B,'前年比寄与度順・静岡'!$R58)&amp;INDEX('寄与度･寄与率・静岡'!C:C,'前年比寄与度順・静岡'!R58)&amp;INDEX('寄与度･寄与率・静岡'!D:D,'前年比寄与度順・静岡'!R58)&amp;INDEX('寄与度･寄与率・静岡'!E:E,'前年比寄与度順・静岡'!R58))</f>
        <v>下着類</v>
      </c>
      <c r="B58" s="462"/>
      <c r="C58" s="462"/>
      <c r="D58" s="462"/>
      <c r="E58" s="462"/>
      <c r="F58" s="469" t="str">
        <f t="shared" ca="1" si="0"/>
        <v/>
      </c>
      <c r="G58" s="476">
        <v>1.e-002</v>
      </c>
      <c r="H58" s="479">
        <f ca="1">IF(ISERROR($N58)=TRUE,"",INDEX('寄与度･寄与率・静岡'!G:G,'前年比寄与度順・静岡'!$R58))</f>
        <v>38</v>
      </c>
      <c r="I58" s="484">
        <f ca="1">IF(ISERROR($N58)=TRUE,"",INDEX('寄与度･寄与率・静岡'!H:H,'前年比寄与度順・静岡'!$R58))</f>
        <v>102.4</v>
      </c>
      <c r="J58" s="484">
        <f ca="1">IF(ISERROR($N58)=TRUE,"",INDEX('寄与度･寄与率・静岡'!I:I,'前年比寄与度順・静岡'!$R58))</f>
        <v>103.9</v>
      </c>
      <c r="K58" s="490">
        <f ca="1">IF(ISERROR($N58)=TRUE,"",INDEX('寄与度･寄与率・静岡'!J:J,'前年比寄与度順・静岡'!$R58))</f>
        <v>1.4</v>
      </c>
      <c r="L58" s="495">
        <f ca="1">IF(ISERROR($N58)=TRUE,"",INDEX('寄与度･寄与率・静岡'!K:K,'前年比寄与度順・静岡'!$R58))</f>
        <v>5.7517658930373366e-003</v>
      </c>
      <c r="M58" s="501">
        <f ca="1">IF(ISERROR($N58)=TRUE,"",INDEX('寄与度･寄与率・静岡'!L:L,'前年比寄与度順・静岡'!$R58))</f>
        <v>0.22122176511682065</v>
      </c>
      <c r="N58" s="505">
        <f ca="1">LARGE('寄与度･寄与率・静岡'!$K$1:$K$88,ROW(A54))</f>
        <v>5.7517658930373366e-003</v>
      </c>
      <c r="O58" s="258">
        <f ca="1">COUNTIF($N$4:$N58,$N58)-1</f>
        <v>0</v>
      </c>
      <c r="P58" s="505">
        <f t="shared" ca="1" si="1"/>
        <v>5.7517658930373366e-003</v>
      </c>
      <c r="Q58" s="258" t="str">
        <f t="shared" ca="1" si="2"/>
        <v/>
      </c>
      <c r="R58" s="258">
        <f ca="1">IF(Q58="",MATCH(N58,'寄与度･寄与率・静岡'!$K$1:$K$88,0),MATCH(N58,INDIRECT("寄与度・寄与率!$L"&amp;INDEX(R:R,Q58)+1&amp;":$L87"),0)+INDEX(R:R,Q58))</f>
        <v>57</v>
      </c>
    </row>
    <row r="59" spans="1:18" ht="15.75" customHeight="1">
      <c r="A59" s="458" t="str">
        <f ca="1">IF(ISERROR(N59)=TRUE,"",INDEX('寄与度･寄与率・静岡'!B:B,'前年比寄与度順・静岡'!$R59)&amp;INDEX('寄与度･寄与率・静岡'!C:C,'前年比寄与度順・静岡'!R59)&amp;INDEX('寄与度･寄与率・静岡'!D:D,'前年比寄与度順・静岡'!R59)&amp;INDEX('寄与度･寄与率・静岡'!E:E,'前年比寄与度順・静岡'!R59))</f>
        <v>医療品・健康保持用摂取品</v>
      </c>
      <c r="B59" s="462"/>
      <c r="C59" s="462"/>
      <c r="D59" s="462"/>
      <c r="E59" s="462"/>
      <c r="F59" s="469" t="str">
        <f t="shared" ca="1" si="0"/>
        <v/>
      </c>
      <c r="G59" s="476">
        <v>1.e-002</v>
      </c>
      <c r="H59" s="479">
        <f ca="1">IF(ISERROR($N59)=TRUE,"",INDEX('寄与度･寄与率・静岡'!G:G,'前年比寄与度順・静岡'!$R59))</f>
        <v>124</v>
      </c>
      <c r="I59" s="484">
        <f ca="1">IF(ISERROR($N59)=TRUE,"",INDEX('寄与度･寄与率・静岡'!H:H,'前年比寄与度順・静岡'!$R59))</f>
        <v>100.1</v>
      </c>
      <c r="J59" s="484">
        <f ca="1">IF(ISERROR($N59)=TRUE,"",INDEX('寄与度･寄与率・静岡'!I:I,'前年比寄与度順・静岡'!$R59))</f>
        <v>100.5</v>
      </c>
      <c r="K59" s="490">
        <f ca="1">IF(ISERROR($N59)=TRUE,"",INDEX('寄与度･寄与率・静岡'!J:J,'前年比寄与度順・静岡'!$R59))</f>
        <v>0.4</v>
      </c>
      <c r="L59" s="495">
        <f ca="1">IF(ISERROR($N59)=TRUE,"",INDEX('寄与度･寄与率・静岡'!K:K,'前年比寄与度順・静岡'!$R59))</f>
        <v>5.0050454086781743e-003</v>
      </c>
      <c r="M59" s="501">
        <f ca="1">IF(ISERROR($N59)=TRUE,"",INDEX('寄与度･寄与率・静岡'!L:L,'前年比寄与度順・静岡'!$R59))</f>
        <v>0.19250174648762208</v>
      </c>
      <c r="N59" s="505">
        <f ca="1">LARGE('寄与度･寄与率・静岡'!$K$1:$K$88,ROW(A55))</f>
        <v>5.0050454086781743e-003</v>
      </c>
      <c r="O59" s="258">
        <f ca="1">COUNTIF($N$4:$N59,$N59)-1</f>
        <v>0</v>
      </c>
      <c r="P59" s="505">
        <f t="shared" ca="1" si="1"/>
        <v>5.0050454086781743e-003</v>
      </c>
      <c r="Q59" s="258" t="str">
        <f t="shared" ca="1" si="2"/>
        <v/>
      </c>
      <c r="R59" s="258">
        <f ca="1">IF(Q59="",MATCH(N59,'寄与度･寄与率・静岡'!$K$1:$K$88,0),MATCH(N59,INDIRECT("寄与度・寄与率!$L"&amp;INDEX(R:R,Q59)+1&amp;":$L87"),0)+INDEX(R:R,Q59))</f>
        <v>63</v>
      </c>
    </row>
    <row r="60" spans="1:18" ht="15.75" customHeight="1">
      <c r="A60" s="458" t="str">
        <f ca="1">IF(ISERROR(N60)=TRUE,"",INDEX('寄与度･寄与率・静岡'!B:B,'前年比寄与度順・静岡'!$R60)&amp;INDEX('寄与度･寄与率・静岡'!C:C,'前年比寄与度順・静岡'!R60)&amp;INDEX('寄与度･寄与率・静岡'!D:D,'前年比寄与度順・静岡'!R60)&amp;INDEX('寄与度･寄与率・静岡'!E:E,'前年比寄与度順・静岡'!R60))</f>
        <v>理美容サービス</v>
      </c>
      <c r="B60" s="462"/>
      <c r="C60" s="462"/>
      <c r="D60" s="462"/>
      <c r="E60" s="462"/>
      <c r="F60" s="469">
        <f t="shared" ca="1" si="0"/>
        <v>1</v>
      </c>
      <c r="G60" s="476">
        <v>0</v>
      </c>
      <c r="H60" s="479">
        <f ca="1">IF(ISERROR($N60)=TRUE,"",INDEX('寄与度･寄与率・静岡'!G:G,'前年比寄与度順・静岡'!$R60))</f>
        <v>105</v>
      </c>
      <c r="I60" s="484">
        <f ca="1">IF(ISERROR($N60)=TRUE,"",INDEX('寄与度･寄与率・静岡'!H:H,'前年比寄与度順・静岡'!$R60))</f>
        <v>102</v>
      </c>
      <c r="J60" s="484">
        <f ca="1">IF(ISERROR($N60)=TRUE,"",INDEX('寄与度･寄与率・静岡'!I:I,'前年比寄与度順・静岡'!$R60))</f>
        <v>102.3</v>
      </c>
      <c r="K60" s="490">
        <f ca="1">IF(ISERROR($N60)=TRUE,"",INDEX('寄与度･寄与率・静岡'!J:J,'前年比寄与度順・静岡'!$R60))</f>
        <v>0.3</v>
      </c>
      <c r="L60" s="495">
        <f ca="1">IF(ISERROR($N60)=TRUE,"",INDEX('寄与度･寄与率・静岡'!K:K,'前年比寄与度順・静岡'!$R60))</f>
        <v>3.1786074672048139e-003</v>
      </c>
      <c r="M60" s="501">
        <f ca="1">IF(ISERROR($N60)=TRUE,"",INDEX('寄与度･寄与率・静岡'!L:L,'前年比寄与度順・静岡'!$R60))</f>
        <v>0.12225413335403129</v>
      </c>
      <c r="N60" s="505">
        <f ca="1">LARGE('寄与度･寄与率・静岡'!$K$1:$K$88,ROW(A56))</f>
        <v>3.1786074672048139e-003</v>
      </c>
      <c r="O60" s="258">
        <f ca="1">COUNTIF($N$4:$N60,$N60)-1</f>
        <v>0</v>
      </c>
      <c r="P60" s="505">
        <f t="shared" ca="1" si="1"/>
        <v>3.1786074672048139e-003</v>
      </c>
      <c r="Q60" s="258" t="str">
        <f t="shared" ca="1" si="2"/>
        <v/>
      </c>
      <c r="R60" s="258">
        <f ca="1">IF(Q60="",MATCH(N60,'寄与度･寄与率・静岡'!$K$1:$K$88,0),MATCH(N60,INDIRECT("寄与度・寄与率!$L"&amp;INDEX(R:R,Q60)+1&amp;":$L87"),0)+INDEX(R:R,Q60))</f>
        <v>84</v>
      </c>
    </row>
    <row r="61" spans="1:18" ht="15.75" customHeight="1">
      <c r="A61" s="458" t="str">
        <f ca="1">IF(ISERROR(N61)=TRUE,"",INDEX('寄与度･寄与率・静岡'!B:B,'前年比寄与度順・静岡'!$R61)&amp;INDEX('寄与度･寄与率・静岡'!C:C,'前年比寄与度順・静岡'!R61)&amp;INDEX('寄与度･寄与率・静岡'!D:D,'前年比寄与度順・静岡'!R61)&amp;INDEX('寄与度･寄与率・静岡'!E:E,'前年比寄与度順・静岡'!R61))</f>
        <v>持家の帰属家賃を除く家賃</v>
      </c>
      <c r="B61" s="462"/>
      <c r="C61" s="462"/>
      <c r="D61" s="462"/>
      <c r="E61" s="462"/>
      <c r="F61" s="469" t="str">
        <f t="shared" ca="1" si="0"/>
        <v/>
      </c>
      <c r="G61" s="476">
        <v>0</v>
      </c>
      <c r="H61" s="479">
        <f ca="1">IF(ISERROR($N61)=TRUE,"",INDEX('寄与度･寄与率・静岡'!G:G,'前年比寄与度順・静岡'!$R61))</f>
        <v>312</v>
      </c>
      <c r="I61" s="484">
        <f ca="1">IF(ISERROR($N61)=TRUE,"",INDEX('寄与度･寄与率・静岡'!H:H,'前年比寄与度順・静岡'!$R61))</f>
        <v>99.4</v>
      </c>
      <c r="J61" s="484">
        <f ca="1">IF(ISERROR($N61)=TRUE,"",INDEX('寄与度･寄与率・静岡'!I:I,'前年比寄与度順・静岡'!$R61))</f>
        <v>99.5</v>
      </c>
      <c r="K61" s="490">
        <f ca="1">IF(ISERROR($N61)=TRUE,"",INDEX('寄与度･寄与率・静岡'!J:J,'前年比寄与度順・静岡'!$R61))</f>
        <v>0.1</v>
      </c>
      <c r="L61" s="495">
        <f ca="1">IF(ISERROR($N61)=TRUE,"",INDEX('寄与度･寄与率・静岡'!K:K,'前年比寄与度順・静岡'!$R61))</f>
        <v>3.1483350151360473e-003</v>
      </c>
      <c r="M61" s="501">
        <f ca="1">IF(ISERROR($N61)=TRUE,"",INDEX('寄与度･寄与率・静岡'!L:L,'前年比寄与度順・静岡'!$R61))</f>
        <v>0.12108980827446336</v>
      </c>
      <c r="N61" s="505">
        <f ca="1">LARGE('寄与度･寄与率・静岡'!$K$1:$K$88,ROW(A57))</f>
        <v>3.1483350151360473e-003</v>
      </c>
      <c r="O61" s="258">
        <f ca="1">COUNTIF($N$4:$N61,$N61)-1</f>
        <v>0</v>
      </c>
      <c r="P61" s="505">
        <f t="shared" ca="1" si="1"/>
        <v>3.1483350151360473e-003</v>
      </c>
      <c r="Q61" s="258" t="str">
        <f t="shared" ca="1" si="2"/>
        <v/>
      </c>
      <c r="R61" s="258">
        <f ca="1">IF(Q61="",MATCH(N61,'寄与度･寄与率・静岡'!$K$1:$K$88,0),MATCH(N61,INDIRECT("寄与度・寄与率!$L"&amp;INDEX(R:R,Q61)+1&amp;":$L87"),0)+INDEX(R:R,Q61))</f>
        <v>34</v>
      </c>
    </row>
    <row r="62" spans="1:18" ht="15.75" customHeight="1">
      <c r="A62" s="458" t="str">
        <f ca="1">IF(ISERROR(N62)=TRUE,"",INDEX('寄与度･寄与率・静岡'!B:B,'前年比寄与度順・静岡'!$R62)&amp;INDEX('寄与度･寄与率・静岡'!C:C,'前年比寄与度順・静岡'!R62)&amp;INDEX('寄与度･寄与率・静岡'!D:D,'前年比寄与度順・静岡'!R62)&amp;INDEX('寄与度･寄与率・静岡'!E:E,'前年比寄与度順・静岡'!R62))</f>
        <v>家事サービス</v>
      </c>
      <c r="B62" s="462"/>
      <c r="C62" s="462"/>
      <c r="D62" s="462"/>
      <c r="E62" s="462"/>
      <c r="F62" s="469">
        <f t="shared" ca="1" si="0"/>
        <v>1</v>
      </c>
      <c r="G62" s="476">
        <v>0</v>
      </c>
      <c r="H62" s="479">
        <f ca="1">IF(ISERROR($N62)=TRUE,"",INDEX('寄与度･寄与率・静岡'!G:G,'前年比寄与度順・静岡'!$R62))</f>
        <v>19</v>
      </c>
      <c r="I62" s="484">
        <f ca="1">IF(ISERROR($N62)=TRUE,"",INDEX('寄与度･寄与率・静岡'!H:H,'前年比寄与度順・静岡'!$R62))</f>
        <v>100</v>
      </c>
      <c r="J62" s="484">
        <f ca="1">IF(ISERROR($N62)=TRUE,"",INDEX('寄与度･寄与率・静岡'!I:I,'前年比寄与度順・静岡'!$R62))</f>
        <v>101.5</v>
      </c>
      <c r="K62" s="490">
        <f ca="1">IF(ISERROR($N62)=TRUE,"",INDEX('寄与度･寄与率・静岡'!J:J,'前年比寄与度順・静岡'!$R62))</f>
        <v>1.5</v>
      </c>
      <c r="L62" s="495">
        <f ca="1">IF(ISERROR($N62)=TRUE,"",INDEX('寄与度･寄与率・静岡'!K:K,'前年比寄与度順・静岡'!$R62))</f>
        <v>2.8758829465186683e-003</v>
      </c>
      <c r="M62" s="501">
        <f ca="1">IF(ISERROR($N62)=TRUE,"",INDEX('寄与度･寄与率・静岡'!L:L,'前年比寄与度順・静岡'!$R62))</f>
        <v>0.11061088255841033</v>
      </c>
      <c r="N62" s="505">
        <f ca="1">LARGE('寄与度･寄与率・静岡'!$K$1:$K$88,ROW(A58))</f>
        <v>2.8758829465186683e-003</v>
      </c>
      <c r="O62" s="258">
        <f ca="1">COUNTIF($N$4:$N62,$N62)-1</f>
        <v>0</v>
      </c>
      <c r="P62" s="505">
        <f t="shared" ca="1" si="1"/>
        <v>2.8758829465186683e-003</v>
      </c>
      <c r="Q62" s="258" t="str">
        <f t="shared" ca="1" si="2"/>
        <v/>
      </c>
      <c r="R62" s="258">
        <f ca="1">IF(Q62="",MATCH(N62,'寄与度･寄与率・静岡'!$K$1:$K$88,0),MATCH(N62,INDIRECT("寄与度・寄与率!$L"&amp;INDEX(R:R,Q62)+1&amp;":$L87"),0)+INDEX(R:R,Q62))</f>
        <v>49</v>
      </c>
    </row>
    <row r="63" spans="1:18" ht="15.75" customHeight="1">
      <c r="A63" s="458" t="str">
        <f ca="1">IF(ISERROR(N63)=TRUE,"",INDEX('寄与度･寄与率・静岡'!B:B,'前年比寄与度順・静岡'!$R63)&amp;INDEX('寄与度･寄与率・静岡'!C:C,'前年比寄与度順・静岡'!R63)&amp;INDEX('寄与度･寄与率・静岡'!D:D,'前年比寄与度順・静岡'!R63)&amp;INDEX('寄与度･寄与率・静岡'!E:E,'前年比寄与度順・静岡'!R63))</f>
        <v>教科書・学習参考教材</v>
      </c>
      <c r="B63" s="462"/>
      <c r="C63" s="462"/>
      <c r="D63" s="462"/>
      <c r="E63" s="462"/>
      <c r="F63" s="469">
        <f t="shared" ca="1" si="0"/>
        <v>1</v>
      </c>
      <c r="G63" s="476">
        <v>0</v>
      </c>
      <c r="H63" s="479">
        <f ca="1">IF(ISERROR($N63)=TRUE,"",INDEX('寄与度･寄与率・静岡'!G:G,'前年比寄与度順・静岡'!$R63))</f>
        <v>8</v>
      </c>
      <c r="I63" s="484">
        <f ca="1">IF(ISERROR($N63)=TRUE,"",INDEX('寄与度･寄与率・静岡'!H:H,'前年比寄与度順・静岡'!$R63))</f>
        <v>100.2</v>
      </c>
      <c r="J63" s="484">
        <f ca="1">IF(ISERROR($N63)=TRUE,"",INDEX('寄与度･寄与率・静岡'!I:I,'前年比寄与度順・静岡'!$R63))</f>
        <v>103.3</v>
      </c>
      <c r="K63" s="490">
        <f ca="1">IF(ISERROR($N63)=TRUE,"",INDEX('寄与度･寄与率・静岡'!J:J,'前年比寄与度順・静岡'!$R63))</f>
        <v>3.1</v>
      </c>
      <c r="L63" s="495">
        <f ca="1">IF(ISERROR($N63)=TRUE,"",INDEX('寄与度･寄与率・静岡'!K:K,'前年比寄与度順・静岡'!$R63))</f>
        <v>2.5025227043390472e-003</v>
      </c>
      <c r="M63" s="501">
        <f ca="1">IF(ISERROR($N63)=TRUE,"",INDEX('寄与度･寄与率・静岡'!L:L,'前年比寄与度順・静岡'!$R63))</f>
        <v>9.6250873243809501e-002</v>
      </c>
      <c r="N63" s="505">
        <f ca="1">LARGE('寄与度･寄与率・静岡'!$K$1:$K$88,ROW(A59))</f>
        <v>2.5025227043390472e-003</v>
      </c>
      <c r="O63" s="258">
        <f ca="1">COUNTIF($N$4:$N63,$N63)-1</f>
        <v>0</v>
      </c>
      <c r="P63" s="505">
        <f t="shared" ca="1" si="1"/>
        <v>2.5025227043390472e-003</v>
      </c>
      <c r="Q63" s="258" t="str">
        <f t="shared" ca="1" si="2"/>
        <v/>
      </c>
      <c r="R63" s="258">
        <f ca="1">IF(Q63="",MATCH(N63,'寄与度･寄与率・静岡'!$K$1:$K$88,0),MATCH(N63,INDIRECT("寄与度・寄与率!$L"&amp;INDEX(R:R,Q63)+1&amp;":$L87"),0)+INDEX(R:R,Q63))</f>
        <v>74</v>
      </c>
    </row>
    <row r="64" spans="1:18" ht="15.75" customHeight="1">
      <c r="A64" s="458" t="str">
        <f ca="1">IF(ISERROR(N64)=TRUE,"",INDEX('寄与度･寄与率・静岡'!B:B,'前年比寄与度順・静岡'!$R64)&amp;INDEX('寄与度･寄与率・静岡'!C:C,'前年比寄与度順・静岡'!R64)&amp;INDEX('寄与度･寄与率・静岡'!D:D,'前年比寄与度順・静岡'!R64)&amp;INDEX('寄与度･寄与率・静岡'!E:E,'前年比寄与度順・静岡'!R64))</f>
        <v>和服</v>
      </c>
      <c r="B64" s="462"/>
      <c r="C64" s="462"/>
      <c r="D64" s="462"/>
      <c r="E64" s="462"/>
      <c r="F64" s="469" t="str">
        <f t="shared" ca="1" si="0"/>
        <v/>
      </c>
      <c r="G64" s="476">
        <v>0</v>
      </c>
      <c r="H64" s="479">
        <f ca="1">IF(ISERROR($N64)=TRUE,"",INDEX('寄与度･寄与率・静岡'!G:G,'前年比寄与度順・静岡'!$R64))</f>
        <v>5</v>
      </c>
      <c r="I64" s="484">
        <f ca="1">IF(ISERROR($N64)=TRUE,"",INDEX('寄与度･寄与率・静岡'!H:H,'前年比寄与度順・静岡'!$R64))</f>
        <v>96.4</v>
      </c>
      <c r="J64" s="484">
        <f ca="1">IF(ISERROR($N64)=TRUE,"",INDEX('寄与度･寄与率・静岡'!I:I,'前年比寄与度順・静岡'!$R64))</f>
        <v>101</v>
      </c>
      <c r="K64" s="490">
        <f ca="1">IF(ISERROR($N64)=TRUE,"",INDEX('寄与度･寄与率・静岡'!J:J,'前年比寄与度順・静岡'!$R64))</f>
        <v>4.9000000000000004</v>
      </c>
      <c r="L64" s="495">
        <f ca="1">IF(ISERROR($N64)=TRUE,"",INDEX('寄与度･寄与率・静岡'!K:K,'前年比寄与度順・静岡'!$R64))</f>
        <v>2.3208879919273434e-003</v>
      </c>
      <c r="M64" s="501">
        <f ca="1">IF(ISERROR($N64)=TRUE,"",INDEX('寄与度･寄与率・静岡'!L:L,'前年比寄与度順・静岡'!$R64))</f>
        <v>8.9264922766436286e-002</v>
      </c>
      <c r="N64" s="505">
        <f ca="1">LARGE('寄与度･寄与率・静岡'!$K$1:$K$88,ROW(A60))</f>
        <v>2.3208879919273434e-003</v>
      </c>
      <c r="O64" s="258">
        <f ca="1">COUNTIF($N$4:$N64,$N64)-1</f>
        <v>0</v>
      </c>
      <c r="P64" s="505">
        <f t="shared" ca="1" si="1"/>
        <v>2.3208879919273434e-003</v>
      </c>
      <c r="Q64" s="258" t="str">
        <f t="shared" ca="1" si="2"/>
        <v/>
      </c>
      <c r="R64" s="258">
        <f ca="1">IF(Q64="",MATCH(N64,'寄与度･寄与率・静岡'!$K$1:$K$88,0),MATCH(N64,INDIRECT("寄与度・寄与率!$L"&amp;INDEX(R:R,Q64)+1&amp;":$L87"),0)+INDEX(R:R,Q64))</f>
        <v>53</v>
      </c>
    </row>
    <row r="65" spans="1:18" ht="15.75" customHeight="1">
      <c r="A65" s="458" t="str">
        <f ca="1">IF(ISERROR(N65)=TRUE,"",INDEX('寄与度･寄与率・静岡'!B:B,'前年比寄与度順・静岡'!$R65)&amp;INDEX('寄与度･寄与率・静岡'!C:C,'前年比寄与度順・静岡'!R65)&amp;INDEX('寄与度･寄与率・静岡'!D:D,'前年比寄与度順・静岡'!R65)&amp;INDEX('寄与度･寄与率・静岡'!E:E,'前年比寄与度順・静岡'!R65))</f>
        <v>食料（酒類を除く）及びエネルギーを除く総合</v>
      </c>
      <c r="B65" s="462"/>
      <c r="C65" s="462"/>
      <c r="D65" s="462"/>
      <c r="E65" s="462"/>
      <c r="F65" s="469" t="str">
        <f t="shared" ca="1" si="0"/>
        <v/>
      </c>
      <c r="G65" s="476">
        <v>3.e-002</v>
      </c>
      <c r="H65" s="479">
        <f ca="1">IF(ISERROR($N65)=TRUE,"",INDEX('寄与度･寄与率・静岡'!G:G,'前年比寄与度順・静岡'!$R65))</f>
        <v>6555</v>
      </c>
      <c r="I65" s="484">
        <f ca="1">IF(ISERROR($N65)=TRUE,"",INDEX('寄与度･寄与率・静岡'!H:H,'前年比寄与度順・静岡'!$R65))</f>
        <v>98.6</v>
      </c>
      <c r="J65" s="484">
        <f ca="1">IF(ISERROR($N65)=TRUE,"",INDEX('寄与度･寄与率・静岡'!I:I,'前年比寄与度順・静岡'!$R65))</f>
        <v>98.6</v>
      </c>
      <c r="K65" s="490">
        <f ca="1">IF(ISERROR($N65)=TRUE,"",INDEX('寄与度･寄与率・静岡'!J:J,'前年比寄与度順・静岡'!$R65))</f>
        <v>0</v>
      </c>
      <c r="L65" s="495">
        <f ca="1">IF(ISERROR($N65)=TRUE,"",INDEX('寄与度･寄与率・静岡'!K:K,'前年比寄与度順・静岡'!$R65))</f>
        <v>0</v>
      </c>
      <c r="M65" s="501">
        <f ca="1">IF(ISERROR($N65)=TRUE,"",INDEX('寄与度･寄与率・静岡'!L:L,'前年比寄与度順・静岡'!$R65))</f>
        <v>0</v>
      </c>
      <c r="N65" s="505">
        <f ca="1">LARGE('寄与度･寄与率・静岡'!$K$1:$K$88,ROW(A61))</f>
        <v>0</v>
      </c>
      <c r="O65" s="258">
        <f ca="1">COUNTIF($N$4:$N65,$N65)-1</f>
        <v>0</v>
      </c>
      <c r="P65" s="505">
        <f t="shared" ca="1" si="1"/>
        <v>0</v>
      </c>
      <c r="Q65" s="258" t="str">
        <f t="shared" ca="1" si="2"/>
        <v/>
      </c>
      <c r="R65" s="258">
        <f ca="1">IF(Q65="",MATCH(N65,'寄与度･寄与率・静岡'!$K$1:$K$88,0),MATCH(N65,INDIRECT("寄与度・寄与率!$L"&amp;INDEX(R:R,Q65)+1&amp;":$L87"),0)+INDEX(R:R,Q65))</f>
        <v>10</v>
      </c>
    </row>
    <row r="66" spans="1:18" ht="15.75" customHeight="1">
      <c r="A66" s="458" t="e">
        <f ca="1">IF(ISERROR(N66)=TRUE,"",INDEX('寄与度･寄与率・静岡'!B:B,'前年比寄与度順・静岡'!$R66)&amp;INDEX('寄与度･寄与率・静岡'!C:C,'前年比寄与度順・静岡'!R66)&amp;INDEX('寄与度･寄与率・静岡'!D:D,'前年比寄与度順・静岡'!R66)&amp;INDEX('寄与度･寄与率・静岡'!E:E,'前年比寄与度順・静岡'!R66))</f>
        <v>#REF!</v>
      </c>
      <c r="B66" s="462"/>
      <c r="C66" s="462"/>
      <c r="D66" s="462"/>
      <c r="E66" s="462"/>
      <c r="F66" s="469" t="str">
        <f t="shared" ca="1" si="0"/>
        <v/>
      </c>
      <c r="G66" s="476">
        <v>0</v>
      </c>
      <c r="H66" s="479" t="e">
        <f ca="1">IF(ISERROR($N66)=TRUE,"",INDEX('寄与度･寄与率・静岡'!G:G,'前年比寄与度順・静岡'!$R66))</f>
        <v>#REF!</v>
      </c>
      <c r="I66" s="484" t="e">
        <f ca="1">IF(ISERROR($N66)=TRUE,"",INDEX('寄与度･寄与率・静岡'!H:H,'前年比寄与度順・静岡'!$R66))</f>
        <v>#REF!</v>
      </c>
      <c r="J66" s="484" t="e">
        <f ca="1">IF(ISERROR($N66)=TRUE,"",INDEX('寄与度･寄与率・静岡'!I:I,'前年比寄与度順・静岡'!$R66))</f>
        <v>#REF!</v>
      </c>
      <c r="K66" s="490" t="e">
        <f ca="1">IF(ISERROR($N66)=TRUE,"",INDEX('寄与度･寄与率・静岡'!J:J,'前年比寄与度順・静岡'!$R66))</f>
        <v>#REF!</v>
      </c>
      <c r="L66" s="495" t="e">
        <f ca="1">IF(ISERROR($N66)=TRUE,"",INDEX('寄与度･寄与率・静岡'!K:K,'前年比寄与度順・静岡'!$R66))</f>
        <v>#REF!</v>
      </c>
      <c r="M66" s="501" t="e">
        <f ca="1">IF(ISERROR($N66)=TRUE,"",INDEX('寄与度･寄与率・静岡'!L:L,'前年比寄与度順・静岡'!$R66))</f>
        <v>#REF!</v>
      </c>
      <c r="N66" s="505">
        <f ca="1">LARGE('寄与度･寄与率・静岡'!$K$1:$K$88,ROW(A62))</f>
        <v>0</v>
      </c>
      <c r="O66" s="258">
        <f ca="1">COUNTIF($N$4:$N66,$N66)-1</f>
        <v>1</v>
      </c>
      <c r="P66" s="505">
        <f t="shared" ca="1" si="1"/>
        <v>1</v>
      </c>
      <c r="Q66" s="258">
        <f t="shared" ca="1" si="2"/>
        <v>65</v>
      </c>
      <c r="R66" s="258" t="e">
        <f ca="1">IF(Q66="",MATCH(N66,'寄与度･寄与率・静岡'!$K$1:$K$88,0),MATCH(N66,INDIRECT("寄与度・寄与率!$L"&amp;INDEX(R:R,Q66)+1&amp;":$L87"),0)+INDEX(R:R,Q66))</f>
        <v>#REF!</v>
      </c>
    </row>
    <row r="67" spans="1:18" ht="15.75" customHeight="1">
      <c r="A67" s="458" t="e">
        <f ca="1">IF(ISERROR(N67)=TRUE,"",INDEX('寄与度･寄与率・静岡'!B:B,'前年比寄与度順・静岡'!$R67)&amp;INDEX('寄与度･寄与率・静岡'!C:C,'前年比寄与度順・静岡'!R67)&amp;INDEX('寄与度･寄与率・静岡'!D:D,'前年比寄与度順・静岡'!R67)&amp;INDEX('寄与度･寄与率・静岡'!E:E,'前年比寄与度順・静岡'!R67))</f>
        <v>#REF!</v>
      </c>
      <c r="B67" s="462"/>
      <c r="C67" s="462"/>
      <c r="D67" s="462"/>
      <c r="E67" s="462"/>
      <c r="F67" s="469" t="str">
        <f t="shared" ca="1" si="0"/>
        <v/>
      </c>
      <c r="G67" s="476">
        <v>0</v>
      </c>
      <c r="H67" s="479" t="e">
        <f ca="1">IF(ISERROR($N67)=TRUE,"",INDEX('寄与度･寄与率・静岡'!G:G,'前年比寄与度順・静岡'!$R67))</f>
        <v>#REF!</v>
      </c>
      <c r="I67" s="484" t="e">
        <f ca="1">IF(ISERROR($N67)=TRUE,"",INDEX('寄与度･寄与率・静岡'!H:H,'前年比寄与度順・静岡'!$R67))</f>
        <v>#REF!</v>
      </c>
      <c r="J67" s="484" t="e">
        <f ca="1">IF(ISERROR($N67)=TRUE,"",INDEX('寄与度･寄与率・静岡'!I:I,'前年比寄与度順・静岡'!$R67))</f>
        <v>#REF!</v>
      </c>
      <c r="K67" s="490" t="e">
        <f ca="1">IF(ISERROR($N67)=TRUE,"",INDEX('寄与度･寄与率・静岡'!J:J,'前年比寄与度順・静岡'!$R67))</f>
        <v>#REF!</v>
      </c>
      <c r="L67" s="495" t="e">
        <f ca="1">IF(ISERROR($N67)=TRUE,"",INDEX('寄与度･寄与率・静岡'!K:K,'前年比寄与度順・静岡'!$R67))</f>
        <v>#REF!</v>
      </c>
      <c r="M67" s="501" t="e">
        <f ca="1">IF(ISERROR($N67)=TRUE,"",INDEX('寄与度･寄与率・静岡'!L:L,'前年比寄与度順・静岡'!$R67))</f>
        <v>#REF!</v>
      </c>
      <c r="N67" s="505">
        <f ca="1">LARGE('寄与度･寄与率・静岡'!$K$1:$K$88,ROW(A63))</f>
        <v>0</v>
      </c>
      <c r="O67" s="258">
        <f ca="1">COUNTIF($N$4:$N67,$N67)-1</f>
        <v>2</v>
      </c>
      <c r="P67" s="505">
        <f t="shared" ca="1" si="1"/>
        <v>2</v>
      </c>
      <c r="Q67" s="258">
        <f t="shared" ca="1" si="2"/>
        <v>66</v>
      </c>
      <c r="R67" s="258" t="e">
        <f ca="1">IF(Q67="",MATCH(N67,'寄与度･寄与率・静岡'!$K$1:$K$88,0),MATCH(N67,INDIRECT("寄与度・寄与率!$L"&amp;INDEX(R:R,Q67)+1&amp;":$L87"),0)+INDEX(R:R,Q67))</f>
        <v>#REF!</v>
      </c>
    </row>
    <row r="68" spans="1:18" s="258" customFormat="1" ht="15.75" customHeight="1">
      <c r="A68" s="458" t="e">
        <f ca="1">IF(ISERROR(N68)=TRUE,"",INDEX('寄与度･寄与率・静岡'!B:B,'前年比寄与度順・静岡'!$R68)&amp;INDEX('寄与度･寄与率・静岡'!C:C,'前年比寄与度順・静岡'!R68)&amp;INDEX('寄与度･寄与率・静岡'!D:D,'前年比寄与度順・静岡'!R68)&amp;INDEX('寄与度･寄与率・静岡'!E:E,'前年比寄与度順・静岡'!R68))</f>
        <v>#REF!</v>
      </c>
      <c r="B68" s="462"/>
      <c r="C68" s="462"/>
      <c r="D68" s="462"/>
      <c r="E68" s="462"/>
      <c r="F68" s="469" t="str">
        <f t="shared" ca="1" si="0"/>
        <v/>
      </c>
      <c r="G68" s="476">
        <v>0</v>
      </c>
      <c r="H68" s="479" t="e">
        <f ca="1">IF(ISERROR($N68)=TRUE,"",INDEX('寄与度･寄与率・静岡'!G:G,'前年比寄与度順・静岡'!$R68))</f>
        <v>#REF!</v>
      </c>
      <c r="I68" s="484" t="e">
        <f ca="1">IF(ISERROR($N68)=TRUE,"",INDEX('寄与度･寄与率・静岡'!H:H,'前年比寄与度順・静岡'!$R68))</f>
        <v>#REF!</v>
      </c>
      <c r="J68" s="484" t="e">
        <f ca="1">IF(ISERROR($N68)=TRUE,"",INDEX('寄与度･寄与率・静岡'!I:I,'前年比寄与度順・静岡'!$R68))</f>
        <v>#REF!</v>
      </c>
      <c r="K68" s="490" t="e">
        <f ca="1">IF(ISERROR($N68)=TRUE,"",INDEX('寄与度･寄与率・静岡'!J:J,'前年比寄与度順・静岡'!$R68))</f>
        <v>#REF!</v>
      </c>
      <c r="L68" s="495" t="e">
        <f ca="1">IF(ISERROR($N68)=TRUE,"",INDEX('寄与度･寄与率・静岡'!K:K,'前年比寄与度順・静岡'!$R68))</f>
        <v>#REF!</v>
      </c>
      <c r="M68" s="501" t="e">
        <f ca="1">IF(ISERROR($N68)=TRUE,"",INDEX('寄与度･寄与率・静岡'!L:L,'前年比寄与度順・静岡'!$R68))</f>
        <v>#REF!</v>
      </c>
      <c r="N68" s="505">
        <f ca="1">LARGE('寄与度･寄与率・静岡'!$K$1:$K$88,ROW(A64))</f>
        <v>0</v>
      </c>
      <c r="O68" s="258">
        <f ca="1">COUNTIF($N$4:$N68,$N68)-1</f>
        <v>3</v>
      </c>
      <c r="P68" s="505">
        <f t="shared" ca="1" si="1"/>
        <v>3</v>
      </c>
      <c r="Q68" s="258">
        <f t="shared" ca="1" si="2"/>
        <v>67</v>
      </c>
      <c r="R68" s="258" t="e">
        <f ca="1">IF(Q68="",MATCH(N68,'寄与度･寄与率・静岡'!$K$1:$K$88,0),MATCH(N68,INDIRECT("寄与度・寄与率!$L"&amp;INDEX(R:R,Q68)+1&amp;":$L87"),0)+INDEX(R:R,Q68))</f>
        <v>#REF!</v>
      </c>
    </row>
    <row r="69" spans="1:18" ht="15.75" customHeight="1">
      <c r="A69" s="458" t="str">
        <f ca="1">IF(ISERROR(N69)=TRUE,"",INDEX('寄与度･寄与率・静岡'!B:B,'前年比寄与度順・静岡'!$R69)&amp;INDEX('寄与度･寄与率・静岡'!C:C,'前年比寄与度順・静岡'!R69)&amp;INDEX('寄与度･寄与率・静岡'!D:D,'前年比寄与度順・静岡'!R69)&amp;INDEX('寄与度･寄与率・静岡'!E:E,'前年比寄与度順・静岡'!R69))</f>
        <v>酒類</v>
      </c>
      <c r="B69" s="462"/>
      <c r="C69" s="462"/>
      <c r="D69" s="462"/>
      <c r="E69" s="462"/>
      <c r="F69" s="469">
        <f t="shared" ref="F69:F87" ca="1" si="3">IF(ISERROR(MATCH($A69,寄与度順用一覧,0))=FALSE,1,"")</f>
        <v>1</v>
      </c>
      <c r="G69" s="476">
        <v>0</v>
      </c>
      <c r="H69" s="479">
        <f ca="1">IF(ISERROR($N69)=TRUE,"",INDEX('寄与度･寄与率・静岡'!G:G,'前年比寄与度順・静岡'!$R69))</f>
        <v>104</v>
      </c>
      <c r="I69" s="484">
        <f ca="1">IF(ISERROR($N69)=TRUE,"",INDEX('寄与度･寄与率・静岡'!H:H,'前年比寄与度順・静岡'!$R69))</f>
        <v>99.8</v>
      </c>
      <c r="J69" s="484">
        <f ca="1">IF(ISERROR($N69)=TRUE,"",INDEX('寄与度･寄与率・静岡'!I:I,'前年比寄与度順・静岡'!$R69))</f>
        <v>99.4</v>
      </c>
      <c r="K69" s="490">
        <f ca="1">IF(ISERROR($N69)=TRUE,"",INDEX('寄与度･寄与率・静岡'!J:J,'前年比寄与度順・静岡'!$R69))</f>
        <v>-0.4</v>
      </c>
      <c r="L69" s="495">
        <f ca="1">IF(ISERROR($N69)=TRUE,"",INDEX('寄与度･寄与率・静岡'!K:K,'前年比寄与度順・静岡'!$R69))</f>
        <v>-4.1977800201815456e-003</v>
      </c>
      <c r="M69" s="501">
        <f ca="1">IF(ISERROR($N69)=TRUE,"",INDEX('寄与度･寄与率・静岡'!L:L,'前年比寄与度順・静岡'!$R69))</f>
        <v>-0.16145307769929021</v>
      </c>
      <c r="N69" s="505">
        <f ca="1">LARGE('寄与度･寄与率・静岡'!$K$1:$K$88,ROW(A65))</f>
        <v>-4.1977800201815456e-003</v>
      </c>
      <c r="O69" s="258">
        <f ca="1">COUNTIF($N$4:$N69,$N69)-1</f>
        <v>0</v>
      </c>
      <c r="P69" s="505">
        <f t="shared" ref="P69:P87" ca="1" si="4">N69+O69</f>
        <v>-4.1977800201815456e-003</v>
      </c>
      <c r="Q69" s="258" t="str">
        <f t="shared" ref="Q69:Q87" ca="1" si="5">IF(O69&gt;0,MATCH(P69-1,$P$1:$P$87,0),"")</f>
        <v/>
      </c>
      <c r="R69" s="258">
        <f ca="1">IF(Q69="",MATCH(N69,'寄与度･寄与率・静岡'!$K$1:$K$88,0),MATCH(N69,INDIRECT("寄与度・寄与率!$L"&amp;INDEX(R:R,Q69)+1&amp;":$L87"),0)+INDEX(R:R,Q69))</f>
        <v>28</v>
      </c>
    </row>
    <row r="70" spans="1:18" ht="15.75" customHeight="1">
      <c r="A70" s="458" t="str">
        <f ca="1">IF(ISERROR(N70)=TRUE,"",INDEX('寄与度･寄与率・静岡'!B:B,'前年比寄与度順・静岡'!$R70)&amp;INDEX('寄与度･寄与率・静岡'!C:C,'前年比寄与度順・静岡'!R70)&amp;INDEX('寄与度･寄与率・静岡'!D:D,'前年比寄与度順・静岡'!R70)&amp;INDEX('寄与度･寄与率・静岡'!E:E,'前年比寄与度順・静岡'!R70))</f>
        <v>理美容用品</v>
      </c>
      <c r="B70" s="462"/>
      <c r="C70" s="462"/>
      <c r="D70" s="462"/>
      <c r="E70" s="462"/>
      <c r="F70" s="469">
        <f t="shared" ca="1" si="3"/>
        <v>1</v>
      </c>
      <c r="G70" s="476" t="s">
        <v>327</v>
      </c>
      <c r="H70" s="479">
        <f ca="1">IF(ISERROR($N70)=TRUE,"",INDEX('寄与度･寄与率・静岡'!G:G,'前年比寄与度順・静岡'!$R70))</f>
        <v>151</v>
      </c>
      <c r="I70" s="484">
        <f ca="1">IF(ISERROR($N70)=TRUE,"",INDEX('寄与度･寄与率・静岡'!H:H,'前年比寄与度順・静岡'!$R70))</f>
        <v>99.8</v>
      </c>
      <c r="J70" s="484">
        <f ca="1">IF(ISERROR($N70)=TRUE,"",INDEX('寄与度･寄与率・静岡'!I:I,'前年比寄与度順・静岡'!$R70))</f>
        <v>99.5</v>
      </c>
      <c r="K70" s="490">
        <f ca="1">IF(ISERROR($N70)=TRUE,"",INDEX('寄与度･寄与率・静岡'!J:J,'前年比寄与度順・静岡'!$R70))</f>
        <v>-0.4</v>
      </c>
      <c r="L70" s="495">
        <f ca="1">IF(ISERROR($N70)=TRUE,"",INDEX('寄与度･寄与率・静岡'!K:K,'前年比寄与度順・静岡'!$R70))</f>
        <v>-4.5711402623612079e-003</v>
      </c>
      <c r="M70" s="501">
        <f ca="1">IF(ISERROR($N70)=TRUE,"",INDEX('寄与度･寄与率・静岡'!L:L,'前年比寄与度順・静岡'!$R70))</f>
        <v>-0.17581308701389262</v>
      </c>
      <c r="N70" s="505">
        <f ca="1">LARGE('寄与度･寄与率・静岡'!$K$1:$K$88,ROW(A66))</f>
        <v>-4.5711402623612079e-003</v>
      </c>
      <c r="O70" s="258">
        <f ca="1">COUNTIF($N$4:$N70,$N70)-1</f>
        <v>0</v>
      </c>
      <c r="P70" s="505">
        <f t="shared" ca="1" si="4"/>
        <v>-4.5711402623612079e-003</v>
      </c>
      <c r="Q70" s="258" t="str">
        <f t="shared" ca="1" si="5"/>
        <v/>
      </c>
      <c r="R70" s="258">
        <f ca="1">IF(Q70="",MATCH(N70,'寄与度･寄与率・静岡'!$K$1:$K$88,0),MATCH(N70,INDIRECT("寄与度・寄与率!$L"&amp;INDEX(R:R,Q70)+1&amp;":$L87"),0)+INDEX(R:R,Q70))</f>
        <v>85</v>
      </c>
    </row>
    <row r="71" spans="1:18" s="258" customFormat="1" ht="15.75" customHeight="1">
      <c r="A71" s="458" t="str">
        <f ca="1">IF(ISERROR(N71)=TRUE,"",INDEX('寄与度･寄与率・静岡'!B:B,'前年比寄与度順・静岡'!$R71)&amp;INDEX('寄与度･寄与率・静岡'!C:C,'前年比寄与度順・静岡'!R71)&amp;INDEX('寄与度･寄与率・静岡'!D:D,'前年比寄与度順・静岡'!R71)&amp;INDEX('寄与度･寄与率・静岡'!E:E,'前年比寄与度順・静岡'!R71))</f>
        <v>室内装備品</v>
      </c>
      <c r="B71" s="462"/>
      <c r="C71" s="462"/>
      <c r="D71" s="462"/>
      <c r="E71" s="462"/>
      <c r="F71" s="469">
        <f t="shared" ca="1" si="3"/>
        <v>1</v>
      </c>
      <c r="G71" s="476" t="s">
        <v>327</v>
      </c>
      <c r="H71" s="479">
        <f ca="1">IF(ISERROR($N71)=TRUE,"",INDEX('寄与度･寄与率・静岡'!G:G,'前年比寄与度順・静岡'!$R71))</f>
        <v>34</v>
      </c>
      <c r="I71" s="484">
        <f ca="1">IF(ISERROR($N71)=TRUE,"",INDEX('寄与度･寄与率・静岡'!H:H,'前年比寄与度順・静岡'!$R71))</f>
        <v>99.2</v>
      </c>
      <c r="J71" s="484">
        <f ca="1">IF(ISERROR($N71)=TRUE,"",INDEX('寄与度･寄与率・静岡'!I:I,'前年比寄与度順・静岡'!$R71))</f>
        <v>97</v>
      </c>
      <c r="K71" s="490">
        <f ca="1">IF(ISERROR($N71)=TRUE,"",INDEX('寄与度･寄与率・静岡'!J:J,'前年比寄与度順・静岡'!$R71))</f>
        <v>-2.2000000000000002</v>
      </c>
      <c r="L71" s="495">
        <f ca="1">IF(ISERROR($N71)=TRUE,"",INDEX('寄与度･寄与率・静岡'!K:K,'前年比寄与度順・静岡'!$R71))</f>
        <v>-7.5479313824419886e-003</v>
      </c>
      <c r="M71" s="501">
        <f ca="1">IF(ISERROR($N71)=TRUE,"",INDEX('寄与度･寄与率・静岡'!L:L,'前年比寄与度順・静岡'!$R71))</f>
        <v>-0.29030505317084571</v>
      </c>
      <c r="N71" s="505">
        <f ca="1">LARGE('寄与度･寄与率・静岡'!$K$1:$K$88,ROW(A67))</f>
        <v>-7.5479313824419886e-003</v>
      </c>
      <c r="O71" s="258">
        <f ca="1">COUNTIF($N$4:$N71,$N71)-1</f>
        <v>0</v>
      </c>
      <c r="P71" s="505">
        <f t="shared" ca="1" si="4"/>
        <v>-7.5479313824419886e-003</v>
      </c>
      <c r="Q71" s="258" t="str">
        <f t="shared" ca="1" si="5"/>
        <v/>
      </c>
      <c r="R71" s="258">
        <f ca="1">IF(Q71="",MATCH(N71,'寄与度･寄与率・静岡'!$K$1:$K$88,0),MATCH(N71,INDIRECT("寄与度・寄与率!$L"&amp;INDEX(R:R,Q71)+1&amp;":$L87"),0)+INDEX(R:R,Q71))</f>
        <v>45</v>
      </c>
    </row>
    <row r="72" spans="1:18" ht="15.75" customHeight="1">
      <c r="A72" s="458" t="str">
        <f ca="1">IF(ISERROR(N72)=TRUE,"",INDEX('寄与度･寄与率・静岡'!B:B,'前年比寄与度順・静岡'!$R72)&amp;INDEX('寄与度･寄与率・静岡'!C:C,'前年比寄与度順・静岡'!R72)&amp;INDEX('寄与度･寄与率・静岡'!D:D,'前年比寄与度順・静岡'!R72)&amp;INDEX('寄与度･寄与率・静岡'!E:E,'前年比寄与度順・静岡'!R72))</f>
        <v>履物類</v>
      </c>
      <c r="B72" s="462"/>
      <c r="C72" s="462"/>
      <c r="D72" s="462"/>
      <c r="E72" s="462"/>
      <c r="F72" s="469">
        <f t="shared" ca="1" si="3"/>
        <v>1</v>
      </c>
      <c r="G72" s="476" t="s">
        <v>327</v>
      </c>
      <c r="H72" s="479">
        <f ca="1">IF(ISERROR($N72)=TRUE,"",INDEX('寄与度･寄与率・静岡'!G:G,'前年比寄与度順・静岡'!$R72))</f>
        <v>49</v>
      </c>
      <c r="I72" s="484">
        <f ca="1">IF(ISERROR($N72)=TRUE,"",INDEX('寄与度･寄与率・静岡'!H:H,'前年比寄与度順・静岡'!$R72))</f>
        <v>99.6</v>
      </c>
      <c r="J72" s="484">
        <f ca="1">IF(ISERROR($N72)=TRUE,"",INDEX('寄与度･寄与率・静岡'!I:I,'前年比寄与度順・静岡'!$R72))</f>
        <v>98</v>
      </c>
      <c r="K72" s="490">
        <f ca="1">IF(ISERROR($N72)=TRUE,"",INDEX('寄与度･寄与率・静岡'!J:J,'前年比寄与度順・静岡'!$R72))</f>
        <v>-1.6</v>
      </c>
      <c r="L72" s="495">
        <f ca="1">IF(ISERROR($N72)=TRUE,"",INDEX('寄与度･寄与率・静岡'!K:K,'前年比寄与度順・静岡'!$R72))</f>
        <v>-7.9112008072653606e-003</v>
      </c>
      <c r="M72" s="501">
        <f ca="1">IF(ISERROR($N72)=TRUE,"",INDEX('寄与度･寄与率・静岡'!L:L,'前年比寄与度順・静岡'!$R72))</f>
        <v>-0.3042769541255908</v>
      </c>
      <c r="N72" s="505">
        <f ca="1">LARGE('寄与度･寄与率・静岡'!$K$1:$K$88,ROW(A68))</f>
        <v>-7.9112008072653606e-003</v>
      </c>
      <c r="O72" s="258">
        <f ca="1">COUNTIF($N$4:$N72,$N72)-1</f>
        <v>0</v>
      </c>
      <c r="P72" s="505">
        <f t="shared" ca="1" si="4"/>
        <v>-7.9112008072653606e-003</v>
      </c>
      <c r="Q72" s="258" t="str">
        <f t="shared" ca="1" si="5"/>
        <v/>
      </c>
      <c r="R72" s="258">
        <f ca="1">IF(Q72="",MATCH(N72,'寄与度･寄与率・静岡'!$K$1:$K$88,0),MATCH(N72,INDIRECT("寄与度・寄与率!$L"&amp;INDEX(R:R,Q72)+1&amp;":$L87"),0)+INDEX(R:R,Q72))</f>
        <v>58</v>
      </c>
    </row>
    <row r="73" spans="1:18" ht="15.75" customHeight="1">
      <c r="A73" s="458" t="str">
        <f ca="1">IF(ISERROR(N73)=TRUE,"",INDEX('寄与度･寄与率・静岡'!B:B,'前年比寄与度順・静岡'!$R73)&amp;INDEX('寄与度･寄与率・静岡'!C:C,'前年比寄与度順・静岡'!R73)&amp;INDEX('寄与度･寄与率・静岡'!D:D,'前年比寄与度順・静岡'!R73)&amp;INDEX('寄与度･寄与率・静岡'!E:E,'前年比寄与度順・静岡'!R73))</f>
        <v>保健医療</v>
      </c>
      <c r="B73" s="462"/>
      <c r="C73" s="462"/>
      <c r="D73" s="462"/>
      <c r="E73" s="462"/>
      <c r="F73" s="469" t="str">
        <f t="shared" ca="1" si="3"/>
        <v/>
      </c>
      <c r="G73" s="476" t="s">
        <v>327</v>
      </c>
      <c r="H73" s="479">
        <f ca="1">IF(ISERROR($N73)=TRUE,"",INDEX('寄与度･寄与率・静岡'!G:G,'前年比寄与度順・静岡'!$R73))</f>
        <v>533</v>
      </c>
      <c r="I73" s="484">
        <f ca="1">IF(ISERROR($N73)=TRUE,"",INDEX('寄与度･寄与率・静岡'!H:H,'前年比寄与度順・静岡'!$R73))</f>
        <v>99.4</v>
      </c>
      <c r="J73" s="484">
        <f ca="1">IF(ISERROR($N73)=TRUE,"",INDEX('寄与度･寄与率・静岡'!I:I,'前年比寄与度順・静岡'!$R73))</f>
        <v>99.2</v>
      </c>
      <c r="K73" s="490">
        <f ca="1">IF(ISERROR($N73)=TRUE,"",INDEX('寄与度･寄与率・静岡'!J:J,'前年比寄与度順・静岡'!$R73))</f>
        <v>-0.3</v>
      </c>
      <c r="L73" s="495">
        <f ca="1">IF(ISERROR($N73)=TRUE,"",INDEX('寄与度･寄与率・静岡'!K:K,'前年比寄与度順・静岡'!$R73))</f>
        <v>-1.0756811301715593e-002</v>
      </c>
      <c r="M73" s="501">
        <f ca="1">IF(ISERROR($N73)=TRUE,"",INDEX('寄与度･寄与率・静岡'!L:L,'前年比寄与度順・静岡'!$R73))</f>
        <v>-0.41372351160444593</v>
      </c>
      <c r="N73" s="505">
        <f ca="1">LARGE('寄与度･寄与率・静岡'!$K$1:$K$88,ROW(A69))</f>
        <v>-1.0756811301715593e-002</v>
      </c>
      <c r="O73" s="258">
        <f ca="1">COUNTIF($N$4:$N73,$N73)-1</f>
        <v>0</v>
      </c>
      <c r="P73" s="505">
        <f t="shared" ca="1" si="4"/>
        <v>-1.0756811301715593e-002</v>
      </c>
      <c r="Q73" s="258" t="str">
        <f t="shared" ca="1" si="5"/>
        <v/>
      </c>
      <c r="R73" s="258">
        <f ca="1">IF(Q73="",MATCH(N73,'寄与度･寄与率・静岡'!$K$1:$K$88,0),MATCH(N73,INDIRECT("寄与度・寄与率!$L"&amp;INDEX(R:R,Q73)+1&amp;":$L87"),0)+INDEX(R:R,Q73))</f>
        <v>62</v>
      </c>
    </row>
    <row r="74" spans="1:18" ht="15.75" customHeight="1">
      <c r="A74" s="458" t="str">
        <f ca="1">IF(ISERROR(N74)=TRUE,"",INDEX('寄与度･寄与率・静岡'!B:B,'前年比寄与度順・静岡'!$R74)&amp;INDEX('寄与度･寄与率・静岡'!C:C,'前年比寄与度順・静岡'!R74)&amp;INDEX('寄与度･寄与率・静岡'!D:D,'前年比寄与度順・静岡'!R74)&amp;INDEX('寄与度･寄与率・静岡'!E:E,'前年比寄与度順・静岡'!R74))</f>
        <v>家賃</v>
      </c>
      <c r="B74" s="462"/>
      <c r="C74" s="462"/>
      <c r="D74" s="462"/>
      <c r="E74" s="462"/>
      <c r="F74" s="469">
        <f t="shared" ca="1" si="3"/>
        <v>1</v>
      </c>
      <c r="G74" s="476" t="s">
        <v>0</v>
      </c>
      <c r="H74" s="479">
        <f ca="1">IF(ISERROR($N74)=TRUE,"",INDEX('寄与度･寄与率・静岡'!G:G,'前年比寄与度順・静岡'!$R74))</f>
        <v>1733</v>
      </c>
      <c r="I74" s="484">
        <f ca="1">IF(ISERROR($N74)=TRUE,"",INDEX('寄与度･寄与率・静岡'!H:H,'前年比寄与度順・静岡'!$R74))</f>
        <v>99</v>
      </c>
      <c r="J74" s="484">
        <f ca="1">IF(ISERROR($N74)=TRUE,"",INDEX('寄与度･寄与率・静岡'!I:I,'前年比寄与度順・静岡'!$R74))</f>
        <v>98.9</v>
      </c>
      <c r="K74" s="490">
        <f ca="1">IF(ISERROR($N74)=TRUE,"",INDEX('寄与度･寄与率・静岡'!J:J,'前年比寄与度順・静岡'!$R74))</f>
        <v>-0.1</v>
      </c>
      <c r="L74" s="495">
        <f ca="1">IF(ISERROR($N74)=TRUE,"",INDEX('寄与度･寄与率・静岡'!K:K,'前年比寄与度順・静岡'!$R74))</f>
        <v>-1.7487386478303751e-002</v>
      </c>
      <c r="M74" s="501">
        <f ca="1">IF(ISERROR($N74)=TRUE,"",INDEX('寄与度･寄与率・静岡'!L:L,'前年比寄与度順・静岡'!$R74))</f>
        <v>-0.67259178762706739</v>
      </c>
      <c r="N74" s="505">
        <f ca="1">LARGE('寄与度･寄与率・静岡'!$K$1:$K$88,ROW(A70))</f>
        <v>-1.7487386478303751e-002</v>
      </c>
      <c r="O74" s="258">
        <f ca="1">COUNTIF($N$4:$N74,$N74)-1</f>
        <v>0</v>
      </c>
      <c r="P74" s="505">
        <f t="shared" ca="1" si="4"/>
        <v>-1.7487386478303751e-002</v>
      </c>
      <c r="Q74" s="258" t="str">
        <f t="shared" ca="1" si="5"/>
        <v/>
      </c>
      <c r="R74" s="258">
        <f ca="1">IF(Q74="",MATCH(N74,'寄与度･寄与率・静岡'!$K$1:$K$88,0),MATCH(N74,INDIRECT("寄与度・寄与率!$L"&amp;INDEX(R:R,Q74)+1&amp;":$L87"),0)+INDEX(R:R,Q74))</f>
        <v>33</v>
      </c>
    </row>
    <row r="75" spans="1:18" ht="15.75" customHeight="1">
      <c r="A75" s="458" t="str">
        <f ca="1">IF(ISERROR(N75)=TRUE,"",INDEX('寄与度･寄与率・静岡'!B:B,'前年比寄与度順・静岡'!$R75)&amp;INDEX('寄与度･寄与率・静岡'!C:C,'前年比寄与度順・静岡'!R75)&amp;INDEX('寄与度･寄与率・静岡'!D:D,'前年比寄与度順・静岡'!R75)&amp;INDEX('寄与度･寄与率・静岡'!E:E,'前年比寄与度順・静岡'!R75))</f>
        <v>保健医療サービス</v>
      </c>
      <c r="B75" s="462"/>
      <c r="C75" s="462"/>
      <c r="D75" s="462"/>
      <c r="E75" s="462"/>
      <c r="F75" s="469">
        <f t="shared" ca="1" si="3"/>
        <v>1</v>
      </c>
      <c r="G75" s="476" t="s">
        <v>328</v>
      </c>
      <c r="H75" s="479">
        <f ca="1">IF(ISERROR($N75)=TRUE,"",INDEX('寄与度･寄与率・静岡'!G:G,'前年比寄与度順・静岡'!$R75))</f>
        <v>313</v>
      </c>
      <c r="I75" s="484">
        <f ca="1">IF(ISERROR($N75)=TRUE,"",INDEX('寄与度･寄与率・静岡'!H:H,'前年比寄与度順・静岡'!$R75))</f>
        <v>99.6</v>
      </c>
      <c r="J75" s="484">
        <f ca="1">IF(ISERROR($N75)=TRUE,"",INDEX('寄与度･寄与率・静岡'!I:I,'前年比寄与度順・静岡'!$R75))</f>
        <v>98.5</v>
      </c>
      <c r="K75" s="490">
        <f ca="1">IF(ISERROR($N75)=TRUE,"",INDEX('寄与度･寄与率・静岡'!J:J,'前年比寄与度順・静岡'!$R75))</f>
        <v>-1.1000000000000001</v>
      </c>
      <c r="L75" s="495">
        <f ca="1">IF(ISERROR($N75)=TRUE,"",INDEX('寄与度･寄与率・静岡'!K:K,'前年比寄与度順・静岡'!$R75))</f>
        <v>-3.4742684157416576e-002</v>
      </c>
      <c r="M75" s="501">
        <f ca="1">IF(ISERROR($N75)=TRUE,"",INDEX('寄与度･寄与率・静岡'!L:L,'前年比寄与度順・静岡'!$R75))</f>
        <v>-1.3362570829775604</v>
      </c>
      <c r="N75" s="505">
        <f ca="1">LARGE('寄与度･寄与率・静岡'!$K$1:$K$88,ROW(A71))</f>
        <v>-3.4742684157416576e-002</v>
      </c>
      <c r="O75" s="258">
        <f ca="1">COUNTIF($N$4:$N75,$N75)-1</f>
        <v>0</v>
      </c>
      <c r="P75" s="505">
        <f t="shared" ca="1" si="4"/>
        <v>-3.4742684157416576e-002</v>
      </c>
      <c r="Q75" s="258" t="str">
        <f t="shared" ca="1" si="5"/>
        <v/>
      </c>
      <c r="R75" s="258">
        <f ca="1">IF(Q75="",MATCH(N75,'寄与度･寄与率・静岡'!$K$1:$K$88,0),MATCH(N75,INDIRECT("寄与度・寄与率!$L"&amp;INDEX(R:R,Q75)+1&amp;":$L87"),0)+INDEX(R:R,Q75))</f>
        <v>65</v>
      </c>
    </row>
    <row r="76" spans="1:18" ht="15.75" customHeight="1">
      <c r="A76" s="458" t="str">
        <f ca="1">IF(ISERROR(N76)=TRUE,"",INDEX('寄与度･寄与率・静岡'!B:B,'前年比寄与度順・静岡'!$R76)&amp;INDEX('寄与度･寄与率・静岡'!C:C,'前年比寄与度順・静岡'!R76)&amp;INDEX('寄与度･寄与率・静岡'!D:D,'前年比寄与度順・静岡'!R76)&amp;INDEX('寄与度･寄与率・静岡'!E:E,'前年比寄与度順・静岡'!R76))</f>
        <v>交通・通信</v>
      </c>
      <c r="B76" s="462"/>
      <c r="C76" s="462"/>
      <c r="D76" s="462"/>
      <c r="E76" s="462"/>
      <c r="F76" s="469" t="str">
        <f t="shared" ca="1" si="3"/>
        <v/>
      </c>
      <c r="G76" s="476" t="s">
        <v>257</v>
      </c>
      <c r="H76" s="479">
        <f ca="1">IF(ISERROR($N76)=TRUE,"",INDEX('寄与度･寄与率・静岡'!G:G,'前年比寄与度順・静岡'!$R76))</f>
        <v>1493</v>
      </c>
      <c r="I76" s="484">
        <f ca="1">IF(ISERROR($N76)=TRUE,"",INDEX('寄与度･寄与率・静岡'!H:H,'前年比寄与度順・静岡'!$R76))</f>
        <v>94.7</v>
      </c>
      <c r="J76" s="484">
        <f ca="1">IF(ISERROR($N76)=TRUE,"",INDEX('寄与度･寄与率・静岡'!I:I,'前年比寄与度順・静岡'!$R76))</f>
        <v>93.1</v>
      </c>
      <c r="K76" s="490">
        <f ca="1">IF(ISERROR($N76)=TRUE,"",INDEX('寄与度･寄与率・静岡'!J:J,'前年比寄与度順・静岡'!$R76))</f>
        <v>-1.7</v>
      </c>
      <c r="L76" s="495">
        <f ca="1">IF(ISERROR($N76)=TRUE,"",INDEX('寄与度･寄与率・静岡'!K:K,'前年比寄与度順・静岡'!$R76))</f>
        <v>-0.24104944500504674</v>
      </c>
      <c r="M76" s="501">
        <f ca="1">IF(ISERROR($N76)=TRUE,"",INDEX('寄与度･寄与率・静岡'!L:L,'前年比寄与度順・静岡'!$R76))</f>
        <v>-9.2711325001941063</v>
      </c>
      <c r="N76" s="505">
        <f ca="1">LARGE('寄与度･寄与率・静岡'!$K$1:$K$88,ROW(A72))</f>
        <v>-0.24104944500504674</v>
      </c>
      <c r="O76" s="258">
        <f ca="1">COUNTIF($N$4:$N76,$N76)-1</f>
        <v>0</v>
      </c>
      <c r="P76" s="505">
        <f t="shared" ca="1" si="4"/>
        <v>-0.24104944500504674</v>
      </c>
      <c r="Q76" s="258" t="str">
        <f t="shared" ca="1" si="5"/>
        <v/>
      </c>
      <c r="R76" s="258">
        <f ca="1">IF(Q76="",MATCH(N76,'寄与度･寄与率・静岡'!$K$1:$K$88,0),MATCH(N76,INDIRECT("寄与度・寄与率!$L"&amp;INDEX(R:R,Q76)+1&amp;":$L87"),0)+INDEX(R:R,Q76))</f>
        <v>67</v>
      </c>
    </row>
    <row r="77" spans="1:18" ht="15.75" customHeight="1">
      <c r="A77" s="458" t="str">
        <f ca="1">IF(ISERROR(N77)=TRUE,"",INDEX('寄与度･寄与率・静岡'!B:B,'前年比寄与度順・静岡'!$R77)&amp;INDEX('寄与度･寄与率・静岡'!C:C,'前年比寄与度順・静岡'!R77)&amp;INDEX('寄与度･寄与率・静岡'!D:D,'前年比寄与度順・静岡'!R77)&amp;INDEX('寄与度･寄与率・静岡'!E:E,'前年比寄与度順・静岡'!R77))</f>
        <v>通信</v>
      </c>
      <c r="B77" s="462"/>
      <c r="C77" s="462"/>
      <c r="D77" s="462"/>
      <c r="E77" s="462"/>
      <c r="F77" s="469">
        <f t="shared" ca="1" si="3"/>
        <v>1</v>
      </c>
      <c r="G77" s="476">
        <v>-0.46</v>
      </c>
      <c r="H77" s="479">
        <f ca="1">IF(ISERROR($N77)=TRUE,"",INDEX('寄与度･寄与率・静岡'!G:G,'前年比寄与度順・静岡'!$R77))</f>
        <v>459</v>
      </c>
      <c r="I77" s="484">
        <f ca="1">IF(ISERROR($N77)=TRUE,"",INDEX('寄与度･寄与率・静岡'!H:H,'前年比寄与度順・静岡'!$R77))</f>
        <v>78.599999999999994</v>
      </c>
      <c r="J77" s="484">
        <f ca="1">IF(ISERROR($N77)=TRUE,"",INDEX('寄与度･寄与率・静岡'!I:I,'前年比寄与度順・静岡'!$R77))</f>
        <v>68.5</v>
      </c>
      <c r="K77" s="490">
        <f ca="1">IF(ISERROR($N77)=TRUE,"",INDEX('寄与度･寄与率・静岡'!J:J,'前年比寄与度順・静岡'!$R77))</f>
        <v>-12.8</v>
      </c>
      <c r="L77" s="495">
        <f ca="1">IF(ISERROR($N77)=TRUE,"",INDEX('寄与度･寄与率・静岡'!K:K,'前年比寄与度順・静岡'!$R77))</f>
        <v>-0.46780020181634696</v>
      </c>
      <c r="M77" s="501">
        <f ca="1">IF(ISERROR($N77)=TRUE,"",INDEX('寄与度･寄与率・静岡'!L:L,'前年比寄与度順・静岡'!$R77))</f>
        <v>-17.992315454474884</v>
      </c>
      <c r="N77" s="505">
        <f ca="1">LARGE('寄与度･寄与率・静岡'!$K$1:$K$88,ROW(A73))</f>
        <v>-0.46780020181634696</v>
      </c>
      <c r="O77" s="258">
        <f ca="1">COUNTIF($N$4:$N77,$N77)-1</f>
        <v>0</v>
      </c>
      <c r="P77" s="505">
        <f t="shared" ca="1" si="4"/>
        <v>-0.46780020181634696</v>
      </c>
      <c r="Q77" s="258" t="str">
        <f t="shared" ca="1" si="5"/>
        <v/>
      </c>
      <c r="R77" s="258">
        <f ca="1">IF(Q77="",MATCH(N77,'寄与度･寄与率・静岡'!$K$1:$K$88,0),MATCH(N77,INDIRECT("寄与度・寄与率!$L"&amp;INDEX(R:R,Q77)+1&amp;":$L87"),0)+INDEX(R:R,Q77))</f>
        <v>70</v>
      </c>
    </row>
    <row r="78" spans="1:18" ht="15.75" customHeight="1">
      <c r="A78" s="458" t="str">
        <f ca="1">IF(ISERROR(N78)=TRUE,"",INDEX('寄与度･寄与率・静岡'!B:B,'前年比寄与度順・静岡'!$R78)&amp;INDEX('寄与度･寄与率・静岡'!C:C,'前年比寄与度順・静岡'!R78)&amp;INDEX('寄与度･寄与率・静岡'!D:D,'前年比寄与度順・静岡'!R78)&amp;INDEX('寄与度･寄与率・静岡'!E:E,'前年比寄与度順・静岡'!R78))</f>
        <v/>
      </c>
      <c r="B78" s="462"/>
      <c r="C78" s="462"/>
      <c r="D78" s="462"/>
      <c r="E78" s="462"/>
      <c r="F78" s="469" t="str">
        <f t="shared" ca="1" si="3"/>
        <v/>
      </c>
      <c r="G78" s="476"/>
      <c r="H78" s="479" t="str">
        <f ca="1">IF(ISERROR($N78)=TRUE,"",INDEX('寄与度･寄与率・静岡'!G:G,'前年比寄与度順・静岡'!$R78))</f>
        <v/>
      </c>
      <c r="I78" s="484" t="str">
        <f ca="1">IF(ISERROR($N78)=TRUE,"",INDEX('寄与度･寄与率・静岡'!H:H,'前年比寄与度順・静岡'!$R78))</f>
        <v/>
      </c>
      <c r="J78" s="484" t="str">
        <f ca="1">IF(ISERROR($N78)=TRUE,"",INDEX('寄与度･寄与率・静岡'!I:I,'前年比寄与度順・静岡'!$R78))</f>
        <v/>
      </c>
      <c r="K78" s="490" t="str">
        <f ca="1">IF(ISERROR($N78)=TRUE,"",INDEX('寄与度･寄与率・静岡'!J:J,'前年比寄与度順・静岡'!$R78))</f>
        <v/>
      </c>
      <c r="L78" s="495" t="str">
        <f ca="1">IF(ISERROR($N78)=TRUE,"",INDEX('寄与度･寄与率・静岡'!K:K,'前年比寄与度順・静岡'!$R78))</f>
        <v/>
      </c>
      <c r="M78" s="501" t="str">
        <f ca="1">IF(ISERROR($N78)=TRUE,"",INDEX('寄与度･寄与率・静岡'!L:L,'前年比寄与度順・静岡'!$R78))</f>
        <v/>
      </c>
      <c r="N78" s="505" t="e">
        <f ca="1">LARGE('寄与度･寄与率・静岡'!$K$1:$K$88,ROW(A74))</f>
        <v>#NUM!</v>
      </c>
      <c r="O78" s="258">
        <f ca="1">COUNTIF($N$4:$N78,$N78)-1</f>
        <v>0</v>
      </c>
      <c r="P78" s="505" t="e">
        <f t="shared" ca="1" si="4"/>
        <v>#NUM!</v>
      </c>
      <c r="Q78" s="258" t="str">
        <f t="shared" ca="1" si="5"/>
        <v/>
      </c>
      <c r="R78" s="258" t="e">
        <f ca="1">IF(Q78="",MATCH(N78,'寄与度･寄与率・静岡'!$K$1:$K$88,0),MATCH(N78,INDIRECT("寄与度・寄与率!$L"&amp;INDEX(R:R,Q78)+1&amp;":$L87"),0)+INDEX(R:R,Q78))</f>
        <v>#NUM!</v>
      </c>
    </row>
    <row r="79" spans="1:18" ht="15.75" customHeight="1">
      <c r="A79" s="458" t="str">
        <f ca="1">IF(ISERROR(N79)=TRUE,"",INDEX('寄与度･寄与率・静岡'!B:B,'前年比寄与度順・静岡'!$R79)&amp;INDEX('寄与度･寄与率・静岡'!C:C,'前年比寄与度順・静岡'!R79)&amp;INDEX('寄与度･寄与率・静岡'!D:D,'前年比寄与度順・静岡'!R79)&amp;INDEX('寄与度･寄与率・静岡'!E:E,'前年比寄与度順・静岡'!R79))</f>
        <v/>
      </c>
      <c r="B79" s="462"/>
      <c r="C79" s="462"/>
      <c r="D79" s="462"/>
      <c r="E79" s="462"/>
      <c r="F79" s="469" t="str">
        <f t="shared" ca="1" si="3"/>
        <v/>
      </c>
      <c r="G79" s="476"/>
      <c r="H79" s="479" t="str">
        <f ca="1">IF(ISERROR($N79)=TRUE,"",INDEX('寄与度･寄与率・静岡'!G:G,'前年比寄与度順・静岡'!$R79))</f>
        <v/>
      </c>
      <c r="I79" s="485" t="str">
        <f ca="1">IF(ISERROR($N79)=TRUE,"",INDEX('寄与度･寄与率・静岡'!H:H,'前年比寄与度順・静岡'!$R79))</f>
        <v/>
      </c>
      <c r="J79" s="485" t="str">
        <f ca="1">IF(ISERROR($N79)=TRUE,"",INDEX('寄与度･寄与率・静岡'!I:I,'前年比寄与度順・静岡'!$R79))</f>
        <v/>
      </c>
      <c r="K79" s="491" t="str">
        <f ca="1">IF(ISERROR($N79)=TRUE,"",INDEX('寄与度･寄与率・静岡'!J:J,'前年比寄与度順・静岡'!$R79))</f>
        <v/>
      </c>
      <c r="L79" s="496" t="str">
        <f ca="1">IF(ISERROR($N79)=TRUE,"",INDEX('寄与度･寄与率・静岡'!K:K,'前年比寄与度順・静岡'!$R79))</f>
        <v/>
      </c>
      <c r="M79" s="502" t="str">
        <f ca="1">IF(ISERROR($N79)=TRUE,"",INDEX('寄与度･寄与率・静岡'!L:L,'前年比寄与度順・静岡'!$R79))</f>
        <v/>
      </c>
      <c r="N79" s="505" t="e">
        <f ca="1">LARGE('寄与度･寄与率・静岡'!$K$1:$K$88,ROW(A75))</f>
        <v>#NUM!</v>
      </c>
      <c r="O79" s="258">
        <f ca="1">COUNTIF($N$4:$N79,$N79)-1</f>
        <v>1</v>
      </c>
      <c r="P79" s="505" t="e">
        <f t="shared" ca="1" si="4"/>
        <v>#NUM!</v>
      </c>
      <c r="Q79" s="258" t="e">
        <f t="shared" ca="1" si="5"/>
        <v>#NUM!</v>
      </c>
      <c r="R79" s="258" t="e">
        <f ca="1">IF(Q79="",MATCH(N79,'寄与度･寄与率・静岡'!$K$1:$K$88,0),MATCH(N79,INDIRECT("寄与度・寄与率!$L"&amp;INDEX(R:R,Q79)+1&amp;":$L87"),0)+INDEX(R:R,Q79))</f>
        <v>#NUM!</v>
      </c>
    </row>
    <row r="80" spans="1:18" s="258" customFormat="1" ht="15.75" customHeight="1">
      <c r="A80" s="458" t="str">
        <f ca="1">IF(ISERROR(N80)=TRUE,"",INDEX('寄与度･寄与率・静岡'!B:B,'前年比寄与度順・静岡'!$R80)&amp;INDEX('寄与度･寄与率・静岡'!C:C,'前年比寄与度順・静岡'!R80)&amp;INDEX('寄与度･寄与率・静岡'!D:D,'前年比寄与度順・静岡'!R80)&amp;INDEX('寄与度･寄与率・静岡'!E:E,'前年比寄与度順・静岡'!R80))</f>
        <v/>
      </c>
      <c r="B80" s="462"/>
      <c r="C80" s="462"/>
      <c r="D80" s="462"/>
      <c r="E80" s="462"/>
      <c r="F80" s="469" t="str">
        <f t="shared" ca="1" si="3"/>
        <v/>
      </c>
      <c r="G80" s="476"/>
      <c r="H80" s="479" t="str">
        <f ca="1">IF(ISERROR($N80)=TRUE,"",INDEX('寄与度･寄与率・静岡'!G:G,'前年比寄与度順・静岡'!$R80))</f>
        <v/>
      </c>
      <c r="I80" s="485" t="str">
        <f ca="1">IF(ISERROR($N80)=TRUE,"",INDEX('寄与度･寄与率・静岡'!H:H,'前年比寄与度順・静岡'!$R80))</f>
        <v/>
      </c>
      <c r="J80" s="485" t="str">
        <f ca="1">IF(ISERROR($N80)=TRUE,"",INDEX('寄与度･寄与率・静岡'!I:I,'前年比寄与度順・静岡'!$R80))</f>
        <v/>
      </c>
      <c r="K80" s="491" t="str">
        <f ca="1">IF(ISERROR($N80)=TRUE,"",INDEX('寄与度･寄与率・静岡'!J:J,'前年比寄与度順・静岡'!$R80))</f>
        <v/>
      </c>
      <c r="L80" s="496" t="str">
        <f ca="1">IF(ISERROR($N80)=TRUE,"",INDEX('寄与度･寄与率・静岡'!K:K,'前年比寄与度順・静岡'!$R80))</f>
        <v/>
      </c>
      <c r="M80" s="502" t="str">
        <f ca="1">IF(ISERROR($N80)=TRUE,"",INDEX('寄与度･寄与率・静岡'!L:L,'前年比寄与度順・静岡'!$R80))</f>
        <v/>
      </c>
      <c r="N80" s="505" t="e">
        <f ca="1">LARGE('寄与度･寄与率・静岡'!$K$1:$K$88,ROW(A76))</f>
        <v>#NUM!</v>
      </c>
      <c r="O80" s="258">
        <f ca="1">COUNTIF($N$4:$N80,$N80)-1</f>
        <v>2</v>
      </c>
      <c r="P80" s="505" t="e">
        <f t="shared" ca="1" si="4"/>
        <v>#NUM!</v>
      </c>
      <c r="Q80" s="258" t="e">
        <f t="shared" ca="1" si="5"/>
        <v>#NUM!</v>
      </c>
      <c r="R80" s="258" t="e">
        <f ca="1">IF(Q80="",MATCH(N80,'寄与度･寄与率・静岡'!$K$1:$K$88,0),MATCH(N80,INDIRECT("寄与度・寄与率!$L"&amp;INDEX(R:R,Q80)+1&amp;":$L87"),0)+INDEX(R:R,Q80))</f>
        <v>#NUM!</v>
      </c>
    </row>
    <row r="81" spans="1:18" ht="15.75" customHeight="1">
      <c r="A81" s="458" t="str">
        <f ca="1">IF(ISERROR(N81)=TRUE,"",INDEX('寄与度･寄与率・静岡'!B:B,'前年比寄与度順・静岡'!$R81)&amp;INDEX('寄与度･寄与率・静岡'!C:C,'前年比寄与度順・静岡'!R81)&amp;INDEX('寄与度･寄与率・静岡'!D:D,'前年比寄与度順・静岡'!R81)&amp;INDEX('寄与度･寄与率・静岡'!E:E,'前年比寄与度順・静岡'!R81))</f>
        <v/>
      </c>
      <c r="B81" s="462"/>
      <c r="C81" s="462"/>
      <c r="D81" s="462"/>
      <c r="E81" s="462"/>
      <c r="F81" s="469" t="str">
        <f t="shared" ca="1" si="3"/>
        <v/>
      </c>
      <c r="G81" s="476"/>
      <c r="H81" s="479" t="str">
        <f ca="1">IF(ISERROR($N81)=TRUE,"",INDEX('寄与度･寄与率・静岡'!G:G,'前年比寄与度順・静岡'!$R81))</f>
        <v/>
      </c>
      <c r="I81" s="485" t="str">
        <f ca="1">IF(ISERROR($N81)=TRUE,"",INDEX('寄与度･寄与率・静岡'!H:H,'前年比寄与度順・静岡'!$R81))</f>
        <v/>
      </c>
      <c r="J81" s="485" t="str">
        <f ca="1">IF(ISERROR($N81)=TRUE,"",INDEX('寄与度･寄与率・静岡'!I:I,'前年比寄与度順・静岡'!$R81))</f>
        <v/>
      </c>
      <c r="K81" s="491" t="str">
        <f ca="1">IF(ISERROR($N81)=TRUE,"",INDEX('寄与度･寄与率・静岡'!J:J,'前年比寄与度順・静岡'!$R81))</f>
        <v/>
      </c>
      <c r="L81" s="496" t="str">
        <f ca="1">IF(ISERROR($N81)=TRUE,"",INDEX('寄与度･寄与率・静岡'!K:K,'前年比寄与度順・静岡'!$R81))</f>
        <v/>
      </c>
      <c r="M81" s="502" t="str">
        <f ca="1">IF(ISERROR($N81)=TRUE,"",INDEX('寄与度･寄与率・静岡'!L:L,'前年比寄与度順・静岡'!$R81))</f>
        <v/>
      </c>
      <c r="N81" s="505" t="e">
        <f ca="1">LARGE('寄与度･寄与率・静岡'!$K$1:$K$88,ROW(A77))</f>
        <v>#NUM!</v>
      </c>
      <c r="O81" s="258">
        <f ca="1">COUNTIF($N$4:$N81,$N81)-1</f>
        <v>3</v>
      </c>
      <c r="P81" s="505" t="e">
        <f t="shared" ca="1" si="4"/>
        <v>#NUM!</v>
      </c>
      <c r="Q81" s="258" t="e">
        <f t="shared" ca="1" si="5"/>
        <v>#NUM!</v>
      </c>
      <c r="R81" s="258" t="e">
        <f ca="1">IF(Q81="",MATCH(N81,'寄与度･寄与率・静岡'!$K$1:$K$88,0),MATCH(N81,INDIRECT("寄与度・寄与率!$L"&amp;INDEX(R:R,Q81)+1&amp;":$L87"),0)+INDEX(R:R,Q81))</f>
        <v>#NUM!</v>
      </c>
    </row>
    <row r="82" spans="1:18" ht="15.75" customHeight="1">
      <c r="A82" s="458" t="str">
        <f ca="1">IF(ISERROR(N82)=TRUE,"",INDEX('寄与度･寄与率・静岡'!B:B,'前年比寄与度順・静岡'!$R82)&amp;INDEX('寄与度･寄与率・静岡'!C:C,'前年比寄与度順・静岡'!R82)&amp;INDEX('寄与度･寄与率・静岡'!D:D,'前年比寄与度順・静岡'!R82)&amp;INDEX('寄与度･寄与率・静岡'!E:E,'前年比寄与度順・静岡'!R82))</f>
        <v/>
      </c>
      <c r="B82" s="462"/>
      <c r="C82" s="462"/>
      <c r="D82" s="462"/>
      <c r="E82" s="462"/>
      <c r="F82" s="469" t="str">
        <f t="shared" ca="1" si="3"/>
        <v/>
      </c>
      <c r="G82" s="476"/>
      <c r="H82" s="479" t="str">
        <f ca="1">IF(ISERROR($N82)=TRUE,"",INDEX('寄与度･寄与率・静岡'!G:G,'前年比寄与度順・静岡'!$R82))</f>
        <v/>
      </c>
      <c r="I82" s="485" t="str">
        <f ca="1">IF(ISERROR($N82)=TRUE,"",INDEX('寄与度･寄与率・静岡'!H:H,'前年比寄与度順・静岡'!$R82))</f>
        <v/>
      </c>
      <c r="J82" s="485" t="str">
        <f ca="1">IF(ISERROR($N82)=TRUE,"",INDEX('寄与度･寄与率・静岡'!I:I,'前年比寄与度順・静岡'!$R82))</f>
        <v/>
      </c>
      <c r="K82" s="491" t="str">
        <f ca="1">IF(ISERROR($N82)=TRUE,"",INDEX('寄与度･寄与率・静岡'!J:J,'前年比寄与度順・静岡'!$R82))</f>
        <v/>
      </c>
      <c r="L82" s="496" t="str">
        <f ca="1">IF(ISERROR($N82)=TRUE,"",INDEX('寄与度･寄与率・静岡'!K:K,'前年比寄与度順・静岡'!$R82))</f>
        <v/>
      </c>
      <c r="M82" s="502" t="str">
        <f ca="1">IF(ISERROR($N82)=TRUE,"",INDEX('寄与度･寄与率・静岡'!L:L,'前年比寄与度順・静岡'!$R82))</f>
        <v/>
      </c>
      <c r="N82" s="505" t="e">
        <f ca="1">LARGE('寄与度･寄与率・静岡'!$K$1:$K$88,ROW(A78))</f>
        <v>#NUM!</v>
      </c>
      <c r="O82" s="258">
        <f ca="1">COUNTIF($N$4:$N82,$N82)-1</f>
        <v>4</v>
      </c>
      <c r="P82" s="505" t="e">
        <f t="shared" ca="1" si="4"/>
        <v>#NUM!</v>
      </c>
      <c r="Q82" s="258" t="e">
        <f t="shared" ca="1" si="5"/>
        <v>#NUM!</v>
      </c>
      <c r="R82" s="258" t="e">
        <f ca="1">IF(Q82="",MATCH(N82,'寄与度･寄与率・静岡'!$K$1:$K$88,0),MATCH(N82,INDIRECT("寄与度・寄与率!$L"&amp;INDEX(R:R,Q82)+1&amp;":$L87"),0)+INDEX(R:R,Q82))</f>
        <v>#NUM!</v>
      </c>
    </row>
    <row r="83" spans="1:18" ht="15.75" customHeight="1">
      <c r="A83" s="458" t="str">
        <f ca="1">IF(ISERROR(N83)=TRUE,"",INDEX('寄与度･寄与率・静岡'!B:B,'前年比寄与度順・静岡'!$R83)&amp;INDEX('寄与度･寄与率・静岡'!C:C,'前年比寄与度順・静岡'!R83)&amp;INDEX('寄与度･寄与率・静岡'!D:D,'前年比寄与度順・静岡'!R83)&amp;INDEX('寄与度･寄与率・静岡'!E:E,'前年比寄与度順・静岡'!R83))</f>
        <v/>
      </c>
      <c r="B83" s="462"/>
      <c r="C83" s="462"/>
      <c r="D83" s="462"/>
      <c r="E83" s="462"/>
      <c r="F83" s="469" t="str">
        <f t="shared" ca="1" si="3"/>
        <v/>
      </c>
      <c r="G83" s="476"/>
      <c r="H83" s="479" t="str">
        <f ca="1">IF(ISERROR($N83)=TRUE,"",INDEX('寄与度･寄与率・静岡'!G:G,'前年比寄与度順・静岡'!$R83))</f>
        <v/>
      </c>
      <c r="I83" s="485" t="str">
        <f ca="1">IF(ISERROR($N83)=TRUE,"",INDEX('寄与度･寄与率・静岡'!H:H,'前年比寄与度順・静岡'!$R83))</f>
        <v/>
      </c>
      <c r="J83" s="485" t="str">
        <f ca="1">IF(ISERROR($N83)=TRUE,"",INDEX('寄与度･寄与率・静岡'!I:I,'前年比寄与度順・静岡'!$R83))</f>
        <v/>
      </c>
      <c r="K83" s="491" t="str">
        <f ca="1">IF(ISERROR($N83)=TRUE,"",INDEX('寄与度･寄与率・静岡'!J:J,'前年比寄与度順・静岡'!$R83))</f>
        <v/>
      </c>
      <c r="L83" s="496" t="str">
        <f ca="1">IF(ISERROR($N83)=TRUE,"",INDEX('寄与度･寄与率・静岡'!K:K,'前年比寄与度順・静岡'!$R83))</f>
        <v/>
      </c>
      <c r="M83" s="502" t="str">
        <f ca="1">IF(ISERROR($N83)=TRUE,"",INDEX('寄与度･寄与率・静岡'!L:L,'前年比寄与度順・静岡'!$R83))</f>
        <v/>
      </c>
      <c r="N83" s="505" t="e">
        <f ca="1">LARGE('寄与度･寄与率・静岡'!$K$1:$K$88,ROW(A79))</f>
        <v>#NUM!</v>
      </c>
      <c r="O83" s="258">
        <f ca="1">COUNTIF($N$4:$N83,$N83)-1</f>
        <v>5</v>
      </c>
      <c r="P83" s="505" t="e">
        <f t="shared" ca="1" si="4"/>
        <v>#NUM!</v>
      </c>
      <c r="Q83" s="258" t="e">
        <f t="shared" ca="1" si="5"/>
        <v>#NUM!</v>
      </c>
      <c r="R83" s="258" t="e">
        <f ca="1">IF(Q83="",MATCH(N83,'寄与度･寄与率・静岡'!$K$1:$K$88,0),MATCH(N83,INDIRECT("寄与度・寄与率!$L"&amp;INDEX(R:R,Q83)+1&amp;":$L87"),0)+INDEX(R:R,Q83))</f>
        <v>#NUM!</v>
      </c>
    </row>
    <row r="84" spans="1:18" ht="15.75" customHeight="1">
      <c r="A84" s="458" t="str">
        <f ca="1">IF(ISERROR(N84)=TRUE,"",INDEX('寄与度･寄与率・静岡'!B:B,'前年比寄与度順・静岡'!$R84)&amp;INDEX('寄与度･寄与率・静岡'!C:C,'前年比寄与度順・静岡'!R84)&amp;INDEX('寄与度･寄与率・静岡'!D:D,'前年比寄与度順・静岡'!R84)&amp;INDEX('寄与度･寄与率・静岡'!E:E,'前年比寄与度順・静岡'!R84))</f>
        <v/>
      </c>
      <c r="B84" s="462"/>
      <c r="C84" s="462"/>
      <c r="D84" s="462"/>
      <c r="E84" s="462"/>
      <c r="F84" s="469" t="str">
        <f t="shared" ca="1" si="3"/>
        <v/>
      </c>
      <c r="G84" s="476"/>
      <c r="H84" s="479" t="str">
        <f ca="1">IF(ISERROR($N84)=TRUE,"",INDEX('寄与度･寄与率・静岡'!G:G,'前年比寄与度順・静岡'!$R84))</f>
        <v/>
      </c>
      <c r="I84" s="485" t="str">
        <f ca="1">IF(ISERROR($N84)=TRUE,"",INDEX('寄与度･寄与率・静岡'!H:H,'前年比寄与度順・静岡'!$R84))</f>
        <v/>
      </c>
      <c r="J84" s="485" t="str">
        <f ca="1">IF(ISERROR($N84)=TRUE,"",INDEX('寄与度･寄与率・静岡'!I:I,'前年比寄与度順・静岡'!$R84))</f>
        <v/>
      </c>
      <c r="K84" s="491" t="str">
        <f ca="1">IF(ISERROR($N84)=TRUE,"",INDEX('寄与度･寄与率・静岡'!J:J,'前年比寄与度順・静岡'!$R84))</f>
        <v/>
      </c>
      <c r="L84" s="496" t="str">
        <f ca="1">IF(ISERROR($N84)=TRUE,"",INDEX('寄与度･寄与率・静岡'!K:K,'前年比寄与度順・静岡'!$R84))</f>
        <v/>
      </c>
      <c r="M84" s="502" t="str">
        <f ca="1">IF(ISERROR($N84)=TRUE,"",INDEX('寄与度･寄与率・静岡'!L:L,'前年比寄与度順・静岡'!$R84))</f>
        <v/>
      </c>
      <c r="N84" s="505" t="e">
        <f ca="1">LARGE('寄与度･寄与率・静岡'!$K$1:$K$88,ROW(A80))</f>
        <v>#NUM!</v>
      </c>
      <c r="O84" s="258">
        <f ca="1">COUNTIF($N$4:$N84,$N84)-1</f>
        <v>6</v>
      </c>
      <c r="P84" s="505" t="e">
        <f t="shared" ca="1" si="4"/>
        <v>#NUM!</v>
      </c>
      <c r="Q84" s="258" t="e">
        <f t="shared" ca="1" si="5"/>
        <v>#NUM!</v>
      </c>
      <c r="R84" s="258" t="e">
        <f ca="1">IF(Q84="",MATCH(N84,'寄与度･寄与率・静岡'!$K$1:$K$88,0),MATCH(N84,INDIRECT("寄与度・寄与率!$L"&amp;INDEX(R:R,Q84)+1&amp;":$L87"),0)+INDEX(R:R,Q84))</f>
        <v>#NUM!</v>
      </c>
    </row>
    <row r="85" spans="1:18" ht="15.75" customHeight="1">
      <c r="A85" s="458" t="str">
        <f ca="1">IF(ISERROR(N85)=TRUE,"",INDEX('寄与度･寄与率・静岡'!B:B,'前年比寄与度順・静岡'!$R85)&amp;INDEX('寄与度･寄与率・静岡'!C:C,'前年比寄与度順・静岡'!R85)&amp;INDEX('寄与度･寄与率・静岡'!D:D,'前年比寄与度順・静岡'!R85)&amp;INDEX('寄与度･寄与率・静岡'!E:E,'前年比寄与度順・静岡'!R85))</f>
        <v/>
      </c>
      <c r="B85" s="462"/>
      <c r="C85" s="462"/>
      <c r="D85" s="462"/>
      <c r="E85" s="462"/>
      <c r="F85" s="469" t="str">
        <f t="shared" ca="1" si="3"/>
        <v/>
      </c>
      <c r="G85" s="476"/>
      <c r="H85" s="479" t="str">
        <f ca="1">IF(ISERROR($N85)=TRUE,"",INDEX('寄与度･寄与率・静岡'!G:G,'前年比寄与度順・静岡'!$R85))</f>
        <v/>
      </c>
      <c r="I85" s="485" t="str">
        <f ca="1">IF(ISERROR($N85)=TRUE,"",INDEX('寄与度･寄与率・静岡'!H:H,'前年比寄与度順・静岡'!$R85))</f>
        <v/>
      </c>
      <c r="J85" s="485" t="str">
        <f ca="1">IF(ISERROR($N85)=TRUE,"",INDEX('寄与度･寄与率・静岡'!I:I,'前年比寄与度順・静岡'!$R85))</f>
        <v/>
      </c>
      <c r="K85" s="491" t="str">
        <f ca="1">IF(ISERROR($N85)=TRUE,"",INDEX('寄与度･寄与率・静岡'!J:J,'前年比寄与度順・静岡'!$R85))</f>
        <v/>
      </c>
      <c r="L85" s="496" t="str">
        <f ca="1">IF(ISERROR($N85)=TRUE,"",INDEX('寄与度･寄与率・静岡'!K:K,'前年比寄与度順・静岡'!$R85))</f>
        <v/>
      </c>
      <c r="M85" s="502" t="str">
        <f ca="1">IF(ISERROR($N85)=TRUE,"",INDEX('寄与度･寄与率・静岡'!L:L,'前年比寄与度順・静岡'!$R85))</f>
        <v/>
      </c>
      <c r="N85" s="505" t="e">
        <f ca="1">LARGE('寄与度･寄与率・静岡'!$K$1:$K$88,ROW(A81))</f>
        <v>#NUM!</v>
      </c>
      <c r="O85" s="258">
        <f ca="1">COUNTIF($N$4:$N85,$N85)-1</f>
        <v>7</v>
      </c>
      <c r="P85" s="505" t="e">
        <f t="shared" ca="1" si="4"/>
        <v>#NUM!</v>
      </c>
      <c r="Q85" s="258" t="e">
        <f t="shared" ca="1" si="5"/>
        <v>#NUM!</v>
      </c>
      <c r="R85" s="258" t="e">
        <f ca="1">IF(Q85="",MATCH(N85,'寄与度･寄与率・静岡'!$K$1:$K$88,0),MATCH(N85,INDIRECT("寄与度・寄与率!$L"&amp;INDEX(R:R,Q85)+1&amp;":$L87"),0)+INDEX(R:R,Q85))</f>
        <v>#NUM!</v>
      </c>
    </row>
    <row r="86" spans="1:18" ht="15.75" customHeight="1">
      <c r="A86" s="458" t="str">
        <f ca="1">IF(ISERROR(N86)=TRUE,"",INDEX('寄与度･寄与率・静岡'!B:B,'前年比寄与度順・静岡'!$R86)&amp;INDEX('寄与度･寄与率・静岡'!C:C,'前年比寄与度順・静岡'!R86)&amp;INDEX('寄与度･寄与率・静岡'!D:D,'前年比寄与度順・静岡'!R86)&amp;INDEX('寄与度･寄与率・静岡'!E:E,'前年比寄与度順・静岡'!R86))</f>
        <v/>
      </c>
      <c r="B86" s="462"/>
      <c r="C86" s="462"/>
      <c r="D86" s="462"/>
      <c r="E86" s="462"/>
      <c r="F86" s="469" t="str">
        <f t="shared" ca="1" si="3"/>
        <v/>
      </c>
      <c r="G86" s="476"/>
      <c r="H86" s="479" t="str">
        <f ca="1">IF(ISERROR($N86)=TRUE,"",INDEX('寄与度･寄与率・静岡'!G:G,'前年比寄与度順・静岡'!$R86))</f>
        <v/>
      </c>
      <c r="I86" s="485" t="str">
        <f ca="1">IF(ISERROR($N86)=TRUE,"",INDEX('寄与度･寄与率・静岡'!H:H,'前年比寄与度順・静岡'!$R86))</f>
        <v/>
      </c>
      <c r="J86" s="485" t="str">
        <f ca="1">IF(ISERROR($N86)=TRUE,"",INDEX('寄与度･寄与率・静岡'!I:I,'前年比寄与度順・静岡'!$R86))</f>
        <v/>
      </c>
      <c r="K86" s="491" t="str">
        <f ca="1">IF(ISERROR($N86)=TRUE,"",INDEX('寄与度･寄与率・静岡'!J:J,'前年比寄与度順・静岡'!$R86))</f>
        <v/>
      </c>
      <c r="L86" s="496" t="str">
        <f ca="1">IF(ISERROR($N86)=TRUE,"",INDEX('寄与度･寄与率・静岡'!K:K,'前年比寄与度順・静岡'!$R86))</f>
        <v/>
      </c>
      <c r="M86" s="502" t="str">
        <f ca="1">IF(ISERROR($N86)=TRUE,"",INDEX('寄与度･寄与率・静岡'!L:L,'前年比寄与度順・静岡'!$R86))</f>
        <v/>
      </c>
      <c r="N86" s="505" t="e">
        <f ca="1">LARGE('寄与度･寄与率・静岡'!$K$1:$K$88,ROW(A82))</f>
        <v>#NUM!</v>
      </c>
      <c r="O86" s="258">
        <f ca="1">COUNTIF($N$4:$N86,$N86)-1</f>
        <v>8</v>
      </c>
      <c r="P86" s="505" t="e">
        <f t="shared" ca="1" si="4"/>
        <v>#NUM!</v>
      </c>
      <c r="Q86" s="258" t="e">
        <f t="shared" ca="1" si="5"/>
        <v>#NUM!</v>
      </c>
      <c r="R86" s="258" t="e">
        <f ca="1">IF(Q86="",MATCH(N86,'寄与度･寄与率・静岡'!$K$1:$K$88,0),MATCH(N86,INDIRECT("寄与度・寄与率!$L"&amp;INDEX(R:R,Q86)+1&amp;":$L87"),0)+INDEX(R:R,Q86))</f>
        <v>#NUM!</v>
      </c>
    </row>
    <row r="87" spans="1:18" ht="15.75" customHeight="1">
      <c r="A87" s="459" t="str">
        <f ca="1">IF(ISERROR(N87)=TRUE,"",INDEX('寄与度･寄与率・静岡'!B:B,'前年比寄与度順・静岡'!$R87)&amp;INDEX('寄与度･寄与率・静岡'!C:C,'前年比寄与度順・静岡'!R87)&amp;INDEX('寄与度･寄与率・静岡'!D:D,'前年比寄与度順・静岡'!R87)&amp;INDEX('寄与度･寄与率・静岡'!E:E,'前年比寄与度順・静岡'!R87))</f>
        <v/>
      </c>
      <c r="B87" s="463"/>
      <c r="C87" s="463"/>
      <c r="D87" s="463"/>
      <c r="E87" s="463"/>
      <c r="F87" s="470" t="str">
        <f t="shared" ca="1" si="3"/>
        <v/>
      </c>
      <c r="G87" s="477"/>
      <c r="H87" s="480" t="str">
        <f ca="1">IF(ISERROR($N87)=TRUE,"",INDEX('寄与度･寄与率・静岡'!G:G,'前年比寄与度順・静岡'!$R87))</f>
        <v/>
      </c>
      <c r="I87" s="486" t="str">
        <f ca="1">IF(ISERROR($N87)=TRUE,"",INDEX('寄与度･寄与率・静岡'!H:H,'前年比寄与度順・静岡'!$R87))</f>
        <v/>
      </c>
      <c r="J87" s="486" t="str">
        <f ca="1">IF(ISERROR($N87)=TRUE,"",INDEX('寄与度･寄与率・静岡'!I:I,'前年比寄与度順・静岡'!$R87))</f>
        <v/>
      </c>
      <c r="K87" s="492" t="str">
        <f ca="1">IF(ISERROR($N87)=TRUE,"",INDEX('寄与度･寄与率・静岡'!J:J,'前年比寄与度順・静岡'!$R87))</f>
        <v/>
      </c>
      <c r="L87" s="497" t="str">
        <f ca="1">IF(ISERROR($N87)=TRUE,"",INDEX('寄与度･寄与率・静岡'!K:K,'前年比寄与度順・静岡'!$R87))</f>
        <v/>
      </c>
      <c r="M87" s="503" t="str">
        <f ca="1">IF(ISERROR($N87)=TRUE,"",INDEX('寄与度･寄与率・静岡'!L:L,'前年比寄与度順・静岡'!$R87))</f>
        <v/>
      </c>
      <c r="N87" s="505" t="e">
        <f ca="1">LARGE('寄与度･寄与率・静岡'!$K$1:$K$88,ROW(A83))</f>
        <v>#NUM!</v>
      </c>
      <c r="O87" s="258">
        <f ca="1">COUNTIF($N$4:$N87,$N87)-1</f>
        <v>9</v>
      </c>
      <c r="P87" s="505" t="e">
        <f t="shared" ca="1" si="4"/>
        <v>#NUM!</v>
      </c>
      <c r="Q87" s="258" t="e">
        <f t="shared" ca="1" si="5"/>
        <v>#NUM!</v>
      </c>
      <c r="R87" s="258" t="e">
        <f ca="1">IF(Q87="",MATCH(N87,'寄与度･寄与率・静岡'!$K$1:$K$88,0),MATCH(N87,INDIRECT("寄与度・寄与率!$L"&amp;INDEX(R:R,Q87)+1&amp;":$L87"),0)+INDEX(R:R,Q87))</f>
        <v>#NUM!</v>
      </c>
    </row>
    <row r="88" spans="1:18" ht="15.75" customHeight="1">
      <c r="A88" s="460"/>
      <c r="B88" s="464"/>
      <c r="C88" s="464"/>
      <c r="D88" s="464"/>
      <c r="E88" s="464"/>
      <c r="F88" s="471"/>
      <c r="G88" s="471"/>
      <c r="H88" s="481"/>
      <c r="I88" s="487"/>
      <c r="J88" s="487"/>
      <c r="K88" s="487"/>
      <c r="L88" s="498"/>
      <c r="M88" s="498"/>
    </row>
  </sheetData>
  <mergeCells count="86">
    <mergeCell ref="L2:M2"/>
    <mergeCell ref="K3:M3"/>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3:E63"/>
    <mergeCell ref="A64:E64"/>
    <mergeCell ref="A65:E65"/>
    <mergeCell ref="A66:E66"/>
    <mergeCell ref="A67:E67"/>
    <mergeCell ref="A68:E68"/>
    <mergeCell ref="A69:E69"/>
    <mergeCell ref="A70:E70"/>
    <mergeCell ref="A71:E71"/>
    <mergeCell ref="A72:E72"/>
    <mergeCell ref="A73:E73"/>
    <mergeCell ref="A74:E74"/>
    <mergeCell ref="A75:E75"/>
    <mergeCell ref="A76:E76"/>
    <mergeCell ref="A77:E77"/>
    <mergeCell ref="A78:E78"/>
    <mergeCell ref="A79:E79"/>
    <mergeCell ref="A80:E80"/>
    <mergeCell ref="A81:E81"/>
    <mergeCell ref="A82:E82"/>
    <mergeCell ref="A83:E83"/>
    <mergeCell ref="A84:E84"/>
    <mergeCell ref="A85:E85"/>
    <mergeCell ref="A86:E86"/>
    <mergeCell ref="A87:E87"/>
    <mergeCell ref="H2:H4"/>
  </mergeCells>
  <phoneticPr fontId="20"/>
  <conditionalFormatting sqref="A5:E87">
    <cfRule type="expression" dxfId="7" priority="1" stopIfTrue="1">
      <formula>ISERROR($N5)=TRUE</formula>
    </cfRule>
    <cfRule type="expression" dxfId="6" priority="2" stopIfTrue="1">
      <formula>$F5=1</formula>
    </cfRule>
  </conditionalFormatting>
  <conditionalFormatting sqref="F5:M87">
    <cfRule type="expression" dxfId="5" priority="3" stopIfTrue="1">
      <formula>ISERROR($N5)=TRUE</formula>
    </cfRule>
    <cfRule type="expression" dxfId="4" priority="4" stopIfTrue="1">
      <formula>$F5=1</formula>
    </cfRule>
  </conditionalFormatting>
  <printOptions horizontalCentered="1"/>
  <pageMargins left="0.19685039370078741" right="0.19685039370078741" top="0.19685039370078741" bottom="0.19685039370078741" header="0.39370078740157483" footer="0.11811023622047245"/>
  <pageSetup paperSize="9" scale="60" fitToWidth="1" fitToHeight="1" orientation="portrait" usePrinterDefaults="1" r:id="rId1"/>
  <headerFooter alignWithMargins="0"/>
  <rowBreaks count="1" manualBreakCount="1">
    <brk id="3" max="15"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indexed="12"/>
    <pageSetUpPr fitToPage="1"/>
  </sheetPr>
  <dimension ref="A1:R88"/>
  <sheetViews>
    <sheetView view="pageBreakPreview" zoomScaleSheetLayoutView="100" workbookViewId="0">
      <pane xSplit="6" ySplit="5" topLeftCell="G69" activePane="bottomRight" state="frozen"/>
      <selection pane="topRight"/>
      <selection pane="bottomLeft"/>
      <selection pane="bottomRight" activeCell="G78" sqref="G78"/>
    </sheetView>
  </sheetViews>
  <sheetFormatPr defaultRowHeight="14.45" customHeight="1"/>
  <cols>
    <col min="1" max="1" width="1.875" style="451" customWidth="1"/>
    <col min="2" max="4" width="1.875" style="387" customWidth="1"/>
    <col min="5" max="5" width="20.875" style="387" customWidth="1"/>
    <col min="6" max="6" width="2.125" style="226" customWidth="1"/>
    <col min="7" max="7" width="6.125" style="226" customWidth="1"/>
    <col min="8" max="8" width="8.125" style="227" customWidth="1"/>
    <col min="9" max="11" width="8.125" style="228" customWidth="1"/>
    <col min="12" max="13" width="8.125" style="388" customWidth="1"/>
    <col min="14" max="14" width="8.625" style="452" customWidth="1"/>
    <col min="15" max="15" width="4.625" style="452" customWidth="1"/>
    <col min="16" max="16" width="8.625" style="452" customWidth="1"/>
    <col min="17" max="17" width="4.625" style="452" customWidth="1"/>
    <col min="18" max="18" width="6.25" style="228" bestFit="1" customWidth="1"/>
    <col min="19" max="19" width="3" style="228" customWidth="1"/>
    <col min="20" max="20" width="4" style="228" customWidth="1"/>
    <col min="21" max="21" width="9" style="228" bestFit="1" customWidth="1"/>
    <col min="22" max="16384" width="9" style="228" customWidth="1"/>
  </cols>
  <sheetData>
    <row r="1" spans="1:18" ht="17.100000000000001" customHeight="1">
      <c r="A1" s="453" t="s">
        <v>173</v>
      </c>
      <c r="B1" s="397"/>
      <c r="C1" s="406"/>
      <c r="D1" s="406"/>
      <c r="E1" s="406"/>
      <c r="F1" s="237"/>
      <c r="G1" s="237"/>
      <c r="H1" s="252"/>
      <c r="J1" s="267"/>
      <c r="K1" s="267"/>
    </row>
    <row r="2" spans="1:18" s="229" customFormat="1" ht="13.5" customHeight="1">
      <c r="A2" s="454"/>
      <c r="B2" s="398"/>
      <c r="C2" s="398"/>
      <c r="D2" s="398"/>
      <c r="E2" s="398"/>
      <c r="F2" s="465"/>
      <c r="G2" s="472" t="s">
        <v>140</v>
      </c>
      <c r="H2" s="421" t="s">
        <v>194</v>
      </c>
      <c r="I2" s="427" t="s">
        <v>107</v>
      </c>
      <c r="J2" s="433" t="s">
        <v>107</v>
      </c>
      <c r="K2" s="435"/>
      <c r="L2" s="437"/>
      <c r="M2" s="437"/>
      <c r="N2" s="504"/>
      <c r="O2" s="504"/>
      <c r="P2" s="504"/>
      <c r="Q2" s="504"/>
    </row>
    <row r="3" spans="1:18" s="229" customFormat="1" ht="13.5" customHeight="1">
      <c r="A3" s="455"/>
      <c r="B3" s="399"/>
      <c r="C3" s="399"/>
      <c r="D3" s="399"/>
      <c r="E3" s="399" t="s">
        <v>171</v>
      </c>
      <c r="F3" s="466"/>
      <c r="G3" s="473" t="s">
        <v>42</v>
      </c>
      <c r="H3" s="422"/>
      <c r="I3" s="428" t="s">
        <v>66</v>
      </c>
      <c r="J3" s="428" t="s">
        <v>307</v>
      </c>
      <c r="K3" s="438" t="s">
        <v>42</v>
      </c>
      <c r="L3" s="438"/>
      <c r="M3" s="444"/>
      <c r="N3" s="504"/>
      <c r="O3" s="504"/>
      <c r="P3" s="504"/>
      <c r="Q3" s="504"/>
    </row>
    <row r="4" spans="1:18" s="229" customFormat="1" ht="13.5" customHeight="1">
      <c r="A4" s="456"/>
      <c r="B4" s="400"/>
      <c r="C4" s="400"/>
      <c r="D4" s="400"/>
      <c r="E4" s="400"/>
      <c r="F4" s="467"/>
      <c r="G4" s="474" t="s">
        <v>299</v>
      </c>
      <c r="H4" s="423"/>
      <c r="I4" s="429"/>
      <c r="J4" s="429"/>
      <c r="K4" s="488" t="s">
        <v>279</v>
      </c>
      <c r="L4" s="493" t="s">
        <v>101</v>
      </c>
      <c r="M4" s="499" t="s">
        <v>30</v>
      </c>
      <c r="N4" s="504"/>
      <c r="O4" s="504"/>
      <c r="P4" s="504"/>
      <c r="Q4" s="504"/>
    </row>
    <row r="5" spans="1:18" s="258" customFormat="1" ht="15.75" customHeight="1">
      <c r="A5" s="457" t="str">
        <f ca="1">IF(ISERROR(N5)=TRUE,"",INDEX('寄与度･寄与率浜松'!B:B,'前年比寄与度順 ・浜松'!$R5)&amp;INDEX('寄与度･寄与率浜松'!C:C,'前年比寄与度順 ・浜松'!R5)&amp;INDEX('寄与度･寄与率浜松'!D:D,'前年比寄与度順 ・浜松'!R5)&amp;INDEX('寄与度･寄与率浜松'!E:E,'前年比寄与度順 ・浜松'!R5))</f>
        <v>持家の帰属家賃を除く総合</v>
      </c>
      <c r="B5" s="461"/>
      <c r="C5" s="461"/>
      <c r="D5" s="461"/>
      <c r="E5" s="461"/>
      <c r="F5" s="468" t="str">
        <f t="shared" ref="F5:F68" ca="1" si="0">IF(ISERROR(MATCH($A5,寄与度順用一覧,0))=FALSE,1,"")</f>
        <v/>
      </c>
      <c r="G5" s="475">
        <v>2.5</v>
      </c>
      <c r="H5" s="478">
        <f ca="1">IF(ISERROR($N5)=TRUE,"",INDEX('寄与度･寄与率浜松'!G:G,'前年比寄与度順 ・浜松'!$R5))</f>
        <v>8472</v>
      </c>
      <c r="I5" s="483">
        <f ca="1">IF(ISERROR($N5)=TRUE,"",INDEX('寄与度･寄与率浜松'!H:H,'前年比寄与度順 ・浜松'!$R5))</f>
        <v>99.6</v>
      </c>
      <c r="J5" s="483">
        <f ca="1">IF(ISERROR($N5)=TRUE,"",INDEX('寄与度･寄与率浜松'!I:I,'前年比寄与度順 ・浜松'!$R5))</f>
        <v>102.6</v>
      </c>
      <c r="K5" s="489">
        <f ca="1">IF(ISERROR($N5)=TRUE,"",INDEX('寄与度･寄与率浜松'!J:J,'前年比寄与度順 ・浜松'!$R5))</f>
        <v>3</v>
      </c>
      <c r="L5" s="494">
        <f ca="1">IF(ISERROR($N5)=TRUE,"",INDEX('寄与度･寄与率浜松'!K:K,'前年比寄与度順 ・浜松'!$R5))</f>
        <v>2.5365269461077844</v>
      </c>
      <c r="M5" s="500">
        <f ca="1">IF(ISERROR($N5)=TRUE,"",INDEX('寄与度･寄与率浜松'!L:L,'前年比寄与度順 ・浜松'!$R5))</f>
        <v>90.590248075278026</v>
      </c>
      <c r="N5" s="505">
        <f>LARGE('寄与度･寄与率浜松'!$K$1:$K$88,ROW(A1))</f>
        <v>2.5365269461077844</v>
      </c>
      <c r="O5" s="258">
        <f>COUNTIF($N$4:$N5,$N5)-1</f>
        <v>0</v>
      </c>
      <c r="P5" s="505">
        <f t="shared" ref="P5:P68" si="1">N5+O5</f>
        <v>2.5365269461077844</v>
      </c>
      <c r="Q5" s="258" t="str">
        <f t="shared" ref="Q5:Q68" ca="1" si="2">IF(O5&gt;0,MATCH(P5-1,$P$1:$P$87,0),"")</f>
        <v/>
      </c>
      <c r="R5" s="258">
        <f ca="1">IF(Q5="",MATCH(N5,'寄与度･寄与率浜松'!$K$1:$K$88,0),MATCH(N5,INDIRECT("寄与度・寄与率!$L"&amp;INDEX(R:R,Q5)+1&amp;":$L87"),0)+INDEX(R:R,Q5))</f>
        <v>7</v>
      </c>
    </row>
    <row r="6" spans="1:18" ht="15.75" customHeight="1">
      <c r="A6" s="458" t="str">
        <f ca="1">IF(ISERROR(N6)=TRUE,"",INDEX('寄与度･寄与率浜松'!B:B,'前年比寄与度順 ・浜松'!$R6)&amp;INDEX('寄与度･寄与率浜松'!C:C,'前年比寄与度順 ・浜松'!R6)&amp;INDEX('寄与度･寄与率浜松'!D:D,'前年比寄与度順 ・浜松'!R6)&amp;INDEX('寄与度･寄与率浜松'!E:E,'前年比寄与度順 ・浜松'!R6))</f>
        <v>生鮮食品を除く総合</v>
      </c>
      <c r="B6" s="462"/>
      <c r="C6" s="462"/>
      <c r="D6" s="462"/>
      <c r="E6" s="462"/>
      <c r="F6" s="469" t="str">
        <f t="shared" ca="1" si="0"/>
        <v/>
      </c>
      <c r="G6" s="476">
        <v>2.4900000000000002</v>
      </c>
      <c r="H6" s="479">
        <f ca="1">IF(ISERROR($N6)=TRUE,"",INDEX('寄与度･寄与率浜松'!G:G,'前年比寄与度順 ・浜松'!$R6))</f>
        <v>9609</v>
      </c>
      <c r="I6" s="484">
        <f ca="1">IF(ISERROR($N6)=TRUE,"",INDEX('寄与度･寄与率浜松'!H:H,'前年比寄与度順 ・浜松'!$R6))</f>
        <v>100.2</v>
      </c>
      <c r="J6" s="484">
        <f ca="1">IF(ISERROR($N6)=TRUE,"",INDEX('寄与度･寄与率浜松'!I:I,'前年比寄与度順 ・浜松'!$R6))</f>
        <v>102.8</v>
      </c>
      <c r="K6" s="490">
        <f ca="1">IF(ISERROR($N6)=TRUE,"",INDEX('寄与度･寄与率浜松'!J:J,'前年比寄与度順 ・浜松'!$R6))</f>
        <v>2.6</v>
      </c>
      <c r="L6" s="495">
        <f ca="1">IF(ISERROR($N6)=TRUE,"",INDEX('寄与度･寄与率浜松'!K:K,'前年比寄与度順 ・浜松'!$R6))</f>
        <v>2.4933532934131688</v>
      </c>
      <c r="M6" s="501">
        <f ca="1">IF(ISERROR($N6)=TRUE,"",INDEX('寄与度･寄与率浜松'!L:L,'前年比寄与度順 ・浜松'!$R6))</f>
        <v>89.048331907613175</v>
      </c>
      <c r="N6" s="505">
        <f>LARGE('寄与度･寄与率浜松'!$K$1:$K$88,ROW(A2))</f>
        <v>2.4933532934131688</v>
      </c>
      <c r="O6" s="258">
        <f>COUNTIF($N$4:$N6,$N6)-1</f>
        <v>0</v>
      </c>
      <c r="P6" s="505">
        <f t="shared" si="1"/>
        <v>2.4933532934131688</v>
      </c>
      <c r="Q6" s="258" t="str">
        <f t="shared" ca="1" si="2"/>
        <v/>
      </c>
      <c r="R6" s="258">
        <f ca="1">IF(Q6="",MATCH(N6,'寄与度･寄与率浜松'!$K$1:$K$88,0),MATCH(N6,INDIRECT("寄与度・寄与率!$L"&amp;INDEX(R:R,Q6)+1&amp;":$L87"),0)+INDEX(R:R,Q6))</f>
        <v>6</v>
      </c>
    </row>
    <row r="7" spans="1:18" ht="15.75" customHeight="1">
      <c r="A7" s="458" t="str">
        <f ca="1">IF(ISERROR(N7)=TRUE,"",INDEX('寄与度･寄与率浜松'!B:B,'前年比寄与度順 ・浜松'!$R7)&amp;INDEX('寄与度･寄与率浜松'!C:C,'前年比寄与度順 ・浜松'!R7)&amp;INDEX('寄与度･寄与率浜松'!D:D,'前年比寄与度順 ・浜松'!R7)&amp;INDEX('寄与度･寄与率浜松'!E:E,'前年比寄与度順 ・浜松'!R7))</f>
        <v>持家の帰属家賃及び生鮮食品を除く総合</v>
      </c>
      <c r="B7" s="462"/>
      <c r="C7" s="462"/>
      <c r="D7" s="462"/>
      <c r="E7" s="462"/>
      <c r="F7" s="469" t="str">
        <f t="shared" ca="1" si="0"/>
        <v/>
      </c>
      <c r="G7" s="476">
        <v>2.19</v>
      </c>
      <c r="H7" s="479">
        <f ca="1">IF(ISERROR($N7)=TRUE,"",INDEX('寄与度･寄与率浜松'!G:G,'前年比寄与度順 ・浜松'!$R7))</f>
        <v>8081</v>
      </c>
      <c r="I7" s="484">
        <f ca="1">IF(ISERROR($N7)=TRUE,"",INDEX('寄与度･寄与率浜松'!H:H,'前年比寄与度順 ・浜松'!$R7))</f>
        <v>99.6</v>
      </c>
      <c r="J7" s="484">
        <f ca="1">IF(ISERROR($N7)=TRUE,"",INDEX('寄与度･寄与率浜松'!I:I,'前年比寄与度順 ・浜松'!$R7))</f>
        <v>102.3</v>
      </c>
      <c r="K7" s="490">
        <f ca="1">IF(ISERROR($N7)=TRUE,"",INDEX('寄与度･寄与率浜松'!J:J,'前年比寄与度順 ・浜松'!$R7))</f>
        <v>2.7</v>
      </c>
      <c r="L7" s="495">
        <f ca="1">IF(ISERROR($N7)=TRUE,"",INDEX('寄与度･寄与率浜松'!K:K,'前年比寄与度順 ・浜松'!$R7))</f>
        <v>2.1775149700598821</v>
      </c>
      <c r="M7" s="501">
        <f ca="1">IF(ISERROR($N7)=TRUE,"",INDEX('寄与度･寄与率浜松'!L:L,'前年比寄与度順 ・浜松'!$R7))</f>
        <v>77.768391787852948</v>
      </c>
      <c r="N7" s="505">
        <f>LARGE('寄与度･寄与率浜松'!$K$1:$K$88,ROW(A3))</f>
        <v>2.1775149700598821</v>
      </c>
      <c r="O7" s="258">
        <f>COUNTIF($N$4:$N7,$N7)-1</f>
        <v>0</v>
      </c>
      <c r="P7" s="505">
        <f t="shared" si="1"/>
        <v>2.1775149700598821</v>
      </c>
      <c r="Q7" s="258" t="str">
        <f t="shared" ca="1" si="2"/>
        <v/>
      </c>
      <c r="R7" s="258">
        <f ca="1">IF(Q7="",MATCH(N7,'寄与度･寄与率浜松'!$K$1:$K$88,0),MATCH(N7,INDIRECT("寄与度・寄与率!$L"&amp;INDEX(R:R,Q7)+1&amp;":$L87"),0)+INDEX(R:R,Q7))</f>
        <v>8</v>
      </c>
    </row>
    <row r="8" spans="1:18" ht="15.75" customHeight="1">
      <c r="A8" s="458" t="str">
        <f ca="1">IF(ISERROR(N8)=TRUE,"",INDEX('寄与度･寄与率浜松'!B:B,'前年比寄与度順 ・浜松'!$R8)&amp;INDEX('寄与度･寄与率浜松'!C:C,'前年比寄与度順 ・浜松'!R8)&amp;INDEX('寄与度･寄与率浜松'!D:D,'前年比寄与度順 ・浜松'!R8)&amp;INDEX('寄与度･寄与率浜松'!E:E,'前年比寄与度順 ・浜松'!R8))</f>
        <v>光熱・水道</v>
      </c>
      <c r="B8" s="462"/>
      <c r="C8" s="462"/>
      <c r="D8" s="462"/>
      <c r="E8" s="462"/>
      <c r="F8" s="469" t="str">
        <f t="shared" ca="1" si="0"/>
        <v/>
      </c>
      <c r="G8" s="476">
        <v>1.27</v>
      </c>
      <c r="H8" s="479">
        <f ca="1">IF(ISERROR($N8)=TRUE,"",INDEX('寄与度･寄与率浜松'!G:G,'前年比寄与度順 ・浜松'!$R8))</f>
        <v>689</v>
      </c>
      <c r="I8" s="484">
        <f ca="1">IF(ISERROR($N8)=TRUE,"",INDEX('寄与度･寄与率浜松'!H:H,'前年比寄与度順 ・浜松'!$R8))</f>
        <v>99.7</v>
      </c>
      <c r="J8" s="484">
        <f ca="1">IF(ISERROR($N8)=TRUE,"",INDEX('寄与度･寄与率浜松'!I:I,'前年比寄与度順 ・浜松'!$R8))</f>
        <v>118.2</v>
      </c>
      <c r="K8" s="490">
        <f ca="1">IF(ISERROR($N8)=TRUE,"",INDEX('寄与度･寄与率浜松'!J:J,'前年比寄与度順 ・浜松'!$R8))</f>
        <v>18.5</v>
      </c>
      <c r="L8" s="495">
        <f ca="1">IF(ISERROR($N8)=TRUE,"",INDEX('寄与度･寄与率浜松'!K:K,'前年比寄与度順 ・浜松'!$R8))</f>
        <v>1.2721057884231537</v>
      </c>
      <c r="M8" s="501">
        <f ca="1">IF(ISERROR($N8)=TRUE,"",INDEX('寄与度･寄与率浜松'!L:L,'前年比寄与度順 ・浜松'!$R8))</f>
        <v>45.432349586541207</v>
      </c>
      <c r="N8" s="505">
        <f>LARGE('寄与度･寄与率浜松'!$K$1:$K$88,ROW(A4))</f>
        <v>1.2721057884231537</v>
      </c>
      <c r="O8" s="258">
        <f>COUNTIF($N$4:$N8,$N8)-1</f>
        <v>0</v>
      </c>
      <c r="P8" s="505">
        <f t="shared" si="1"/>
        <v>1.2721057884231537</v>
      </c>
      <c r="Q8" s="258" t="str">
        <f t="shared" ca="1" si="2"/>
        <v/>
      </c>
      <c r="R8" s="258">
        <f ca="1">IF(Q8="",MATCH(N8,'寄与度･寄与率浜松'!$K$1:$K$88,0),MATCH(N8,INDIRECT("寄与度・寄与率!$L"&amp;INDEX(R:R,Q8)+1&amp;":$L87"),0)+INDEX(R:R,Q8))</f>
        <v>37</v>
      </c>
    </row>
    <row r="9" spans="1:18" ht="14.45" customHeight="1">
      <c r="A9" s="458" t="str">
        <f ca="1">IF(ISERROR(N9)=TRUE,"",INDEX('寄与度･寄与率浜松'!B:B,'前年比寄与度順 ・浜松'!$R9)&amp;INDEX('寄与度･寄与率浜松'!C:C,'前年比寄与度順 ・浜松'!R9)&amp;INDEX('寄与度･寄与率浜松'!D:D,'前年比寄与度順 ・浜松'!R9)&amp;INDEX('寄与度･寄与率浜松'!E:E,'前年比寄与度順 ・浜松'!R9))</f>
        <v>生鮮食品及びエネルギーを除く総合</v>
      </c>
      <c r="B9" s="462"/>
      <c r="C9" s="462"/>
      <c r="D9" s="462"/>
      <c r="E9" s="462"/>
      <c r="F9" s="469" t="str">
        <f t="shared" ca="1" si="0"/>
        <v/>
      </c>
      <c r="G9" s="476">
        <v>0.94</v>
      </c>
      <c r="H9" s="479">
        <f ca="1">IF(ISERROR($N9)=TRUE,"",INDEX('寄与度･寄与率浜松'!G:G,'前年比寄与度順 ・浜松'!$R9))</f>
        <v>8863</v>
      </c>
      <c r="I9" s="484">
        <f ca="1">IF(ISERROR($N9)=TRUE,"",INDEX('寄与度･寄与率浜松'!H:H,'前年比寄与度順 ・浜松'!$R9))</f>
        <v>99.9</v>
      </c>
      <c r="J9" s="484">
        <f ca="1">IF(ISERROR($N9)=TRUE,"",INDEX('寄与度･寄与率浜松'!I:I,'前年比寄与度順 ・浜松'!$R9))</f>
        <v>101</v>
      </c>
      <c r="K9" s="490">
        <f ca="1">IF(ISERROR($N9)=TRUE,"",INDEX('寄与度･寄与率浜松'!J:J,'前年比寄与度順 ・浜松'!$R9))</f>
        <v>1.1000000000000001</v>
      </c>
      <c r="L9" s="495">
        <f ca="1">IF(ISERROR($N9)=TRUE,"",INDEX('寄与度･寄与率浜松'!K:K,'前年比寄与度順 ・浜松'!$R9))</f>
        <v>0.97298403193612271</v>
      </c>
      <c r="M9" s="501">
        <f ca="1">IF(ISERROR($N9)=TRUE,"",INDEX('寄与度･寄与率浜松'!L:L,'前年比寄与度順 ・浜松'!$R9))</f>
        <v>34.749429712004385</v>
      </c>
      <c r="N9" s="505">
        <f ca="1">LARGE('寄与度･寄与率浜松'!$K$1:$K$88,ROW(A5))</f>
        <v>0.97298403193612271</v>
      </c>
      <c r="O9" s="258">
        <f ca="1">COUNTIF($N$4:$N9,$N9)-1</f>
        <v>0</v>
      </c>
      <c r="P9" s="505">
        <f t="shared" ca="1" si="1"/>
        <v>0.97298403193612271</v>
      </c>
      <c r="Q9" s="258" t="str">
        <f t="shared" ca="1" si="2"/>
        <v/>
      </c>
      <c r="R9" s="258">
        <f ca="1">IF(Q9="",MATCH(N9,'寄与度･寄与率浜松'!$K$1:$K$88,0),MATCH(N9,INDIRECT("寄与度・寄与率!$L"&amp;INDEX(R:R,Q9)+1&amp;":$L87"),0)+INDEX(R:R,Q9))</f>
        <v>9</v>
      </c>
    </row>
    <row r="10" spans="1:18" ht="15.75" customHeight="1">
      <c r="A10" s="458" t="str">
        <f ca="1">IF(ISERROR(N10)=TRUE,"",INDEX('寄与度･寄与率浜松'!B:B,'前年比寄与度順 ・浜松'!$R10)&amp;INDEX('寄与度･寄与率浜松'!C:C,'前年比寄与度順 ・浜松'!R10)&amp;INDEX('寄与度･寄与率浜松'!D:D,'前年比寄与度順 ・浜松'!R10)&amp;INDEX('寄与度･寄与率浜松'!E:E,'前年比寄与度順 ・浜松'!R10))</f>
        <v>電気代</v>
      </c>
      <c r="B10" s="462"/>
      <c r="C10" s="462"/>
      <c r="D10" s="462"/>
      <c r="E10" s="462"/>
      <c r="F10" s="469">
        <f t="shared" ca="1" si="0"/>
        <v>1</v>
      </c>
      <c r="G10" s="476">
        <v>0.95</v>
      </c>
      <c r="H10" s="479">
        <f ca="1">IF(ISERROR($N10)=TRUE,"",INDEX('寄与度･寄与率浜松'!G:G,'前年比寄与度順 ・浜松'!$R10))</f>
        <v>345</v>
      </c>
      <c r="I10" s="484">
        <f ca="1">IF(ISERROR($N10)=TRUE,"",INDEX('寄与度･寄与率浜松'!H:H,'前年比寄与度順 ・浜松'!$R10))</f>
        <v>99</v>
      </c>
      <c r="J10" s="484">
        <f ca="1">IF(ISERROR($N10)=TRUE,"",INDEX('寄与度･寄与率浜松'!I:I,'前年比寄与度順 ・浜松'!$R10))</f>
        <v>126.6</v>
      </c>
      <c r="K10" s="490">
        <f ca="1">IF(ISERROR($N10)=TRUE,"",INDEX('寄与度･寄与率浜松'!J:J,'前年比寄与度順 ・浜松'!$R10))</f>
        <v>27.8</v>
      </c>
      <c r="L10" s="495">
        <f ca="1">IF(ISERROR($N10)=TRUE,"",INDEX('寄与度･寄与率浜松'!K:K,'前年比寄与度順 ・浜松'!$R10))</f>
        <v>0.95029940119760459</v>
      </c>
      <c r="M10" s="501">
        <f ca="1">IF(ISERROR($N10)=TRUE,"",INDEX('寄与度･寄与率浜松'!L:L,'前年比寄与度順 ・浜松'!$R10))</f>
        <v>33.939264328485876</v>
      </c>
      <c r="N10" s="505">
        <f ca="1">LARGE('寄与度･寄与率浜松'!$K$1:$K$88,ROW(A6))</f>
        <v>0.95029940119760459</v>
      </c>
      <c r="O10" s="258">
        <f ca="1">COUNTIF($N$4:$N10,$N10)-1</f>
        <v>0</v>
      </c>
      <c r="P10" s="505">
        <f t="shared" ca="1" si="1"/>
        <v>0.95029940119760459</v>
      </c>
      <c r="Q10" s="258" t="str">
        <f t="shared" ca="1" si="2"/>
        <v/>
      </c>
      <c r="R10" s="258">
        <f ca="1">IF(Q10="",MATCH(N10,'寄与度･寄与率浜松'!$K$1:$K$88,0),MATCH(N10,INDIRECT("寄与度・寄与率!$L"&amp;INDEX(R:R,Q10)+1&amp;":$L87"),0)+INDEX(R:R,Q10))</f>
        <v>38</v>
      </c>
    </row>
    <row r="11" spans="1:18" s="258" customFormat="1" ht="15.75" customHeight="1">
      <c r="A11" s="458" t="str">
        <f ca="1">IF(ISERROR(N11)=TRUE,"",INDEX('寄与度･寄与率浜松'!B:B,'前年比寄与度順 ・浜松'!$R11)&amp;INDEX('寄与度･寄与率浜松'!C:C,'前年比寄与度順 ・浜松'!R11)&amp;INDEX('寄与度･寄与率浜松'!D:D,'前年比寄与度順 ・浜松'!R11)&amp;INDEX('寄与度･寄与率浜松'!E:E,'前年比寄与度順 ・浜松'!R11))</f>
        <v>食料</v>
      </c>
      <c r="B11" s="462"/>
      <c r="C11" s="462"/>
      <c r="D11" s="462"/>
      <c r="E11" s="462"/>
      <c r="F11" s="469" t="str">
        <f t="shared" ca="1" si="0"/>
        <v/>
      </c>
      <c r="G11" s="476">
        <v>0.91</v>
      </c>
      <c r="H11" s="479">
        <f ca="1">IF(ISERROR($N11)=TRUE,"",INDEX('寄与度･寄与率浜松'!G:G,'前年比寄与度順 ・浜松'!$R11))</f>
        <v>2621</v>
      </c>
      <c r="I11" s="484">
        <f ca="1">IF(ISERROR($N11)=TRUE,"",INDEX('寄与度･寄与率浜松'!H:H,'前年比寄与度順 ・浜松'!$R11))</f>
        <v>100</v>
      </c>
      <c r="J11" s="484">
        <f ca="1">IF(ISERROR($N11)=TRUE,"",INDEX('寄与度･寄与率浜松'!I:I,'前年比寄与度順 ・浜松'!$R11))</f>
        <v>103.5</v>
      </c>
      <c r="K11" s="490">
        <f ca="1">IF(ISERROR($N11)=TRUE,"",INDEX('寄与度･寄与率浜松'!J:J,'前年比寄与度順 ・浜松'!$R11))</f>
        <v>3.5</v>
      </c>
      <c r="L11" s="495">
        <f ca="1">IF(ISERROR($N11)=TRUE,"",INDEX('寄与度･寄与率浜松'!K:K,'前年比寄与度順 ・浜松'!$R11))</f>
        <v>0.91551896207584826</v>
      </c>
      <c r="M11" s="501">
        <f ca="1">IF(ISERROR($N11)=TRUE,"",INDEX('寄与度･寄与率浜松'!L:L,'前年比寄与度順 ・浜松'!$R11))</f>
        <v>32.697105788423151</v>
      </c>
      <c r="N11" s="505">
        <f ca="1">LARGE('寄与度･寄与率浜松'!$K$1:$K$88,ROW(A7))</f>
        <v>0.91551896207584826</v>
      </c>
      <c r="O11" s="258">
        <f ca="1">COUNTIF($N$4:$N11,$N11)-1</f>
        <v>0</v>
      </c>
      <c r="P11" s="505">
        <f t="shared" ca="1" si="1"/>
        <v>0.91551896207584826</v>
      </c>
      <c r="Q11" s="258" t="str">
        <f t="shared" ca="1" si="2"/>
        <v/>
      </c>
      <c r="R11" s="258">
        <f ca="1">IF(Q11="",MATCH(N11,'寄与度･寄与率浜松'!$K$1:$K$88,0),MATCH(N11,INDIRECT("寄与度・寄与率!$L"&amp;INDEX(R:R,Q11)+1&amp;":$L87"),0)+INDEX(R:R,Q11))</f>
        <v>12</v>
      </c>
    </row>
    <row r="12" spans="1:18" ht="15.75" customHeight="1">
      <c r="A12" s="458" t="str">
        <f ca="1">IF(ISERROR(N12)=TRUE,"",INDEX('寄与度･寄与率浜松'!B:B,'前年比寄与度順 ・浜松'!$R12)&amp;INDEX('寄与度･寄与率浜松'!C:C,'前年比寄与度順 ・浜松'!R12)&amp;INDEX('寄与度･寄与率浜松'!D:D,'前年比寄与度順 ・浜松'!R12)&amp;INDEX('寄与度･寄与率浜松'!E:E,'前年比寄与度順 ・浜松'!R12))</f>
        <v>生鮮食品を除く食料</v>
      </c>
      <c r="B12" s="462"/>
      <c r="C12" s="462"/>
      <c r="D12" s="462"/>
      <c r="E12" s="462"/>
      <c r="F12" s="469" t="str">
        <f t="shared" ca="1" si="0"/>
        <v/>
      </c>
      <c r="G12" s="476">
        <v>0.59</v>
      </c>
      <c r="H12" s="479">
        <f ca="1">IF(ISERROR($N12)=TRUE,"",INDEX('寄与度･寄与率浜松'!G:G,'前年比寄与度順 ・浜松'!$R12))</f>
        <v>2231</v>
      </c>
      <c r="I12" s="484">
        <f ca="1">IF(ISERROR($N12)=TRUE,"",INDEX('寄与度･寄与率浜松'!H:H,'前年比寄与度順 ・浜松'!$R12))</f>
        <v>100.1</v>
      </c>
      <c r="J12" s="484">
        <f ca="1">IF(ISERROR($N12)=TRUE,"",INDEX('寄与度･寄与率浜松'!I:I,'前年比寄与度順 ・浜松'!$R12))</f>
        <v>102.8</v>
      </c>
      <c r="K12" s="490">
        <f ca="1">IF(ISERROR($N12)=TRUE,"",INDEX('寄与度･寄与率浜松'!J:J,'前年比寄与度順 ・浜松'!$R12))</f>
        <v>2.6</v>
      </c>
      <c r="L12" s="495">
        <f ca="1">IF(ISERROR($N12)=TRUE,"",INDEX('寄与度･寄与率浜松'!K:K,'前年比寄与度順 ・浜松'!$R12))</f>
        <v>0.6011676646706593</v>
      </c>
      <c r="M12" s="501">
        <f ca="1">IF(ISERROR($N12)=TRUE,"",INDEX('寄与度･寄与率浜松'!L:L,'前年比寄与度順 ・浜松'!$R12))</f>
        <v>21.470273738237832</v>
      </c>
      <c r="N12" s="505">
        <f ca="1">LARGE('寄与度･寄与率浜松'!$K$1:$K$88,ROW(A8))</f>
        <v>0.6011676646706593</v>
      </c>
      <c r="O12" s="258">
        <f ca="1">COUNTIF($N$4:$N12,$N12)-1</f>
        <v>0</v>
      </c>
      <c r="P12" s="505">
        <f t="shared" ca="1" si="1"/>
        <v>0.6011676646706593</v>
      </c>
      <c r="Q12" s="258" t="str">
        <f t="shared" ca="1" si="2"/>
        <v/>
      </c>
      <c r="R12" s="258">
        <f ca="1">IF(Q12="",MATCH(N12,'寄与度･寄与率浜松'!$K$1:$K$88,0),MATCH(N12,INDIRECT("寄与度・寄与率!$L"&amp;INDEX(R:R,Q12)+1&amp;":$L87"),0)+INDEX(R:R,Q12))</f>
        <v>14</v>
      </c>
    </row>
    <row r="13" spans="1:18" ht="15.75" customHeight="1">
      <c r="A13" s="458" t="str">
        <f ca="1">IF(ISERROR(N13)=TRUE,"",INDEX('寄与度･寄与率浜松'!B:B,'前年比寄与度順 ・浜松'!$R13)&amp;INDEX('寄与度･寄与率浜松'!C:C,'前年比寄与度順 ・浜松'!R13)&amp;INDEX('寄与度･寄与率浜松'!D:D,'前年比寄与度順 ・浜松'!R13)&amp;INDEX('寄与度･寄与率浜松'!E:E,'前年比寄与度順 ・浜松'!R13))</f>
        <v>住居</v>
      </c>
      <c r="B13" s="462"/>
      <c r="C13" s="462"/>
      <c r="D13" s="462"/>
      <c r="E13" s="462"/>
      <c r="F13" s="469" t="str">
        <f t="shared" ca="1" si="0"/>
        <v/>
      </c>
      <c r="G13" s="476">
        <v>0.41</v>
      </c>
      <c r="H13" s="479">
        <f ca="1">IF(ISERROR($N13)=TRUE,"",INDEX('寄与度･寄与率浜松'!G:G,'前年比寄与度順 ・浜松'!$R13))</f>
        <v>2049</v>
      </c>
      <c r="I13" s="484">
        <f ca="1">IF(ISERROR($N13)=TRUE,"",INDEX('寄与度･寄与率浜松'!H:H,'前年比寄与度順 ・浜松'!$R13))</f>
        <v>102.9</v>
      </c>
      <c r="J13" s="484">
        <f ca="1">IF(ISERROR($N13)=TRUE,"",INDEX('寄与度･寄与率浜松'!I:I,'前年比寄与度順 ・浜松'!$R13))</f>
        <v>104.9</v>
      </c>
      <c r="K13" s="490">
        <f ca="1">IF(ISERROR($N13)=TRUE,"",INDEX('寄与度･寄与率浜松'!J:J,'前年比寄与度順 ・浜松'!$R13))</f>
        <v>2</v>
      </c>
      <c r="L13" s="495">
        <f ca="1">IF(ISERROR($N13)=TRUE,"",INDEX('寄与度･寄与率浜松'!K:K,'前年比寄与度順 ・浜松'!$R13))</f>
        <v>0.40898203592814369</v>
      </c>
      <c r="M13" s="501">
        <f ca="1">IF(ISERROR($N13)=TRUE,"",INDEX('寄与度･寄与率浜松'!L:L,'前年比寄与度順 ・浜松'!$R13))</f>
        <v>14.60650128314799</v>
      </c>
      <c r="N13" s="505">
        <f ca="1">LARGE('寄与度･寄与率浜松'!$K$1:$K$88,ROW(A9))</f>
        <v>0.40898203592814369</v>
      </c>
      <c r="O13" s="258">
        <f ca="1">COUNTIF($N$4:$N13,$N13)-1</f>
        <v>0</v>
      </c>
      <c r="P13" s="505">
        <f t="shared" ca="1" si="1"/>
        <v>0.40898203592814369</v>
      </c>
      <c r="Q13" s="258" t="str">
        <f t="shared" ca="1" si="2"/>
        <v/>
      </c>
      <c r="R13" s="258">
        <f ca="1">IF(Q13="",MATCH(N13,'寄与度･寄与率浜松'!$K$1:$K$88,0),MATCH(N13,INDIRECT("寄与度・寄与率!$L"&amp;INDEX(R:R,Q13)+1&amp;":$L87"),0)+INDEX(R:R,Q13))</f>
        <v>31</v>
      </c>
    </row>
    <row r="14" spans="1:18" ht="15.75" customHeight="1">
      <c r="A14" s="458" t="str">
        <f ca="1">IF(ISERROR(N14)=TRUE,"",INDEX('寄与度･寄与率浜松'!B:B,'前年比寄与度順 ・浜松'!$R14)&amp;INDEX('寄与度･寄与率浜松'!C:C,'前年比寄与度順 ・浜松'!R14)&amp;INDEX('寄与度･寄与率浜松'!D:D,'前年比寄与度順 ・浜松'!R14)&amp;INDEX('寄与度･寄与率浜松'!E:E,'前年比寄与度順 ・浜松'!R14))</f>
        <v>食料（酒類を除く）及びエネルギーを除く総合</v>
      </c>
      <c r="B14" s="462"/>
      <c r="C14" s="462"/>
      <c r="D14" s="462"/>
      <c r="E14" s="462"/>
      <c r="F14" s="469" t="str">
        <f t="shared" ca="1" si="0"/>
        <v/>
      </c>
      <c r="G14" s="476">
        <v>0.36</v>
      </c>
      <c r="H14" s="479">
        <f ca="1">IF(ISERROR($N14)=TRUE,"",INDEX('寄与度･寄与率浜松'!G:G,'前年比寄与度順 ・浜松'!$R14))</f>
        <v>6712</v>
      </c>
      <c r="I14" s="484">
        <f ca="1">IF(ISERROR($N14)=TRUE,"",INDEX('寄与度･寄与率浜松'!H:H,'前年比寄与度順 ・浜松'!$R14))</f>
        <v>99.8</v>
      </c>
      <c r="J14" s="484">
        <f ca="1">IF(ISERROR($N14)=TRUE,"",INDEX('寄与度･寄与率浜松'!I:I,'前年比寄与度順 ・浜松'!$R14))</f>
        <v>100.4</v>
      </c>
      <c r="K14" s="490">
        <f ca="1">IF(ISERROR($N14)=TRUE,"",INDEX('寄与度･寄与率浜松'!J:J,'前年比寄与度順 ・浜松'!$R14))</f>
        <v>0.5</v>
      </c>
      <c r="L14" s="495">
        <f ca="1">IF(ISERROR($N14)=TRUE,"",INDEX('寄与度･寄与率浜松'!K:K,'前年比寄与度順 ・浜松'!$R14))</f>
        <v>0.4019161676646763</v>
      </c>
      <c r="M14" s="501">
        <f ca="1">IF(ISERROR($N14)=TRUE,"",INDEX('寄与度･寄与率浜松'!L:L,'前年比寄与度順 ・浜松'!$R14))</f>
        <v>14.354148845167011</v>
      </c>
      <c r="N14" s="505">
        <f ca="1">LARGE('寄与度･寄与率浜松'!$K$1:$K$88,ROW(A10))</f>
        <v>0.4019161676646763</v>
      </c>
      <c r="O14" s="258">
        <f ca="1">COUNTIF($N$4:$N14,$N14)-1</f>
        <v>0</v>
      </c>
      <c r="P14" s="505">
        <f t="shared" ca="1" si="1"/>
        <v>0.4019161676646763</v>
      </c>
      <c r="Q14" s="258" t="str">
        <f t="shared" ca="1" si="2"/>
        <v/>
      </c>
      <c r="R14" s="258">
        <f ca="1">IF(Q14="",MATCH(N14,'寄与度･寄与率浜松'!$K$1:$K$88,0),MATCH(N14,INDIRECT("寄与度・寄与率!$L"&amp;INDEX(R:R,Q14)+1&amp;":$L87"),0)+INDEX(R:R,Q14))</f>
        <v>10</v>
      </c>
    </row>
    <row r="15" spans="1:18" ht="15.75" customHeight="1">
      <c r="A15" s="458" t="str">
        <f ca="1">IF(ISERROR(N15)=TRUE,"",INDEX('寄与度･寄与率浜松'!B:B,'前年比寄与度順 ・浜松'!$R15)&amp;INDEX('寄与度･寄与率浜松'!C:C,'前年比寄与度順 ・浜松'!R15)&amp;INDEX('寄与度･寄与率浜松'!D:D,'前年比寄与度順 ・浜松'!R15)&amp;INDEX('寄与度･寄与率浜松'!E:E,'前年比寄与度順 ・浜松'!R15))</f>
        <v>自動車等関係費</v>
      </c>
      <c r="B15" s="462"/>
      <c r="C15" s="462"/>
      <c r="D15" s="462"/>
      <c r="E15" s="462"/>
      <c r="F15" s="469">
        <f t="shared" ca="1" si="0"/>
        <v>1</v>
      </c>
      <c r="G15" s="476">
        <v>0.36</v>
      </c>
      <c r="H15" s="479">
        <f ca="1">IF(ISERROR($N15)=TRUE,"",INDEX('寄与度･寄与率浜松'!G:G,'前年比寄与度順 ・浜松'!$R15))</f>
        <v>1099</v>
      </c>
      <c r="I15" s="484">
        <f ca="1">IF(ISERROR($N15)=TRUE,"",INDEX('寄与度･寄与率浜松'!H:H,'前年比寄与度順 ・浜松'!$R15))</f>
        <v>102.8</v>
      </c>
      <c r="J15" s="484">
        <f ca="1">IF(ISERROR($N15)=TRUE,"",INDEX('寄与度･寄与率浜松'!I:I,'前年比寄与度順 ・浜松'!$R15))</f>
        <v>106.2</v>
      </c>
      <c r="K15" s="490">
        <f ca="1">IF(ISERROR($N15)=TRUE,"",INDEX('寄与度･寄与率浜松'!J:J,'前年比寄与度順 ・浜松'!$R15))</f>
        <v>3.2</v>
      </c>
      <c r="L15" s="495">
        <f ca="1">IF(ISERROR($N15)=TRUE,"",INDEX('寄与度･寄与率浜松'!K:K,'前年比寄与度順 ・浜松'!$R15))</f>
        <v>0.37291417165668722</v>
      </c>
      <c r="M15" s="501">
        <f ca="1">IF(ISERROR($N15)=TRUE,"",INDEX('寄与度･寄与率浜松'!L:L,'前年比寄与度順 ・浜松'!$R15))</f>
        <v>13.318363273453116</v>
      </c>
      <c r="N15" s="505">
        <f ca="1">LARGE('寄与度･寄与率浜松'!$K$1:$K$88,ROW(A11))</f>
        <v>0.37291417165668722</v>
      </c>
      <c r="O15" s="258">
        <f ca="1">COUNTIF($N$4:$N15,$N15)-1</f>
        <v>0</v>
      </c>
      <c r="P15" s="505">
        <f t="shared" ca="1" si="1"/>
        <v>0.37291417165668722</v>
      </c>
      <c r="Q15" s="258" t="str">
        <f t="shared" ca="1" si="2"/>
        <v/>
      </c>
      <c r="R15" s="258">
        <f ca="1">IF(Q15="",MATCH(N15,'寄与度･寄与率浜松'!$K$1:$K$88,0),MATCH(N15,INDIRECT("寄与度・寄与率!$L"&amp;INDEX(R:R,Q15)+1&amp;":$L87"),0)+INDEX(R:R,Q15))</f>
        <v>69</v>
      </c>
    </row>
    <row r="16" spans="1:18" ht="15.75" customHeight="1">
      <c r="A16" s="458" t="str">
        <f ca="1">IF(ISERROR(N16)=TRUE,"",INDEX('寄与度･寄与率浜松'!B:B,'前年比寄与度順 ・浜松'!$R16)&amp;INDEX('寄与度･寄与率浜松'!C:C,'前年比寄与度順 ・浜松'!R16)&amp;INDEX('寄与度･寄与率浜松'!D:D,'前年比寄与度順 ・浜松'!R16)&amp;INDEX('寄与度･寄与率浜松'!E:E,'前年比寄与度順 ・浜松'!R16))</f>
        <v>家賃</v>
      </c>
      <c r="B16" s="462"/>
      <c r="C16" s="462"/>
      <c r="D16" s="462"/>
      <c r="E16" s="462"/>
      <c r="F16" s="469">
        <f t="shared" ca="1" si="0"/>
        <v>1</v>
      </c>
      <c r="G16" s="476">
        <v>0.33</v>
      </c>
      <c r="H16" s="479">
        <f ca="1">IF(ISERROR($N16)=TRUE,"",INDEX('寄与度･寄与率浜松'!G:G,'前年比寄与度順 ・浜松'!$R16))</f>
        <v>1703</v>
      </c>
      <c r="I16" s="484">
        <f ca="1">IF(ISERROR($N16)=TRUE,"",INDEX('寄与度･寄与率浜松'!H:H,'前年比寄与度順 ・浜松'!$R16))</f>
        <v>103.3</v>
      </c>
      <c r="J16" s="484">
        <f ca="1">IF(ISERROR($N16)=TRUE,"",INDEX('寄与度･寄与率浜松'!I:I,'前年比寄与度順 ・浜松'!$R16))</f>
        <v>105.2</v>
      </c>
      <c r="K16" s="490">
        <f ca="1">IF(ISERROR($N16)=TRUE,"",INDEX('寄与度･寄与率浜松'!J:J,'前年比寄与度順 ・浜松'!$R16))</f>
        <v>1.9</v>
      </c>
      <c r="L16" s="495">
        <f ca="1">IF(ISERROR($N16)=TRUE,"",INDEX('寄与度･寄与率浜松'!K:K,'前年比寄与度順 ・浜松'!$R16))</f>
        <v>0.32292415169660776</v>
      </c>
      <c r="M16" s="501">
        <f ca="1">IF(ISERROR($N16)=TRUE,"",INDEX('寄与度･寄与率浜松'!L:L,'前年比寄与度順 ・浜松'!$R16))</f>
        <v>11.533005417735993</v>
      </c>
      <c r="N16" s="505">
        <f ca="1">LARGE('寄与度･寄与率浜松'!$K$1:$K$88,ROW(A12))</f>
        <v>0.32292415169660776</v>
      </c>
      <c r="O16" s="258">
        <f ca="1">COUNTIF($N$4:$N16,$N16)-1</f>
        <v>0</v>
      </c>
      <c r="P16" s="505">
        <f t="shared" ca="1" si="1"/>
        <v>0.32292415169660776</v>
      </c>
      <c r="Q16" s="258" t="str">
        <f t="shared" ca="1" si="2"/>
        <v/>
      </c>
      <c r="R16" s="258">
        <f ca="1">IF(Q16="",MATCH(N16,'寄与度･寄与率浜松'!$K$1:$K$88,0),MATCH(N16,INDIRECT("寄与度・寄与率!$L"&amp;INDEX(R:R,Q16)+1&amp;":$L87"),0)+INDEX(R:R,Q16))</f>
        <v>33</v>
      </c>
    </row>
    <row r="17" spans="1:18" ht="15.75" customHeight="1">
      <c r="A17" s="458" t="str">
        <f ca="1">IF(ISERROR(N17)=TRUE,"",INDEX('寄与度･寄与率浜松'!B:B,'前年比寄与度順 ・浜松'!$R17)&amp;INDEX('寄与度･寄与率浜松'!C:C,'前年比寄与度順 ・浜松'!R17)&amp;INDEX('寄与度･寄与率浜松'!D:D,'前年比寄与度順 ・浜松'!R17)&amp;INDEX('寄与度･寄与率浜松'!E:E,'前年比寄与度順 ・浜松'!R17))</f>
        <v>生鮮食品</v>
      </c>
      <c r="B17" s="462"/>
      <c r="C17" s="462"/>
      <c r="D17" s="462"/>
      <c r="E17" s="462"/>
      <c r="F17" s="469" t="str">
        <f t="shared" ca="1" si="0"/>
        <v/>
      </c>
      <c r="G17" s="476">
        <v>0.32</v>
      </c>
      <c r="H17" s="479">
        <f ca="1">IF(ISERROR($N17)=TRUE,"",INDEX('寄与度･寄与率浜松'!G:G,'前年比寄与度順 ・浜松'!$R17))</f>
        <v>391</v>
      </c>
      <c r="I17" s="484">
        <f ca="1">IF(ISERROR($N17)=TRUE,"",INDEX('寄与度･寄与率浜松'!H:H,'前年比寄与度順 ・浜松'!$R17))</f>
        <v>99.5</v>
      </c>
      <c r="J17" s="484">
        <f ca="1">IF(ISERROR($N17)=TRUE,"",INDEX('寄与度･寄与率浜松'!I:I,'前年比寄与度順 ・浜松'!$R17))</f>
        <v>107.6</v>
      </c>
      <c r="K17" s="490">
        <f ca="1">IF(ISERROR($N17)=TRUE,"",INDEX('寄与度･寄与率浜松'!J:J,'前年比寄与度順 ・浜松'!$R17))</f>
        <v>8.1999999999999993</v>
      </c>
      <c r="L17" s="495">
        <f ca="1">IF(ISERROR($N17)=TRUE,"",INDEX('寄与度･寄与率浜松'!K:K,'前年比寄与度順 ・浜松'!$R17))</f>
        <v>0.31607784431137698</v>
      </c>
      <c r="M17" s="501">
        <f ca="1">IF(ISERROR($N17)=TRUE,"",INDEX('寄与度･寄与率浜松'!L:L,'前年比寄与度順 ・浜松'!$R17))</f>
        <v>11.288494439692036</v>
      </c>
      <c r="N17" s="505">
        <f ca="1">LARGE('寄与度･寄与率浜松'!$K$1:$K$88,ROW(A13))</f>
        <v>0.31607784431137698</v>
      </c>
      <c r="O17" s="258">
        <f ca="1">COUNTIF($N$4:$N17,$N17)-1</f>
        <v>0</v>
      </c>
      <c r="P17" s="505">
        <f t="shared" ca="1" si="1"/>
        <v>0.31607784431137698</v>
      </c>
      <c r="Q17" s="258" t="str">
        <f t="shared" ca="1" si="2"/>
        <v/>
      </c>
      <c r="R17" s="258">
        <f ca="1">IF(Q17="",MATCH(N17,'寄与度･寄与率浜松'!$K$1:$K$88,0),MATCH(N17,INDIRECT("寄与度・寄与率!$L"&amp;INDEX(R:R,Q17)+1&amp;":$L87"),0)+INDEX(R:R,Q17))</f>
        <v>13</v>
      </c>
    </row>
    <row r="18" spans="1:18" s="258" customFormat="1" ht="15.75" customHeight="1">
      <c r="A18" s="458" t="str">
        <f ca="1">IF(ISERROR(N18)=TRUE,"",INDEX('寄与度･寄与率浜松'!B:B,'前年比寄与度順 ・浜松'!$R18)&amp;INDEX('寄与度･寄与率浜松'!C:C,'前年比寄与度順 ・浜松'!R18)&amp;INDEX('寄与度･寄与率浜松'!D:D,'前年比寄与度順 ・浜松'!R18)&amp;INDEX('寄与度･寄与率浜松'!E:E,'前年比寄与度順 ・浜松'!R18))</f>
        <v>ガス代</v>
      </c>
      <c r="B18" s="462"/>
      <c r="C18" s="462"/>
      <c r="D18" s="462"/>
      <c r="E18" s="462"/>
      <c r="F18" s="469">
        <f t="shared" ca="1" si="0"/>
        <v>1</v>
      </c>
      <c r="G18" s="476">
        <v>0.27</v>
      </c>
      <c r="H18" s="479">
        <f ca="1">IF(ISERROR($N18)=TRUE,"",INDEX('寄与度･寄与率浜松'!G:G,'前年比寄与度順 ・浜松'!$R18))</f>
        <v>160</v>
      </c>
      <c r="I18" s="484">
        <f ca="1">IF(ISERROR($N18)=TRUE,"",INDEX('寄与度･寄与率浜松'!H:H,'前年比寄与度順 ・浜松'!$R18))</f>
        <v>99.6</v>
      </c>
      <c r="J18" s="484">
        <f ca="1">IF(ISERROR($N18)=TRUE,"",INDEX('寄与度･寄与率浜松'!I:I,'前年比寄与度順 ・浜松'!$R18))</f>
        <v>116.7</v>
      </c>
      <c r="K18" s="490">
        <f ca="1">IF(ISERROR($N18)=TRUE,"",INDEX('寄与度･寄与率浜松'!J:J,'前年比寄与度順 ・浜松'!$R18))</f>
        <v>17.2</v>
      </c>
      <c r="L18" s="495">
        <f ca="1">IF(ISERROR($N18)=TRUE,"",INDEX('寄与度･寄与率浜松'!K:K,'前年比寄与度順 ・浜松'!$R18))</f>
        <v>0.27305389221556897</v>
      </c>
      <c r="M18" s="501">
        <f ca="1">IF(ISERROR($N18)=TRUE,"",INDEX('寄与度･寄与率浜松'!L:L,'前年比寄与度順 ・浜松'!$R18))</f>
        <v>9.7519247219846061</v>
      </c>
      <c r="N18" s="505">
        <f ca="1">LARGE('寄与度･寄与率浜松'!$K$1:$K$88,ROW(A14))</f>
        <v>0.27305389221556897</v>
      </c>
      <c r="O18" s="258">
        <f ca="1">COUNTIF($N$4:$N18,$N18)-1</f>
        <v>0</v>
      </c>
      <c r="P18" s="505">
        <f t="shared" ca="1" si="1"/>
        <v>0.27305389221556897</v>
      </c>
      <c r="Q18" s="258" t="str">
        <f t="shared" ca="1" si="2"/>
        <v/>
      </c>
      <c r="R18" s="258">
        <f ca="1">IF(Q18="",MATCH(N18,'寄与度･寄与率浜松'!$K$1:$K$88,0),MATCH(N18,INDIRECT("寄与度・寄与率!$L"&amp;INDEX(R:R,Q18)+1&amp;":$L87"),0)+INDEX(R:R,Q18))</f>
        <v>39</v>
      </c>
    </row>
    <row r="19" spans="1:18" ht="15.75" customHeight="1">
      <c r="A19" s="458" t="str">
        <f ca="1">IF(ISERROR(N19)=TRUE,"",INDEX('寄与度･寄与率浜松'!B:B,'前年比寄与度順 ・浜松'!$R19)&amp;INDEX('寄与度･寄与率浜松'!C:C,'前年比寄与度順 ・浜松'!R19)&amp;INDEX('寄与度･寄与率浜松'!D:D,'前年比寄与度順 ・浜松'!R19)&amp;INDEX('寄与度･寄与率浜松'!E:E,'前年比寄与度順 ・浜松'!R19))</f>
        <v>魚介類</v>
      </c>
      <c r="B19" s="462"/>
      <c r="C19" s="462"/>
      <c r="D19" s="462"/>
      <c r="E19" s="462"/>
      <c r="F19" s="469" t="str">
        <f t="shared" ca="1" si="0"/>
        <v/>
      </c>
      <c r="G19" s="476">
        <v>0.23</v>
      </c>
      <c r="H19" s="479">
        <f ca="1">IF(ISERROR($N19)=TRUE,"",INDEX('寄与度･寄与率浜松'!G:G,'前年比寄与度順 ・浜松'!$R19))</f>
        <v>203</v>
      </c>
      <c r="I19" s="484">
        <f ca="1">IF(ISERROR($N19)=TRUE,"",INDEX('寄与度･寄与率浜松'!H:H,'前年比寄与度順 ・浜松'!$R19))</f>
        <v>102.8</v>
      </c>
      <c r="J19" s="484">
        <f ca="1">IF(ISERROR($N19)=TRUE,"",INDEX('寄与度･寄与率浜松'!I:I,'前年比寄与度順 ・浜松'!$R19))</f>
        <v>114.1</v>
      </c>
      <c r="K19" s="490">
        <f ca="1">IF(ISERROR($N19)=TRUE,"",INDEX('寄与度･寄与率浜松'!J:J,'前年比寄与度順 ・浜松'!$R19))</f>
        <v>11</v>
      </c>
      <c r="L19" s="495">
        <f ca="1">IF(ISERROR($N19)=TRUE,"",INDEX('寄与度･寄与率浜松'!K:K,'前年比寄与度順 ・浜松'!$R19))</f>
        <v>0.22893213572854287</v>
      </c>
      <c r="M19" s="501">
        <f ca="1">IF(ISERROR($N19)=TRUE,"",INDEX('寄与度･寄与率浜松'!L:L,'前年比寄与度順 ・浜松'!$R19))</f>
        <v>8.176147704590818</v>
      </c>
      <c r="N19" s="505">
        <f ca="1">LARGE('寄与度･寄与率浜松'!$K$1:$K$88,ROW(A15))</f>
        <v>0.22893213572854287</v>
      </c>
      <c r="O19" s="258">
        <f ca="1">COUNTIF($N$4:$N19,$N19)-1</f>
        <v>0</v>
      </c>
      <c r="P19" s="505">
        <f t="shared" ca="1" si="1"/>
        <v>0.22893213572854287</v>
      </c>
      <c r="Q19" s="258" t="str">
        <f t="shared" ca="1" si="2"/>
        <v/>
      </c>
      <c r="R19" s="258">
        <f ca="1">IF(Q19="",MATCH(N19,'寄与度･寄与率浜松'!$K$1:$K$88,0),MATCH(N19,INDIRECT("寄与度・寄与率!$L"&amp;INDEX(R:R,Q19)+1&amp;":$L87"),0)+INDEX(R:R,Q19))</f>
        <v>16</v>
      </c>
    </row>
    <row r="20" spans="1:18" ht="15.75" customHeight="1">
      <c r="A20" s="458" t="str">
        <f ca="1">IF(ISERROR(N20)=TRUE,"",INDEX('寄与度･寄与率浜松'!B:B,'前年比寄与度順 ・浜松'!$R20)&amp;INDEX('寄与度･寄与率浜松'!C:C,'前年比寄与度順 ・浜松'!R20)&amp;INDEX('寄与度･寄与率浜松'!D:D,'前年比寄与度順 ・浜松'!R20)&amp;INDEX('寄与度･寄与率浜松'!E:E,'前年比寄与度順 ・浜松'!R20))</f>
        <v>生鮮魚介</v>
      </c>
      <c r="B20" s="462"/>
      <c r="C20" s="462"/>
      <c r="D20" s="462"/>
      <c r="E20" s="462"/>
      <c r="F20" s="469">
        <f t="shared" ca="1" si="0"/>
        <v>1</v>
      </c>
      <c r="G20" s="476">
        <v>0.17</v>
      </c>
      <c r="H20" s="479">
        <f ca="1">IF(ISERROR($N20)=TRUE,"",INDEX('寄与度･寄与率浜松'!G:G,'前年比寄与度順 ・浜松'!$R20))</f>
        <v>111</v>
      </c>
      <c r="I20" s="484">
        <f ca="1">IF(ISERROR($N20)=TRUE,"",INDEX('寄与度･寄与率浜松'!H:H,'前年比寄与度順 ・浜松'!$R20))</f>
        <v>104.2</v>
      </c>
      <c r="J20" s="484">
        <f ca="1">IF(ISERROR($N20)=TRUE,"",INDEX('寄与度･寄与率浜松'!I:I,'前年比寄与度順 ・浜松'!$R20))</f>
        <v>119.2</v>
      </c>
      <c r="K20" s="490">
        <f ca="1">IF(ISERROR($N20)=TRUE,"",INDEX('寄与度･寄与率浜松'!J:J,'前年比寄与度順 ・浜松'!$R20))</f>
        <v>14.4</v>
      </c>
      <c r="L20" s="495">
        <f ca="1">IF(ISERROR($N20)=TRUE,"",INDEX('寄与度･寄与率浜松'!K:K,'前年比寄与度順 ・浜松'!$R20))</f>
        <v>0.16616766467065869</v>
      </c>
      <c r="M20" s="501">
        <f ca="1">IF(ISERROR($N20)=TRUE,"",INDEX('寄与度･寄与率浜松'!L:L,'前年比寄与度順 ・浜松'!$R20))</f>
        <v>5.9345594525235255</v>
      </c>
      <c r="N20" s="505">
        <f ca="1">LARGE('寄与度･寄与率浜松'!$K$1:$K$88,ROW(A16))</f>
        <v>0.16616766467065869</v>
      </c>
      <c r="O20" s="258">
        <f ca="1">COUNTIF($N$4:$N20,$N20)-1</f>
        <v>0</v>
      </c>
      <c r="P20" s="505">
        <f t="shared" ca="1" si="1"/>
        <v>0.16616766467065869</v>
      </c>
      <c r="Q20" s="258" t="str">
        <f t="shared" ca="1" si="2"/>
        <v/>
      </c>
      <c r="R20" s="258">
        <f ca="1">IF(Q20="",MATCH(N20,'寄与度･寄与率浜松'!$K$1:$K$88,0),MATCH(N20,INDIRECT("寄与度・寄与率!$L"&amp;INDEX(R:R,Q20)+1&amp;":$L87"),0)+INDEX(R:R,Q20))</f>
        <v>17</v>
      </c>
    </row>
    <row r="21" spans="1:18" ht="15.75" customHeight="1">
      <c r="A21" s="458" t="str">
        <f ca="1">IF(ISERROR(N21)=TRUE,"",INDEX('寄与度･寄与率浜松'!B:B,'前年比寄与度順 ・浜松'!$R21)&amp;INDEX('寄与度･寄与率浜松'!C:C,'前年比寄与度順 ・浜松'!R21)&amp;INDEX('寄与度･寄与率浜松'!D:D,'前年比寄与度順 ・浜松'!R21)&amp;INDEX('寄与度･寄与率浜松'!E:E,'前年比寄与度順 ・浜松'!R21))</f>
        <v>教養娯楽</v>
      </c>
      <c r="B21" s="462"/>
      <c r="C21" s="462"/>
      <c r="D21" s="462"/>
      <c r="E21" s="462"/>
      <c r="F21" s="469" t="str">
        <f t="shared" ca="1" si="0"/>
        <v/>
      </c>
      <c r="G21" s="476">
        <v>0.15</v>
      </c>
      <c r="H21" s="479">
        <f ca="1">IF(ISERROR($N21)=TRUE,"",INDEX('寄与度･寄与率浜松'!G:G,'前年比寄与度順 ・浜松'!$R21))</f>
        <v>912</v>
      </c>
      <c r="I21" s="484">
        <f ca="1">IF(ISERROR($N21)=TRUE,"",INDEX('寄与度･寄与率浜松'!H:H,'前年比寄与度順 ・浜松'!$R21))</f>
        <v>101.6</v>
      </c>
      <c r="J21" s="484">
        <f ca="1">IF(ISERROR($N21)=TRUE,"",INDEX('寄与度･寄与率浜松'!I:I,'前年比寄与度順 ・浜松'!$R21))</f>
        <v>103.2</v>
      </c>
      <c r="K21" s="490">
        <f ca="1">IF(ISERROR($N21)=TRUE,"",INDEX('寄与度･寄与率浜松'!J:J,'前年比寄与度順 ・浜松'!$R21))</f>
        <v>1.6</v>
      </c>
      <c r="L21" s="495">
        <f ca="1">IF(ISERROR($N21)=TRUE,"",INDEX('寄与度･寄与率浜松'!K:K,'前年比寄与度順 ・浜松'!$R21))</f>
        <v>0.14562874251497082</v>
      </c>
      <c r="M21" s="501">
        <f ca="1">IF(ISERROR($N21)=TRUE,"",INDEX('寄与度･寄与率浜松'!L:L,'前年比寄与度順 ・浜松'!$R21))</f>
        <v>5.2010265183918154</v>
      </c>
      <c r="N21" s="505">
        <f ca="1">LARGE('寄与度･寄与率浜松'!$K$1:$K$88,ROW(A17))</f>
        <v>0.14562874251497082</v>
      </c>
      <c r="O21" s="258">
        <f ca="1">COUNTIF($N$4:$N21,$N21)-1</f>
        <v>0</v>
      </c>
      <c r="P21" s="505">
        <f t="shared" ca="1" si="1"/>
        <v>0.14562874251497082</v>
      </c>
      <c r="Q21" s="258" t="str">
        <f t="shared" ca="1" si="2"/>
        <v/>
      </c>
      <c r="R21" s="258">
        <f ca="1">IF(Q21="",MATCH(N21,'寄与度･寄与率浜松'!$K$1:$K$88,0),MATCH(N21,INDIRECT("寄与度・寄与率!$L"&amp;INDEX(R:R,Q21)+1&amp;":$L87"),0)+INDEX(R:R,Q21))</f>
        <v>77</v>
      </c>
    </row>
    <row r="22" spans="1:18" ht="15.75" customHeight="1">
      <c r="A22" s="458" t="str">
        <f ca="1">IF(ISERROR(N22)=TRUE,"",INDEX('寄与度･寄与率浜松'!B:B,'前年比寄与度順 ・浜松'!$R22)&amp;INDEX('寄与度･寄与率浜松'!C:C,'前年比寄与度順 ・浜松'!R22)&amp;INDEX('寄与度･寄与率浜松'!D:D,'前年比寄与度順 ・浜松'!R22)&amp;INDEX('寄与度･寄与率浜松'!E:E,'前年比寄与度順 ・浜松'!R22))</f>
        <v>調理食品</v>
      </c>
      <c r="B22" s="462"/>
      <c r="C22" s="462"/>
      <c r="D22" s="462"/>
      <c r="E22" s="462"/>
      <c r="F22" s="469">
        <f t="shared" ca="1" si="0"/>
        <v>1</v>
      </c>
      <c r="G22" s="476">
        <v>0.13</v>
      </c>
      <c r="H22" s="479">
        <f ca="1">IF(ISERROR($N22)=TRUE,"",INDEX('寄与度･寄与率浜松'!G:G,'前年比寄与度順 ・浜松'!$R22))</f>
        <v>420</v>
      </c>
      <c r="I22" s="484">
        <f ca="1">IF(ISERROR($N22)=TRUE,"",INDEX('寄与度･寄与率浜松'!H:H,'前年比寄与度順 ・浜松'!$R22))</f>
        <v>100.1</v>
      </c>
      <c r="J22" s="484">
        <f ca="1">IF(ISERROR($N22)=TRUE,"",INDEX('寄与度･寄与率浜松'!I:I,'前年比寄与度順 ・浜松'!$R22))</f>
        <v>103.3</v>
      </c>
      <c r="K22" s="490">
        <f ca="1">IF(ISERROR($N22)=TRUE,"",INDEX('寄与度･寄与率浜松'!J:J,'前年比寄与度順 ・浜松'!$R22))</f>
        <v>3.2</v>
      </c>
      <c r="L22" s="495">
        <f ca="1">IF(ISERROR($N22)=TRUE,"",INDEX('寄与度･寄与率浜松'!K:K,'前年比寄与度順 ・浜松'!$R22))</f>
        <v>0.13413173652694621</v>
      </c>
      <c r="M22" s="501">
        <f ca="1">IF(ISERROR($N22)=TRUE,"",INDEX('寄与度･寄与率浜松'!L:L,'前年比寄与度順 ・浜松'!$R22))</f>
        <v>4.7904191616766507</v>
      </c>
      <c r="N22" s="505">
        <f ca="1">LARGE('寄与度･寄与率浜松'!$K$1:$K$88,ROW(A18))</f>
        <v>0.13413173652694621</v>
      </c>
      <c r="O22" s="258">
        <f ca="1">COUNTIF($N$4:$N22,$N22)-1</f>
        <v>0</v>
      </c>
      <c r="P22" s="505">
        <f t="shared" ca="1" si="1"/>
        <v>0.13413173652694621</v>
      </c>
      <c r="Q22" s="258" t="str">
        <f t="shared" ca="1" si="2"/>
        <v/>
      </c>
      <c r="R22" s="258">
        <f ca="1">IF(Q22="",MATCH(N22,'寄与度･寄与率浜松'!$K$1:$K$88,0),MATCH(N22,INDIRECT("寄与度・寄与率!$L"&amp;INDEX(R:R,Q22)+1&amp;":$L87"),0)+INDEX(R:R,Q22))</f>
        <v>26</v>
      </c>
    </row>
    <row r="23" spans="1:18" ht="15.75" customHeight="1">
      <c r="A23" s="458" t="str">
        <f ca="1">IF(ISERROR(N23)=TRUE,"",INDEX('寄与度･寄与率浜松'!B:B,'前年比寄与度順 ・浜松'!$R23)&amp;INDEX('寄与度･寄与率浜松'!C:C,'前年比寄与度順 ・浜松'!R23)&amp;INDEX('寄与度･寄与率浜松'!D:D,'前年比寄与度順 ・浜松'!R23)&amp;INDEX('寄与度･寄与率浜松'!E:E,'前年比寄与度順 ・浜松'!R23))</f>
        <v>外食</v>
      </c>
      <c r="B23" s="462"/>
      <c r="C23" s="462"/>
      <c r="D23" s="462"/>
      <c r="E23" s="462"/>
      <c r="F23" s="469">
        <f t="shared" ca="1" si="0"/>
        <v>1</v>
      </c>
      <c r="G23" s="476">
        <v>0.13</v>
      </c>
      <c r="H23" s="479">
        <f ca="1">IF(ISERROR($N23)=TRUE,"",INDEX('寄与度･寄与率浜松'!G:G,'前年比寄与度順 ・浜松'!$R23))</f>
        <v>410</v>
      </c>
      <c r="I23" s="484">
        <f ca="1">IF(ISERROR($N23)=TRUE,"",INDEX('寄与度･寄与率浜松'!H:H,'前年比寄与度順 ・浜松'!$R23))</f>
        <v>100.6</v>
      </c>
      <c r="J23" s="484">
        <f ca="1">IF(ISERROR($N23)=TRUE,"",INDEX('寄与度･寄与率浜松'!I:I,'前年比寄与度順 ・浜松'!$R23))</f>
        <v>103.7</v>
      </c>
      <c r="K23" s="490">
        <f ca="1">IF(ISERROR($N23)=TRUE,"",INDEX('寄与度･寄与率浜松'!J:J,'前年比寄与度順 ・浜松'!$R23))</f>
        <v>3.1</v>
      </c>
      <c r="L23" s="495">
        <f ca="1">IF(ISERROR($N23)=TRUE,"",INDEX('寄与度･寄与率浜松'!K:K,'前年比寄与度順 ・浜松'!$R23))</f>
        <v>0.1268463073852299</v>
      </c>
      <c r="M23" s="501">
        <f ca="1">IF(ISERROR($N23)=TRUE,"",INDEX('寄与度･寄与率浜松'!L:L,'前年比寄与度順 ・浜松'!$R23))</f>
        <v>4.5302252637582106</v>
      </c>
      <c r="N23" s="505">
        <f ca="1">LARGE('寄与度･寄与率浜松'!$K$1:$K$88,ROW(A19))</f>
        <v>0.1268463073852299</v>
      </c>
      <c r="O23" s="258">
        <f ca="1">COUNTIF($N$4:$N23,$N23)-1</f>
        <v>0</v>
      </c>
      <c r="P23" s="505">
        <f t="shared" ca="1" si="1"/>
        <v>0.1268463073852299</v>
      </c>
      <c r="Q23" s="258" t="str">
        <f t="shared" ca="1" si="2"/>
        <v/>
      </c>
      <c r="R23" s="258">
        <f ca="1">IF(Q23="",MATCH(N23,'寄与度･寄与率浜松'!$K$1:$K$88,0),MATCH(N23,INDIRECT("寄与度・寄与率!$L"&amp;INDEX(R:R,Q23)+1&amp;":$L87"),0)+INDEX(R:R,Q23))</f>
        <v>29</v>
      </c>
    </row>
    <row r="24" spans="1:18" ht="15.75" customHeight="1">
      <c r="A24" s="458" t="str">
        <f ca="1">IF(ISERROR(N24)=TRUE,"",INDEX('寄与度･寄与率浜松'!B:B,'前年比寄与度順 ・浜松'!$R24)&amp;INDEX('寄与度･寄与率浜松'!C:C,'前年比寄与度順 ・浜松'!R24)&amp;INDEX('寄与度･寄与率浜松'!D:D,'前年比寄与度順 ・浜松'!R24)&amp;INDEX('寄与度･寄与率浜松'!E:E,'前年比寄与度順 ・浜松'!R24))</f>
        <v>家具・家事用品</v>
      </c>
      <c r="B24" s="462"/>
      <c r="C24" s="462"/>
      <c r="D24" s="462"/>
      <c r="E24" s="462"/>
      <c r="F24" s="469" t="str">
        <f t="shared" ca="1" si="0"/>
        <v/>
      </c>
      <c r="G24" s="476">
        <v>0.11</v>
      </c>
      <c r="H24" s="479">
        <f ca="1">IF(ISERROR($N24)=TRUE,"",INDEX('寄与度･寄与率浜松'!G:G,'前年比寄与度順 ・浜松'!$R24))</f>
        <v>410</v>
      </c>
      <c r="I24" s="484">
        <f ca="1">IF(ISERROR($N24)=TRUE,"",INDEX('寄与度･寄与率浜松'!H:H,'前年比寄与度順 ・浜松'!$R24))</f>
        <v>101.2</v>
      </c>
      <c r="J24" s="484">
        <f ca="1">IF(ISERROR($N24)=TRUE,"",INDEX('寄与度･寄与率浜松'!I:I,'前年比寄与度順 ・浜松'!$R24))</f>
        <v>103.9</v>
      </c>
      <c r="K24" s="490">
        <f ca="1">IF(ISERROR($N24)=TRUE,"",INDEX('寄与度･寄与率浜松'!J:J,'前年比寄与度順 ・浜松'!$R24))</f>
        <v>2.7</v>
      </c>
      <c r="L24" s="495">
        <f ca="1">IF(ISERROR($N24)=TRUE,"",INDEX('寄与度･寄与率浜松'!K:K,'前年比寄与度順 ・浜松'!$R24))</f>
        <v>0.11047904191616778</v>
      </c>
      <c r="M24" s="501">
        <f ca="1">IF(ISERROR($N24)=TRUE,"",INDEX('寄与度･寄与率浜松'!L:L,'前年比寄与度順 ・浜松'!$R24))</f>
        <v>3.9456800684345636</v>
      </c>
      <c r="N24" s="505">
        <f ca="1">LARGE('寄与度･寄与率浜松'!$K$1:$K$88,ROW(A20))</f>
        <v>0.11047904191616778</v>
      </c>
      <c r="O24" s="258">
        <f ca="1">COUNTIF($N$4:$N24,$N24)-1</f>
        <v>0</v>
      </c>
      <c r="P24" s="505">
        <f t="shared" ca="1" si="1"/>
        <v>0.11047904191616778</v>
      </c>
      <c r="Q24" s="258" t="str">
        <f t="shared" ca="1" si="2"/>
        <v/>
      </c>
      <c r="R24" s="258">
        <f ca="1">IF(Q24="",MATCH(N24,'寄与度･寄与率浜松'!$K$1:$K$88,0),MATCH(N24,INDIRECT("寄与度・寄与率!$L"&amp;INDEX(R:R,Q24)+1&amp;":$L87"),0)+INDEX(R:R,Q24))</f>
        <v>43</v>
      </c>
    </row>
    <row r="25" spans="1:18" ht="15.75" customHeight="1">
      <c r="A25" s="458" t="str">
        <f ca="1">IF(ISERROR(N25)=TRUE,"",INDEX('寄与度･寄与率浜松'!B:B,'前年比寄与度順 ・浜松'!$R25)&amp;INDEX('寄与度･寄与率浜松'!C:C,'前年比寄与度順 ・浜松'!R25)&amp;INDEX('寄与度･寄与率浜松'!D:D,'前年比寄与度順 ・浜松'!R25)&amp;INDEX('寄与度･寄与率浜松'!E:E,'前年比寄与度順 ・浜松'!R25))</f>
        <v>持家の帰属家賃を除く住居</v>
      </c>
      <c r="B25" s="462"/>
      <c r="C25" s="462"/>
      <c r="D25" s="462"/>
      <c r="E25" s="462"/>
      <c r="F25" s="469" t="str">
        <f t="shared" ca="1" si="0"/>
        <v/>
      </c>
      <c r="G25" s="476">
        <v>0.11</v>
      </c>
      <c r="H25" s="479">
        <f ca="1">IF(ISERROR($N25)=TRUE,"",INDEX('寄与度･寄与率浜松'!G:G,'前年比寄与度順 ・浜松'!$R25))</f>
        <v>520</v>
      </c>
      <c r="I25" s="484">
        <f ca="1">IF(ISERROR($N25)=TRUE,"",INDEX('寄与度･寄与率浜松'!H:H,'前年比寄与度順 ・浜松'!$R25))</f>
        <v>101</v>
      </c>
      <c r="J25" s="484">
        <f ca="1">IF(ISERROR($N25)=TRUE,"",INDEX('寄与度･寄与率浜松'!I:I,'前年比寄与度順 ・浜松'!$R25))</f>
        <v>103.1</v>
      </c>
      <c r="K25" s="490">
        <f ca="1">IF(ISERROR($N25)=TRUE,"",INDEX('寄与度･寄与率浜松'!J:J,'前年比寄与度順 ・浜松'!$R25))</f>
        <v>2.1</v>
      </c>
      <c r="L25" s="495">
        <f ca="1">IF(ISERROR($N25)=TRUE,"",INDEX('寄与度･寄与率浜松'!K:K,'前年比寄与度順 ・浜松'!$R25))</f>
        <v>0.1089820359281434</v>
      </c>
      <c r="M25" s="501">
        <f ca="1">IF(ISERROR($N25)=TRUE,"",INDEX('寄与度･寄与率浜松'!L:L,'前年比寄与度順 ・浜松'!$R25))</f>
        <v>3.8922155688622646</v>
      </c>
      <c r="N25" s="505">
        <f ca="1">LARGE('寄与度･寄与率浜松'!$K$1:$K$88,ROW(A21))</f>
        <v>0.1089820359281434</v>
      </c>
      <c r="O25" s="258">
        <f ca="1">COUNTIF($N$4:$N25,$N25)-1</f>
        <v>0</v>
      </c>
      <c r="P25" s="505">
        <f t="shared" ca="1" si="1"/>
        <v>0.1089820359281434</v>
      </c>
      <c r="Q25" s="258" t="str">
        <f t="shared" ca="1" si="2"/>
        <v/>
      </c>
      <c r="R25" s="258">
        <f ca="1">IF(Q25="",MATCH(N25,'寄与度･寄与率浜松'!$K$1:$K$88,0),MATCH(N25,INDIRECT("寄与度・寄与率!$L"&amp;INDEX(R:R,Q25)+1&amp;":$L87"),0)+INDEX(R:R,Q25))</f>
        <v>32</v>
      </c>
    </row>
    <row r="26" spans="1:18" ht="15.75" customHeight="1">
      <c r="A26" s="458" t="str">
        <f ca="1">IF(ISERROR(N26)=TRUE,"",INDEX('寄与度･寄与率浜松'!B:B,'前年比寄与度順 ・浜松'!$R26)&amp;INDEX('寄与度･寄与率浜松'!C:C,'前年比寄与度順 ・浜松'!R26)&amp;INDEX('寄与度･寄与率浜松'!D:D,'前年比寄与度順 ・浜松'!R26)&amp;INDEX('寄与度･寄与率浜松'!E:E,'前年比寄与度順 ・浜松'!R26))</f>
        <v>野菜・海藻</v>
      </c>
      <c r="B26" s="462"/>
      <c r="C26" s="462"/>
      <c r="D26" s="462"/>
      <c r="E26" s="462"/>
      <c r="F26" s="469" t="str">
        <f t="shared" ca="1" si="0"/>
        <v/>
      </c>
      <c r="G26" s="476">
        <v>0.1</v>
      </c>
      <c r="H26" s="479">
        <f ca="1">IF(ISERROR($N26)=TRUE,"",INDEX('寄与度･寄与率浜松'!G:G,'前年比寄与度順 ・浜松'!$R26))</f>
        <v>293</v>
      </c>
      <c r="I26" s="484">
        <f ca="1">IF(ISERROR($N26)=TRUE,"",INDEX('寄与度･寄与率浜松'!H:H,'前年比寄与度順 ・浜松'!$R26))</f>
        <v>98.4</v>
      </c>
      <c r="J26" s="484">
        <f ca="1">IF(ISERROR($N26)=TRUE,"",INDEX('寄与度･寄与率浜松'!I:I,'前年比寄与度順 ・浜松'!$R26))</f>
        <v>101.9</v>
      </c>
      <c r="K26" s="490">
        <f ca="1">IF(ISERROR($N26)=TRUE,"",INDEX('寄与度･寄与率浜松'!J:J,'前年比寄与度順 ・浜松'!$R26))</f>
        <v>3.5</v>
      </c>
      <c r="L26" s="495">
        <f ca="1">IF(ISERROR($N26)=TRUE,"",INDEX('寄与度･寄与率浜松'!K:K,'前年比寄与度順 ・浜松'!$R26))</f>
        <v>0.10234530938123754</v>
      </c>
      <c r="M26" s="501">
        <f ca="1">IF(ISERROR($N26)=TRUE,"",INDEX('寄与度･寄与率浜松'!L:L,'前年比寄与度順 ・浜松'!$R26))</f>
        <v>3.6551896207584837</v>
      </c>
      <c r="N26" s="505">
        <f ca="1">LARGE('寄与度･寄与率浜松'!$K$1:$K$88,ROW(A22))</f>
        <v>0.10234530938123754</v>
      </c>
      <c r="O26" s="258">
        <f ca="1">COUNTIF($N$4:$N26,$N26)-1</f>
        <v>0</v>
      </c>
      <c r="P26" s="505">
        <f t="shared" ca="1" si="1"/>
        <v>0.10234530938123754</v>
      </c>
      <c r="Q26" s="258" t="str">
        <f t="shared" ca="1" si="2"/>
        <v/>
      </c>
      <c r="R26" s="258">
        <f ca="1">IF(Q26="",MATCH(N26,'寄与度･寄与率浜松'!$K$1:$K$88,0),MATCH(N26,INDIRECT("寄与度・寄与率!$L"&amp;INDEX(R:R,Q26)+1&amp;":$L87"),0)+INDEX(R:R,Q26))</f>
        <v>20</v>
      </c>
    </row>
    <row r="27" spans="1:18" ht="15.75" customHeight="1">
      <c r="A27" s="458" t="str">
        <f ca="1">IF(ISERROR(N27)=TRUE,"",INDEX('寄与度･寄与率浜松'!B:B,'前年比寄与度順 ・浜松'!$R27)&amp;INDEX('寄与度･寄与率浜松'!C:C,'前年比寄与度順 ・浜松'!R27)&amp;INDEX('寄与度･寄与率浜松'!D:D,'前年比寄与度順 ・浜松'!R27)&amp;INDEX('寄与度･寄与率浜松'!E:E,'前年比寄与度順 ・浜松'!R27))</f>
        <v>穀類</v>
      </c>
      <c r="B27" s="462"/>
      <c r="C27" s="462"/>
      <c r="D27" s="462"/>
      <c r="E27" s="462"/>
      <c r="F27" s="469">
        <f t="shared" ca="1" si="0"/>
        <v>1</v>
      </c>
      <c r="G27" s="476">
        <v>0.1</v>
      </c>
      <c r="H27" s="479">
        <f ca="1">IF(ISERROR($N27)=TRUE,"",INDEX('寄与度･寄与率浜松'!G:G,'前年比寄与度順 ・浜松'!$R27))</f>
        <v>222</v>
      </c>
      <c r="I27" s="484">
        <f ca="1">IF(ISERROR($N27)=TRUE,"",INDEX('寄与度･寄与率浜松'!H:H,'前年比寄与度順 ・浜松'!$R27))</f>
        <v>98.3</v>
      </c>
      <c r="J27" s="484">
        <f ca="1">IF(ISERROR($N27)=TRUE,"",INDEX('寄与度･寄与率浜松'!I:I,'前年比寄与度順 ・浜松'!$R27))</f>
        <v>102.9</v>
      </c>
      <c r="K27" s="490">
        <f ca="1">IF(ISERROR($N27)=TRUE,"",INDEX('寄与度･寄与率浜松'!J:J,'前年比寄与度順 ・浜松'!$R27))</f>
        <v>4.5999999999999996</v>
      </c>
      <c r="L27" s="495">
        <f ca="1">IF(ISERROR($N27)=TRUE,"",INDEX('寄与度･寄与率浜松'!K:K,'前年比寄与度順 ・浜松'!$R27))</f>
        <v>0.10191616766467085</v>
      </c>
      <c r="M27" s="501">
        <f ca="1">IF(ISERROR($N27)=TRUE,"",INDEX('寄与度･寄与率浜松'!L:L,'前年比寄与度順 ・浜松'!$R27))</f>
        <v>3.639863130881102</v>
      </c>
      <c r="N27" s="505">
        <f ca="1">LARGE('寄与度･寄与率浜松'!$K$1:$K$88,ROW(A23))</f>
        <v>0.10191616766467085</v>
      </c>
      <c r="O27" s="258">
        <f ca="1">COUNTIF($N$4:$N27,$N27)-1</f>
        <v>0</v>
      </c>
      <c r="P27" s="505">
        <f t="shared" ca="1" si="1"/>
        <v>0.10191616766467085</v>
      </c>
      <c r="Q27" s="258" t="str">
        <f t="shared" ca="1" si="2"/>
        <v/>
      </c>
      <c r="R27" s="258">
        <f ca="1">IF(Q27="",MATCH(N27,'寄与度･寄与率浜松'!$K$1:$K$88,0),MATCH(N27,INDIRECT("寄与度・寄与率!$L"&amp;INDEX(R:R,Q27)+1&amp;":$L87"),0)+INDEX(R:R,Q27))</f>
        <v>15</v>
      </c>
    </row>
    <row r="28" spans="1:18" ht="15.75" customHeight="1">
      <c r="A28" s="458" t="str">
        <f ca="1">IF(ISERROR(N28)=TRUE,"",INDEX('寄与度･寄与率浜松'!B:B,'前年比寄与度順 ・浜松'!$R28)&amp;INDEX('寄与度･寄与率浜松'!C:C,'前年比寄与度順 ・浜松'!R28)&amp;INDEX('寄与度･寄与率浜松'!D:D,'前年比寄与度順 ・浜松'!R28)&amp;INDEX('寄与度･寄与率浜松'!E:E,'前年比寄与度順 ・浜松'!R28))</f>
        <v>生鮮野菜</v>
      </c>
      <c r="B28" s="462"/>
      <c r="C28" s="462"/>
      <c r="D28" s="462"/>
      <c r="E28" s="462"/>
      <c r="F28" s="469">
        <f t="shared" ca="1" si="0"/>
        <v>1</v>
      </c>
      <c r="G28" s="476">
        <v>0.1</v>
      </c>
      <c r="H28" s="479">
        <f ca="1">IF(ISERROR($N28)=TRUE,"",INDEX('寄与度･寄与率浜松'!G:G,'前年比寄与度順 ・浜松'!$R28))</f>
        <v>192</v>
      </c>
      <c r="I28" s="484">
        <f ca="1">IF(ISERROR($N28)=TRUE,"",INDEX('寄与度･寄与率浜松'!H:H,'前年比寄与度順 ・浜松'!$R28))</f>
        <v>97.3</v>
      </c>
      <c r="J28" s="484">
        <f ca="1">IF(ISERROR($N28)=TRUE,"",INDEX('寄与度･寄与率浜松'!I:I,'前年比寄与度順 ・浜松'!$R28))</f>
        <v>102.2</v>
      </c>
      <c r="K28" s="490">
        <f ca="1">IF(ISERROR($N28)=TRUE,"",INDEX('寄与度･寄与率浜松'!J:J,'前年比寄与度順 ・浜松'!$R28))</f>
        <v>5.0999999999999996</v>
      </c>
      <c r="L28" s="495">
        <f ca="1">IF(ISERROR($N28)=TRUE,"",INDEX('寄与度･寄与率浜松'!K:K,'前年比寄与度順 ・浜松'!$R28))</f>
        <v>9.3892215568862375e-002</v>
      </c>
      <c r="M28" s="501">
        <f ca="1">IF(ISERROR($N28)=TRUE,"",INDEX('寄与度･寄与率浜松'!L:L,'前年比寄与度順 ・浜松'!$R28))</f>
        <v>3.3532934131736565</v>
      </c>
      <c r="N28" s="505">
        <f ca="1">LARGE('寄与度･寄与率浜松'!$K$1:$K$88,ROW(A24))</f>
        <v>9.3892215568862375e-002</v>
      </c>
      <c r="O28" s="258">
        <f ca="1">COUNTIF($N$4:$N28,$N28)-1</f>
        <v>0</v>
      </c>
      <c r="P28" s="505">
        <f t="shared" ca="1" si="1"/>
        <v>9.3892215568862375e-002</v>
      </c>
      <c r="Q28" s="258" t="str">
        <f t="shared" ca="1" si="2"/>
        <v/>
      </c>
      <c r="R28" s="258">
        <f ca="1">IF(Q28="",MATCH(N28,'寄与度･寄与率浜松'!$K$1:$K$88,0),MATCH(N28,INDIRECT("寄与度・寄与率!$L"&amp;INDEX(R:R,Q28)+1&amp;":$L87"),0)+INDEX(R:R,Q28))</f>
        <v>21</v>
      </c>
    </row>
    <row r="29" spans="1:18" ht="15.75" customHeight="1">
      <c r="A29" s="458" t="str">
        <f ca="1">IF(ISERROR(N29)=TRUE,"",INDEX('寄与度･寄与率浜松'!B:B,'前年比寄与度順 ・浜松'!$R29)&amp;INDEX('寄与度･寄与率浜松'!C:C,'前年比寄与度順 ・浜松'!R29)&amp;INDEX('寄与度･寄与率浜松'!D:D,'前年比寄与度順 ・浜松'!R29)&amp;INDEX('寄与度･寄与率浜松'!E:E,'前年比寄与度順 ・浜松'!R29))</f>
        <v>教養娯楽用品</v>
      </c>
      <c r="B29" s="462"/>
      <c r="C29" s="462"/>
      <c r="D29" s="462"/>
      <c r="E29" s="462"/>
      <c r="F29" s="469">
        <f t="shared" ca="1" si="0"/>
        <v>1</v>
      </c>
      <c r="G29" s="476">
        <v>8.e-002</v>
      </c>
      <c r="H29" s="479">
        <f ca="1">IF(ISERROR($N29)=TRUE,"",INDEX('寄与度･寄与率浜松'!G:G,'前年比寄与度順 ・浜松'!$R29))</f>
        <v>213</v>
      </c>
      <c r="I29" s="484">
        <f ca="1">IF(ISERROR($N29)=TRUE,"",INDEX('寄与度･寄与率浜松'!H:H,'前年比寄与度順 ・浜松'!$R29))</f>
        <v>99.8</v>
      </c>
      <c r="J29" s="484">
        <f ca="1">IF(ISERROR($N29)=TRUE,"",INDEX('寄与度･寄与率浜松'!I:I,'前年比寄与度順 ・浜松'!$R29))</f>
        <v>103.7</v>
      </c>
      <c r="K29" s="490">
        <f ca="1">IF(ISERROR($N29)=TRUE,"",INDEX('寄与度･寄与率浜松'!J:J,'前年比寄与度順 ・浜松'!$R29))</f>
        <v>3.9</v>
      </c>
      <c r="L29" s="495">
        <f ca="1">IF(ISERROR($N29)=TRUE,"",INDEX('寄与度･寄与率浜松'!K:K,'前年比寄与度順 ・浜松'!$R29))</f>
        <v>8.2904191616766584e-002</v>
      </c>
      <c r="M29" s="501">
        <f ca="1">IF(ISERROR($N29)=TRUE,"",INDEX('寄与度･寄与率浜松'!L:L,'前年比寄与度順 ・浜松'!$R29))</f>
        <v>2.9608639863130923</v>
      </c>
      <c r="N29" s="505">
        <f ca="1">LARGE('寄与度･寄与率浜松'!$K$1:$K$88,ROW(A25))</f>
        <v>8.2904191616766584e-002</v>
      </c>
      <c r="O29" s="258">
        <f ca="1">COUNTIF($N$4:$N29,$N29)-1</f>
        <v>0</v>
      </c>
      <c r="P29" s="505">
        <f t="shared" ca="1" si="1"/>
        <v>8.2904191616766584e-002</v>
      </c>
      <c r="Q29" s="258" t="str">
        <f t="shared" ca="1" si="2"/>
        <v/>
      </c>
      <c r="R29" s="258">
        <f ca="1">IF(Q29="",MATCH(N29,'寄与度･寄与率浜松'!$K$1:$K$88,0),MATCH(N29,INDIRECT("寄与度・寄与率!$L"&amp;INDEX(R:R,Q29)+1&amp;":$L87"),0)+INDEX(R:R,Q29))</f>
        <v>79</v>
      </c>
    </row>
    <row r="30" spans="1:18" ht="15.75" customHeight="1">
      <c r="A30" s="458" t="str">
        <f ca="1">IF(ISERROR(N30)=TRUE,"",INDEX('寄与度･寄与率浜松'!B:B,'前年比寄与度順 ・浜松'!$R30)&amp;INDEX('寄与度･寄与率浜松'!C:C,'前年比寄与度順 ・浜松'!R30)&amp;INDEX('寄与度･寄与率浜松'!D:D,'前年比寄与度順 ・浜松'!R30)&amp;INDEX('寄与度･寄与率浜松'!E:E,'前年比寄与度順 ・浜松'!R30))</f>
        <v>設備修繕・維持</v>
      </c>
      <c r="B30" s="462"/>
      <c r="C30" s="462"/>
      <c r="D30" s="462"/>
      <c r="E30" s="462"/>
      <c r="F30" s="469">
        <f t="shared" ca="1" si="0"/>
        <v>1</v>
      </c>
      <c r="G30" s="476">
        <v>8.e-002</v>
      </c>
      <c r="H30" s="479">
        <f ca="1">IF(ISERROR($N30)=TRUE,"",INDEX('寄与度･寄与率浜松'!G:G,'前年比寄与度順 ・浜松'!$R30))</f>
        <v>345</v>
      </c>
      <c r="I30" s="484">
        <f ca="1">IF(ISERROR($N30)=TRUE,"",INDEX('寄与度･寄与率浜松'!H:H,'前年比寄与度順 ・浜松'!$R30))</f>
        <v>101</v>
      </c>
      <c r="J30" s="484">
        <f ca="1">IF(ISERROR($N30)=TRUE,"",INDEX('寄与度･寄与率浜松'!I:I,'前年比寄与度順 ・浜松'!$R30))</f>
        <v>103.4</v>
      </c>
      <c r="K30" s="490">
        <f ca="1">IF(ISERROR($N30)=TRUE,"",INDEX('寄与度･寄与率浜松'!J:J,'前年比寄与度順 ・浜松'!$R30))</f>
        <v>2.4</v>
      </c>
      <c r="L30" s="495">
        <f ca="1">IF(ISERROR($N30)=TRUE,"",INDEX('寄与度･寄与率浜松'!K:K,'前年比寄与度順 ・浜松'!$R30))</f>
        <v>8.2634730538922341e-002</v>
      </c>
      <c r="M30" s="501">
        <f ca="1">IF(ISERROR($N30)=TRUE,"",INDEX('寄与度･寄与率浜松'!L:L,'前年比寄与度順 ・浜松'!$R30))</f>
        <v>2.9512403763900839</v>
      </c>
      <c r="N30" s="505">
        <f ca="1">LARGE('寄与度･寄与率浜松'!$K$1:$K$88,ROW(A26))</f>
        <v>8.2634730538922341e-002</v>
      </c>
      <c r="O30" s="258">
        <f ca="1">COUNTIF($N$4:$N30,$N30)-1</f>
        <v>0</v>
      </c>
      <c r="P30" s="505">
        <f t="shared" ca="1" si="1"/>
        <v>8.2634730538922341e-002</v>
      </c>
      <c r="Q30" s="258" t="str">
        <f t="shared" ca="1" si="2"/>
        <v/>
      </c>
      <c r="R30" s="258">
        <f ca="1">IF(Q30="",MATCH(N30,'寄与度･寄与率浜松'!$K$1:$K$88,0),MATCH(N30,INDIRECT("寄与度・寄与率!$L"&amp;INDEX(R:R,Q30)+1&amp;":$L87"),0)+INDEX(R:R,Q30))</f>
        <v>35</v>
      </c>
    </row>
    <row r="31" spans="1:18" ht="15.75" customHeight="1">
      <c r="A31" s="458" t="str">
        <f ca="1">IF(ISERROR(N31)=TRUE,"",INDEX('寄与度･寄与率浜松'!B:B,'前年比寄与度順 ・浜松'!$R31)&amp;INDEX('寄与度･寄与率浜松'!C:C,'前年比寄与度順 ・浜松'!R31)&amp;INDEX('寄与度･寄与率浜松'!D:D,'前年比寄与度順 ・浜松'!R31)&amp;INDEX('寄与度･寄与率浜松'!E:E,'前年比寄与度順 ・浜松'!R31))</f>
        <v>被服及び履物</v>
      </c>
      <c r="B31" s="462"/>
      <c r="C31" s="462"/>
      <c r="D31" s="462"/>
      <c r="E31" s="462"/>
      <c r="F31" s="469" t="str">
        <f t="shared" ca="1" si="0"/>
        <v/>
      </c>
      <c r="G31" s="476">
        <v>8.e-002</v>
      </c>
      <c r="H31" s="479">
        <f ca="1">IF(ISERROR($N31)=TRUE,"",INDEX('寄与度･寄与率浜松'!G:G,'前年比寄与度順 ・浜松'!$R31))</f>
        <v>329</v>
      </c>
      <c r="I31" s="484">
        <f ca="1">IF(ISERROR($N31)=TRUE,"",INDEX('寄与度･寄与率浜松'!H:H,'前年比寄与度順 ・浜松'!$R31))</f>
        <v>100.7</v>
      </c>
      <c r="J31" s="484">
        <f ca="1">IF(ISERROR($N31)=TRUE,"",INDEX('寄与度･寄与率浜松'!I:I,'前年比寄与度順 ・浜松'!$R31))</f>
        <v>103</v>
      </c>
      <c r="K31" s="490">
        <f ca="1">IF(ISERROR($N31)=TRUE,"",INDEX('寄与度･寄与率浜松'!J:J,'前年比寄与度順 ・浜松'!$R31))</f>
        <v>2.2999999999999998</v>
      </c>
      <c r="L31" s="495">
        <f ca="1">IF(ISERROR($N31)=TRUE,"",INDEX('寄与度･寄与率浜松'!K:K,'前年比寄与度順 ・浜松'!$R31))</f>
        <v>7.5518962075848198e-002</v>
      </c>
      <c r="M31" s="501">
        <f ca="1">IF(ISERROR($N31)=TRUE,"",INDEX('寄与度･寄与率浜松'!L:L,'前年比寄与度順 ・浜松'!$R31))</f>
        <v>2.69710578842315</v>
      </c>
      <c r="N31" s="505">
        <f ca="1">LARGE('寄与度･寄与率浜松'!$K$1:$K$88,ROW(A27))</f>
        <v>7.5518962075848198e-002</v>
      </c>
      <c r="O31" s="258">
        <f ca="1">COUNTIF($N$4:$N31,$N31)-1</f>
        <v>0</v>
      </c>
      <c r="P31" s="505">
        <f t="shared" ca="1" si="1"/>
        <v>7.5518962075848198e-002</v>
      </c>
      <c r="Q31" s="258" t="str">
        <f t="shared" ca="1" si="2"/>
        <v/>
      </c>
      <c r="R31" s="258">
        <f ca="1">IF(Q31="",MATCH(N31,'寄与度･寄与率浜松'!$K$1:$K$88,0),MATCH(N31,INDIRECT("寄与度・寄与率!$L"&amp;INDEX(R:R,Q31)+1&amp;":$L87"),0)+INDEX(R:R,Q31))</f>
        <v>51</v>
      </c>
    </row>
    <row r="32" spans="1:18" ht="15.75" customHeight="1">
      <c r="A32" s="458" t="str">
        <f ca="1">IF(ISERROR(N32)=TRUE,"",INDEX('寄与度･寄与率浜松'!B:B,'前年比寄与度順 ・浜松'!$R32)&amp;INDEX('寄与度･寄与率浜松'!C:C,'前年比寄与度順 ・浜松'!R32)&amp;INDEX('寄与度･寄与率浜松'!D:D,'前年比寄与度順 ・浜松'!R32)&amp;INDEX('寄与度･寄与率浜松'!E:E,'前年比寄与度順 ・浜松'!R32))</f>
        <v>菓子類</v>
      </c>
      <c r="B32" s="462"/>
      <c r="C32" s="462"/>
      <c r="D32" s="462"/>
      <c r="E32" s="462"/>
      <c r="F32" s="469">
        <f t="shared" ca="1" si="0"/>
        <v>1</v>
      </c>
      <c r="G32" s="476">
        <v>7.0000000000000007e-002</v>
      </c>
      <c r="H32" s="479">
        <f ca="1">IF(ISERROR($N32)=TRUE,"",INDEX('寄与度･寄与率浜松'!G:G,'前年比寄与度順 ・浜松'!$R32))</f>
        <v>246</v>
      </c>
      <c r="I32" s="484">
        <f ca="1">IF(ISERROR($N32)=TRUE,"",INDEX('寄与度･寄与率浜松'!H:H,'前年比寄与度順 ・浜松'!$R32))</f>
        <v>100.7</v>
      </c>
      <c r="J32" s="484">
        <f ca="1">IF(ISERROR($N32)=TRUE,"",INDEX('寄与度･寄与率浜松'!I:I,'前年比寄与度順 ・浜松'!$R32))</f>
        <v>103.7</v>
      </c>
      <c r="K32" s="490">
        <f ca="1">IF(ISERROR($N32)=TRUE,"",INDEX('寄与度･寄与率浜松'!J:J,'前年比寄与度順 ・浜松'!$R32))</f>
        <v>2.9</v>
      </c>
      <c r="L32" s="495">
        <f ca="1">IF(ISERROR($N32)=TRUE,"",INDEX('寄与度･寄与率浜松'!K:K,'前年比寄与度順 ・浜松'!$R32))</f>
        <v>7.3652694610778446e-002</v>
      </c>
      <c r="M32" s="501">
        <f ca="1">IF(ISERROR($N32)=TRUE,"",INDEX('寄与度･寄与率浜松'!L:L,'前年比寄与度順 ・浜松'!$R32))</f>
        <v>2.6304533789563731</v>
      </c>
      <c r="N32" s="505">
        <f ca="1">LARGE('寄与度･寄与率浜松'!$K$1:$K$88,ROW(A28))</f>
        <v>7.3652694610778446e-002</v>
      </c>
      <c r="O32" s="258">
        <f ca="1">COUNTIF($N$4:$N32,$N32)-1</f>
        <v>0</v>
      </c>
      <c r="P32" s="505">
        <f t="shared" ca="1" si="1"/>
        <v>7.3652694610778446e-002</v>
      </c>
      <c r="Q32" s="258" t="str">
        <f t="shared" ca="1" si="2"/>
        <v/>
      </c>
      <c r="R32" s="258">
        <f ca="1">IF(Q32="",MATCH(N32,'寄与度･寄与率浜松'!$K$1:$K$88,0),MATCH(N32,INDIRECT("寄与度・寄与率!$L"&amp;INDEX(R:R,Q32)+1&amp;":$L87"),0)+INDEX(R:R,Q32))</f>
        <v>25</v>
      </c>
    </row>
    <row r="33" spans="1:18" ht="15.75" customHeight="1">
      <c r="A33" s="458" t="str">
        <f ca="1">IF(ISERROR(N33)=TRUE,"",INDEX('寄与度･寄与率浜松'!B:B,'前年比寄与度順 ・浜松'!$R33)&amp;INDEX('寄与度･寄与率浜松'!C:C,'前年比寄与度順 ・浜松'!R33)&amp;INDEX('寄与度･寄与率浜松'!D:D,'前年比寄与度順 ・浜松'!R33)&amp;INDEX('寄与度･寄与率浜松'!E:E,'前年比寄与度順 ・浜松'!R33))</f>
        <v>果物</v>
      </c>
      <c r="B33" s="462"/>
      <c r="C33" s="462"/>
      <c r="D33" s="462"/>
      <c r="E33" s="462"/>
      <c r="F33" s="469" t="str">
        <f t="shared" ca="1" si="0"/>
        <v/>
      </c>
      <c r="G33" s="476">
        <v>6.e-002</v>
      </c>
      <c r="H33" s="479">
        <f ca="1">IF(ISERROR($N33)=TRUE,"",INDEX('寄与度･寄与率浜松'!G:G,'前年比寄与度順 ・浜松'!$R33))</f>
        <v>96</v>
      </c>
      <c r="I33" s="484">
        <f ca="1">IF(ISERROR($N33)=TRUE,"",INDEX('寄与度･寄与率浜松'!H:H,'前年比寄与度順 ・浜松'!$R33))</f>
        <v>97.9</v>
      </c>
      <c r="J33" s="484">
        <f ca="1">IF(ISERROR($N33)=TRUE,"",INDEX('寄与度･寄与率浜松'!I:I,'前年比寄与度順 ・浜松'!$R33))</f>
        <v>103.9</v>
      </c>
      <c r="K33" s="490">
        <f ca="1">IF(ISERROR($N33)=TRUE,"",INDEX('寄与度･寄与率浜松'!J:J,'前年比寄与度順 ・浜松'!$R33))</f>
        <v>6.1</v>
      </c>
      <c r="L33" s="495">
        <f ca="1">IF(ISERROR($N33)=TRUE,"",INDEX('寄与度･寄与率浜松'!K:K,'前年比寄与度順 ・浜松'!$R33))</f>
        <v>5.7485029940119753e-002</v>
      </c>
      <c r="M33" s="501">
        <f ca="1">IF(ISERROR($N33)=TRUE,"",INDEX('寄与度･寄与率浜松'!L:L,'前年比寄与度順 ・浜松'!$R33))</f>
        <v>2.0530367835757053</v>
      </c>
      <c r="N33" s="505">
        <f ca="1">LARGE('寄与度･寄与率浜松'!$K$1:$K$88,ROW(A29))</f>
        <v>5.7485029940119753e-002</v>
      </c>
      <c r="O33" s="258">
        <f ca="1">COUNTIF($N$4:$N33,$N33)-1</f>
        <v>0</v>
      </c>
      <c r="P33" s="505">
        <f t="shared" ca="1" si="1"/>
        <v>5.7485029940119753e-002</v>
      </c>
      <c r="Q33" s="258" t="str">
        <f t="shared" ca="1" si="2"/>
        <v/>
      </c>
      <c r="R33" s="258">
        <f ca="1">IF(Q33="",MATCH(N33,'寄与度･寄与率浜松'!$K$1:$K$88,0),MATCH(N33,INDIRECT("寄与度・寄与率!$L"&amp;INDEX(R:R,Q33)+1&amp;":$L87"),0)+INDEX(R:R,Q33))</f>
        <v>22</v>
      </c>
    </row>
    <row r="34" spans="1:18" ht="15.75" customHeight="1">
      <c r="A34" s="458" t="str">
        <f ca="1">IF(ISERROR(N34)=TRUE,"",INDEX('寄与度･寄与率浜松'!B:B,'前年比寄与度順 ・浜松'!$R34)&amp;INDEX('寄与度･寄与率浜松'!C:C,'前年比寄与度順 ・浜松'!R34)&amp;INDEX('寄与度･寄与率浜松'!D:D,'前年比寄与度順 ・浜松'!R34)&amp;INDEX('寄与度･寄与率浜松'!E:E,'前年比寄与度順 ・浜松'!R34))</f>
        <v>油脂・調味料</v>
      </c>
      <c r="B34" s="462"/>
      <c r="C34" s="462"/>
      <c r="D34" s="462"/>
      <c r="E34" s="462"/>
      <c r="F34" s="469">
        <f t="shared" ca="1" si="0"/>
        <v>1</v>
      </c>
      <c r="G34" s="476">
        <v>6.e-002</v>
      </c>
      <c r="H34" s="479">
        <f ca="1">IF(ISERROR($N34)=TRUE,"",INDEX('寄与度･寄与率浜松'!G:G,'前年比寄与度順 ・浜松'!$R34))</f>
        <v>122</v>
      </c>
      <c r="I34" s="484">
        <f ca="1">IF(ISERROR($N34)=TRUE,"",INDEX('寄与度･寄与率浜松'!H:H,'前年比寄与度順 ・浜松'!$R34))</f>
        <v>101.1</v>
      </c>
      <c r="J34" s="484">
        <f ca="1">IF(ISERROR($N34)=TRUE,"",INDEX('寄与度･寄与率浜松'!I:I,'前年比寄与度順 ・浜松'!$R34))</f>
        <v>105.7</v>
      </c>
      <c r="K34" s="490">
        <f ca="1">IF(ISERROR($N34)=TRUE,"",INDEX('寄与度･寄与率浜松'!J:J,'前年比寄与度順 ・浜松'!$R34))</f>
        <v>4.5999999999999996</v>
      </c>
      <c r="L34" s="495">
        <f ca="1">IF(ISERROR($N34)=TRUE,"",INDEX('寄与度･寄与率浜松'!K:K,'前年比寄与度順 ・浜松'!$R34))</f>
        <v>5.6007984031936235e-002</v>
      </c>
      <c r="M34" s="501">
        <f ca="1">IF(ISERROR($N34)=TRUE,"",INDEX('寄与度･寄与率浜松'!L:L,'前年比寄与度順 ・浜松'!$R34))</f>
        <v>2.0002851439977225</v>
      </c>
      <c r="N34" s="505">
        <f ca="1">LARGE('寄与度･寄与率浜松'!$K$1:$K$88,ROW(A30))</f>
        <v>5.6007984031936235e-002</v>
      </c>
      <c r="O34" s="258">
        <f ca="1">COUNTIF($N$4:$N34,$N34)-1</f>
        <v>0</v>
      </c>
      <c r="P34" s="505">
        <f t="shared" ca="1" si="1"/>
        <v>5.6007984031936235e-002</v>
      </c>
      <c r="Q34" s="258" t="str">
        <f t="shared" ca="1" si="2"/>
        <v/>
      </c>
      <c r="R34" s="258">
        <f ca="1">IF(Q34="",MATCH(N34,'寄与度･寄与率浜松'!$K$1:$K$88,0),MATCH(N34,INDIRECT("寄与度・寄与率!$L"&amp;INDEX(R:R,Q34)+1&amp;":$L87"),0)+INDEX(R:R,Q34))</f>
        <v>24</v>
      </c>
    </row>
    <row r="35" spans="1:18" ht="15.75" customHeight="1">
      <c r="A35" s="458" t="str">
        <f ca="1">IF(ISERROR(N35)=TRUE,"",INDEX('寄与度･寄与率浜松'!B:B,'前年比寄与度順 ・浜松'!$R35)&amp;INDEX('寄与度･寄与率浜松'!C:C,'前年比寄与度順 ・浜松'!R35)&amp;INDEX('寄与度･寄与率浜松'!D:D,'前年比寄与度順 ・浜松'!R35)&amp;INDEX('寄与度･寄与率浜松'!E:E,'前年比寄与度順 ・浜松'!R35))</f>
        <v>生鮮果物</v>
      </c>
      <c r="B35" s="462"/>
      <c r="C35" s="462"/>
      <c r="D35" s="462"/>
      <c r="E35" s="462"/>
      <c r="F35" s="469">
        <f t="shared" ca="1" si="0"/>
        <v>1</v>
      </c>
      <c r="G35" s="476">
        <v>6.e-002</v>
      </c>
      <c r="H35" s="479">
        <f ca="1">IF(ISERROR($N35)=TRUE,"",INDEX('寄与度･寄与率浜松'!G:G,'前年比寄与度順 ・浜松'!$R35))</f>
        <v>87</v>
      </c>
      <c r="I35" s="484">
        <f ca="1">IF(ISERROR($N35)=TRUE,"",INDEX('寄与度･寄与率浜松'!H:H,'前年比寄与度順 ・浜松'!$R35))</f>
        <v>98.4</v>
      </c>
      <c r="J35" s="484">
        <f ca="1">IF(ISERROR($N35)=TRUE,"",INDEX('寄与度･寄与率浜松'!I:I,'前年比寄与度順 ・浜松'!$R35))</f>
        <v>104.8</v>
      </c>
      <c r="K35" s="490">
        <f ca="1">IF(ISERROR($N35)=TRUE,"",INDEX('寄与度･寄与率浜松'!J:J,'前年比寄与度順 ・浜松'!$R35))</f>
        <v>6.4</v>
      </c>
      <c r="L35" s="495">
        <f ca="1">IF(ISERROR($N35)=TRUE,"",INDEX('寄与度･寄与率浜松'!K:K,'前年比寄与度順 ・浜松'!$R35))</f>
        <v>5.5568862275449028e-002</v>
      </c>
      <c r="M35" s="501">
        <f ca="1">IF(ISERROR($N35)=TRUE,"",INDEX('寄与度･寄与率浜松'!L:L,'前年比寄与度順 ・浜松'!$R35))</f>
        <v>1.9846022241231795</v>
      </c>
      <c r="N35" s="505">
        <f ca="1">LARGE('寄与度･寄与率浜松'!$K$1:$K$88,ROW(A31))</f>
        <v>5.5568862275449028e-002</v>
      </c>
      <c r="O35" s="258">
        <f ca="1">COUNTIF($N$4:$N35,$N35)-1</f>
        <v>0</v>
      </c>
      <c r="P35" s="505">
        <f t="shared" ca="1" si="1"/>
        <v>5.5568862275449028e-002</v>
      </c>
      <c r="Q35" s="258" t="str">
        <f t="shared" ca="1" si="2"/>
        <v/>
      </c>
      <c r="R35" s="258">
        <f ca="1">IF(Q35="",MATCH(N35,'寄与度･寄与率浜松'!$K$1:$K$88,0),MATCH(N35,INDIRECT("寄与度・寄与率!$L"&amp;INDEX(R:R,Q35)+1&amp;":$L87"),0)+INDEX(R:R,Q35))</f>
        <v>23</v>
      </c>
    </row>
    <row r="36" spans="1:18" ht="15.75" customHeight="1">
      <c r="A36" s="458" t="str">
        <f ca="1">IF(ISERROR(N36)=TRUE,"",INDEX('寄与度･寄与率浜松'!B:B,'前年比寄与度順 ・浜松'!$R36)&amp;INDEX('寄与度･寄与率浜松'!C:C,'前年比寄与度順 ・浜松'!R36)&amp;INDEX('寄与度･寄与率浜松'!D:D,'前年比寄与度順 ・浜松'!R36)&amp;INDEX('寄与度･寄与率浜松'!E:E,'前年比寄与度順 ・浜松'!R36))</f>
        <v>家事雑貨</v>
      </c>
      <c r="B36" s="462"/>
      <c r="C36" s="462"/>
      <c r="D36" s="462"/>
      <c r="E36" s="462"/>
      <c r="F36" s="469">
        <f t="shared" ca="1" si="0"/>
        <v>1</v>
      </c>
      <c r="G36" s="476">
        <v>5.e-002</v>
      </c>
      <c r="H36" s="479">
        <f ca="1">IF(ISERROR($N36)=TRUE,"",INDEX('寄与度･寄与率浜松'!G:G,'前年比寄与度順 ・浜松'!$R36))</f>
        <v>79</v>
      </c>
      <c r="I36" s="484">
        <f ca="1">IF(ISERROR($N36)=TRUE,"",INDEX('寄与度･寄与率浜松'!H:H,'前年比寄与度順 ・浜松'!$R36))</f>
        <v>102.7</v>
      </c>
      <c r="J36" s="484">
        <f ca="1">IF(ISERROR($N36)=TRUE,"",INDEX('寄与度･寄与率浜松'!I:I,'前年比寄与度順 ・浜松'!$R36))</f>
        <v>109</v>
      </c>
      <c r="K36" s="490">
        <f ca="1">IF(ISERROR($N36)=TRUE,"",INDEX('寄与度･寄与率浜松'!J:J,'前年比寄与度順 ・浜松'!$R36))</f>
        <v>6.1</v>
      </c>
      <c r="L36" s="495">
        <f ca="1">IF(ISERROR($N36)=TRUE,"",INDEX('寄与度･寄与率浜松'!K:K,'前年比寄与度順 ・浜松'!$R36))</f>
        <v>4.9670658682634705e-002</v>
      </c>
      <c r="M36" s="501">
        <f ca="1">IF(ISERROR($N36)=TRUE,"",INDEX('寄与度･寄与率浜松'!L:L,'前年比寄与度順 ・浜松'!$R36))</f>
        <v>1.7739520958083825</v>
      </c>
      <c r="N36" s="505">
        <f ca="1">LARGE('寄与度･寄与率浜松'!$K$1:$K$88,ROW(A32))</f>
        <v>4.9670658682634705e-002</v>
      </c>
      <c r="O36" s="258">
        <f ca="1">COUNTIF($N$4:$N36,$N36)-1</f>
        <v>0</v>
      </c>
      <c r="P36" s="505">
        <f t="shared" ca="1" si="1"/>
        <v>4.9670658682634705e-002</v>
      </c>
      <c r="Q36" s="258" t="str">
        <f t="shared" ca="1" si="2"/>
        <v/>
      </c>
      <c r="R36" s="258">
        <f ca="1">IF(Q36="",MATCH(N36,'寄与度･寄与率浜松'!$K$1:$K$88,0),MATCH(N36,INDIRECT("寄与度・寄与率!$L"&amp;INDEX(R:R,Q36)+1&amp;":$L87"),0)+INDEX(R:R,Q36))</f>
        <v>47</v>
      </c>
    </row>
    <row r="37" spans="1:18" ht="15.75" customHeight="1">
      <c r="A37" s="458" t="str">
        <f ca="1">IF(ISERROR(N37)=TRUE,"",INDEX('寄与度･寄与率浜松'!B:B,'前年比寄与度順 ・浜松'!$R37)&amp;INDEX('寄与度･寄与率浜松'!C:C,'前年比寄与度順 ・浜松'!R37)&amp;INDEX('寄与度･寄与率浜松'!D:D,'前年比寄与度順 ・浜松'!R37)&amp;INDEX('寄与度･寄与率浜松'!E:E,'前年比寄与度順 ・浜松'!R37))</f>
        <v>他の光熱</v>
      </c>
      <c r="B37" s="462"/>
      <c r="C37" s="462"/>
      <c r="D37" s="462"/>
      <c r="E37" s="462"/>
      <c r="F37" s="469">
        <f t="shared" ca="1" si="0"/>
        <v>1</v>
      </c>
      <c r="G37" s="476">
        <v>5.e-002</v>
      </c>
      <c r="H37" s="479">
        <f ca="1">IF(ISERROR($N37)=TRUE,"",INDEX('寄与度･寄与率浜松'!G:G,'前年比寄与度順 ・浜松'!$R37))</f>
        <v>19</v>
      </c>
      <c r="I37" s="484">
        <f ca="1">IF(ISERROR($N37)=TRUE,"",INDEX('寄与度･寄与率浜松'!H:H,'前年比寄与度順 ・浜松'!$R37))</f>
        <v>110.1</v>
      </c>
      <c r="J37" s="484">
        <f ca="1">IF(ISERROR($N37)=TRUE,"",INDEX('寄与度･寄与率浜松'!I:I,'前年比寄与度順 ・浜松'!$R37))</f>
        <v>135.6</v>
      </c>
      <c r="K37" s="490">
        <f ca="1">IF(ISERROR($N37)=TRUE,"",INDEX('寄与度･寄与率浜松'!J:J,'前年比寄与度順 ・浜松'!$R37))</f>
        <v>23.1</v>
      </c>
      <c r="L37" s="495">
        <f ca="1">IF(ISERROR($N37)=TRUE,"",INDEX('寄与度･寄与率浜松'!K:K,'前年比寄与度順 ・浜松'!$R37))</f>
        <v>4.8353293413173654e-002</v>
      </c>
      <c r="M37" s="501">
        <f ca="1">IF(ISERROR($N37)=TRUE,"",INDEX('寄与度･寄与率浜松'!L:L,'前年比寄与度順 ・浜松'!$R37))</f>
        <v>1.7269033361847734</v>
      </c>
      <c r="N37" s="505">
        <f ca="1">LARGE('寄与度･寄与率浜松'!$K$1:$K$88,ROW(A33))</f>
        <v>4.8353293413173654e-002</v>
      </c>
      <c r="O37" s="258">
        <f ca="1">COUNTIF($N$4:$N37,$N37)-1</f>
        <v>0</v>
      </c>
      <c r="P37" s="505">
        <f t="shared" ca="1" si="1"/>
        <v>4.8353293413173654e-002</v>
      </c>
      <c r="Q37" s="258" t="str">
        <f t="shared" ca="1" si="2"/>
        <v/>
      </c>
      <c r="R37" s="258">
        <f ca="1">IF(Q37="",MATCH(N37,'寄与度･寄与率浜松'!$K$1:$K$88,0),MATCH(N37,INDIRECT("寄与度・寄与率!$L"&amp;INDEX(R:R,Q37)+1&amp;":$L87"),0)+INDEX(R:R,Q37))</f>
        <v>40</v>
      </c>
    </row>
    <row r="38" spans="1:18" ht="15.75" customHeight="1">
      <c r="A38" s="458" t="str">
        <f ca="1">IF(ISERROR(N38)=TRUE,"",INDEX('寄与度･寄与率浜松'!B:B,'前年比寄与度順 ・浜松'!$R38)&amp;INDEX('寄与度･寄与率浜松'!C:C,'前年比寄与度順 ・浜松'!R38)&amp;INDEX('寄与度･寄与率浜松'!D:D,'前年比寄与度順 ・浜松'!R38)&amp;INDEX('寄与度･寄与率浜松'!E:E,'前年比寄与度順 ・浜松'!R38))</f>
        <v>諸雑費</v>
      </c>
      <c r="B38" s="462"/>
      <c r="C38" s="462"/>
      <c r="D38" s="462"/>
      <c r="E38" s="462"/>
      <c r="F38" s="469" t="str">
        <f t="shared" ca="1" si="0"/>
        <v/>
      </c>
      <c r="G38" s="476">
        <v>4.e-002</v>
      </c>
      <c r="H38" s="479">
        <f ca="1">IF(ISERROR($N38)=TRUE,"",INDEX('寄与度･寄与率浜松'!G:G,'前年比寄与度順 ・浜松'!$R38))</f>
        <v>626</v>
      </c>
      <c r="I38" s="484">
        <f ca="1">IF(ISERROR($N38)=TRUE,"",INDEX('寄与度･寄与率浜松'!H:H,'前年比寄与度順 ・浜松'!$R38))</f>
        <v>100.7</v>
      </c>
      <c r="J38" s="484">
        <f ca="1">IF(ISERROR($N38)=TRUE,"",INDEX('寄与度･寄与率浜松'!I:I,'前年比寄与度順 ・浜松'!$R38))</f>
        <v>101.3</v>
      </c>
      <c r="K38" s="490">
        <f ca="1">IF(ISERROR($N38)=TRUE,"",INDEX('寄与度･寄与率浜松'!J:J,'前年比寄与度順 ・浜松'!$R38))</f>
        <v>0.6</v>
      </c>
      <c r="L38" s="495">
        <f ca="1">IF(ISERROR($N38)=TRUE,"",INDEX('寄与度･寄与率浜松'!K:K,'前年比寄与度順 ・浜松'!$R38))</f>
        <v>3.7485029940119402e-002</v>
      </c>
      <c r="M38" s="501">
        <f ca="1">IF(ISERROR($N38)=TRUE,"",INDEX('寄与度･寄与率浜松'!L:L,'前年比寄与度順 ・浜松'!$R38))</f>
        <v>1.3387510692899789</v>
      </c>
      <c r="N38" s="505">
        <f ca="1">LARGE('寄与度･寄与率浜松'!$K$1:$K$88,ROW(A34))</f>
        <v>3.7485029940119402e-002</v>
      </c>
      <c r="O38" s="258">
        <f ca="1">COUNTIF($N$4:$N38,$N38)-1</f>
        <v>0</v>
      </c>
      <c r="P38" s="505">
        <f t="shared" ca="1" si="1"/>
        <v>3.7485029940119402e-002</v>
      </c>
      <c r="Q38" s="258" t="str">
        <f t="shared" ca="1" si="2"/>
        <v/>
      </c>
      <c r="R38" s="258">
        <f ca="1">IF(Q38="",MATCH(N38,'寄与度･寄与率浜松'!$K$1:$K$88,0),MATCH(N38,INDIRECT("寄与度・寄与率!$L"&amp;INDEX(R:R,Q38)+1&amp;":$L87"),0)+INDEX(R:R,Q38))</f>
        <v>83</v>
      </c>
    </row>
    <row r="39" spans="1:18" ht="15.75" customHeight="1">
      <c r="A39" s="458" t="str">
        <f ca="1">IF(ISERROR(N39)=TRUE,"",INDEX('寄与度･寄与率浜松'!B:B,'前年比寄与度順 ・浜松'!$R39)&amp;INDEX('寄与度･寄与率浜松'!C:C,'前年比寄与度順 ・浜松'!R39)&amp;INDEX('寄与度･寄与率浜松'!D:D,'前年比寄与度順 ・浜松'!R39)&amp;INDEX('寄与度･寄与率浜松'!E:E,'前年比寄与度順 ・浜松'!R39))</f>
        <v>身の回り品</v>
      </c>
      <c r="B39" s="462"/>
      <c r="C39" s="462"/>
      <c r="D39" s="462"/>
      <c r="E39" s="462"/>
      <c r="F39" s="469" t="str">
        <f t="shared" ca="1" si="0"/>
        <v/>
      </c>
      <c r="G39" s="476">
        <v>3.e-002</v>
      </c>
      <c r="H39" s="479">
        <f ca="1">IF(ISERROR($N39)=TRUE,"",INDEX('寄与度･寄与率浜松'!G:G,'前年比寄与度順 ・浜松'!$R39))</f>
        <v>59</v>
      </c>
      <c r="I39" s="484">
        <f ca="1">IF(ISERROR($N39)=TRUE,"",INDEX('寄与度･寄与率浜松'!H:H,'前年比寄与度順 ・浜松'!$R39))</f>
        <v>101.1</v>
      </c>
      <c r="J39" s="484">
        <f ca="1">IF(ISERROR($N39)=TRUE,"",INDEX('寄与度･寄与率浜松'!I:I,'前年比寄与度順 ・浜松'!$R39))</f>
        <v>107</v>
      </c>
      <c r="K39" s="490">
        <f ca="1">IF(ISERROR($N39)=TRUE,"",INDEX('寄与度･寄与率浜松'!J:J,'前年比寄与度順 ・浜松'!$R39))</f>
        <v>5.8</v>
      </c>
      <c r="L39" s="495">
        <f ca="1">IF(ISERROR($N39)=TRUE,"",INDEX('寄与度･寄与率浜松'!K:K,'前年比寄与度順 ・浜松'!$R39))</f>
        <v>3.4740518962075882e-002</v>
      </c>
      <c r="M39" s="501">
        <f ca="1">IF(ISERROR($N39)=TRUE,"",INDEX('寄与度･寄与率浜松'!L:L,'前年比寄与度順 ・浜松'!$R39))</f>
        <v>1.2407328200741388</v>
      </c>
      <c r="N39" s="505">
        <f ca="1">LARGE('寄与度･寄与率浜松'!$K$1:$K$88,ROW(A35))</f>
        <v>3.4740518962075882e-002</v>
      </c>
      <c r="O39" s="258">
        <f ca="1">COUNTIF($N$4:$N39,$N39)-1</f>
        <v>0</v>
      </c>
      <c r="P39" s="505">
        <f t="shared" ca="1" si="1"/>
        <v>3.4740518962075882e-002</v>
      </c>
      <c r="Q39" s="258" t="str">
        <f t="shared" ca="1" si="2"/>
        <v/>
      </c>
      <c r="R39" s="258">
        <f ca="1">IF(Q39="",MATCH(N39,'寄与度･寄与率浜松'!$K$1:$K$88,0),MATCH(N39,INDIRECT("寄与度・寄与率!$L"&amp;INDEX(R:R,Q39)+1&amp;":$L87"),0)+INDEX(R:R,Q39))</f>
        <v>86</v>
      </c>
    </row>
    <row r="40" spans="1:18" ht="15.75" customHeight="1">
      <c r="A40" s="458" t="str">
        <f ca="1">IF(ISERROR(N40)=TRUE,"",INDEX('寄与度･寄与率浜松'!B:B,'前年比寄与度順 ・浜松'!$R40)&amp;INDEX('寄与度･寄与率浜松'!C:C,'前年比寄与度順 ・浜松'!R40)&amp;INDEX('寄与度･寄与率浜松'!D:D,'前年比寄与度順 ・浜松'!R40)&amp;INDEX('寄与度･寄与率浜松'!E:E,'前年比寄与度順 ・浜松'!R40))</f>
        <v>教養娯楽サービス</v>
      </c>
      <c r="B40" s="462"/>
      <c r="C40" s="462"/>
      <c r="D40" s="462"/>
      <c r="E40" s="462"/>
      <c r="F40" s="469">
        <f t="shared" ca="1" si="0"/>
        <v>1</v>
      </c>
      <c r="G40" s="476">
        <v>3.e-002</v>
      </c>
      <c r="H40" s="479">
        <f ca="1">IF(ISERROR($N40)=TRUE,"",INDEX('寄与度･寄与率浜松'!G:G,'前年比寄与度順 ・浜松'!$R40))</f>
        <v>522</v>
      </c>
      <c r="I40" s="484">
        <f ca="1">IF(ISERROR($N40)=TRUE,"",INDEX('寄与度･寄与率浜松'!H:H,'前年比寄与度順 ・浜松'!$R40))</f>
        <v>101.7</v>
      </c>
      <c r="J40" s="484">
        <f ca="1">IF(ISERROR($N40)=TRUE,"",INDEX('寄与度･寄与率浜松'!I:I,'前年比寄与度順 ・浜松'!$R40))</f>
        <v>102.3</v>
      </c>
      <c r="K40" s="490">
        <f ca="1">IF(ISERROR($N40)=TRUE,"",INDEX('寄与度･寄与率浜松'!J:J,'前年比寄与度順 ・浜松'!$R40))</f>
        <v>0.6</v>
      </c>
      <c r="L40" s="495">
        <f ca="1">IF(ISERROR($N40)=TRUE,"",INDEX('寄与度･寄与率浜松'!K:K,'前年比寄与度順 ・浜松'!$R40))</f>
        <v>3.1257485029939823e-002</v>
      </c>
      <c r="M40" s="501">
        <f ca="1">IF(ISERROR($N40)=TRUE,"",INDEX('寄与度･寄与率浜松'!L:L,'前年比寄与度順 ・浜松'!$R40))</f>
        <v>1.1163387510692795</v>
      </c>
      <c r="N40" s="505">
        <f ca="1">LARGE('寄与度･寄与率浜松'!$K$1:$K$88,ROW(A36))</f>
        <v>3.1257485029939823e-002</v>
      </c>
      <c r="O40" s="258">
        <f ca="1">COUNTIF($N$4:$N40,$N40)-1</f>
        <v>0</v>
      </c>
      <c r="P40" s="505">
        <f t="shared" ca="1" si="1"/>
        <v>3.1257485029939823e-002</v>
      </c>
      <c r="Q40" s="258" t="str">
        <f t="shared" ca="1" si="2"/>
        <v/>
      </c>
      <c r="R40" s="258">
        <f ca="1">IF(Q40="",MATCH(N40,'寄与度･寄与率浜松'!$K$1:$K$88,0),MATCH(N40,INDIRECT("寄与度・寄与率!$L"&amp;INDEX(R:R,Q40)+1&amp;":$L87"),0)+INDEX(R:R,Q40))</f>
        <v>81</v>
      </c>
    </row>
    <row r="41" spans="1:18" ht="15.75" customHeight="1">
      <c r="A41" s="458" t="str">
        <f ca="1">IF(ISERROR(N41)=TRUE,"",INDEX('寄与度･寄与率浜松'!B:B,'前年比寄与度順 ・浜松'!$R41)&amp;INDEX('寄与度･寄与率浜松'!C:C,'前年比寄与度順 ・浜松'!R41)&amp;INDEX('寄与度･寄与率浜松'!D:D,'前年比寄与度順 ・浜松'!R41)&amp;INDEX('寄与度･寄与率浜松'!E:E,'前年比寄与度順 ・浜松'!R41))</f>
        <v>持家の帰属家賃を除く家賃</v>
      </c>
      <c r="B41" s="462"/>
      <c r="C41" s="462"/>
      <c r="D41" s="462"/>
      <c r="E41" s="462"/>
      <c r="F41" s="469" t="str">
        <f t="shared" ca="1" si="0"/>
        <v/>
      </c>
      <c r="G41" s="476">
        <v>3.e-002</v>
      </c>
      <c r="H41" s="479">
        <f ca="1">IF(ISERROR($N41)=TRUE,"",INDEX('寄与度･寄与率浜松'!G:G,'前年比寄与度順 ・浜松'!$R41))</f>
        <v>175</v>
      </c>
      <c r="I41" s="484">
        <f ca="1">IF(ISERROR($N41)=TRUE,"",INDEX('寄与度･寄与率浜松'!H:H,'前年比寄与度順 ・浜松'!$R41))</f>
        <v>101</v>
      </c>
      <c r="J41" s="484">
        <f ca="1">IF(ISERROR($N41)=TRUE,"",INDEX('寄与度･寄与率浜松'!I:I,'前年比寄与度順 ・浜松'!$R41))</f>
        <v>102.6</v>
      </c>
      <c r="K41" s="490">
        <f ca="1">IF(ISERROR($N41)=TRUE,"",INDEX('寄与度･寄与率浜松'!J:J,'前年比寄与度順 ・浜松'!$R41))</f>
        <v>1.6</v>
      </c>
      <c r="L41" s="495">
        <f ca="1">IF(ISERROR($N41)=TRUE,"",INDEX('寄与度･寄与率浜松'!K:K,'前年比寄与度順 ・浜松'!$R41))</f>
        <v>2.7944111776447001e-002</v>
      </c>
      <c r="M41" s="501">
        <f ca="1">IF(ISERROR($N41)=TRUE,"",INDEX('寄与度･寄与率浜松'!L:L,'前年比寄与度順 ・浜松'!$R41))</f>
        <v>0.99800399201596446</v>
      </c>
      <c r="N41" s="505">
        <f ca="1">LARGE('寄与度･寄与率浜松'!$K$1:$K$88,ROW(A37))</f>
        <v>2.7944111776447001e-002</v>
      </c>
      <c r="O41" s="258">
        <f ca="1">COUNTIF($N$4:$N41,$N41)-1</f>
        <v>0</v>
      </c>
      <c r="P41" s="505">
        <f t="shared" ca="1" si="1"/>
        <v>2.7944111776447001e-002</v>
      </c>
      <c r="Q41" s="258" t="str">
        <f t="shared" ca="1" si="2"/>
        <v/>
      </c>
      <c r="R41" s="258">
        <f ca="1">IF(Q41="",MATCH(N41,'寄与度･寄与率浜松'!$K$1:$K$88,0),MATCH(N41,INDIRECT("寄与度・寄与率!$L"&amp;INDEX(R:R,Q41)+1&amp;":$L87"),0)+INDEX(R:R,Q41))</f>
        <v>34</v>
      </c>
    </row>
    <row r="42" spans="1:18" ht="15.75" customHeight="1">
      <c r="A42" s="458" t="str">
        <f ca="1">IF(ISERROR(N42)=TRUE,"",INDEX('寄与度･寄与率浜松'!B:B,'前年比寄与度順 ・浜松'!$R42)&amp;INDEX('寄与度･寄与率浜松'!C:C,'前年比寄与度順 ・浜松'!R42)&amp;INDEX('寄与度･寄与率浜松'!D:D,'前年比寄与度順 ・浜松'!R42)&amp;INDEX('寄与度･寄与率浜松'!E:E,'前年比寄与度順 ・浜松'!R42))</f>
        <v>衣料</v>
      </c>
      <c r="B42" s="462"/>
      <c r="C42" s="462"/>
      <c r="D42" s="462"/>
      <c r="E42" s="462"/>
      <c r="F42" s="469">
        <f t="shared" ca="1" si="0"/>
        <v>1</v>
      </c>
      <c r="G42" s="476">
        <v>3.e-002</v>
      </c>
      <c r="H42" s="479">
        <f ca="1">IF(ISERROR($N42)=TRUE,"",INDEX('寄与度･寄与率浜松'!G:G,'前年比寄与度順 ・浜松'!$R42))</f>
        <v>136</v>
      </c>
      <c r="I42" s="484">
        <f ca="1">IF(ISERROR($N42)=TRUE,"",INDEX('寄与度･寄与率浜松'!H:H,'前年比寄与度順 ・浜松'!$R42))</f>
        <v>100.5</v>
      </c>
      <c r="J42" s="484">
        <f ca="1">IF(ISERROR($N42)=TRUE,"",INDEX('寄与度･寄与率浜松'!I:I,'前年比寄与度順 ・浜松'!$R42))</f>
        <v>102.4</v>
      </c>
      <c r="K42" s="490">
        <f ca="1">IF(ISERROR($N42)=TRUE,"",INDEX('寄与度･寄与率浜松'!J:J,'前年比寄与度順 ・浜松'!$R42))</f>
        <v>1.9</v>
      </c>
      <c r="L42" s="495">
        <f ca="1">IF(ISERROR($N42)=TRUE,"",INDEX('寄与度･寄与率浜松'!K:K,'前年比寄与度順 ・浜松'!$R42))</f>
        <v>2.5788423153692695e-002</v>
      </c>
      <c r="M42" s="501">
        <f ca="1">IF(ISERROR($N42)=TRUE,"",INDEX('寄与度･寄与率浜松'!L:L,'前年比寄与度順 ・浜松'!$R42))</f>
        <v>0.92101511263188196</v>
      </c>
      <c r="N42" s="505">
        <f ca="1">LARGE('寄与度･寄与率浜松'!$K$1:$K$88,ROW(A38))</f>
        <v>2.5788423153692695e-002</v>
      </c>
      <c r="O42" s="258">
        <f ca="1">COUNTIF($N$4:$N42,$N42)-1</f>
        <v>0</v>
      </c>
      <c r="P42" s="505">
        <f t="shared" ca="1" si="1"/>
        <v>2.5788423153692695e-002</v>
      </c>
      <c r="Q42" s="258" t="str">
        <f t="shared" ca="1" si="2"/>
        <v/>
      </c>
      <c r="R42" s="258">
        <f ca="1">IF(Q42="",MATCH(N42,'寄与度･寄与率浜松'!$K$1:$K$88,0),MATCH(N42,INDIRECT("寄与度・寄与率!$L"&amp;INDEX(R:R,Q42)+1&amp;":$L87"),0)+INDEX(R:R,Q42))</f>
        <v>52</v>
      </c>
    </row>
    <row r="43" spans="1:18" ht="15.75" customHeight="1">
      <c r="A43" s="458" t="str">
        <f ca="1">IF(ISERROR(N43)=TRUE,"",INDEX('寄与度･寄与率浜松'!B:B,'前年比寄与度順 ・浜松'!$R43)&amp;INDEX('寄与度･寄与率浜松'!C:C,'前年比寄与度順 ・浜松'!R43)&amp;INDEX('寄与度･寄与率浜松'!D:D,'前年比寄与度順 ・浜松'!R43)&amp;INDEX('寄与度･寄与率浜松'!E:E,'前年比寄与度順 ・浜松'!R43))</f>
        <v>家庭用耐久財</v>
      </c>
      <c r="B43" s="462"/>
      <c r="C43" s="462"/>
      <c r="D43" s="462"/>
      <c r="E43" s="462"/>
      <c r="F43" s="469">
        <f t="shared" ca="1" si="0"/>
        <v>1</v>
      </c>
      <c r="G43" s="476">
        <v>2.e-002</v>
      </c>
      <c r="H43" s="479">
        <f ca="1">IF(ISERROR($N43)=TRUE,"",INDEX('寄与度･寄与率浜松'!G:G,'前年比寄与度順 ・浜松'!$R43))</f>
        <v>132</v>
      </c>
      <c r="I43" s="484">
        <f ca="1">IF(ISERROR($N43)=TRUE,"",INDEX('寄与度･寄与率浜松'!H:H,'前年比寄与度順 ・浜松'!$R43))</f>
        <v>102</v>
      </c>
      <c r="J43" s="484">
        <f ca="1">IF(ISERROR($N43)=TRUE,"",INDEX('寄与度･寄与率浜松'!I:I,'前年比寄与度順 ・浜松'!$R43))</f>
        <v>103.9</v>
      </c>
      <c r="K43" s="490">
        <f ca="1">IF(ISERROR($N43)=TRUE,"",INDEX('寄与度･寄与率浜松'!J:J,'前年比寄与度順 ・浜松'!$R43))</f>
        <v>1.8</v>
      </c>
      <c r="L43" s="495">
        <f ca="1">IF(ISERROR($N43)=TRUE,"",INDEX('寄与度･寄与率浜松'!K:K,'前年比寄与度順 ・浜松'!$R43))</f>
        <v>2.5029940119760553e-002</v>
      </c>
      <c r="M43" s="501">
        <f ca="1">IF(ISERROR($N43)=TRUE,"",INDEX('寄与度･寄与率浜松'!L:L,'前年比寄与度順 ・浜松'!$R43))</f>
        <v>0.8939264328485913</v>
      </c>
      <c r="N43" s="505">
        <f ca="1">LARGE('寄与度･寄与率浜松'!$K$1:$K$88,ROW(A39))</f>
        <v>2.5029940119760553e-002</v>
      </c>
      <c r="O43" s="258">
        <f ca="1">COUNTIF($N$4:$N43,$N43)-1</f>
        <v>0</v>
      </c>
      <c r="P43" s="505">
        <f t="shared" ca="1" si="1"/>
        <v>2.5029940119760553e-002</v>
      </c>
      <c r="Q43" s="258" t="str">
        <f t="shared" ca="1" si="2"/>
        <v/>
      </c>
      <c r="R43" s="258">
        <f ca="1">IF(Q43="",MATCH(N43,'寄与度･寄与率浜松'!$K$1:$K$88,0),MATCH(N43,INDIRECT("寄与度・寄与率!$L"&amp;INDEX(R:R,Q43)+1&amp;":$L87"),0)+INDEX(R:R,Q43))</f>
        <v>44</v>
      </c>
    </row>
    <row r="44" spans="1:18" ht="15.75" customHeight="1">
      <c r="A44" s="458" t="str">
        <f ca="1">IF(ISERROR(N44)=TRUE,"",INDEX('寄与度･寄与率浜松'!B:B,'前年比寄与度順 ・浜松'!$R44)&amp;INDEX('寄与度･寄与率浜松'!C:C,'前年比寄与度順 ・浜松'!R44)&amp;INDEX('寄与度･寄与率浜松'!D:D,'前年比寄与度順 ・浜松'!R44)&amp;INDEX('寄与度･寄与率浜松'!E:E,'前年比寄与度順 ・浜松'!R44))</f>
        <v>履物類</v>
      </c>
      <c r="B44" s="462"/>
      <c r="C44" s="462"/>
      <c r="D44" s="462"/>
      <c r="E44" s="462"/>
      <c r="F44" s="469">
        <f t="shared" ca="1" si="0"/>
        <v>1</v>
      </c>
      <c r="G44" s="476">
        <v>3.e-002</v>
      </c>
      <c r="H44" s="479">
        <f ca="1">IF(ISERROR($N44)=TRUE,"",INDEX('寄与度･寄与率浜松'!G:G,'前年比寄与度順 ・浜松'!$R44))</f>
        <v>47</v>
      </c>
      <c r="I44" s="484">
        <f ca="1">IF(ISERROR($N44)=TRUE,"",INDEX('寄与度･寄与率浜松'!H:H,'前年比寄与度順 ・浜松'!$R44))</f>
        <v>99.1</v>
      </c>
      <c r="J44" s="484">
        <f ca="1">IF(ISERROR($N44)=TRUE,"",INDEX('寄与度･寄与率浜松'!I:I,'前年比寄与度順 ・浜松'!$R44))</f>
        <v>104.4</v>
      </c>
      <c r="K44" s="490">
        <f ca="1">IF(ISERROR($N44)=TRUE,"",INDEX('寄与度･寄与率浜松'!J:J,'前年比寄与度順 ・浜松'!$R44))</f>
        <v>5.4</v>
      </c>
      <c r="L44" s="495">
        <f ca="1">IF(ISERROR($N44)=TRUE,"",INDEX('寄与度･寄与率浜松'!K:K,'前年比寄与度順 ・浜松'!$R44))</f>
        <v>2.4860279441117818e-002</v>
      </c>
      <c r="M44" s="501">
        <f ca="1">IF(ISERROR($N44)=TRUE,"",INDEX('寄与度･寄与率浜松'!L:L,'前年比寄与度順 ・浜松'!$R44))</f>
        <v>0.88786712289706493</v>
      </c>
      <c r="N44" s="505">
        <f ca="1">LARGE('寄与度･寄与率浜松'!$K$1:$K$88,ROW(A40))</f>
        <v>2.4860279441117818e-002</v>
      </c>
      <c r="O44" s="258">
        <f ca="1">COUNTIF($N$4:$N44,$N44)-1</f>
        <v>0</v>
      </c>
      <c r="P44" s="505">
        <f t="shared" ca="1" si="1"/>
        <v>2.4860279441117818e-002</v>
      </c>
      <c r="Q44" s="258" t="str">
        <f t="shared" ca="1" si="2"/>
        <v/>
      </c>
      <c r="R44" s="258">
        <f ca="1">IF(Q44="",MATCH(N44,'寄与度･寄与率浜松'!$K$1:$K$88,0),MATCH(N44,INDIRECT("寄与度・寄与率!$L"&amp;INDEX(R:R,Q44)+1&amp;":$L87"),0)+INDEX(R:R,Q44))</f>
        <v>58</v>
      </c>
    </row>
    <row r="45" spans="1:18" ht="15.75" customHeight="1">
      <c r="A45" s="458" t="str">
        <f ca="1">IF(ISERROR(N45)=TRUE,"",INDEX('寄与度･寄与率浜松'!B:B,'前年比寄与度順 ・浜松'!$R45)&amp;INDEX('寄与度･寄与率浜松'!C:C,'前年比寄与度順 ・浜松'!R45)&amp;INDEX('寄与度･寄与率浜松'!D:D,'前年比寄与度順 ・浜松'!R45)&amp;INDEX('寄与度･寄与率浜松'!E:E,'前年比寄与度順 ・浜松'!R45))</f>
        <v>教養娯楽用耐久財</v>
      </c>
      <c r="B45" s="462"/>
      <c r="C45" s="462"/>
      <c r="D45" s="462"/>
      <c r="E45" s="462"/>
      <c r="F45" s="469">
        <f t="shared" ca="1" si="0"/>
        <v>1</v>
      </c>
      <c r="G45" s="476">
        <v>2.e-002</v>
      </c>
      <c r="H45" s="479">
        <f ca="1">IF(ISERROR($N45)=TRUE,"",INDEX('寄与度･寄与率浜松'!G:G,'前年比寄与度順 ・浜松'!$R45))</f>
        <v>71</v>
      </c>
      <c r="I45" s="484">
        <f ca="1">IF(ISERROR($N45)=TRUE,"",INDEX('寄与度･寄与率浜松'!H:H,'前年比寄与度順 ・浜松'!$R45))</f>
        <v>100.4</v>
      </c>
      <c r="J45" s="484">
        <f ca="1">IF(ISERROR($N45)=TRUE,"",INDEX('寄与度･寄与率浜松'!I:I,'前年比寄与度順 ・浜松'!$R45))</f>
        <v>103.9</v>
      </c>
      <c r="K45" s="490">
        <f ca="1">IF(ISERROR($N45)=TRUE,"",INDEX('寄与度･寄与率浜松'!J:J,'前年比寄与度順 ・浜松'!$R45))</f>
        <v>3.4</v>
      </c>
      <c r="L45" s="495">
        <f ca="1">IF(ISERROR($N45)=TRUE,"",INDEX('寄与度･寄与率浜松'!K:K,'前年比寄与度順 ・浜松'!$R45))</f>
        <v>2.4800399201596806e-002</v>
      </c>
      <c r="M45" s="501">
        <f ca="1">IF(ISERROR($N45)=TRUE,"",INDEX('寄与度･寄与率浜松'!L:L,'前年比寄与度順 ・浜松'!$R45))</f>
        <v>0.88572854291417169</v>
      </c>
      <c r="N45" s="505">
        <f ca="1">LARGE('寄与度･寄与率浜松'!$K$1:$K$88,ROW(A41))</f>
        <v>2.4800399201596806e-002</v>
      </c>
      <c r="O45" s="258">
        <f ca="1">COUNTIF($N$4:$N45,$N45)-1</f>
        <v>0</v>
      </c>
      <c r="P45" s="505">
        <f t="shared" ca="1" si="1"/>
        <v>2.4800399201596806e-002</v>
      </c>
      <c r="Q45" s="258" t="str">
        <f t="shared" ca="1" si="2"/>
        <v/>
      </c>
      <c r="R45" s="258">
        <f ca="1">IF(Q45="",MATCH(N45,'寄与度･寄与率浜松'!$K$1:$K$88,0),MATCH(N45,INDIRECT("寄与度・寄与率!$L"&amp;INDEX(R:R,Q45)+1&amp;":$L87"),0)+INDEX(R:R,Q45))</f>
        <v>78</v>
      </c>
    </row>
    <row r="46" spans="1:18" ht="15.75" customHeight="1">
      <c r="A46" s="458" t="str">
        <f ca="1">IF(ISERROR(N46)=TRUE,"",INDEX('寄与度･寄与率浜松'!B:B,'前年比寄与度順 ・浜松'!$R46)&amp;INDEX('寄与度･寄与率浜松'!C:C,'前年比寄与度順 ・浜松'!R46)&amp;INDEX('寄与度･寄与率浜松'!D:D,'前年比寄与度順 ・浜松'!R46)&amp;INDEX('寄与度･寄与率浜松'!E:E,'前年比寄与度順 ・浜松'!R46))</f>
        <v>洋服</v>
      </c>
      <c r="B46" s="462"/>
      <c r="C46" s="462"/>
      <c r="D46" s="462"/>
      <c r="E46" s="462"/>
      <c r="F46" s="469" t="str">
        <f t="shared" ca="1" si="0"/>
        <v/>
      </c>
      <c r="G46" s="476">
        <v>2.e-002</v>
      </c>
      <c r="H46" s="479">
        <f ca="1">IF(ISERROR($N46)=TRUE,"",INDEX('寄与度･寄与率浜松'!G:G,'前年比寄与度順 ・浜松'!$R46))</f>
        <v>129</v>
      </c>
      <c r="I46" s="484">
        <f ca="1">IF(ISERROR($N46)=TRUE,"",INDEX('寄与度･寄与率浜松'!H:H,'前年比寄与度順 ・浜松'!$R46))</f>
        <v>100.7</v>
      </c>
      <c r="J46" s="484">
        <f ca="1">IF(ISERROR($N46)=TRUE,"",INDEX('寄与度･寄与率浜松'!I:I,'前年比寄与度順 ・浜松'!$R46))</f>
        <v>102.5</v>
      </c>
      <c r="K46" s="490">
        <f ca="1">IF(ISERROR($N46)=TRUE,"",INDEX('寄与度･寄与率浜松'!J:J,'前年比寄与度順 ・浜松'!$R46))</f>
        <v>1.7</v>
      </c>
      <c r="L46" s="495">
        <f ca="1">IF(ISERROR($N46)=TRUE,"",INDEX('寄与度･寄与率浜松'!K:K,'前年比寄与度順 ・浜松'!$R46))</f>
        <v>2.3173652694610747e-002</v>
      </c>
      <c r="M46" s="501">
        <f ca="1">IF(ISERROR($N46)=TRUE,"",INDEX('寄与度･寄与率浜松'!L:L,'前年比寄与度順 ・浜松'!$R46))</f>
        <v>0.82763045337895524</v>
      </c>
      <c r="N46" s="505">
        <f ca="1">LARGE('寄与度･寄与率浜松'!$K$1:$K$88,ROW(A42))</f>
        <v>2.3173652694610747e-002</v>
      </c>
      <c r="O46" s="258">
        <f ca="1">COUNTIF($N$4:$N46,$N46)-1</f>
        <v>0</v>
      </c>
      <c r="P46" s="505">
        <f t="shared" ca="1" si="1"/>
        <v>2.3173652694610747e-002</v>
      </c>
      <c r="Q46" s="258" t="str">
        <f t="shared" ca="1" si="2"/>
        <v/>
      </c>
      <c r="R46" s="258">
        <f ca="1">IF(Q46="",MATCH(N46,'寄与度･寄与率浜松'!$K$1:$K$88,0),MATCH(N46,INDIRECT("寄与度・寄与率!$L"&amp;INDEX(R:R,Q46)+1&amp;":$L87"),0)+INDEX(R:R,Q46))</f>
        <v>54</v>
      </c>
    </row>
    <row r="47" spans="1:18" ht="15.75" customHeight="1">
      <c r="A47" s="458" t="str">
        <f ca="1">IF(ISERROR(N47)=TRUE,"",INDEX('寄与度･寄与率浜松'!B:B,'前年比寄与度順 ・浜松'!$R47)&amp;INDEX('寄与度･寄与率浜松'!C:C,'前年比寄与度順 ・浜松'!R47)&amp;INDEX('寄与度･寄与率浜松'!D:D,'前年比寄与度順 ・浜松'!R47)&amp;INDEX('寄与度･寄与率浜松'!E:E,'前年比寄与度順 ・浜松'!R47))</f>
        <v>飲料</v>
      </c>
      <c r="B47" s="462"/>
      <c r="C47" s="462"/>
      <c r="D47" s="462"/>
      <c r="E47" s="462"/>
      <c r="F47" s="469">
        <f t="shared" ca="1" si="0"/>
        <v>1</v>
      </c>
      <c r="G47" s="476">
        <v>2.e-002</v>
      </c>
      <c r="H47" s="479">
        <f ca="1">IF(ISERROR($N47)=TRUE,"",INDEX('寄与度･寄与率浜松'!G:G,'前年比寄与度順 ・浜松'!$R47))</f>
        <v>165</v>
      </c>
      <c r="I47" s="484">
        <f ca="1">IF(ISERROR($N47)=TRUE,"",INDEX('寄与度･寄与率浜松'!H:H,'前年比寄与度順 ・浜松'!$R47))</f>
        <v>99.7</v>
      </c>
      <c r="J47" s="484">
        <f ca="1">IF(ISERROR($N47)=TRUE,"",INDEX('寄与度･寄与率浜松'!I:I,'前年比寄与度順 ・浜松'!$R47))</f>
        <v>100.9</v>
      </c>
      <c r="K47" s="490">
        <f ca="1">IF(ISERROR($N47)=TRUE,"",INDEX('寄与度･寄与率浜松'!J:J,'前年比寄与度順 ・浜松'!$R47))</f>
        <v>1.1000000000000001</v>
      </c>
      <c r="L47" s="495">
        <f ca="1">IF(ISERROR($N47)=TRUE,"",INDEX('寄与度･寄与率浜松'!K:K,'前年比寄与度順 ・浜松'!$R47))</f>
        <v>1.9760479041916214e-002</v>
      </c>
      <c r="M47" s="501">
        <f ca="1">IF(ISERROR($N47)=TRUE,"",INDEX('寄与度･寄与率浜松'!L:L,'前年比寄与度順 ・浜松'!$R47))</f>
        <v>0.70573139435415055</v>
      </c>
      <c r="N47" s="505">
        <f ca="1">LARGE('寄与度･寄与率浜松'!$K$1:$K$88,ROW(A43))</f>
        <v>1.9760479041916214e-002</v>
      </c>
      <c r="O47" s="258">
        <f ca="1">COUNTIF($N$4:$N47,$N47)-1</f>
        <v>0</v>
      </c>
      <c r="P47" s="505">
        <f t="shared" ca="1" si="1"/>
        <v>1.9760479041916214e-002</v>
      </c>
      <c r="Q47" s="258" t="str">
        <f t="shared" ca="1" si="2"/>
        <v/>
      </c>
      <c r="R47" s="258">
        <f ca="1">IF(Q47="",MATCH(N47,'寄与度･寄与率浜松'!$K$1:$K$88,0),MATCH(N47,INDIRECT("寄与度・寄与率!$L"&amp;INDEX(R:R,Q47)+1&amp;":$L87"),0)+INDEX(R:R,Q47))</f>
        <v>27</v>
      </c>
    </row>
    <row r="48" spans="1:18" ht="15.75" customHeight="1">
      <c r="A48" s="458" t="str">
        <f ca="1">IF(ISERROR(N48)=TRUE,"",INDEX('寄与度･寄与率浜松'!B:B,'前年比寄与度順 ・浜松'!$R48)&amp;INDEX('寄与度･寄与率浜松'!C:C,'前年比寄与度順 ・浜松'!R48)&amp;INDEX('寄与度･寄与率浜松'!D:D,'前年比寄与度順 ・浜松'!R48)&amp;INDEX('寄与度･寄与率浜松'!E:E,'前年比寄与度順 ・浜松'!R48))</f>
        <v>保健医療用品・器具</v>
      </c>
      <c r="B48" s="462"/>
      <c r="C48" s="462"/>
      <c r="D48" s="462"/>
      <c r="E48" s="462"/>
      <c r="F48" s="469">
        <f t="shared" ca="1" si="0"/>
        <v>1</v>
      </c>
      <c r="G48" s="476">
        <v>2.e-002</v>
      </c>
      <c r="H48" s="479">
        <f ca="1">IF(ISERROR($N48)=TRUE,"",INDEX('寄与度･寄与率浜松'!G:G,'前年比寄与度順 ・浜松'!$R48))</f>
        <v>98</v>
      </c>
      <c r="I48" s="484">
        <f ca="1">IF(ISERROR($N48)=TRUE,"",INDEX('寄与度･寄与率浜松'!H:H,'前年比寄与度順 ・浜松'!$R48))</f>
        <v>96.8</v>
      </c>
      <c r="J48" s="484">
        <f ca="1">IF(ISERROR($N48)=TRUE,"",INDEX('寄与度･寄与率浜松'!I:I,'前年比寄与度順 ・浜松'!$R48))</f>
        <v>98.8</v>
      </c>
      <c r="K48" s="490">
        <f ca="1">IF(ISERROR($N48)=TRUE,"",INDEX('寄与度･寄与率浜松'!J:J,'前年比寄与度順 ・浜松'!$R48))</f>
        <v>2.1</v>
      </c>
      <c r="L48" s="495">
        <f ca="1">IF(ISERROR($N48)=TRUE,"",INDEX('寄与度･寄与率浜松'!K:K,'前年比寄与度順 ・浜松'!$R48))</f>
        <v>1.9560878243512974e-002</v>
      </c>
      <c r="M48" s="501">
        <f ca="1">IF(ISERROR($N48)=TRUE,"",INDEX('寄与度･寄与率浜松'!L:L,'前年比寄与度順 ・浜松'!$R48))</f>
        <v>0.69860279441117767</v>
      </c>
      <c r="N48" s="505">
        <f ca="1">LARGE('寄与度･寄与率浜松'!$K$1:$K$88,ROW(A44))</f>
        <v>1.9560878243512974e-002</v>
      </c>
      <c r="O48" s="258">
        <f ca="1">COUNTIF($N$4:$N48,$N48)-1</f>
        <v>0</v>
      </c>
      <c r="P48" s="505">
        <f t="shared" ca="1" si="1"/>
        <v>1.9560878243512974e-002</v>
      </c>
      <c r="Q48" s="258" t="str">
        <f t="shared" ca="1" si="2"/>
        <v/>
      </c>
      <c r="R48" s="258">
        <f ca="1">IF(Q48="",MATCH(N48,'寄与度･寄与率浜松'!$K$1:$K$88,0),MATCH(N48,INDIRECT("寄与度・寄与率!$L"&amp;INDEX(R:R,Q48)+1&amp;":$L87"),0)+INDEX(R:R,Q48))</f>
        <v>64</v>
      </c>
    </row>
    <row r="49" spans="1:18" ht="15.75" customHeight="1">
      <c r="A49" s="458" t="str">
        <f ca="1">IF(ISERROR(N49)=TRUE,"",INDEX('寄与度･寄与率浜松'!B:B,'前年比寄与度順 ・浜松'!$R49)&amp;INDEX('寄与度･寄与率浜松'!C:C,'前年比寄与度順 ・浜松'!R49)&amp;INDEX('寄与度･寄与率浜松'!D:D,'前年比寄与度順 ・浜松'!R49)&amp;INDEX('寄与度･寄与率浜松'!E:E,'前年比寄与度順 ・浜松'!R49))</f>
        <v>寝具類</v>
      </c>
      <c r="B49" s="462"/>
      <c r="C49" s="462"/>
      <c r="D49" s="462"/>
      <c r="E49" s="462"/>
      <c r="F49" s="469">
        <f t="shared" ca="1" si="0"/>
        <v>1</v>
      </c>
      <c r="G49" s="476">
        <v>2.e-002</v>
      </c>
      <c r="H49" s="479">
        <f ca="1">IF(ISERROR($N49)=TRUE,"",INDEX('寄与度･寄与率浜松'!G:G,'前年比寄与度順 ・浜松'!$R49))</f>
        <v>35</v>
      </c>
      <c r="I49" s="484">
        <f ca="1">IF(ISERROR($N49)=TRUE,"",INDEX('寄与度･寄与率浜松'!H:H,'前年比寄与度順 ・浜松'!$R49))</f>
        <v>98.8</v>
      </c>
      <c r="J49" s="484">
        <f ca="1">IF(ISERROR($N49)=TRUE,"",INDEX('寄与度･寄与率浜松'!I:I,'前年比寄与度順 ・浜松'!$R49))</f>
        <v>104.3</v>
      </c>
      <c r="K49" s="490">
        <f ca="1">IF(ISERROR($N49)=TRUE,"",INDEX('寄与度･寄与率浜松'!J:J,'前年比寄与度順 ・浜松'!$R49))</f>
        <v>5.5</v>
      </c>
      <c r="L49" s="495">
        <f ca="1">IF(ISERROR($N49)=TRUE,"",INDEX('寄与度･寄与率浜松'!K:K,'前年比寄与度順 ・浜松'!$R49))</f>
        <v>1.9211576846307386e-002</v>
      </c>
      <c r="M49" s="501">
        <f ca="1">IF(ISERROR($N49)=TRUE,"",INDEX('寄与度･寄与率浜松'!L:L,'前年比寄与度順 ・浜松'!$R49))</f>
        <v>0.68612774451097813</v>
      </c>
      <c r="N49" s="505">
        <f ca="1">LARGE('寄与度･寄与率浜松'!$K$1:$K$88,ROW(A45))</f>
        <v>1.9211576846307386e-002</v>
      </c>
      <c r="O49" s="258">
        <f ca="1">COUNTIF($N$4:$N49,$N49)-1</f>
        <v>0</v>
      </c>
      <c r="P49" s="505">
        <f t="shared" ca="1" si="1"/>
        <v>1.9211576846307386e-002</v>
      </c>
      <c r="Q49" s="258" t="str">
        <f t="shared" ca="1" si="2"/>
        <v/>
      </c>
      <c r="R49" s="258">
        <f ca="1">IF(Q49="",MATCH(N49,'寄与度･寄与率浜松'!$K$1:$K$88,0),MATCH(N49,INDIRECT("寄与度・寄与率!$L"&amp;INDEX(R:R,Q49)+1&amp;":$L87"),0)+INDEX(R:R,Q49))</f>
        <v>46</v>
      </c>
    </row>
    <row r="50" spans="1:18" ht="15.75" customHeight="1">
      <c r="A50" s="458" t="str">
        <f ca="1">IF(ISERROR(N50)=TRUE,"",INDEX('寄与度･寄与率浜松'!B:B,'前年比寄与度順 ・浜松'!$R50)&amp;INDEX('寄与度･寄与率浜松'!C:C,'前年比寄与度順 ・浜松'!R50)&amp;INDEX('寄与度･寄与率浜松'!D:D,'前年比寄与度順 ・浜松'!R50)&amp;INDEX('寄与度･寄与率浜松'!E:E,'前年比寄与度順 ・浜松'!R50))</f>
        <v>シャツ・セーター・下着類</v>
      </c>
      <c r="B50" s="462"/>
      <c r="C50" s="462"/>
      <c r="D50" s="462"/>
      <c r="E50" s="462"/>
      <c r="F50" s="469">
        <f t="shared" ca="1" si="0"/>
        <v>1</v>
      </c>
      <c r="G50" s="476">
        <v>2.e-002</v>
      </c>
      <c r="H50" s="479">
        <f ca="1">IF(ISERROR($N50)=TRUE,"",INDEX('寄与度･寄与率浜松'!G:G,'前年比寄与度順 ・浜松'!$R50))</f>
        <v>100</v>
      </c>
      <c r="I50" s="484">
        <f ca="1">IF(ISERROR($N50)=TRUE,"",INDEX('寄与度･寄与率浜松'!H:H,'前年比寄与度順 ・浜松'!$R50))</f>
        <v>102.1</v>
      </c>
      <c r="J50" s="484">
        <f ca="1">IF(ISERROR($N50)=TRUE,"",INDEX('寄与度･寄与率浜松'!I:I,'前年比寄与度順 ・浜松'!$R50))</f>
        <v>104</v>
      </c>
      <c r="K50" s="490">
        <f ca="1">IF(ISERROR($N50)=TRUE,"",INDEX('寄与度･寄与率浜松'!J:J,'前年比寄与度順 ・浜松'!$R50))</f>
        <v>1.9</v>
      </c>
      <c r="L50" s="495">
        <f ca="1">IF(ISERROR($N50)=TRUE,"",INDEX('寄与度･寄与率浜松'!K:K,'前年比寄与度順 ・浜松'!$R50))</f>
        <v>1.896207584830345e-002</v>
      </c>
      <c r="M50" s="501">
        <f ca="1">IF(ISERROR($N50)=TRUE,"",INDEX('寄与度･寄与率浜松'!L:L,'前年比寄与度順 ・浜松'!$R50))</f>
        <v>0.67721699458226614</v>
      </c>
      <c r="N50" s="505">
        <f ca="1">LARGE('寄与度･寄与率浜松'!$K$1:$K$88,ROW(A46))</f>
        <v>1.896207584830345e-002</v>
      </c>
      <c r="O50" s="258">
        <f ca="1">COUNTIF($N$4:$N50,$N50)-1</f>
        <v>0</v>
      </c>
      <c r="P50" s="505">
        <f t="shared" ca="1" si="1"/>
        <v>1.896207584830345e-002</v>
      </c>
      <c r="Q50" s="258" t="str">
        <f t="shared" ca="1" si="2"/>
        <v/>
      </c>
      <c r="R50" s="258">
        <f ca="1">IF(Q50="",MATCH(N50,'寄与度･寄与率浜松'!$K$1:$K$88,0),MATCH(N50,INDIRECT("寄与度・寄与率!$L"&amp;INDEX(R:R,Q50)+1&amp;":$L87"),0)+INDEX(R:R,Q50))</f>
        <v>55</v>
      </c>
    </row>
    <row r="51" spans="1:18" ht="15.75" customHeight="1">
      <c r="A51" s="458" t="str">
        <f ca="1">IF(ISERROR(N51)=TRUE,"",INDEX('寄与度･寄与率浜松'!B:B,'前年比寄与度順 ・浜松'!$R51)&amp;INDEX('寄与度･寄与率浜松'!C:C,'前年比寄与度順 ・浜松'!R51)&amp;INDEX('寄与度･寄与率浜松'!D:D,'前年比寄与度順 ・浜松'!R51)&amp;INDEX('寄与度･寄与率浜松'!E:E,'前年比寄与度順 ・浜松'!R51))</f>
        <v>家事用消耗品</v>
      </c>
      <c r="B51" s="462"/>
      <c r="C51" s="462"/>
      <c r="D51" s="462"/>
      <c r="E51" s="462"/>
      <c r="F51" s="469">
        <f t="shared" ca="1" si="0"/>
        <v>1</v>
      </c>
      <c r="G51" s="476">
        <v>2.e-002</v>
      </c>
      <c r="H51" s="479">
        <f ca="1">IF(ISERROR($N51)=TRUE,"",INDEX('寄与度･寄与率浜松'!G:G,'前年比寄与度順 ・浜松'!$R51))</f>
        <v>115</v>
      </c>
      <c r="I51" s="484">
        <f ca="1">IF(ISERROR($N51)=TRUE,"",INDEX('寄与度･寄与率浜松'!H:H,'前年比寄与度順 ・浜松'!$R51))</f>
        <v>101.1</v>
      </c>
      <c r="J51" s="484">
        <f ca="1">IF(ISERROR($N51)=TRUE,"",INDEX('寄与度･寄与率浜松'!I:I,'前年比寄与度順 ・浜松'!$R51))</f>
        <v>102.5</v>
      </c>
      <c r="K51" s="490">
        <f ca="1">IF(ISERROR($N51)=TRUE,"",INDEX('寄与度･寄与率浜松'!J:J,'前年比寄与度順 ・浜松'!$R51))</f>
        <v>1.4</v>
      </c>
      <c r="L51" s="495">
        <f ca="1">IF(ISERROR($N51)=TRUE,"",INDEX('寄与度･寄与率浜松'!K:K,'前年比寄与度順 ・浜松'!$R51))</f>
        <v>1.6067864271457153e-002</v>
      </c>
      <c r="M51" s="501">
        <f ca="1">IF(ISERROR($N51)=TRUE,"",INDEX('寄与度･寄与率浜松'!L:L,'前年比寄与度順 ・浜松'!$R51))</f>
        <v>0.57385229540918403</v>
      </c>
      <c r="N51" s="505">
        <f ca="1">LARGE('寄与度･寄与率浜松'!$K$1:$K$88,ROW(A47))</f>
        <v>1.6067864271457153e-002</v>
      </c>
      <c r="O51" s="258">
        <f ca="1">COUNTIF($N$4:$N51,$N51)-1</f>
        <v>0</v>
      </c>
      <c r="P51" s="505">
        <f t="shared" ca="1" si="1"/>
        <v>1.6067864271457153e-002</v>
      </c>
      <c r="Q51" s="258" t="str">
        <f t="shared" ca="1" si="2"/>
        <v/>
      </c>
      <c r="R51" s="258">
        <f ca="1">IF(Q51="",MATCH(N51,'寄与度･寄与率浜松'!$K$1:$K$88,0),MATCH(N51,INDIRECT("寄与度・寄与率!$L"&amp;INDEX(R:R,Q51)+1&amp;":$L87"),0)+INDEX(R:R,Q51))</f>
        <v>48</v>
      </c>
    </row>
    <row r="52" spans="1:18" ht="15.75" customHeight="1">
      <c r="A52" s="458" t="str">
        <f ca="1">IF(ISERROR(N52)=TRUE,"",INDEX('寄与度･寄与率浜松'!B:B,'前年比寄与度順 ・浜松'!$R52)&amp;INDEX('寄与度･寄与率浜松'!C:C,'前年比寄与度順 ・浜松'!R52)&amp;INDEX('寄与度･寄与率浜松'!D:D,'前年比寄与度順 ・浜松'!R52)&amp;INDEX('寄与度･寄与率浜松'!E:E,'前年比寄与度順 ・浜松'!R52))</f>
        <v>たばこ</v>
      </c>
      <c r="B52" s="462"/>
      <c r="C52" s="462"/>
      <c r="D52" s="462"/>
      <c r="E52" s="462"/>
      <c r="F52" s="469">
        <f t="shared" ca="1" si="0"/>
        <v>1</v>
      </c>
      <c r="G52" s="476">
        <v>2.e-002</v>
      </c>
      <c r="H52" s="479">
        <f ca="1">IF(ISERROR($N52)=TRUE,"",INDEX('寄与度･寄与率浜松'!G:G,'前年比寄与度順 ・浜松'!$R52))</f>
        <v>30</v>
      </c>
      <c r="I52" s="484">
        <f ca="1">IF(ISERROR($N52)=TRUE,"",INDEX('寄与度･寄与率浜松'!H:H,'前年比寄与度順 ・浜松'!$R52))</f>
        <v>108.5</v>
      </c>
      <c r="J52" s="484">
        <f ca="1">IF(ISERROR($N52)=TRUE,"",INDEX('寄与度･寄与率浜松'!I:I,'前年比寄与度順 ・浜松'!$R52))</f>
        <v>113.6</v>
      </c>
      <c r="K52" s="490">
        <f ca="1">IF(ISERROR($N52)=TRUE,"",INDEX('寄与度･寄与率浜松'!J:J,'前年比寄与度順 ・浜松'!$R52))</f>
        <v>4.8</v>
      </c>
      <c r="L52" s="495">
        <f ca="1">IF(ISERROR($N52)=TRUE,"",INDEX('寄与度･寄与率浜松'!K:K,'前年比寄与度順 ・浜松'!$R52))</f>
        <v>1.5269461077844295e-002</v>
      </c>
      <c r="M52" s="501">
        <f ca="1">IF(ISERROR($N52)=TRUE,"",INDEX('寄与度･寄与率浜松'!L:L,'前年比寄与度順 ・浜松'!$R52))</f>
        <v>0.54533789563729629</v>
      </c>
      <c r="N52" s="505">
        <f ca="1">LARGE('寄与度･寄与率浜松'!$K$1:$K$88,ROW(A48))</f>
        <v>1.5269461077844295e-002</v>
      </c>
      <c r="O52" s="258">
        <f ca="1">COUNTIF($N$4:$N52,$N52)-1</f>
        <v>0</v>
      </c>
      <c r="P52" s="505">
        <f t="shared" ca="1" si="1"/>
        <v>1.5269461077844295e-002</v>
      </c>
      <c r="Q52" s="258" t="str">
        <f t="shared" ca="1" si="2"/>
        <v/>
      </c>
      <c r="R52" s="258">
        <f ca="1">IF(Q52="",MATCH(N52,'寄与度･寄与率浜松'!$K$1:$K$88,0),MATCH(N52,INDIRECT("寄与度・寄与率!$L"&amp;INDEX(R:R,Q52)+1&amp;":$L87"),0)+INDEX(R:R,Q52))</f>
        <v>87</v>
      </c>
    </row>
    <row r="53" spans="1:18" ht="15.75" customHeight="1">
      <c r="A53" s="458" t="str">
        <f ca="1">IF(ISERROR(N53)=TRUE,"",INDEX('寄与度･寄与率浜松'!B:B,'前年比寄与度順 ・浜松'!$R53)&amp;INDEX('寄与度･寄与率浜松'!C:C,'前年比寄与度順 ・浜松'!R53)&amp;INDEX('寄与度･寄与率浜松'!D:D,'前年比寄与度順 ・浜松'!R53)&amp;INDEX('寄与度･寄与率浜松'!E:E,'前年比寄与度順 ・浜松'!R53))</f>
        <v>書籍・他の印刷物</v>
      </c>
      <c r="B53" s="462"/>
      <c r="C53" s="462"/>
      <c r="D53" s="462"/>
      <c r="E53" s="462"/>
      <c r="F53" s="469">
        <f t="shared" ca="1" si="0"/>
        <v>1</v>
      </c>
      <c r="G53" s="476">
        <v>1.e-002</v>
      </c>
      <c r="H53" s="479">
        <f ca="1">IF(ISERROR($N53)=TRUE,"",INDEX('寄与度･寄与率浜松'!G:G,'前年比寄与度順 ・浜松'!$R53))</f>
        <v>107</v>
      </c>
      <c r="I53" s="484">
        <f ca="1">IF(ISERROR($N53)=TRUE,"",INDEX('寄与度･寄与率浜松'!H:H,'前年比寄与度順 ・浜松'!$R53))</f>
        <v>105.2</v>
      </c>
      <c r="J53" s="484">
        <f ca="1">IF(ISERROR($N53)=TRUE,"",INDEX('寄与度･寄与率浜松'!I:I,'前年比寄与度順 ・浜松'!$R53))</f>
        <v>106.2</v>
      </c>
      <c r="K53" s="490">
        <f ca="1">IF(ISERROR($N53)=TRUE,"",INDEX('寄与度･寄与率浜松'!J:J,'前年比寄与度順 ・浜松'!$R53))</f>
        <v>1</v>
      </c>
      <c r="L53" s="495">
        <f ca="1">IF(ISERROR($N53)=TRUE,"",INDEX('寄与度･寄与率浜松'!K:K,'前年比寄与度順 ・浜松'!$R53))</f>
        <v>1.0678642714570858e-002</v>
      </c>
      <c r="M53" s="501">
        <f ca="1">IF(ISERROR($N53)=TRUE,"",INDEX('寄与度･寄与率浜松'!L:L,'前年比寄与度順 ・浜松'!$R53))</f>
        <v>0.38138009694895925</v>
      </c>
      <c r="N53" s="505">
        <f ca="1">LARGE('寄与度･寄与率浜松'!$K$1:$K$88,ROW(A49))</f>
        <v>1.0678642714570858e-002</v>
      </c>
      <c r="O53" s="258">
        <f ca="1">COUNTIF($N$4:$N53,$N53)-1</f>
        <v>0</v>
      </c>
      <c r="P53" s="505">
        <f t="shared" ca="1" si="1"/>
        <v>1.0678642714570858e-002</v>
      </c>
      <c r="Q53" s="258" t="str">
        <f t="shared" ca="1" si="2"/>
        <v/>
      </c>
      <c r="R53" s="258">
        <f ca="1">IF(Q53="",MATCH(N53,'寄与度･寄与率浜松'!$K$1:$K$88,0),MATCH(N53,INDIRECT("寄与度・寄与率!$L"&amp;INDEX(R:R,Q53)+1&amp;":$L87"),0)+INDEX(R:R,Q53))</f>
        <v>80</v>
      </c>
    </row>
    <row r="54" spans="1:18" ht="15.75" customHeight="1">
      <c r="A54" s="458" t="str">
        <f ca="1">IF(ISERROR(N54)=TRUE,"",INDEX('寄与度･寄与率浜松'!B:B,'前年比寄与度順 ・浜松'!$R54)&amp;INDEX('寄与度･寄与率浜松'!C:C,'前年比寄与度順 ・浜松'!R54)&amp;INDEX('寄与度･寄与率浜松'!D:D,'前年比寄与度順 ・浜松'!R54)&amp;INDEX('寄与度･寄与率浜松'!E:E,'前年比寄与度順 ・浜松'!R54))</f>
        <v>シャツ・セーター類</v>
      </c>
      <c r="B54" s="462"/>
      <c r="C54" s="462"/>
      <c r="D54" s="462"/>
      <c r="E54" s="462"/>
      <c r="F54" s="469" t="str">
        <f t="shared" ca="1" si="0"/>
        <v/>
      </c>
      <c r="G54" s="476">
        <v>1.e-002</v>
      </c>
      <c r="H54" s="479">
        <f ca="1">IF(ISERROR($N54)=TRUE,"",INDEX('寄与度･寄与率浜松'!G:G,'前年比寄与度順 ・浜松'!$R54))</f>
        <v>68</v>
      </c>
      <c r="I54" s="484">
        <f ca="1">IF(ISERROR($N54)=TRUE,"",INDEX('寄与度･寄与率浜松'!H:H,'前年比寄与度順 ・浜松'!$R54))</f>
        <v>102.6</v>
      </c>
      <c r="J54" s="484">
        <f ca="1">IF(ISERROR($N54)=TRUE,"",INDEX('寄与度･寄与率浜松'!I:I,'前年比寄与度順 ・浜松'!$R54))</f>
        <v>104</v>
      </c>
      <c r="K54" s="490">
        <f ca="1">IF(ISERROR($N54)=TRUE,"",INDEX('寄与度･寄与率浜松'!J:J,'前年比寄与度順 ・浜松'!$R54))</f>
        <v>1.4</v>
      </c>
      <c r="L54" s="495">
        <f ca="1">IF(ISERROR($N54)=TRUE,"",INDEX('寄与度･寄与率浜松'!K:K,'前年比寄与度順 ・浜松'!$R54))</f>
        <v>9.5009980039920533e-003</v>
      </c>
      <c r="M54" s="501">
        <f ca="1">IF(ISERROR($N54)=TRUE,"",INDEX('寄与度･寄与率浜松'!L:L,'前年比寄与度順 ・浜松'!$R54))</f>
        <v>0.33932135728543045</v>
      </c>
      <c r="N54" s="505">
        <f ca="1">LARGE('寄与度･寄与率浜松'!$K$1:$K$88,ROW(A50))</f>
        <v>9.5009980039920533e-003</v>
      </c>
      <c r="O54" s="258">
        <f ca="1">COUNTIF($N$4:$N54,$N54)-1</f>
        <v>0</v>
      </c>
      <c r="P54" s="505">
        <f t="shared" ca="1" si="1"/>
        <v>9.5009980039920533e-003</v>
      </c>
      <c r="Q54" s="258" t="str">
        <f t="shared" ca="1" si="2"/>
        <v/>
      </c>
      <c r="R54" s="258">
        <f ca="1">IF(Q54="",MATCH(N54,'寄与度･寄与率浜松'!$K$1:$K$88,0),MATCH(N54,INDIRECT("寄与度・寄与率!$L"&amp;INDEX(R:R,Q54)+1&amp;":$L87"),0)+INDEX(R:R,Q54))</f>
        <v>56</v>
      </c>
    </row>
    <row r="55" spans="1:18" ht="15.75" customHeight="1">
      <c r="A55" s="458" t="str">
        <f ca="1">IF(ISERROR(N55)=TRUE,"",INDEX('寄与度･寄与率浜松'!B:B,'前年比寄与度順 ・浜松'!$R55)&amp;INDEX('寄与度･寄与率浜松'!C:C,'前年比寄与度順 ・浜松'!R55)&amp;INDEX('寄与度･寄与率浜松'!D:D,'前年比寄与度順 ・浜松'!R55)&amp;INDEX('寄与度･寄与率浜松'!E:E,'前年比寄与度順 ・浜松'!R55))</f>
        <v>肉類</v>
      </c>
      <c r="B55" s="462"/>
      <c r="C55" s="462"/>
      <c r="D55" s="462"/>
      <c r="E55" s="462"/>
      <c r="F55" s="469">
        <f t="shared" ca="1" si="0"/>
        <v>1</v>
      </c>
      <c r="G55" s="476">
        <v>1.e-002</v>
      </c>
      <c r="H55" s="479">
        <f ca="1">IF(ISERROR($N55)=TRUE,"",INDEX('寄与度･寄与率浜松'!G:G,'前年比寄与度順 ・浜松'!$R55))</f>
        <v>229</v>
      </c>
      <c r="I55" s="484">
        <f ca="1">IF(ISERROR($N55)=TRUE,"",INDEX('寄与度･寄与率浜松'!H:H,'前年比寄与度順 ・浜松'!$R55))</f>
        <v>100.6</v>
      </c>
      <c r="J55" s="484">
        <f ca="1">IF(ISERROR($N55)=TRUE,"",INDEX('寄与度･寄与率浜松'!I:I,'前年比寄与度順 ・浜松'!$R55))</f>
        <v>101</v>
      </c>
      <c r="K55" s="490">
        <f ca="1">IF(ISERROR($N55)=TRUE,"",INDEX('寄与度･寄与率浜松'!J:J,'前年比寄与度順 ・浜松'!$R55))</f>
        <v>0.4</v>
      </c>
      <c r="L55" s="495">
        <f ca="1">IF(ISERROR($N55)=TRUE,"",INDEX('寄与度･寄与率浜松'!K:K,'前年比寄与度順 ・浜松'!$R55))</f>
        <v>9.141716566866397e-003</v>
      </c>
      <c r="M55" s="501">
        <f ca="1">IF(ISERROR($N55)=TRUE,"",INDEX('寄与度･寄与率浜松'!L:L,'前年比寄与度順 ・浜松'!$R55))</f>
        <v>0.3264898773880856</v>
      </c>
      <c r="N55" s="505">
        <f ca="1">LARGE('寄与度･寄与率浜松'!$K$1:$K$88,ROW(A51))</f>
        <v>9.141716566866397e-003</v>
      </c>
      <c r="O55" s="258">
        <f ca="1">COUNTIF($N$4:$N55,$N55)-1</f>
        <v>0</v>
      </c>
      <c r="P55" s="505">
        <f t="shared" ca="1" si="1"/>
        <v>9.141716566866397e-003</v>
      </c>
      <c r="Q55" s="258" t="str">
        <f t="shared" ca="1" si="2"/>
        <v/>
      </c>
      <c r="R55" s="258">
        <f ca="1">IF(Q55="",MATCH(N55,'寄与度･寄与率浜松'!$K$1:$K$88,0),MATCH(N55,INDIRECT("寄与度・寄与率!$L"&amp;INDEX(R:R,Q55)+1&amp;":$L87"),0)+INDEX(R:R,Q55))</f>
        <v>18</v>
      </c>
    </row>
    <row r="56" spans="1:18" ht="15.75" customHeight="1">
      <c r="A56" s="458" t="str">
        <f ca="1">IF(ISERROR(N56)=TRUE,"",INDEX('寄与度･寄与率浜松'!B:B,'前年比寄与度順 ・浜松'!$R56)&amp;INDEX('寄与度･寄与率浜松'!C:C,'前年比寄与度順 ・浜松'!R56)&amp;INDEX('寄与度･寄与率浜松'!D:D,'前年比寄与度順 ・浜松'!R56)&amp;INDEX('寄与度･寄与率浜松'!E:E,'前年比寄与度順 ・浜松'!R56))</f>
        <v>下着類</v>
      </c>
      <c r="B56" s="462"/>
      <c r="C56" s="462"/>
      <c r="D56" s="462"/>
      <c r="E56" s="462"/>
      <c r="F56" s="469" t="str">
        <f t="shared" ca="1" si="0"/>
        <v/>
      </c>
      <c r="G56" s="476">
        <v>1.e-002</v>
      </c>
      <c r="H56" s="479">
        <f ca="1">IF(ISERROR($N56)=TRUE,"",INDEX('寄与度･寄与率浜松'!G:G,'前年比寄与度順 ・浜松'!$R56))</f>
        <v>31</v>
      </c>
      <c r="I56" s="484">
        <f ca="1">IF(ISERROR($N56)=TRUE,"",INDEX('寄与度･寄与率浜松'!H:H,'前年比寄与度順 ・浜松'!$R56))</f>
        <v>101</v>
      </c>
      <c r="J56" s="484">
        <f ca="1">IF(ISERROR($N56)=TRUE,"",INDEX('寄与度･寄与率浜松'!I:I,'前年比寄与度順 ・浜松'!$R56))</f>
        <v>103.9</v>
      </c>
      <c r="K56" s="490">
        <f ca="1">IF(ISERROR($N56)=TRUE,"",INDEX('寄与度･寄与率浜松'!J:J,'前年比寄与度順 ・浜松'!$R56))</f>
        <v>2.9</v>
      </c>
      <c r="L56" s="495">
        <f ca="1">IF(ISERROR($N56)=TRUE,"",INDEX('寄与度･寄与率浜松'!K:K,'前年比寄与度順 ・浜松'!$R56))</f>
        <v>8.9720558882235707e-003</v>
      </c>
      <c r="M56" s="501">
        <f ca="1">IF(ISERROR($N56)=TRUE,"",INDEX('寄与度･寄与率浜松'!L:L,'前年比寄与度順 ・浜松'!$R56))</f>
        <v>0.32043056743655607</v>
      </c>
      <c r="N56" s="505">
        <f ca="1">LARGE('寄与度･寄与率浜松'!$K$1:$K$88,ROW(A52))</f>
        <v>8.9720558882235707e-003</v>
      </c>
      <c r="O56" s="258">
        <f ca="1">COUNTIF($N$4:$N56,$N56)-1</f>
        <v>0</v>
      </c>
      <c r="P56" s="505">
        <f t="shared" ca="1" si="1"/>
        <v>8.9720558882235707e-003</v>
      </c>
      <c r="Q56" s="258" t="str">
        <f t="shared" ca="1" si="2"/>
        <v/>
      </c>
      <c r="R56" s="258">
        <f ca="1">IF(Q56="",MATCH(N56,'寄与度･寄与率浜松'!$K$1:$K$88,0),MATCH(N56,INDIRECT("寄与度・寄与率!$L"&amp;INDEX(R:R,Q56)+1&amp;":$L87"),0)+INDEX(R:R,Q56))</f>
        <v>57</v>
      </c>
    </row>
    <row r="57" spans="1:18" ht="15.75" customHeight="1">
      <c r="A57" s="458" t="str">
        <f ca="1">IF(ISERROR(N57)=TRUE,"",INDEX('寄与度･寄与率浜松'!B:B,'前年比寄与度順 ・浜松'!$R57)&amp;INDEX('寄与度･寄与率浜松'!C:C,'前年比寄与度順 ・浜松'!R57)&amp;INDEX('寄与度･寄与率浜松'!D:D,'前年比寄与度順 ・浜松'!R57)&amp;INDEX('寄与度･寄与率浜松'!E:E,'前年比寄与度順 ・浜松'!R57))</f>
        <v>被服関連サービス</v>
      </c>
      <c r="B57" s="462"/>
      <c r="C57" s="462"/>
      <c r="D57" s="462"/>
      <c r="E57" s="462"/>
      <c r="F57" s="469">
        <f t="shared" ca="1" si="0"/>
        <v>1</v>
      </c>
      <c r="G57" s="476">
        <v>1.e-002</v>
      </c>
      <c r="H57" s="479">
        <f ca="1">IF(ISERROR($N57)=TRUE,"",INDEX('寄与度･寄与率浜松'!G:G,'前年比寄与度順 ・浜松'!$R57))</f>
        <v>17</v>
      </c>
      <c r="I57" s="484">
        <f ca="1">IF(ISERROR($N57)=TRUE,"",INDEX('寄与度･寄与率浜松'!H:H,'前年比寄与度順 ・浜松'!$R57))</f>
        <v>100.3</v>
      </c>
      <c r="J57" s="484">
        <f ca="1">IF(ISERROR($N57)=TRUE,"",INDEX('寄与度･寄与率浜松'!I:I,'前年比寄与度順 ・浜松'!$R57))</f>
        <v>105.1</v>
      </c>
      <c r="K57" s="490">
        <f ca="1">IF(ISERROR($N57)=TRUE,"",INDEX('寄与度･寄与率浜松'!J:J,'前年比寄与度順 ・浜松'!$R57))</f>
        <v>4.8</v>
      </c>
      <c r="L57" s="495">
        <f ca="1">IF(ISERROR($N57)=TRUE,"",INDEX('寄与度･寄与率浜松'!K:K,'前年比寄与度順 ・浜松'!$R57))</f>
        <v>8.143712574850295e-003</v>
      </c>
      <c r="M57" s="501">
        <f ca="1">IF(ISERROR($N57)=TRUE,"",INDEX('寄与度･寄与率浜松'!L:L,'前年比寄与度順 ・浜松'!$R57))</f>
        <v>0.29084687767322481</v>
      </c>
      <c r="N57" s="505">
        <f ca="1">LARGE('寄与度･寄与率浜松'!$K$1:$K$88,ROW(A53))</f>
        <v>8.143712574850295e-003</v>
      </c>
      <c r="O57" s="258">
        <f ca="1">COUNTIF($N$4:$N57,$N57)-1</f>
        <v>0</v>
      </c>
      <c r="P57" s="505">
        <f t="shared" ca="1" si="1"/>
        <v>8.143712574850295e-003</v>
      </c>
      <c r="Q57" s="258" t="str">
        <f t="shared" ca="1" si="2"/>
        <v/>
      </c>
      <c r="R57" s="258">
        <f ca="1">IF(Q57="",MATCH(N57,'寄与度･寄与率浜松'!$K$1:$K$88,0),MATCH(N57,INDIRECT("寄与度・寄与率!$L"&amp;INDEX(R:R,Q57)+1&amp;":$L87"),0)+INDEX(R:R,Q57))</f>
        <v>60</v>
      </c>
    </row>
    <row r="58" spans="1:18" ht="15.75" customHeight="1">
      <c r="A58" s="458" t="str">
        <f ca="1">IF(ISERROR(N58)=TRUE,"",INDEX('寄与度･寄与率浜松'!B:B,'前年比寄与度順 ・浜松'!$R58)&amp;INDEX('寄与度･寄与率浜松'!C:C,'前年比寄与度順 ・浜松'!R58)&amp;INDEX('寄与度･寄与率浜松'!D:D,'前年比寄与度順 ・浜松'!R58)&amp;INDEX('寄与度･寄与率浜松'!E:E,'前年比寄与度順 ・浜松'!R58))</f>
        <v>他の諸雑費</v>
      </c>
      <c r="B58" s="462"/>
      <c r="C58" s="462"/>
      <c r="D58" s="462"/>
      <c r="E58" s="462"/>
      <c r="F58" s="469">
        <f t="shared" ca="1" si="0"/>
        <v>1</v>
      </c>
      <c r="G58" s="476">
        <v>1.e-002</v>
      </c>
      <c r="H58" s="479">
        <f ca="1">IF(ISERROR($N58)=TRUE,"",INDEX('寄与度･寄与率浜松'!G:G,'前年比寄与度順 ・浜松'!$R58))</f>
        <v>254</v>
      </c>
      <c r="I58" s="484">
        <f ca="1">IF(ISERROR($N58)=TRUE,"",INDEX('寄与度･寄与率浜松'!H:H,'前年比寄与度順 ・浜松'!$R58))</f>
        <v>100.7</v>
      </c>
      <c r="J58" s="484">
        <f ca="1">IF(ISERROR($N58)=TRUE,"",INDEX('寄与度･寄与率浜松'!I:I,'前年比寄与度順 ・浜松'!$R58))</f>
        <v>101</v>
      </c>
      <c r="K58" s="490">
        <f ca="1">IF(ISERROR($N58)=TRUE,"",INDEX('寄与度･寄与率浜松'!J:J,'前年比寄与度順 ・浜松'!$R58))</f>
        <v>0.3</v>
      </c>
      <c r="L58" s="495">
        <f ca="1">IF(ISERROR($N58)=TRUE,"",INDEX('寄与度･寄与率浜松'!K:K,'前年比寄与度順 ・浜松'!$R58))</f>
        <v>7.604790419161604e-003</v>
      </c>
      <c r="M58" s="501">
        <f ca="1">IF(ISERROR($N58)=TRUE,"",INDEX('寄与度･寄与率浜松'!L:L,'前年比寄与度順 ・浜松'!$R58))</f>
        <v>0.27159965782720014</v>
      </c>
      <c r="N58" s="505">
        <f ca="1">LARGE('寄与度･寄与率浜松'!$K$1:$K$88,ROW(A54))</f>
        <v>7.604790419161604e-003</v>
      </c>
      <c r="O58" s="258">
        <f ca="1">COUNTIF($N$4:$N58,$N58)-1</f>
        <v>0</v>
      </c>
      <c r="P58" s="505">
        <f t="shared" ca="1" si="1"/>
        <v>7.604790419161604e-003</v>
      </c>
      <c r="Q58" s="258" t="str">
        <f t="shared" ca="1" si="2"/>
        <v/>
      </c>
      <c r="R58" s="258">
        <f ca="1">IF(Q58="",MATCH(N58,'寄与度･寄与率浜松'!$K$1:$K$88,0),MATCH(N58,INDIRECT("寄与度・寄与率!$L"&amp;INDEX(R:R,Q58)+1&amp;":$L87"),0)+INDEX(R:R,Q58))</f>
        <v>88</v>
      </c>
    </row>
    <row r="59" spans="1:18" ht="15.75" customHeight="1">
      <c r="A59" s="458" t="str">
        <f ca="1">IF(ISERROR(N59)=TRUE,"",INDEX('寄与度･寄与率浜松'!B:B,'前年比寄与度順 ・浜松'!$R59)&amp;INDEX('寄与度･寄与率浜松'!C:C,'前年比寄与度順 ・浜松'!R59)&amp;INDEX('寄与度･寄与率浜松'!D:D,'前年比寄与度順 ・浜松'!R59)&amp;INDEX('寄与度･寄与率浜松'!E:E,'前年比寄与度順 ・浜松'!R59))</f>
        <v>酒類</v>
      </c>
      <c r="B59" s="462"/>
      <c r="C59" s="462"/>
      <c r="D59" s="462"/>
      <c r="E59" s="462"/>
      <c r="F59" s="469">
        <f t="shared" ca="1" si="0"/>
        <v>1</v>
      </c>
      <c r="G59" s="476">
        <v>1.e-002</v>
      </c>
      <c r="H59" s="479">
        <f ca="1">IF(ISERROR($N59)=TRUE,"",INDEX('寄与度･寄与率浜松'!G:G,'前年比寄与度順 ・浜松'!$R59))</f>
        <v>79</v>
      </c>
      <c r="I59" s="484">
        <f ca="1">IF(ISERROR($N59)=TRUE,"",INDEX('寄与度･寄与率浜松'!H:H,'前年比寄与度順 ・浜松'!$R59))</f>
        <v>100.1</v>
      </c>
      <c r="J59" s="484">
        <f ca="1">IF(ISERROR($N59)=TRUE,"",INDEX('寄与度･寄与率浜松'!I:I,'前年比寄与度順 ・浜松'!$R59))</f>
        <v>101</v>
      </c>
      <c r="K59" s="490">
        <f ca="1">IF(ISERROR($N59)=TRUE,"",INDEX('寄与度･寄与率浜松'!J:J,'前年比寄与度順 ・浜松'!$R59))</f>
        <v>0.9</v>
      </c>
      <c r="L59" s="495">
        <f ca="1">IF(ISERROR($N59)=TRUE,"",INDEX('寄与度･寄与率浜松'!K:K,'前年比寄与度順 ・浜松'!$R59))</f>
        <v>7.0958083832335771e-003</v>
      </c>
      <c r="M59" s="501">
        <f ca="1">IF(ISERROR($N59)=TRUE,"",INDEX('寄与度･寄与率浜松'!L:L,'前年比寄与度順 ・浜松'!$R59))</f>
        <v>0.2534217279726278</v>
      </c>
      <c r="N59" s="505">
        <f ca="1">LARGE('寄与度･寄与率浜松'!$K$1:$K$88,ROW(A55))</f>
        <v>7.0958083832335771e-003</v>
      </c>
      <c r="O59" s="258">
        <f ca="1">COUNTIF($N$4:$N59,$N59)-1</f>
        <v>0</v>
      </c>
      <c r="P59" s="505">
        <f t="shared" ca="1" si="1"/>
        <v>7.0958083832335771e-003</v>
      </c>
      <c r="Q59" s="258" t="str">
        <f t="shared" ca="1" si="2"/>
        <v/>
      </c>
      <c r="R59" s="258">
        <f ca="1">IF(Q59="",MATCH(N59,'寄与度･寄与率浜松'!$K$1:$K$88,0),MATCH(N59,INDIRECT("寄与度・寄与率!$L"&amp;INDEX(R:R,Q59)+1&amp;":$L87"),0)+INDEX(R:R,Q59))</f>
        <v>28</v>
      </c>
    </row>
    <row r="60" spans="1:18" ht="15.75" customHeight="1">
      <c r="A60" s="458" t="str">
        <f ca="1">IF(ISERROR(N60)=TRUE,"",INDEX('寄与度･寄与率浜松'!B:B,'前年比寄与度順 ・浜松'!$R60)&amp;INDEX('寄与度･寄与率浜松'!C:C,'前年比寄与度順 ・浜松'!R60)&amp;INDEX('寄与度･寄与率浜松'!D:D,'前年比寄与度順 ・浜松'!R60)&amp;INDEX('寄与度･寄与率浜松'!E:E,'前年比寄与度順 ・浜松'!R60))</f>
        <v>補習教育</v>
      </c>
      <c r="B60" s="462"/>
      <c r="C60" s="462"/>
      <c r="D60" s="462"/>
      <c r="E60" s="462"/>
      <c r="F60" s="469">
        <f t="shared" ca="1" si="0"/>
        <v>1</v>
      </c>
      <c r="G60" s="476">
        <v>0</v>
      </c>
      <c r="H60" s="479">
        <f ca="1">IF(ISERROR($N60)=TRUE,"",INDEX('寄与度･寄与率浜松'!G:G,'前年比寄与度順 ・浜松'!$R60))</f>
        <v>79</v>
      </c>
      <c r="I60" s="484">
        <f ca="1">IF(ISERROR($N60)=TRUE,"",INDEX('寄与度･寄与率浜松'!H:H,'前年比寄与度順 ・浜松'!$R60))</f>
        <v>101.2</v>
      </c>
      <c r="J60" s="484">
        <f ca="1">IF(ISERROR($N60)=TRUE,"",INDEX('寄与度･寄与率浜松'!I:I,'前年比寄与度順 ・浜松'!$R60))</f>
        <v>101.8</v>
      </c>
      <c r="K60" s="490">
        <f ca="1">IF(ISERROR($N60)=TRUE,"",INDEX('寄与度･寄与率浜松'!J:J,'前年比寄与度順 ・浜松'!$R60))</f>
        <v>0.6</v>
      </c>
      <c r="L60" s="495">
        <f ca="1">IF(ISERROR($N60)=TRUE,"",INDEX('寄与度･寄与率浜松'!K:K,'前年比寄与度順 ・浜松'!$R60))</f>
        <v>4.7305389221556438e-003</v>
      </c>
      <c r="M60" s="501">
        <f ca="1">IF(ISERROR($N60)=TRUE,"",INDEX('寄与度･寄与率浜松'!L:L,'前年比寄与度順 ・浜松'!$R60))</f>
        <v>0.16894781864841585</v>
      </c>
      <c r="N60" s="505">
        <f ca="1">LARGE('寄与度･寄与率浜松'!$K$1:$K$88,ROW(A56))</f>
        <v>4.7305389221556438e-003</v>
      </c>
      <c r="O60" s="258">
        <f ca="1">COUNTIF($N$4:$N60,$N60)-1</f>
        <v>0</v>
      </c>
      <c r="P60" s="505">
        <f t="shared" ca="1" si="1"/>
        <v>4.7305389221556438e-003</v>
      </c>
      <c r="Q60" s="258" t="str">
        <f t="shared" ca="1" si="2"/>
        <v/>
      </c>
      <c r="R60" s="258">
        <f ca="1">IF(Q60="",MATCH(N60,'寄与度･寄与率浜松'!$K$1:$K$88,0),MATCH(N60,INDIRECT("寄与度・寄与率!$L"&amp;INDEX(R:R,Q60)+1&amp;":$L87"),0)+INDEX(R:R,Q60))</f>
        <v>75</v>
      </c>
    </row>
    <row r="61" spans="1:18" ht="15.75" customHeight="1">
      <c r="A61" s="458" t="str">
        <f ca="1">IF(ISERROR(N61)=TRUE,"",INDEX('寄与度･寄与率浜松'!B:B,'前年比寄与度順 ・浜松'!$R61)&amp;INDEX('寄与度･寄与率浜松'!C:C,'前年比寄与度順 ・浜松'!R61)&amp;INDEX('寄与度･寄与率浜松'!D:D,'前年比寄与度順 ・浜松'!R61)&amp;INDEX('寄与度･寄与率浜松'!E:E,'前年比寄与度順 ・浜松'!R61))</f>
        <v>医療品・健康保持用摂取品</v>
      </c>
      <c r="B61" s="462"/>
      <c r="C61" s="462"/>
      <c r="D61" s="462"/>
      <c r="E61" s="462"/>
      <c r="F61" s="469" t="str">
        <f t="shared" ca="1" si="0"/>
        <v/>
      </c>
      <c r="G61" s="476">
        <v>0</v>
      </c>
      <c r="H61" s="479">
        <f ca="1">IF(ISERROR($N61)=TRUE,"",INDEX('寄与度･寄与率浜松'!G:G,'前年比寄与度順 ・浜松'!$R61))</f>
        <v>130</v>
      </c>
      <c r="I61" s="484">
        <f ca="1">IF(ISERROR($N61)=TRUE,"",INDEX('寄与度･寄与率浜松'!H:H,'前年比寄与度順 ・浜松'!$R61))</f>
        <v>100</v>
      </c>
      <c r="J61" s="484">
        <f ca="1">IF(ISERROR($N61)=TRUE,"",INDEX('寄与度･寄与率浜松'!I:I,'前年比寄与度順 ・浜松'!$R61))</f>
        <v>100.3</v>
      </c>
      <c r="K61" s="490">
        <f ca="1">IF(ISERROR($N61)=TRUE,"",INDEX('寄与度･寄与率浜松'!J:J,'前年比寄与度順 ・浜松'!$R61))</f>
        <v>0.2</v>
      </c>
      <c r="L61" s="495">
        <f ca="1">IF(ISERROR($N61)=TRUE,"",INDEX('寄与度･寄与率浜松'!K:K,'前年比寄与度順 ・浜松'!$R61))</f>
        <v>3.8922155688622386e-003</v>
      </c>
      <c r="M61" s="501">
        <f ca="1">IF(ISERROR($N61)=TRUE,"",INDEX('寄与度･寄与率浜松'!L:L,'前年比寄与度順 ・浜松'!$R61))</f>
        <v>0.1390076988879371</v>
      </c>
      <c r="N61" s="505">
        <f ca="1">LARGE('寄与度･寄与率浜松'!$K$1:$K$88,ROW(A57))</f>
        <v>3.8922155688622386e-003</v>
      </c>
      <c r="O61" s="258">
        <f ca="1">COUNTIF($N$4:$N61,$N61)-1</f>
        <v>0</v>
      </c>
      <c r="P61" s="505">
        <f t="shared" ca="1" si="1"/>
        <v>3.8922155688622386e-003</v>
      </c>
      <c r="Q61" s="258" t="str">
        <f t="shared" ca="1" si="2"/>
        <v/>
      </c>
      <c r="R61" s="258">
        <f ca="1">IF(Q61="",MATCH(N61,'寄与度･寄与率浜松'!$K$1:$K$88,0),MATCH(N61,INDIRECT("寄与度・寄与率!$L"&amp;INDEX(R:R,Q61)+1&amp;":$L87"),0)+INDEX(R:R,Q61))</f>
        <v>63</v>
      </c>
    </row>
    <row r="62" spans="1:18" ht="15.75" customHeight="1">
      <c r="A62" s="458" t="str">
        <f ca="1">IF(ISERROR(N62)=TRUE,"",INDEX('寄与度･寄与率浜松'!B:B,'前年比寄与度順 ・浜松'!$R62)&amp;INDEX('寄与度･寄与率浜松'!C:C,'前年比寄与度順 ・浜松'!R62)&amp;INDEX('寄与度･寄与率浜松'!D:D,'前年比寄与度順 ・浜松'!R62)&amp;INDEX('寄与度･寄与率浜松'!E:E,'前年比寄与度順 ・浜松'!R62))</f>
        <v>和服</v>
      </c>
      <c r="B62" s="462"/>
      <c r="C62" s="462"/>
      <c r="D62" s="462"/>
      <c r="E62" s="462"/>
      <c r="F62" s="469" t="str">
        <f t="shared" ca="1" si="0"/>
        <v/>
      </c>
      <c r="G62" s="476">
        <v>0</v>
      </c>
      <c r="H62" s="479">
        <f ca="1">IF(ISERROR($N62)=TRUE,"",INDEX('寄与度･寄与率浜松'!G:G,'前年比寄与度順 ・浜松'!$R62))</f>
        <v>7</v>
      </c>
      <c r="I62" s="484">
        <f ca="1">IF(ISERROR($N62)=TRUE,"",INDEX('寄与度･寄与率浜松'!H:H,'前年比寄与度順 ・浜松'!$R62))</f>
        <v>96.4</v>
      </c>
      <c r="J62" s="484">
        <f ca="1">IF(ISERROR($N62)=TRUE,"",INDEX('寄与度･寄与率浜松'!I:I,'前年比寄与度順 ・浜松'!$R62))</f>
        <v>101</v>
      </c>
      <c r="K62" s="490">
        <f ca="1">IF(ISERROR($N62)=TRUE,"",INDEX('寄与度･寄与率浜松'!J:J,'前年比寄与度順 ・浜松'!$R62))</f>
        <v>4.9000000000000004</v>
      </c>
      <c r="L62" s="495">
        <f ca="1">IF(ISERROR($N62)=TRUE,"",INDEX('寄与度･寄与率浜松'!K:K,'前年比寄与度順 ・浜松'!$R62))</f>
        <v>3.2135728542914133e-003</v>
      </c>
      <c r="M62" s="501">
        <f ca="1">IF(ISERROR($N62)=TRUE,"",INDEX('寄与度･寄与率浜松'!L:L,'前年比寄与度順 ・浜松'!$R62))</f>
        <v>0.1147704590818362</v>
      </c>
      <c r="N62" s="505">
        <f ca="1">LARGE('寄与度･寄与率浜松'!$K$1:$K$88,ROW(A58))</f>
        <v>3.2135728542914133e-003</v>
      </c>
      <c r="O62" s="258">
        <f ca="1">COUNTIF($N$4:$N62,$N62)-1</f>
        <v>0</v>
      </c>
      <c r="P62" s="505">
        <f t="shared" ca="1" si="1"/>
        <v>3.2135728542914133e-003</v>
      </c>
      <c r="Q62" s="258" t="str">
        <f t="shared" ca="1" si="2"/>
        <v/>
      </c>
      <c r="R62" s="258">
        <f ca="1">IF(Q62="",MATCH(N62,'寄与度･寄与率浜松'!$K$1:$K$88,0),MATCH(N62,INDIRECT("寄与度・寄与率!$L"&amp;INDEX(R:R,Q62)+1&amp;":$L87"),0)+INDEX(R:R,Q62))</f>
        <v>53</v>
      </c>
    </row>
    <row r="63" spans="1:18" ht="15.75" customHeight="1">
      <c r="A63" s="458" t="str">
        <f ca="1">IF(ISERROR(N63)=TRUE,"",INDEX('寄与度･寄与率浜松'!B:B,'前年比寄与度順 ・浜松'!$R63)&amp;INDEX('寄与度･寄与率浜松'!C:C,'前年比寄与度順 ・浜松'!R63)&amp;INDEX('寄与度･寄与率浜松'!D:D,'前年比寄与度順 ・浜松'!R63)&amp;INDEX('寄与度･寄与率浜松'!E:E,'前年比寄与度順 ・浜松'!R63))</f>
        <v>理美容サービス</v>
      </c>
      <c r="B63" s="462"/>
      <c r="C63" s="462"/>
      <c r="D63" s="462"/>
      <c r="E63" s="462"/>
      <c r="F63" s="469">
        <f t="shared" ca="1" si="0"/>
        <v>1</v>
      </c>
      <c r="G63" s="476">
        <v>0</v>
      </c>
      <c r="H63" s="479">
        <f ca="1">IF(ISERROR($N63)=TRUE,"",INDEX('寄与度･寄与率浜松'!G:G,'前年比寄与度順 ・浜松'!$R63))</f>
        <v>106</v>
      </c>
      <c r="I63" s="484">
        <f ca="1">IF(ISERROR($N63)=TRUE,"",INDEX('寄与度･寄与率浜松'!H:H,'前年比寄与度順 ・浜松'!$R63))</f>
        <v>102.1</v>
      </c>
      <c r="J63" s="484">
        <f ca="1">IF(ISERROR($N63)=TRUE,"",INDEX('寄与度･寄与率浜松'!I:I,'前年比寄与度順 ・浜松'!$R63))</f>
        <v>102.4</v>
      </c>
      <c r="K63" s="490">
        <f ca="1">IF(ISERROR($N63)=TRUE,"",INDEX('寄与度･寄与率浜松'!J:J,'前年比寄与度順 ・浜松'!$R63))</f>
        <v>0.3</v>
      </c>
      <c r="L63" s="495">
        <f ca="1">IF(ISERROR($N63)=TRUE,"",INDEX('寄与度･寄与率浜松'!K:K,'前年比寄与度順 ・浜松'!$R63))</f>
        <v>3.1736526946108991e-003</v>
      </c>
      <c r="M63" s="501">
        <f ca="1">IF(ISERROR($N63)=TRUE,"",INDEX('寄与度･寄与率浜松'!L:L,'前年比寄与度順 ・浜松'!$R63))</f>
        <v>0.1133447390932464</v>
      </c>
      <c r="N63" s="505">
        <f ca="1">LARGE('寄与度･寄与率浜松'!$K$1:$K$88,ROW(A59))</f>
        <v>3.1736526946108991e-003</v>
      </c>
      <c r="O63" s="258">
        <f ca="1">COUNTIF($N$4:$N63,$N63)-1</f>
        <v>0</v>
      </c>
      <c r="P63" s="505">
        <f t="shared" ca="1" si="1"/>
        <v>3.1736526946108991e-003</v>
      </c>
      <c r="Q63" s="258" t="str">
        <f t="shared" ca="1" si="2"/>
        <v/>
      </c>
      <c r="R63" s="258">
        <f ca="1">IF(Q63="",MATCH(N63,'寄与度･寄与率浜松'!$K$1:$K$88,0),MATCH(N63,INDIRECT("寄与度・寄与率!$L"&amp;INDEX(R:R,Q63)+1&amp;":$L87"),0)+INDEX(R:R,Q63))</f>
        <v>84</v>
      </c>
    </row>
    <row r="64" spans="1:18" ht="15.75" customHeight="1">
      <c r="A64" s="458" t="str">
        <f ca="1">IF(ISERROR(N64)=TRUE,"",INDEX('寄与度･寄与率浜松'!B:B,'前年比寄与度順 ・浜松'!$R64)&amp;INDEX('寄与度･寄与率浜松'!C:C,'前年比寄与度順 ・浜松'!R64)&amp;INDEX('寄与度･寄与率浜松'!D:D,'前年比寄与度順 ・浜松'!R64)&amp;INDEX('寄与度･寄与率浜松'!E:E,'前年比寄与度順 ・浜松'!R64))</f>
        <v>教科書・学習参考教材</v>
      </c>
      <c r="B64" s="462"/>
      <c r="C64" s="462"/>
      <c r="D64" s="462"/>
      <c r="E64" s="462"/>
      <c r="F64" s="469">
        <f t="shared" ca="1" si="0"/>
        <v>1</v>
      </c>
      <c r="G64" s="476">
        <v>0</v>
      </c>
      <c r="H64" s="479">
        <f ca="1">IF(ISERROR($N64)=TRUE,"",INDEX('寄与度･寄与率浜松'!G:G,'前年比寄与度順 ・浜松'!$R64))</f>
        <v>5</v>
      </c>
      <c r="I64" s="484">
        <f ca="1">IF(ISERROR($N64)=TRUE,"",INDEX('寄与度･寄与率浜松'!H:H,'前年比寄与度順 ・浜松'!$R64))</f>
        <v>100.1</v>
      </c>
      <c r="J64" s="484">
        <f ca="1">IF(ISERROR($N64)=TRUE,"",INDEX('寄与度･寄与率浜松'!I:I,'前年比寄与度順 ・浜松'!$R64))</f>
        <v>103.2</v>
      </c>
      <c r="K64" s="490">
        <f ca="1">IF(ISERROR($N64)=TRUE,"",INDEX('寄与度･寄与率浜松'!J:J,'前年比寄与度順 ・浜松'!$R64))</f>
        <v>3</v>
      </c>
      <c r="L64" s="495">
        <f ca="1">IF(ISERROR($N64)=TRUE,"",INDEX('寄与度･寄与率浜松'!K:K,'前年比寄与度順 ・浜松'!$R64))</f>
        <v>1.5469061876247547e-003</v>
      </c>
      <c r="M64" s="501">
        <f ca="1">IF(ISERROR($N64)=TRUE,"",INDEX('寄与度･寄与率浜松'!L:L,'前年比寄与度順 ・浜松'!$R64))</f>
        <v>5.524664955802696e-002</v>
      </c>
      <c r="N64" s="505">
        <f ca="1">LARGE('寄与度･寄与率浜松'!$K$1:$K$88,ROW(A60))</f>
        <v>1.5469061876247547e-003</v>
      </c>
      <c r="O64" s="258">
        <f ca="1">COUNTIF($N$4:$N64,$N64)-1</f>
        <v>0</v>
      </c>
      <c r="P64" s="505">
        <f t="shared" ca="1" si="1"/>
        <v>1.5469061876247547e-003</v>
      </c>
      <c r="Q64" s="258" t="str">
        <f t="shared" ca="1" si="2"/>
        <v/>
      </c>
      <c r="R64" s="258">
        <f ca="1">IF(Q64="",MATCH(N64,'寄与度･寄与率浜松'!$K$1:$K$88,0),MATCH(N64,INDIRECT("寄与度・寄与率!$L"&amp;INDEX(R:R,Q64)+1&amp;":$L87"),0)+INDEX(R:R,Q64))</f>
        <v>74</v>
      </c>
    </row>
    <row r="65" spans="1:18" ht="15.75" customHeight="1">
      <c r="A65" s="458" t="str">
        <f ca="1">IF(ISERROR(N65)=TRUE,"",INDEX('寄与度･寄与率浜松'!B:B,'前年比寄与度順 ・浜松'!$R65)&amp;INDEX('寄与度･寄与率浜松'!C:C,'前年比寄与度順 ・浜松'!R65)&amp;INDEX('寄与度･寄与率浜松'!D:D,'前年比寄与度順 ・浜松'!R65)&amp;INDEX('寄与度･寄与率浜松'!E:E,'前年比寄与度順 ・浜松'!R65))</f>
        <v>家事サービス</v>
      </c>
      <c r="B65" s="462"/>
      <c r="C65" s="462"/>
      <c r="D65" s="462"/>
      <c r="E65" s="462"/>
      <c r="F65" s="469">
        <f t="shared" ca="1" si="0"/>
        <v>1</v>
      </c>
      <c r="G65" s="476">
        <v>0</v>
      </c>
      <c r="H65" s="479">
        <f ca="1">IF(ISERROR($N65)=TRUE,"",INDEX('寄与度･寄与率浜松'!G:G,'前年比寄与度順 ・浜松'!$R65))</f>
        <v>27</v>
      </c>
      <c r="I65" s="484">
        <f ca="1">IF(ISERROR($N65)=TRUE,"",INDEX('寄与度･寄与率浜松'!H:H,'前年比寄与度順 ・浜松'!$R65))</f>
        <v>100</v>
      </c>
      <c r="J65" s="484">
        <f ca="1">IF(ISERROR($N65)=TRUE,"",INDEX('寄与度･寄与率浜松'!I:I,'前年比寄与度順 ・浜松'!$R65))</f>
        <v>100.5</v>
      </c>
      <c r="K65" s="490">
        <f ca="1">IF(ISERROR($N65)=TRUE,"",INDEX('寄与度･寄与率浜松'!J:J,'前年比寄与度順 ・浜松'!$R65))</f>
        <v>0.5</v>
      </c>
      <c r="L65" s="495">
        <f ca="1">IF(ISERROR($N65)=TRUE,"",INDEX('寄与度･寄与率浜松'!K:K,'前年比寄与度順 ・浜松'!$R65))</f>
        <v>1.3473053892215569e-003</v>
      </c>
      <c r="M65" s="501">
        <f ca="1">IF(ISERROR($N65)=TRUE,"",INDEX('寄与度･寄与率浜松'!L:L,'前年比寄与度順 ・浜松'!$R65))</f>
        <v>4.8118049615055607e-002</v>
      </c>
      <c r="N65" s="505">
        <f ca="1">LARGE('寄与度･寄与率浜松'!$K$1:$K$88,ROW(A61))</f>
        <v>1.3473053892215569e-003</v>
      </c>
      <c r="O65" s="258">
        <f ca="1">COUNTIF($N$4:$N65,$N65)-1</f>
        <v>0</v>
      </c>
      <c r="P65" s="505">
        <f t="shared" ca="1" si="1"/>
        <v>1.3473053892215569e-003</v>
      </c>
      <c r="Q65" s="258" t="str">
        <f t="shared" ca="1" si="2"/>
        <v/>
      </c>
      <c r="R65" s="258">
        <f ca="1">IF(Q65="",MATCH(N65,'寄与度･寄与率浜松'!$K$1:$K$88,0),MATCH(N65,INDIRECT("寄与度・寄与率!$L"&amp;INDEX(R:R,Q65)+1&amp;":$L87"),0)+INDEX(R:R,Q65))</f>
        <v>49</v>
      </c>
    </row>
    <row r="66" spans="1:18" ht="15.75" customHeight="1">
      <c r="A66" s="458" t="str">
        <f ca="1">IF(ISERROR(N66)=TRUE,"",INDEX('寄与度･寄与率浜松'!B:B,'前年比寄与度順 ・浜松'!$R66)&amp;INDEX('寄与度･寄与率浜松'!C:C,'前年比寄与度順 ・浜松'!R66)&amp;INDEX('寄与度･寄与率浜松'!D:D,'前年比寄与度順 ・浜松'!R66)&amp;INDEX('寄与度･寄与率浜松'!E:E,'前年比寄与度順 ・浜松'!R66))</f>
        <v>上下水道料</v>
      </c>
      <c r="B66" s="462"/>
      <c r="C66" s="462"/>
      <c r="D66" s="462"/>
      <c r="E66" s="462"/>
      <c r="F66" s="469">
        <f t="shared" ca="1" si="0"/>
        <v>1</v>
      </c>
      <c r="G66" s="476">
        <v>0</v>
      </c>
      <c r="H66" s="479">
        <f ca="1">IF(ISERROR($N66)=TRUE,"",INDEX('寄与度･寄与率浜松'!G:G,'前年比寄与度順 ・浜松'!$R66))</f>
        <v>165</v>
      </c>
      <c r="I66" s="484">
        <f ca="1">IF(ISERROR($N66)=TRUE,"",INDEX('寄与度･寄与率浜松'!H:H,'前年比寄与度順 ・浜松'!$R66))</f>
        <v>100</v>
      </c>
      <c r="J66" s="484">
        <f ca="1">IF(ISERROR($N66)=TRUE,"",INDEX('寄与度･寄与率浜松'!I:I,'前年比寄与度順 ・浜松'!$R66))</f>
        <v>100</v>
      </c>
      <c r="K66" s="490">
        <f ca="1">IF(ISERROR($N66)=TRUE,"",INDEX('寄与度･寄与率浜松'!J:J,'前年比寄与度順 ・浜松'!$R66))</f>
        <v>0</v>
      </c>
      <c r="L66" s="495">
        <f ca="1">IF(ISERROR($N66)=TRUE,"",INDEX('寄与度･寄与率浜松'!K:K,'前年比寄与度順 ・浜松'!$R66))</f>
        <v>0</v>
      </c>
      <c r="M66" s="501">
        <f ca="1">IF(ISERROR($N66)=TRUE,"",INDEX('寄与度･寄与率浜松'!L:L,'前年比寄与度順 ・浜松'!$R66))</f>
        <v>0</v>
      </c>
      <c r="N66" s="505">
        <f ca="1">LARGE('寄与度･寄与率浜松'!$K$1:$K$88,ROW(A62))</f>
        <v>0</v>
      </c>
      <c r="O66" s="258">
        <f ca="1">COUNTIF($N$4:$N66,$N66)-1</f>
        <v>0</v>
      </c>
      <c r="P66" s="505">
        <f t="shared" ca="1" si="1"/>
        <v>0</v>
      </c>
      <c r="Q66" s="258" t="str">
        <f t="shared" ca="1" si="2"/>
        <v/>
      </c>
      <c r="R66" s="258">
        <f ca="1">IF(Q66="",MATCH(N66,'寄与度･寄与率浜松'!$K$1:$K$88,0),MATCH(N66,INDIRECT("寄与度・寄与率!$L"&amp;INDEX(R:R,Q66)+1&amp;":$L87"),0)+INDEX(R:R,Q66))</f>
        <v>41</v>
      </c>
    </row>
    <row r="67" spans="1:18" ht="15.75" customHeight="1">
      <c r="A67" s="458" t="str">
        <f ca="1">IF(ISERROR(N67)=TRUE,"",INDEX('寄与度･寄与率浜松'!B:B,'前年比寄与度順 ・浜松'!$R67)&amp;INDEX('寄与度･寄与率浜松'!C:C,'前年比寄与度順 ・浜松'!R67)&amp;INDEX('寄与度･寄与率浜松'!D:D,'前年比寄与度順 ・浜松'!R67)&amp;INDEX('寄与度･寄与率浜松'!E:E,'前年比寄与度順 ・浜松'!R67))</f>
        <v>室内装備品</v>
      </c>
      <c r="B67" s="462"/>
      <c r="C67" s="462"/>
      <c r="D67" s="462"/>
      <c r="E67" s="462"/>
      <c r="F67" s="469">
        <f t="shared" ca="1" si="0"/>
        <v>1</v>
      </c>
      <c r="G67" s="476">
        <v>0</v>
      </c>
      <c r="H67" s="479">
        <f ca="1">IF(ISERROR($N67)=TRUE,"",INDEX('寄与度･寄与率浜松'!G:G,'前年比寄与度順 ・浜松'!$R67))</f>
        <v>22</v>
      </c>
      <c r="I67" s="484">
        <f ca="1">IF(ISERROR($N67)=TRUE,"",INDEX('寄与度･寄与率浜松'!H:H,'前年比寄与度順 ・浜松'!$R67))</f>
        <v>97</v>
      </c>
      <c r="J67" s="484">
        <f ca="1">IF(ISERROR($N67)=TRUE,"",INDEX('寄与度･寄与率浜松'!I:I,'前年比寄与度順 ・浜松'!$R67))</f>
        <v>96.7</v>
      </c>
      <c r="K67" s="490">
        <f ca="1">IF(ISERROR($N67)=TRUE,"",INDEX('寄与度･寄与率浜松'!J:J,'前年比寄与度順 ・浜松'!$R67))</f>
        <v>-0.3</v>
      </c>
      <c r="L67" s="495">
        <f ca="1">IF(ISERROR($N67)=TRUE,"",INDEX('寄与度･寄与率浜松'!K:K,'前年比寄与度順 ・浜松'!$R67))</f>
        <v>-6.5868263473053263e-004</v>
      </c>
      <c r="M67" s="501">
        <f ca="1">IF(ISERROR($N67)=TRUE,"",INDEX('寄与度･寄与率浜松'!L:L,'前年比寄与度順 ・浜松'!$R67))</f>
        <v>-2.3524379811804736e-002</v>
      </c>
      <c r="N67" s="505">
        <f ca="1">LARGE('寄与度･寄与率浜松'!$K$1:$K$88,ROW(A63))</f>
        <v>-6.5868263473053263e-004</v>
      </c>
      <c r="O67" s="258">
        <f ca="1">COUNTIF($N$4:$N67,$N67)-1</f>
        <v>0</v>
      </c>
      <c r="P67" s="505">
        <f t="shared" ca="1" si="1"/>
        <v>-6.5868263473053263e-004</v>
      </c>
      <c r="Q67" s="258" t="str">
        <f t="shared" ca="1" si="2"/>
        <v/>
      </c>
      <c r="R67" s="258">
        <f ca="1">IF(Q67="",MATCH(N67,'寄与度･寄与率浜松'!$K$1:$K$88,0),MATCH(N67,INDIRECT("寄与度・寄与率!$L"&amp;INDEX(R:R,Q67)+1&amp;":$L87"),0)+INDEX(R:R,Q67))</f>
        <v>45</v>
      </c>
    </row>
    <row r="68" spans="1:18" s="258" customFormat="1" ht="15.75" customHeight="1">
      <c r="A68" s="458" t="str">
        <f ca="1">IF(ISERROR(N68)=TRUE,"",INDEX('寄与度･寄与率浜松'!B:B,'前年比寄与度順 ・浜松'!$R68)&amp;INDEX('寄与度･寄与率浜松'!C:C,'前年比寄与度順 ・浜松'!R68)&amp;INDEX('寄与度･寄与率浜松'!D:D,'前年比寄与度順 ・浜松'!R68)&amp;INDEX('寄与度･寄与率浜松'!E:E,'前年比寄与度順 ・浜松'!R68))</f>
        <v>交通</v>
      </c>
      <c r="B68" s="462"/>
      <c r="C68" s="462"/>
      <c r="D68" s="462"/>
      <c r="E68" s="462"/>
      <c r="F68" s="469">
        <f t="shared" ca="1" si="0"/>
        <v>1</v>
      </c>
      <c r="G68" s="476">
        <v>0</v>
      </c>
      <c r="H68" s="479">
        <f ca="1">IF(ISERROR($N68)=TRUE,"",INDEX('寄与度･寄与率浜松'!G:G,'前年比寄与度順 ・浜松'!$R68))</f>
        <v>109</v>
      </c>
      <c r="I68" s="484">
        <f ca="1">IF(ISERROR($N68)=TRUE,"",INDEX('寄与度･寄与率浜松'!H:H,'前年比寄与度順 ・浜松'!$R68))</f>
        <v>100.3</v>
      </c>
      <c r="J68" s="484">
        <f ca="1">IF(ISERROR($N68)=TRUE,"",INDEX('寄与度･寄与率浜松'!I:I,'前年比寄与度順 ・浜松'!$R68))</f>
        <v>100.1</v>
      </c>
      <c r="K68" s="490">
        <f ca="1">IF(ISERROR($N68)=TRUE,"",INDEX('寄与度･寄与率浜松'!J:J,'前年比寄与度順 ・浜松'!$R68))</f>
        <v>-0.3</v>
      </c>
      <c r="L68" s="495">
        <f ca="1">IF(ISERROR($N68)=TRUE,"",INDEX('寄与度･寄与率浜松'!K:K,'前年比寄与度順 ・浜松'!$R68))</f>
        <v>-2.1756487025948413e-003</v>
      </c>
      <c r="M68" s="501">
        <f ca="1">IF(ISERROR($N68)=TRUE,"",INDEX('寄与度･寄与率浜松'!L:L,'前年比寄与度順 ・浜松'!$R68))</f>
        <v>-7.7701739378387188e-002</v>
      </c>
      <c r="N68" s="505">
        <f ca="1">LARGE('寄与度･寄与率浜松'!$K$1:$K$88,ROW(A64))</f>
        <v>-2.1756487025948413e-003</v>
      </c>
      <c r="O68" s="258">
        <f ca="1">COUNTIF($N$4:$N68,$N68)-1</f>
        <v>0</v>
      </c>
      <c r="P68" s="505">
        <f t="shared" ca="1" si="1"/>
        <v>-2.1756487025948413e-003</v>
      </c>
      <c r="Q68" s="258" t="str">
        <f t="shared" ca="1" si="2"/>
        <v/>
      </c>
      <c r="R68" s="258">
        <f ca="1">IF(Q68="",MATCH(N68,'寄与度･寄与率浜松'!$K$1:$K$88,0),MATCH(N68,INDIRECT("寄与度・寄与率!$L"&amp;INDEX(R:R,Q68)+1&amp;":$L87"),0)+INDEX(R:R,Q68))</f>
        <v>68</v>
      </c>
    </row>
    <row r="69" spans="1:18" ht="15.75" customHeight="1">
      <c r="A69" s="458" t="str">
        <f ca="1">IF(ISERROR(N69)=TRUE,"",INDEX('寄与度･寄与率浜松'!B:B,'前年比寄与度順 ・浜松'!$R69)&amp;INDEX('寄与度･寄与率浜松'!C:C,'前年比寄与度順 ・浜松'!R69)&amp;INDEX('寄与度･寄与率浜松'!D:D,'前年比寄与度順 ・浜松'!R69)&amp;INDEX('寄与度･寄与率浜松'!E:E,'前年比寄与度順 ・浜松'!R69))</f>
        <v>他の被服類</v>
      </c>
      <c r="B69" s="462"/>
      <c r="C69" s="462"/>
      <c r="D69" s="462"/>
      <c r="E69" s="462"/>
      <c r="F69" s="469">
        <f t="shared" ref="F69:F87" ca="1" si="3">IF(ISERROR(MATCH($A69,寄与度順用一覧,0))=FALSE,1,"")</f>
        <v>1</v>
      </c>
      <c r="G69" s="476">
        <v>0</v>
      </c>
      <c r="H69" s="479">
        <f ca="1">IF(ISERROR($N69)=TRUE,"",INDEX('寄与度･寄与率浜松'!G:G,'前年比寄与度順 ・浜松'!$R69))</f>
        <v>28</v>
      </c>
      <c r="I69" s="484">
        <f ca="1">IF(ISERROR($N69)=TRUE,"",INDEX('寄与度･寄与率浜松'!H:H,'前年比寄与度順 ・浜松'!$R69))</f>
        <v>99.1</v>
      </c>
      <c r="J69" s="484">
        <f ca="1">IF(ISERROR($N69)=TRUE,"",INDEX('寄与度･寄与率浜松'!I:I,'前年比寄与度順 ・浜松'!$R69))</f>
        <v>98.1</v>
      </c>
      <c r="K69" s="490">
        <f ca="1">IF(ISERROR($N69)=TRUE,"",INDEX('寄与度･寄与率浜松'!J:J,'前年比寄与度順 ・浜松'!$R69))</f>
        <v>-1</v>
      </c>
      <c r="L69" s="495">
        <f ca="1">IF(ISERROR($N69)=TRUE,"",INDEX('寄与度･寄与率浜松'!K:K,'前年比寄与度順 ・浜松'!$R69))</f>
        <v>-2.7944111776447107e-003</v>
      </c>
      <c r="M69" s="501">
        <f ca="1">IF(ISERROR($N69)=TRUE,"",INDEX('寄与度･寄与率浜松'!L:L,'前年比寄与度順 ・浜松'!$R69))</f>
        <v>-9.9800399201596821e-002</v>
      </c>
      <c r="N69" s="505">
        <f ca="1">LARGE('寄与度･寄与率浜松'!$K$1:$K$88,ROW(A65))</f>
        <v>-2.7944111776447107e-003</v>
      </c>
      <c r="O69" s="258">
        <f ca="1">COUNTIF($N$4:$N69,$N69)-1</f>
        <v>0</v>
      </c>
      <c r="P69" s="505">
        <f t="shared" ref="P69:P87" ca="1" si="4">N69+O69</f>
        <v>-2.7944111776447107e-003</v>
      </c>
      <c r="Q69" s="258" t="str">
        <f t="shared" ref="Q69:Q87" ca="1" si="5">IF(O69&gt;0,MATCH(P69-1,$P$1:$P$87,0),"")</f>
        <v/>
      </c>
      <c r="R69" s="258">
        <f ca="1">IF(Q69="",MATCH(N69,'寄与度･寄与率浜松'!$K$1:$K$88,0),MATCH(N69,INDIRECT("寄与度・寄与率!$L"&amp;INDEX(R:R,Q69)+1&amp;":$L87"),0)+INDEX(R:R,Q69))</f>
        <v>59</v>
      </c>
    </row>
    <row r="70" spans="1:18" ht="15.75" customHeight="1">
      <c r="A70" s="458" t="str">
        <f ca="1">IF(ISERROR(N70)=TRUE,"",INDEX('寄与度･寄与率浜松'!B:B,'前年比寄与度順 ・浜松'!$R70)&amp;INDEX('寄与度･寄与率浜松'!C:C,'前年比寄与度順 ・浜松'!R70)&amp;INDEX('寄与度･寄与率浜松'!D:D,'前年比寄与度順 ・浜松'!R70)&amp;INDEX('寄与度･寄与率浜松'!E:E,'前年比寄与度順 ・浜松'!R70))</f>
        <v>乳卵類</v>
      </c>
      <c r="B70" s="462"/>
      <c r="C70" s="462"/>
      <c r="D70" s="462"/>
      <c r="E70" s="462"/>
      <c r="F70" s="469">
        <f t="shared" ca="1" si="3"/>
        <v>1</v>
      </c>
      <c r="G70" s="476">
        <v>0</v>
      </c>
      <c r="H70" s="479">
        <f ca="1">IF(ISERROR($N70)=TRUE,"",INDEX('寄与度･寄与率浜松'!G:G,'前年比寄与度順 ・浜松'!$R70))</f>
        <v>135</v>
      </c>
      <c r="I70" s="484">
        <f ca="1">IF(ISERROR($N70)=TRUE,"",INDEX('寄与度･寄与率浜松'!H:H,'前年比寄与度順 ・浜松'!$R70))</f>
        <v>99.2</v>
      </c>
      <c r="J70" s="484">
        <f ca="1">IF(ISERROR($N70)=TRUE,"",INDEX('寄与度･寄与率浜松'!I:I,'前年比寄与度順 ・浜松'!$R70))</f>
        <v>98.9</v>
      </c>
      <c r="K70" s="490">
        <f ca="1">IF(ISERROR($N70)=TRUE,"",INDEX('寄与度･寄与率浜松'!J:J,'前年比寄与度順 ・浜松'!$R70))</f>
        <v>-0.3</v>
      </c>
      <c r="L70" s="495">
        <f ca="1">IF(ISERROR($N70)=TRUE,"",INDEX('寄与度･寄与率浜松'!K:K,'前年比寄与度順 ・浜松'!$R70))</f>
        <v>-4.0419161676646317e-003</v>
      </c>
      <c r="M70" s="501">
        <f ca="1">IF(ISERROR($N70)=TRUE,"",INDEX('寄与度･寄与率浜松'!L:L,'前年比寄与度順 ・浜松'!$R70))</f>
        <v>-0.14435414884516543</v>
      </c>
      <c r="N70" s="505">
        <f ca="1">LARGE('寄与度･寄与率浜松'!$K$1:$K$88,ROW(A66))</f>
        <v>-4.0419161676646317e-003</v>
      </c>
      <c r="O70" s="258">
        <f ca="1">COUNTIF($N$4:$N70,$N70)-1</f>
        <v>0</v>
      </c>
      <c r="P70" s="505">
        <f t="shared" ca="1" si="4"/>
        <v>-4.0419161676646317e-003</v>
      </c>
      <c r="Q70" s="258" t="str">
        <f t="shared" ca="1" si="5"/>
        <v/>
      </c>
      <c r="R70" s="258">
        <f ca="1">IF(Q70="",MATCH(N70,'寄与度･寄与率浜松'!$K$1:$K$88,0),MATCH(N70,INDIRECT("寄与度・寄与率!$L"&amp;INDEX(R:R,Q70)+1&amp;":$L87"),0)+INDEX(R:R,Q70))</f>
        <v>19</v>
      </c>
    </row>
    <row r="71" spans="1:18" s="258" customFormat="1" ht="15.75" customHeight="1">
      <c r="A71" s="458" t="str">
        <f ca="1">IF(ISERROR(N71)=TRUE,"",INDEX('寄与度･寄与率浜松'!B:B,'前年比寄与度順 ・浜松'!$R71)&amp;INDEX('寄与度･寄与率浜松'!C:C,'前年比寄与度順 ・浜松'!R71)&amp;INDEX('寄与度･寄与率浜松'!D:D,'前年比寄与度順 ・浜松'!R71)&amp;INDEX('寄与度･寄与率浜松'!E:E,'前年比寄与度順 ・浜松'!R71))</f>
        <v>保健医療</v>
      </c>
      <c r="B71" s="462"/>
      <c r="C71" s="462"/>
      <c r="D71" s="462"/>
      <c r="E71" s="462"/>
      <c r="F71" s="469" t="str">
        <f t="shared" ca="1" si="3"/>
        <v/>
      </c>
      <c r="G71" s="476" t="s">
        <v>327</v>
      </c>
      <c r="H71" s="479">
        <f ca="1">IF(ISERROR($N71)=TRUE,"",INDEX('寄与度･寄与率浜松'!G:G,'前年比寄与度順 ・浜松'!$R71))</f>
        <v>516</v>
      </c>
      <c r="I71" s="484">
        <f ca="1">IF(ISERROR($N71)=TRUE,"",INDEX('寄与度･寄与率浜松'!H:H,'前年比寄与度順 ・浜松'!$R71))</f>
        <v>99.2</v>
      </c>
      <c r="J71" s="484">
        <f ca="1">IF(ISERROR($N71)=TRUE,"",INDEX('寄与度･寄与率浜松'!I:I,'前年比寄与度順 ・浜松'!$R71))</f>
        <v>99</v>
      </c>
      <c r="K71" s="490">
        <f ca="1">IF(ISERROR($N71)=TRUE,"",INDEX('寄与度･寄与率浜松'!J:J,'前年比寄与度順 ・浜松'!$R71))</f>
        <v>-0.2</v>
      </c>
      <c r="L71" s="495">
        <f ca="1">IF(ISERROR($N71)=TRUE,"",INDEX('寄与度･寄与率浜松'!K:K,'前年比寄与度順 ・浜松'!$R71))</f>
        <v>-1.0299401197604937e-002</v>
      </c>
      <c r="M71" s="501">
        <f ca="1">IF(ISERROR($N71)=TRUE,"",INDEX('寄与度･寄与率浜松'!L:L,'前年比寄与度順 ・浜松'!$R71))</f>
        <v>-0.36783575705731919</v>
      </c>
      <c r="N71" s="505">
        <f ca="1">LARGE('寄与度･寄与率浜松'!$K$1:$K$88,ROW(A67))</f>
        <v>-1.0299401197604937e-002</v>
      </c>
      <c r="O71" s="258">
        <f ca="1">COUNTIF($N$4:$N71,$N71)-1</f>
        <v>0</v>
      </c>
      <c r="P71" s="505">
        <f t="shared" ca="1" si="4"/>
        <v>-1.0299401197604937e-002</v>
      </c>
      <c r="Q71" s="258" t="str">
        <f t="shared" ca="1" si="5"/>
        <v/>
      </c>
      <c r="R71" s="258">
        <f ca="1">IF(Q71="",MATCH(N71,'寄与度･寄与率浜松'!$K$1:$K$88,0),MATCH(N71,INDIRECT("寄与度・寄与率!$L"&amp;INDEX(R:R,Q71)+1&amp;":$L87"),0)+INDEX(R:R,Q71))</f>
        <v>62</v>
      </c>
    </row>
    <row r="72" spans="1:18" ht="15.75" customHeight="1">
      <c r="A72" s="458" t="str">
        <f ca="1">IF(ISERROR(N72)=TRUE,"",INDEX('寄与度･寄与率浜松'!B:B,'前年比寄与度順 ・浜松'!$R72)&amp;INDEX('寄与度･寄与率浜松'!C:C,'前年比寄与度順 ・浜松'!R72)&amp;INDEX('寄与度･寄与率浜松'!D:D,'前年比寄与度順 ・浜松'!R72)&amp;INDEX('寄与度･寄与率浜松'!E:E,'前年比寄与度順 ・浜松'!R72))</f>
        <v>理美容用品</v>
      </c>
      <c r="B72" s="462"/>
      <c r="C72" s="462"/>
      <c r="D72" s="462"/>
      <c r="E72" s="462"/>
      <c r="F72" s="469">
        <f t="shared" ca="1" si="3"/>
        <v>1</v>
      </c>
      <c r="G72" s="476" t="s">
        <v>0</v>
      </c>
      <c r="H72" s="479">
        <f ca="1">IF(ISERROR($N72)=TRUE,"",INDEX('寄与度･寄与率浜松'!G:G,'前年比寄与度順 ・浜松'!$R72))</f>
        <v>177</v>
      </c>
      <c r="I72" s="484">
        <f ca="1">IF(ISERROR($N72)=TRUE,"",INDEX('寄与度･寄与率浜松'!H:H,'前年比寄与度順 ・浜松'!$R72))</f>
        <v>98.5</v>
      </c>
      <c r="J72" s="484">
        <f ca="1">IF(ISERROR($N72)=TRUE,"",INDEX('寄与度･寄与率浜松'!I:I,'前年比寄与度順 ・浜松'!$R72))</f>
        <v>97.1</v>
      </c>
      <c r="K72" s="490">
        <f ca="1">IF(ISERROR($N72)=TRUE,"",INDEX('寄与度･寄与率浜松'!J:J,'前年比寄与度順 ・浜松'!$R72))</f>
        <v>-1.4</v>
      </c>
      <c r="L72" s="495">
        <f ca="1">IF(ISERROR($N72)=TRUE,"",INDEX('寄与度･寄与率浜松'!K:K,'前年比寄与度順 ・浜松'!$R72))</f>
        <v>-2.4730538922155789e-002</v>
      </c>
      <c r="M72" s="501">
        <f ca="1">IF(ISERROR($N72)=TRUE,"",INDEX('寄与度･寄与率浜松'!L:L,'前年比寄与度順 ・浜松'!$R72))</f>
        <v>-0.88323353293413531</v>
      </c>
      <c r="N72" s="505">
        <f ca="1">LARGE('寄与度･寄与率浜松'!$K$1:$K$88,ROW(A68))</f>
        <v>-2.4730538922155789e-002</v>
      </c>
      <c r="O72" s="258">
        <f ca="1">COUNTIF($N$4:$N72,$N72)-1</f>
        <v>0</v>
      </c>
      <c r="P72" s="505">
        <f t="shared" ca="1" si="4"/>
        <v>-2.4730538922155789e-002</v>
      </c>
      <c r="Q72" s="258" t="str">
        <f t="shared" ca="1" si="5"/>
        <v/>
      </c>
      <c r="R72" s="258">
        <f ca="1">IF(Q72="",MATCH(N72,'寄与度･寄与率浜松'!$K$1:$K$88,0),MATCH(N72,INDIRECT("寄与度・寄与率!$L"&amp;INDEX(R:R,Q72)+1&amp;":$L87"),0)+INDEX(R:R,Q72))</f>
        <v>85</v>
      </c>
    </row>
    <row r="73" spans="1:18" ht="15.75" customHeight="1">
      <c r="A73" s="458" t="str">
        <f ca="1">IF(ISERROR(N73)=TRUE,"",INDEX('寄与度･寄与率浜松'!B:B,'前年比寄与度順 ・浜松'!$R73)&amp;INDEX('寄与度･寄与率浜松'!C:C,'前年比寄与度順 ・浜松'!R73)&amp;INDEX('寄与度･寄与率浜松'!D:D,'前年比寄与度順 ・浜松'!R73)&amp;INDEX('寄与度･寄与率浜松'!E:E,'前年比寄与度順 ・浜松'!R73))</f>
        <v>保健医療サービス</v>
      </c>
      <c r="B73" s="462"/>
      <c r="C73" s="462"/>
      <c r="D73" s="462"/>
      <c r="E73" s="462"/>
      <c r="F73" s="469">
        <f t="shared" ca="1" si="3"/>
        <v>1</v>
      </c>
      <c r="G73" s="476" t="s">
        <v>129</v>
      </c>
      <c r="H73" s="479">
        <f ca="1">IF(ISERROR($N73)=TRUE,"",INDEX('寄与度･寄与率浜松'!G:G,'前年比寄与度順 ・浜松'!$R73))</f>
        <v>288</v>
      </c>
      <c r="I73" s="484">
        <f ca="1">IF(ISERROR($N73)=TRUE,"",INDEX('寄与度･寄与率浜松'!H:H,'前年比寄与度順 ・浜松'!$R73))</f>
        <v>99.6</v>
      </c>
      <c r="J73" s="484">
        <f ca="1">IF(ISERROR($N73)=TRUE,"",INDEX('寄与度･寄与率浜松'!I:I,'前年比寄与度順 ・浜松'!$R73))</f>
        <v>98.5</v>
      </c>
      <c r="K73" s="490">
        <f ca="1">IF(ISERROR($N73)=TRUE,"",INDEX('寄与度･寄与率浜松'!J:J,'前年比寄与度順 ・浜松'!$R73))</f>
        <v>-1.1000000000000001</v>
      </c>
      <c r="L73" s="495">
        <f ca="1">IF(ISERROR($N73)=TRUE,"",INDEX('寄与度･寄与率浜松'!K:K,'前年比寄与度順 ・浜松'!$R73))</f>
        <v>-3.1616766467065703e-002</v>
      </c>
      <c r="M73" s="501">
        <f ca="1">IF(ISERROR($N73)=TRUE,"",INDEX('寄与度･寄与率浜松'!L:L,'前年比寄与度順 ・浜松'!$R73))</f>
        <v>-1.1291702309666323</v>
      </c>
      <c r="N73" s="505">
        <f ca="1">LARGE('寄与度･寄与率浜松'!$K$1:$K$88,ROW(A69))</f>
        <v>-3.1616766467065703e-002</v>
      </c>
      <c r="O73" s="258">
        <f ca="1">COUNTIF($N$4:$N73,$N73)-1</f>
        <v>0</v>
      </c>
      <c r="P73" s="505">
        <f t="shared" ca="1" si="4"/>
        <v>-3.1616766467065703e-002</v>
      </c>
      <c r="Q73" s="258" t="str">
        <f t="shared" ca="1" si="5"/>
        <v/>
      </c>
      <c r="R73" s="258">
        <f ca="1">IF(Q73="",MATCH(N73,'寄与度･寄与率浜松'!$K$1:$K$88,0),MATCH(N73,INDIRECT("寄与度・寄与率!$L"&amp;INDEX(R:R,Q73)+1&amp;":$L87"),0)+INDEX(R:R,Q73))</f>
        <v>65</v>
      </c>
    </row>
    <row r="74" spans="1:18" ht="15.75" customHeight="1">
      <c r="A74" s="458" t="str">
        <f ca="1">IF(ISERROR(N74)=TRUE,"",INDEX('寄与度･寄与率浜松'!B:B,'前年比寄与度順 ・浜松'!$R74)&amp;INDEX('寄与度･寄与率浜松'!C:C,'前年比寄与度順 ・浜松'!R74)&amp;INDEX('寄与度･寄与率浜松'!D:D,'前年比寄与度順 ・浜松'!R74)&amp;INDEX('寄与度･寄与率浜松'!E:E,'前年比寄与度順 ・浜松'!R74))</f>
        <v>交通・通信</v>
      </c>
      <c r="B74" s="462"/>
      <c r="C74" s="462"/>
      <c r="D74" s="462"/>
      <c r="E74" s="462"/>
      <c r="F74" s="469" t="str">
        <f t="shared" ca="1" si="3"/>
        <v/>
      </c>
      <c r="G74" s="476" t="s">
        <v>322</v>
      </c>
      <c r="H74" s="479">
        <f ca="1">IF(ISERROR($N74)=TRUE,"",INDEX('寄与度･寄与率浜松'!G:G,'前年比寄与度順 ・浜松'!$R74))</f>
        <v>1623</v>
      </c>
      <c r="I74" s="484">
        <f ca="1">IF(ISERROR($N74)=TRUE,"",INDEX('寄与度･寄与率浜松'!H:H,'前年比寄与度順 ・浜松'!$R74))</f>
        <v>96.5</v>
      </c>
      <c r="J74" s="484">
        <f ca="1">IF(ISERROR($N74)=TRUE,"",INDEX('寄与度･寄与率浜松'!I:I,'前年比寄与度順 ・浜松'!$R74))</f>
        <v>96.1</v>
      </c>
      <c r="K74" s="490">
        <f ca="1">IF(ISERROR($N74)=TRUE,"",INDEX('寄与度･寄与率浜松'!J:J,'前年比寄与度順 ・浜松'!$R74))</f>
        <v>-0.4</v>
      </c>
      <c r="L74" s="495">
        <f ca="1">IF(ISERROR($N74)=TRUE,"",INDEX('寄与度･寄与率浜松'!K:K,'前年比寄与度順 ・浜松'!$R74))</f>
        <v>-6.4790419161677562e-002</v>
      </c>
      <c r="M74" s="501">
        <f ca="1">IF(ISERROR($N74)=TRUE,"",INDEX('寄与度･寄与率浜松'!L:L,'前年比寄与度順 ・浜松'!$R74))</f>
        <v>-2.3139435414884844</v>
      </c>
      <c r="N74" s="505">
        <f ca="1">LARGE('寄与度･寄与率浜松'!$K$1:$K$88,ROW(A70))</f>
        <v>-6.4790419161677562e-002</v>
      </c>
      <c r="O74" s="258">
        <f ca="1">COUNTIF($N$4:$N74,$N74)-1</f>
        <v>0</v>
      </c>
      <c r="P74" s="505">
        <f t="shared" ca="1" si="4"/>
        <v>-6.4790419161677562e-002</v>
      </c>
      <c r="Q74" s="258" t="str">
        <f t="shared" ca="1" si="5"/>
        <v/>
      </c>
      <c r="R74" s="258">
        <f ca="1">IF(Q74="",MATCH(N74,'寄与度･寄与率浜松'!$K$1:$K$88,0),MATCH(N74,INDIRECT("寄与度・寄与率!$L"&amp;INDEX(R:R,Q74)+1&amp;":$L87"),0)+INDEX(R:R,Q74))</f>
        <v>67</v>
      </c>
    </row>
    <row r="75" spans="1:18" ht="15.75" customHeight="1">
      <c r="A75" s="458" t="str">
        <f ca="1">IF(ISERROR(N75)=TRUE,"",INDEX('寄与度･寄与率浜松'!B:B,'前年比寄与度順 ・浜松'!$R75)&amp;INDEX('寄与度･寄与率浜松'!C:C,'前年比寄与度順 ・浜松'!R75)&amp;INDEX('寄与度･寄与率浜松'!D:D,'前年比寄与度順 ・浜松'!R75)&amp;INDEX('寄与度･寄与率浜松'!E:E,'前年比寄与度順 ・浜松'!R75))</f>
        <v>教育</v>
      </c>
      <c r="B75" s="462"/>
      <c r="C75" s="462"/>
      <c r="D75" s="462"/>
      <c r="E75" s="462"/>
      <c r="F75" s="469" t="str">
        <f t="shared" ca="1" si="3"/>
        <v/>
      </c>
      <c r="G75" s="476" t="s">
        <v>318</v>
      </c>
      <c r="H75" s="479">
        <f ca="1">IF(ISERROR($N75)=TRUE,"",INDEX('寄与度･寄与率浜松'!G:G,'前年比寄与度順 ・浜松'!$R75))</f>
        <v>224</v>
      </c>
      <c r="I75" s="484">
        <f ca="1">IF(ISERROR($N75)=TRUE,"",INDEX('寄与度･寄与率浜松'!H:H,'前年比寄与度順 ・浜松'!$R75))</f>
        <v>98.6</v>
      </c>
      <c r="J75" s="484">
        <f ca="1">IF(ISERROR($N75)=TRUE,"",INDEX('寄与度･寄与率浜松'!I:I,'前年比寄与度順 ・浜松'!$R75))</f>
        <v>94.6</v>
      </c>
      <c r="K75" s="490">
        <f ca="1">IF(ISERROR($N75)=TRUE,"",INDEX('寄与度･寄与率浜松'!J:J,'前年比寄与度順 ・浜松'!$R75))</f>
        <v>-4.0999999999999996</v>
      </c>
      <c r="L75" s="495">
        <f ca="1">IF(ISERROR($N75)=TRUE,"",INDEX('寄与度･寄与率浜松'!K:K,'前年比寄与度順 ・浜松'!$R75))</f>
        <v>-8.9421157684630742e-002</v>
      </c>
      <c r="M75" s="501">
        <f ca="1">IF(ISERROR($N75)=TRUE,"",INDEX('寄与度･寄与率浜松'!L:L,'前年比寄与度順 ・浜松'!$R75))</f>
        <v>-3.1936127744510983</v>
      </c>
      <c r="N75" s="505">
        <f ca="1">LARGE('寄与度･寄与率浜松'!$K$1:$K$88,ROW(A71))</f>
        <v>-8.9421157684630742e-002</v>
      </c>
      <c r="O75" s="258">
        <f ca="1">COUNTIF($N$4:$N75,$N75)-1</f>
        <v>0</v>
      </c>
      <c r="P75" s="505">
        <f t="shared" ca="1" si="4"/>
        <v>-8.9421157684630742e-002</v>
      </c>
      <c r="Q75" s="258" t="str">
        <f t="shared" ca="1" si="5"/>
        <v/>
      </c>
      <c r="R75" s="258">
        <f ca="1">IF(Q75="",MATCH(N75,'寄与度･寄与率浜松'!$K$1:$K$88,0),MATCH(N75,INDIRECT("寄与度・寄与率!$L"&amp;INDEX(R:R,Q75)+1&amp;":$L87"),0)+INDEX(R:R,Q75))</f>
        <v>72</v>
      </c>
    </row>
    <row r="76" spans="1:18" ht="15.75" customHeight="1">
      <c r="A76" s="458" t="str">
        <f ca="1">IF(ISERROR(N76)=TRUE,"",INDEX('寄与度･寄与率浜松'!B:B,'前年比寄与度順 ・浜松'!$R76)&amp;INDEX('寄与度･寄与率浜松'!C:C,'前年比寄与度順 ・浜松'!R76)&amp;INDEX('寄与度･寄与率浜松'!D:D,'前年比寄与度順 ・浜松'!R76)&amp;INDEX('寄与度･寄与率浜松'!E:E,'前年比寄与度順 ・浜松'!R76))</f>
        <v>授業料等</v>
      </c>
      <c r="B76" s="462"/>
      <c r="C76" s="462"/>
      <c r="D76" s="462"/>
      <c r="E76" s="462"/>
      <c r="F76" s="469">
        <f t="shared" ca="1" si="3"/>
        <v>1</v>
      </c>
      <c r="G76" s="476">
        <v>-0.1</v>
      </c>
      <c r="H76" s="479">
        <f ca="1">IF(ISERROR($N76)=TRUE,"",INDEX('寄与度･寄与率浜松'!G:G,'前年比寄与度順 ・浜松'!$R76))</f>
        <v>140</v>
      </c>
      <c r="I76" s="484">
        <f ca="1">IF(ISERROR($N76)=TRUE,"",INDEX('寄与度･寄与率浜松'!H:H,'前年比寄与度順 ・浜松'!$R76))</f>
        <v>97.1</v>
      </c>
      <c r="J76" s="484">
        <f ca="1">IF(ISERROR($N76)=TRUE,"",INDEX('寄与度･寄与率浜松'!I:I,'前年比寄与度順 ・浜松'!$R76))</f>
        <v>90.2</v>
      </c>
      <c r="K76" s="490">
        <f ca="1">IF(ISERROR($N76)=TRUE,"",INDEX('寄与度･寄与率浜松'!J:J,'前年比寄与度順 ・浜松'!$R76))</f>
        <v>-7.1</v>
      </c>
      <c r="L76" s="495">
        <f ca="1">IF(ISERROR($N76)=TRUE,"",INDEX('寄与度･寄与率浜松'!K:K,'前年比寄与度順 ・浜松'!$R76))</f>
        <v>-9.6407185628742398e-002</v>
      </c>
      <c r="M76" s="501">
        <f ca="1">IF(ISERROR($N76)=TRUE,"",INDEX('寄与度･寄与率浜松'!L:L,'前年比寄与度順 ・浜松'!$R76))</f>
        <v>-3.4431137724550855</v>
      </c>
      <c r="N76" s="505">
        <f ca="1">LARGE('寄与度･寄与率浜松'!$K$1:$K$88,ROW(A72))</f>
        <v>-9.6407185628742398e-002</v>
      </c>
      <c r="O76" s="258">
        <f ca="1">COUNTIF($N$4:$N76,$N76)-1</f>
        <v>0</v>
      </c>
      <c r="P76" s="505">
        <f t="shared" ca="1" si="4"/>
        <v>-9.6407185628742398e-002</v>
      </c>
      <c r="Q76" s="258" t="str">
        <f t="shared" ca="1" si="5"/>
        <v/>
      </c>
      <c r="R76" s="258">
        <f ca="1">IF(Q76="",MATCH(N76,'寄与度･寄与率浜松'!$K$1:$K$88,0),MATCH(N76,INDIRECT("寄与度・寄与率!$L"&amp;INDEX(R:R,Q76)+1&amp;":$L87"),0)+INDEX(R:R,Q76))</f>
        <v>73</v>
      </c>
    </row>
    <row r="77" spans="1:18" ht="15.75" customHeight="1">
      <c r="A77" s="458" t="str">
        <f ca="1">IF(ISERROR(N77)=TRUE,"",INDEX('寄与度･寄与率浜松'!B:B,'前年比寄与度順 ・浜松'!$R77)&amp;INDEX('寄与度･寄与率浜松'!C:C,'前年比寄与度順 ・浜松'!R77)&amp;INDEX('寄与度･寄与率浜松'!D:D,'前年比寄与度順 ・浜松'!R77)&amp;INDEX('寄与度･寄与率浜松'!E:E,'前年比寄与度順 ・浜松'!R77))</f>
        <v>通信</v>
      </c>
      <c r="B77" s="462"/>
      <c r="C77" s="462"/>
      <c r="D77" s="462"/>
      <c r="E77" s="462"/>
      <c r="F77" s="469">
        <f t="shared" ca="1" si="3"/>
        <v>1</v>
      </c>
      <c r="G77" s="476">
        <v>-0.42</v>
      </c>
      <c r="H77" s="479">
        <f ca="1">IF(ISERROR($N77)=TRUE,"",INDEX('寄与度･寄与率浜松'!G:G,'前年比寄与度順 ・浜松'!$R77))</f>
        <v>415</v>
      </c>
      <c r="I77" s="484">
        <f ca="1">IF(ISERROR($N77)=TRUE,"",INDEX('寄与度･寄与率浜松'!H:H,'前年比寄与度順 ・浜松'!$R77))</f>
        <v>78.599999999999994</v>
      </c>
      <c r="J77" s="484">
        <f ca="1">IF(ISERROR($N77)=TRUE,"",INDEX('寄与度･寄与率浜松'!I:I,'前年比寄与度順 ・浜松'!$R77))</f>
        <v>68.5</v>
      </c>
      <c r="K77" s="490">
        <f ca="1">IF(ISERROR($N77)=TRUE,"",INDEX('寄与度･寄与率浜松'!J:J,'前年比寄与度順 ・浜松'!$R77))</f>
        <v>-12.8</v>
      </c>
      <c r="L77" s="495">
        <f ca="1">IF(ISERROR($N77)=TRUE,"",INDEX('寄与度･寄与率浜松'!K:K,'前年比寄与度順 ・浜松'!$R77))</f>
        <v>-0.41831337325349272</v>
      </c>
      <c r="M77" s="501">
        <f ca="1">IF(ISERROR($N77)=TRUE,"",INDEX('寄与度･寄与率浜松'!L:L,'前年比寄与度順 ・浜松'!$R77))</f>
        <v>-14.939763330481885</v>
      </c>
      <c r="N77" s="505">
        <f ca="1">LARGE('寄与度･寄与率浜松'!$K$1:$K$88,ROW(A73))</f>
        <v>-0.41831337325349272</v>
      </c>
      <c r="O77" s="258">
        <f ca="1">COUNTIF($N$4:$N77,$N77)-1</f>
        <v>0</v>
      </c>
      <c r="P77" s="505">
        <f t="shared" ca="1" si="4"/>
        <v>-0.41831337325349272</v>
      </c>
      <c r="Q77" s="258" t="str">
        <f t="shared" ca="1" si="5"/>
        <v/>
      </c>
      <c r="R77" s="258">
        <f ca="1">IF(Q77="",MATCH(N77,'寄与度･寄与率浜松'!$K$1:$K$88,0),MATCH(N77,INDIRECT("寄与度・寄与率!$L"&amp;INDEX(R:R,Q77)+1&amp;":$L87"),0)+INDEX(R:R,Q77))</f>
        <v>70</v>
      </c>
    </row>
    <row r="78" spans="1:18" ht="15.75" customHeight="1">
      <c r="A78" s="458" t="str">
        <f ca="1">IF(ISERROR(N78)=TRUE,"",INDEX('寄与度･寄与率・静岡'!B:B,'前年比寄与度順 ・浜松'!$R78)&amp;INDEX('寄与度･寄与率・静岡'!C:C,'前年比寄与度順 ・浜松'!R78)&amp;INDEX('寄与度･寄与率・静岡'!D:D,'前年比寄与度順 ・浜松'!R78)&amp;INDEX('寄与度･寄与率・静岡'!E:E,'前年比寄与度順 ・浜松'!R78))</f>
        <v/>
      </c>
      <c r="B78" s="462"/>
      <c r="C78" s="462"/>
      <c r="D78" s="462"/>
      <c r="E78" s="462"/>
      <c r="F78" s="469" t="str">
        <f t="shared" ca="1" si="3"/>
        <v/>
      </c>
      <c r="G78" s="476"/>
      <c r="H78" s="479" t="str">
        <f ca="1">IF(ISERROR($N78)=TRUE,"",INDEX('寄与度･寄与率・静岡'!G:G,'前年比寄与度順 ・浜松'!$R78))</f>
        <v/>
      </c>
      <c r="I78" s="484" t="str">
        <f ca="1">IF(ISERROR($N78)=TRUE,"",INDEX('寄与度･寄与率・静岡'!H:H,'前年比寄与度順 ・浜松'!$R78))</f>
        <v/>
      </c>
      <c r="J78" s="484" t="str">
        <f ca="1">IF(ISERROR($N78)=TRUE,"",INDEX('寄与度･寄与率・静岡'!I:I,'前年比寄与度順 ・浜松'!$R78))</f>
        <v/>
      </c>
      <c r="K78" s="490" t="str">
        <f ca="1">IF(ISERROR($N78)=TRUE,"",INDEX('寄与度･寄与率・静岡'!J:J,'前年比寄与度順 ・浜松'!$R78))</f>
        <v/>
      </c>
      <c r="L78" s="495" t="str">
        <f ca="1">IF(ISERROR($N78)=TRUE,"",INDEX('寄与度･寄与率・静岡'!K:K,'前年比寄与度順 ・浜松'!$R78))</f>
        <v/>
      </c>
      <c r="M78" s="501" t="str">
        <f ca="1">IF(ISERROR($N78)=TRUE,"",INDEX('寄与度･寄与率・静岡'!L:L,'前年比寄与度順 ・浜松'!$R78))</f>
        <v/>
      </c>
      <c r="N78" s="505" t="e">
        <f ca="1">LARGE('寄与度･寄与率浜松'!$K$1:$K$88,ROW(A74))</f>
        <v>#NUM!</v>
      </c>
      <c r="O78" s="258">
        <f ca="1">COUNTIF($N$4:$N78,$N78)-1</f>
        <v>0</v>
      </c>
      <c r="P78" s="505" t="e">
        <f t="shared" ca="1" si="4"/>
        <v>#NUM!</v>
      </c>
      <c r="Q78" s="258" t="str">
        <f t="shared" ca="1" si="5"/>
        <v/>
      </c>
      <c r="R78" s="258" t="e">
        <f ca="1">IF(Q78="",MATCH(N78,'寄与度･寄与率浜松'!$K$1:$K$88,0),MATCH(N78,INDIRECT("寄与度・寄与率!$L"&amp;INDEX(R:R,Q78)+1&amp;":$L87"),0)+INDEX(R:R,Q78))</f>
        <v>#NUM!</v>
      </c>
    </row>
    <row r="79" spans="1:18" ht="15.75" customHeight="1">
      <c r="A79" s="458" t="str">
        <f ca="1">IF(ISERROR(N79)=TRUE,"",INDEX('寄与度･寄与率・静岡'!B:B,'前年比寄与度順 ・浜松'!$R79)&amp;INDEX('寄与度･寄与率・静岡'!C:C,'前年比寄与度順 ・浜松'!R79)&amp;INDEX('寄与度･寄与率・静岡'!D:D,'前年比寄与度順 ・浜松'!R79)&amp;INDEX('寄与度･寄与率・静岡'!E:E,'前年比寄与度順 ・浜松'!R79))</f>
        <v/>
      </c>
      <c r="B79" s="462"/>
      <c r="C79" s="462"/>
      <c r="D79" s="462"/>
      <c r="E79" s="462"/>
      <c r="F79" s="469" t="str">
        <f t="shared" ca="1" si="3"/>
        <v/>
      </c>
      <c r="G79" s="476"/>
      <c r="H79" s="479" t="str">
        <f ca="1">IF(ISERROR($N79)=TRUE,"",INDEX('寄与度･寄与率・静岡'!G:G,'前年比寄与度順 ・浜松'!$R79))</f>
        <v/>
      </c>
      <c r="I79" s="485" t="str">
        <f ca="1">IF(ISERROR($N79)=TRUE,"",INDEX('寄与度･寄与率・静岡'!H:H,'前年比寄与度順 ・浜松'!$R79))</f>
        <v/>
      </c>
      <c r="J79" s="485" t="str">
        <f ca="1">IF(ISERROR($N79)=TRUE,"",INDEX('寄与度･寄与率・静岡'!I:I,'前年比寄与度順 ・浜松'!$R79))</f>
        <v/>
      </c>
      <c r="K79" s="491" t="str">
        <f ca="1">IF(ISERROR($N79)=TRUE,"",INDEX('寄与度･寄与率・静岡'!J:J,'前年比寄与度順 ・浜松'!$R79))</f>
        <v/>
      </c>
      <c r="L79" s="496" t="str">
        <f ca="1">IF(ISERROR($N79)=TRUE,"",INDEX('寄与度･寄与率・静岡'!K:K,'前年比寄与度順 ・浜松'!$R79))</f>
        <v/>
      </c>
      <c r="M79" s="502" t="str">
        <f ca="1">IF(ISERROR($N79)=TRUE,"",INDEX('寄与度･寄与率・静岡'!L:L,'前年比寄与度順 ・浜松'!$R79))</f>
        <v/>
      </c>
      <c r="N79" s="505" t="e">
        <f ca="1">LARGE('寄与度･寄与率浜松'!$K$1:$K$88,ROW(A75))</f>
        <v>#NUM!</v>
      </c>
      <c r="O79" s="258">
        <f ca="1">COUNTIF($N$4:$N79,$N79)-1</f>
        <v>1</v>
      </c>
      <c r="P79" s="505" t="e">
        <f t="shared" ca="1" si="4"/>
        <v>#NUM!</v>
      </c>
      <c r="Q79" s="258" t="e">
        <f t="shared" ca="1" si="5"/>
        <v>#NUM!</v>
      </c>
      <c r="R79" s="258" t="e">
        <f ca="1">IF(Q79="",MATCH(N79,'寄与度･寄与率浜松'!$K$1:$K$88,0),MATCH(N79,INDIRECT("寄与度・寄与率!$L"&amp;INDEX(R:R,Q79)+1&amp;":$L87"),0)+INDEX(R:R,Q79))</f>
        <v>#NUM!</v>
      </c>
    </row>
    <row r="80" spans="1:18" s="258" customFormat="1" ht="15.75" customHeight="1">
      <c r="A80" s="458" t="str">
        <f ca="1">IF(ISERROR(N80)=TRUE,"",INDEX('寄与度･寄与率・静岡'!B:B,'前年比寄与度順 ・浜松'!$R80)&amp;INDEX('寄与度･寄与率・静岡'!C:C,'前年比寄与度順 ・浜松'!R80)&amp;INDEX('寄与度･寄与率・静岡'!D:D,'前年比寄与度順 ・浜松'!R80)&amp;INDEX('寄与度･寄与率・静岡'!E:E,'前年比寄与度順 ・浜松'!R80))</f>
        <v/>
      </c>
      <c r="B80" s="462"/>
      <c r="C80" s="462"/>
      <c r="D80" s="462"/>
      <c r="E80" s="462"/>
      <c r="F80" s="469" t="str">
        <f t="shared" ca="1" si="3"/>
        <v/>
      </c>
      <c r="G80" s="476"/>
      <c r="H80" s="479" t="str">
        <f ca="1">IF(ISERROR($N80)=TRUE,"",INDEX('寄与度･寄与率・静岡'!G:G,'前年比寄与度順 ・浜松'!$R80))</f>
        <v/>
      </c>
      <c r="I80" s="485" t="str">
        <f ca="1">IF(ISERROR($N80)=TRUE,"",INDEX('寄与度･寄与率・静岡'!H:H,'前年比寄与度順 ・浜松'!$R80))</f>
        <v/>
      </c>
      <c r="J80" s="485" t="str">
        <f ca="1">IF(ISERROR($N80)=TRUE,"",INDEX('寄与度･寄与率・静岡'!I:I,'前年比寄与度順 ・浜松'!$R80))</f>
        <v/>
      </c>
      <c r="K80" s="491" t="str">
        <f ca="1">IF(ISERROR($N80)=TRUE,"",INDEX('寄与度･寄与率・静岡'!J:J,'前年比寄与度順 ・浜松'!$R80))</f>
        <v/>
      </c>
      <c r="L80" s="496" t="str">
        <f ca="1">IF(ISERROR($N80)=TRUE,"",INDEX('寄与度･寄与率・静岡'!K:K,'前年比寄与度順 ・浜松'!$R80))</f>
        <v/>
      </c>
      <c r="M80" s="502" t="str">
        <f ca="1">IF(ISERROR($N80)=TRUE,"",INDEX('寄与度･寄与率・静岡'!L:L,'前年比寄与度順 ・浜松'!$R80))</f>
        <v/>
      </c>
      <c r="N80" s="505" t="e">
        <f ca="1">LARGE('寄与度･寄与率浜松'!$K$1:$K$88,ROW(A76))</f>
        <v>#NUM!</v>
      </c>
      <c r="O80" s="258">
        <f ca="1">COUNTIF($N$4:$N80,$N80)-1</f>
        <v>2</v>
      </c>
      <c r="P80" s="505" t="e">
        <f t="shared" ca="1" si="4"/>
        <v>#NUM!</v>
      </c>
      <c r="Q80" s="258" t="e">
        <f t="shared" ca="1" si="5"/>
        <v>#NUM!</v>
      </c>
      <c r="R80" s="258" t="e">
        <f ca="1">IF(Q80="",MATCH(N80,'寄与度･寄与率浜松'!$K$1:$K$88,0),MATCH(N80,INDIRECT("寄与度・寄与率!$L"&amp;INDEX(R:R,Q80)+1&amp;":$L87"),0)+INDEX(R:R,Q80))</f>
        <v>#NUM!</v>
      </c>
    </row>
    <row r="81" spans="1:18" ht="15.75" customHeight="1">
      <c r="A81" s="458" t="str">
        <f ca="1">IF(ISERROR(N81)=TRUE,"",INDEX('寄与度･寄与率・静岡'!B:B,'前年比寄与度順 ・浜松'!$R81)&amp;INDEX('寄与度･寄与率・静岡'!C:C,'前年比寄与度順 ・浜松'!R81)&amp;INDEX('寄与度･寄与率・静岡'!D:D,'前年比寄与度順 ・浜松'!R81)&amp;INDEX('寄与度･寄与率・静岡'!E:E,'前年比寄与度順 ・浜松'!R81))</f>
        <v/>
      </c>
      <c r="B81" s="462"/>
      <c r="C81" s="462"/>
      <c r="D81" s="462"/>
      <c r="E81" s="462"/>
      <c r="F81" s="469" t="str">
        <f t="shared" ca="1" si="3"/>
        <v/>
      </c>
      <c r="G81" s="476"/>
      <c r="H81" s="479" t="str">
        <f ca="1">IF(ISERROR($N81)=TRUE,"",INDEX('寄与度･寄与率・静岡'!G:G,'前年比寄与度順 ・浜松'!$R81))</f>
        <v/>
      </c>
      <c r="I81" s="485" t="str">
        <f ca="1">IF(ISERROR($N81)=TRUE,"",INDEX('寄与度･寄与率・静岡'!H:H,'前年比寄与度順 ・浜松'!$R81))</f>
        <v/>
      </c>
      <c r="J81" s="485" t="str">
        <f ca="1">IF(ISERROR($N81)=TRUE,"",INDEX('寄与度･寄与率・静岡'!I:I,'前年比寄与度順 ・浜松'!$R81))</f>
        <v/>
      </c>
      <c r="K81" s="491" t="str">
        <f ca="1">IF(ISERROR($N81)=TRUE,"",INDEX('寄与度･寄与率・静岡'!J:J,'前年比寄与度順 ・浜松'!$R81))</f>
        <v/>
      </c>
      <c r="L81" s="496" t="str">
        <f ca="1">IF(ISERROR($N81)=TRUE,"",INDEX('寄与度･寄与率・静岡'!K:K,'前年比寄与度順 ・浜松'!$R81))</f>
        <v/>
      </c>
      <c r="M81" s="502" t="str">
        <f ca="1">IF(ISERROR($N81)=TRUE,"",INDEX('寄与度･寄与率・静岡'!L:L,'前年比寄与度順 ・浜松'!$R81))</f>
        <v/>
      </c>
      <c r="N81" s="505" t="e">
        <f ca="1">LARGE('寄与度･寄与率浜松'!$K$1:$K$88,ROW(A77))</f>
        <v>#NUM!</v>
      </c>
      <c r="O81" s="258">
        <f ca="1">COUNTIF($N$4:$N81,$N81)-1</f>
        <v>3</v>
      </c>
      <c r="P81" s="505" t="e">
        <f t="shared" ca="1" si="4"/>
        <v>#NUM!</v>
      </c>
      <c r="Q81" s="258" t="e">
        <f t="shared" ca="1" si="5"/>
        <v>#NUM!</v>
      </c>
      <c r="R81" s="258" t="e">
        <f ca="1">IF(Q81="",MATCH(N81,'寄与度･寄与率浜松'!$K$1:$K$88,0),MATCH(N81,INDIRECT("寄与度・寄与率!$L"&amp;INDEX(R:R,Q81)+1&amp;":$L87"),0)+INDEX(R:R,Q81))</f>
        <v>#NUM!</v>
      </c>
    </row>
    <row r="82" spans="1:18" ht="15.75" customHeight="1">
      <c r="A82" s="458" t="str">
        <f ca="1">IF(ISERROR(N82)=TRUE,"",INDEX('寄与度･寄与率・静岡'!B:B,'前年比寄与度順 ・浜松'!$R82)&amp;INDEX('寄与度･寄与率・静岡'!C:C,'前年比寄与度順 ・浜松'!R82)&amp;INDEX('寄与度･寄与率・静岡'!D:D,'前年比寄与度順 ・浜松'!R82)&amp;INDEX('寄与度･寄与率・静岡'!E:E,'前年比寄与度順 ・浜松'!R82))</f>
        <v/>
      </c>
      <c r="B82" s="462"/>
      <c r="C82" s="462"/>
      <c r="D82" s="462"/>
      <c r="E82" s="462"/>
      <c r="F82" s="469" t="str">
        <f t="shared" ca="1" si="3"/>
        <v/>
      </c>
      <c r="G82" s="476"/>
      <c r="H82" s="479" t="str">
        <f ca="1">IF(ISERROR($N82)=TRUE,"",INDEX('寄与度･寄与率・静岡'!G:G,'前年比寄与度順 ・浜松'!$R82))</f>
        <v/>
      </c>
      <c r="I82" s="485" t="str">
        <f ca="1">IF(ISERROR($N82)=TRUE,"",INDEX('寄与度･寄与率・静岡'!H:H,'前年比寄与度順 ・浜松'!$R82))</f>
        <v/>
      </c>
      <c r="J82" s="485" t="str">
        <f ca="1">IF(ISERROR($N82)=TRUE,"",INDEX('寄与度･寄与率・静岡'!I:I,'前年比寄与度順 ・浜松'!$R82))</f>
        <v/>
      </c>
      <c r="K82" s="491" t="str">
        <f ca="1">IF(ISERROR($N82)=TRUE,"",INDEX('寄与度･寄与率・静岡'!J:J,'前年比寄与度順 ・浜松'!$R82))</f>
        <v/>
      </c>
      <c r="L82" s="496" t="str">
        <f ca="1">IF(ISERROR($N82)=TRUE,"",INDEX('寄与度･寄与率・静岡'!K:K,'前年比寄与度順 ・浜松'!$R82))</f>
        <v/>
      </c>
      <c r="M82" s="502" t="str">
        <f ca="1">IF(ISERROR($N82)=TRUE,"",INDEX('寄与度･寄与率・静岡'!L:L,'前年比寄与度順 ・浜松'!$R82))</f>
        <v/>
      </c>
      <c r="N82" s="505" t="e">
        <f ca="1">LARGE('寄与度･寄与率浜松'!$K$1:$K$88,ROW(A78))</f>
        <v>#NUM!</v>
      </c>
      <c r="O82" s="258">
        <f ca="1">COUNTIF($N$4:$N82,$N82)-1</f>
        <v>4</v>
      </c>
      <c r="P82" s="505" t="e">
        <f t="shared" ca="1" si="4"/>
        <v>#NUM!</v>
      </c>
      <c r="Q82" s="258" t="e">
        <f t="shared" ca="1" si="5"/>
        <v>#NUM!</v>
      </c>
      <c r="R82" s="258" t="e">
        <f ca="1">IF(Q82="",MATCH(N82,'寄与度･寄与率浜松'!$K$1:$K$88,0),MATCH(N82,INDIRECT("寄与度・寄与率!$L"&amp;INDEX(R:R,Q82)+1&amp;":$L87"),0)+INDEX(R:R,Q82))</f>
        <v>#NUM!</v>
      </c>
    </row>
    <row r="83" spans="1:18" ht="15.75" customHeight="1">
      <c r="A83" s="458" t="str">
        <f ca="1">IF(ISERROR(N83)=TRUE,"",INDEX('寄与度･寄与率・静岡'!B:B,'前年比寄与度順 ・浜松'!$R83)&amp;INDEX('寄与度･寄与率・静岡'!C:C,'前年比寄与度順 ・浜松'!R83)&amp;INDEX('寄与度･寄与率・静岡'!D:D,'前年比寄与度順 ・浜松'!R83)&amp;INDEX('寄与度･寄与率・静岡'!E:E,'前年比寄与度順 ・浜松'!R83))</f>
        <v/>
      </c>
      <c r="B83" s="462"/>
      <c r="C83" s="462"/>
      <c r="D83" s="462"/>
      <c r="E83" s="462"/>
      <c r="F83" s="469" t="str">
        <f t="shared" ca="1" si="3"/>
        <v/>
      </c>
      <c r="G83" s="476"/>
      <c r="H83" s="479" t="str">
        <f ca="1">IF(ISERROR($N83)=TRUE,"",INDEX('寄与度･寄与率・静岡'!G:G,'前年比寄与度順 ・浜松'!$R83))</f>
        <v/>
      </c>
      <c r="I83" s="485" t="str">
        <f ca="1">IF(ISERROR($N83)=TRUE,"",INDEX('寄与度･寄与率・静岡'!H:H,'前年比寄与度順 ・浜松'!$R83))</f>
        <v/>
      </c>
      <c r="J83" s="485" t="str">
        <f ca="1">IF(ISERROR($N83)=TRUE,"",INDEX('寄与度･寄与率・静岡'!I:I,'前年比寄与度順 ・浜松'!$R83))</f>
        <v/>
      </c>
      <c r="K83" s="491" t="str">
        <f ca="1">IF(ISERROR($N83)=TRUE,"",INDEX('寄与度･寄与率・静岡'!J:J,'前年比寄与度順 ・浜松'!$R83))</f>
        <v/>
      </c>
      <c r="L83" s="496" t="str">
        <f ca="1">IF(ISERROR($N83)=TRUE,"",INDEX('寄与度･寄与率・静岡'!K:K,'前年比寄与度順 ・浜松'!$R83))</f>
        <v/>
      </c>
      <c r="M83" s="502" t="str">
        <f ca="1">IF(ISERROR($N83)=TRUE,"",INDEX('寄与度･寄与率・静岡'!L:L,'前年比寄与度順 ・浜松'!$R83))</f>
        <v/>
      </c>
      <c r="N83" s="505" t="e">
        <f ca="1">LARGE('寄与度･寄与率浜松'!$K$1:$K$88,ROW(A79))</f>
        <v>#NUM!</v>
      </c>
      <c r="O83" s="258">
        <f ca="1">COUNTIF($N$4:$N83,$N83)-1</f>
        <v>5</v>
      </c>
      <c r="P83" s="505" t="e">
        <f t="shared" ca="1" si="4"/>
        <v>#NUM!</v>
      </c>
      <c r="Q83" s="258" t="e">
        <f t="shared" ca="1" si="5"/>
        <v>#NUM!</v>
      </c>
      <c r="R83" s="258" t="e">
        <f ca="1">IF(Q83="",MATCH(N83,'寄与度･寄与率浜松'!$K$1:$K$88,0),MATCH(N83,INDIRECT("寄与度・寄与率!$L"&amp;INDEX(R:R,Q83)+1&amp;":$L87"),0)+INDEX(R:R,Q83))</f>
        <v>#NUM!</v>
      </c>
    </row>
    <row r="84" spans="1:18" ht="15.75" customHeight="1">
      <c r="A84" s="458" t="str">
        <f ca="1">IF(ISERROR(N84)=TRUE,"",INDEX('寄与度･寄与率・静岡'!B:B,'前年比寄与度順 ・浜松'!$R84)&amp;INDEX('寄与度･寄与率・静岡'!C:C,'前年比寄与度順 ・浜松'!R84)&amp;INDEX('寄与度･寄与率・静岡'!D:D,'前年比寄与度順 ・浜松'!R84)&amp;INDEX('寄与度･寄与率・静岡'!E:E,'前年比寄与度順 ・浜松'!R84))</f>
        <v/>
      </c>
      <c r="B84" s="462"/>
      <c r="C84" s="462"/>
      <c r="D84" s="462"/>
      <c r="E84" s="462"/>
      <c r="F84" s="469" t="str">
        <f t="shared" ca="1" si="3"/>
        <v/>
      </c>
      <c r="G84" s="476"/>
      <c r="H84" s="479" t="str">
        <f ca="1">IF(ISERROR($N84)=TRUE,"",INDEX('寄与度･寄与率・静岡'!G:G,'前年比寄与度順 ・浜松'!$R84))</f>
        <v/>
      </c>
      <c r="I84" s="485" t="str">
        <f ca="1">IF(ISERROR($N84)=TRUE,"",INDEX('寄与度･寄与率・静岡'!H:H,'前年比寄与度順 ・浜松'!$R84))</f>
        <v/>
      </c>
      <c r="J84" s="485" t="str">
        <f ca="1">IF(ISERROR($N84)=TRUE,"",INDEX('寄与度･寄与率・静岡'!I:I,'前年比寄与度順 ・浜松'!$R84))</f>
        <v/>
      </c>
      <c r="K84" s="491" t="str">
        <f ca="1">IF(ISERROR($N84)=TRUE,"",INDEX('寄与度･寄与率・静岡'!J:J,'前年比寄与度順 ・浜松'!$R84))</f>
        <v/>
      </c>
      <c r="L84" s="496" t="str">
        <f ca="1">IF(ISERROR($N84)=TRUE,"",INDEX('寄与度･寄与率・静岡'!K:K,'前年比寄与度順 ・浜松'!$R84))</f>
        <v/>
      </c>
      <c r="M84" s="502" t="str">
        <f ca="1">IF(ISERROR($N84)=TRUE,"",INDEX('寄与度･寄与率・静岡'!L:L,'前年比寄与度順 ・浜松'!$R84))</f>
        <v/>
      </c>
      <c r="N84" s="505" t="e">
        <f ca="1">LARGE('寄与度･寄与率浜松'!$K$1:$K$88,ROW(A80))</f>
        <v>#NUM!</v>
      </c>
      <c r="O84" s="258">
        <f ca="1">COUNTIF($N$4:$N84,$N84)-1</f>
        <v>6</v>
      </c>
      <c r="P84" s="505" t="e">
        <f t="shared" ca="1" si="4"/>
        <v>#NUM!</v>
      </c>
      <c r="Q84" s="258" t="e">
        <f t="shared" ca="1" si="5"/>
        <v>#NUM!</v>
      </c>
      <c r="R84" s="258" t="e">
        <f ca="1">IF(Q84="",MATCH(N84,'寄与度･寄与率浜松'!$K$1:$K$88,0),MATCH(N84,INDIRECT("寄与度・寄与率!$L"&amp;INDEX(R:R,Q84)+1&amp;":$L87"),0)+INDEX(R:R,Q84))</f>
        <v>#NUM!</v>
      </c>
    </row>
    <row r="85" spans="1:18" ht="15.75" customHeight="1">
      <c r="A85" s="458" t="str">
        <f ca="1">IF(ISERROR(N85)=TRUE,"",INDEX('寄与度･寄与率・静岡'!B:B,'前年比寄与度順 ・浜松'!$R85)&amp;INDEX('寄与度･寄与率・静岡'!C:C,'前年比寄与度順 ・浜松'!R85)&amp;INDEX('寄与度･寄与率・静岡'!D:D,'前年比寄与度順 ・浜松'!R85)&amp;INDEX('寄与度･寄与率・静岡'!E:E,'前年比寄与度順 ・浜松'!R85))</f>
        <v/>
      </c>
      <c r="B85" s="462"/>
      <c r="C85" s="462"/>
      <c r="D85" s="462"/>
      <c r="E85" s="462"/>
      <c r="F85" s="469" t="str">
        <f t="shared" ca="1" si="3"/>
        <v/>
      </c>
      <c r="G85" s="476"/>
      <c r="H85" s="479" t="str">
        <f ca="1">IF(ISERROR($N85)=TRUE,"",INDEX('寄与度･寄与率・静岡'!G:G,'前年比寄与度順 ・浜松'!$R85))</f>
        <v/>
      </c>
      <c r="I85" s="485" t="str">
        <f ca="1">IF(ISERROR($N85)=TRUE,"",INDEX('寄与度･寄与率・静岡'!H:H,'前年比寄与度順 ・浜松'!$R85))</f>
        <v/>
      </c>
      <c r="J85" s="485" t="str">
        <f ca="1">IF(ISERROR($N85)=TRUE,"",INDEX('寄与度･寄与率・静岡'!I:I,'前年比寄与度順 ・浜松'!$R85))</f>
        <v/>
      </c>
      <c r="K85" s="491" t="str">
        <f ca="1">IF(ISERROR($N85)=TRUE,"",INDEX('寄与度･寄与率・静岡'!J:J,'前年比寄与度順 ・浜松'!$R85))</f>
        <v/>
      </c>
      <c r="L85" s="496" t="str">
        <f ca="1">IF(ISERROR($N85)=TRUE,"",INDEX('寄与度･寄与率・静岡'!K:K,'前年比寄与度順 ・浜松'!$R85))</f>
        <v/>
      </c>
      <c r="M85" s="502" t="str">
        <f ca="1">IF(ISERROR($N85)=TRUE,"",INDEX('寄与度･寄与率・静岡'!L:L,'前年比寄与度順 ・浜松'!$R85))</f>
        <v/>
      </c>
      <c r="N85" s="505" t="e">
        <f ca="1">LARGE('寄与度･寄与率浜松'!$K$1:$K$88,ROW(A81))</f>
        <v>#NUM!</v>
      </c>
      <c r="O85" s="258">
        <f ca="1">COUNTIF($N$4:$N85,$N85)-1</f>
        <v>7</v>
      </c>
      <c r="P85" s="505" t="e">
        <f t="shared" ca="1" si="4"/>
        <v>#NUM!</v>
      </c>
      <c r="Q85" s="258" t="e">
        <f t="shared" ca="1" si="5"/>
        <v>#NUM!</v>
      </c>
      <c r="R85" s="258" t="e">
        <f ca="1">IF(Q85="",MATCH(N85,'寄与度･寄与率浜松'!$K$1:$K$88,0),MATCH(N85,INDIRECT("寄与度・寄与率!$L"&amp;INDEX(R:R,Q85)+1&amp;":$L87"),0)+INDEX(R:R,Q85))</f>
        <v>#NUM!</v>
      </c>
    </row>
    <row r="86" spans="1:18" ht="15.75" customHeight="1">
      <c r="A86" s="458" t="str">
        <f ca="1">IF(ISERROR(N86)=TRUE,"",INDEX('寄与度･寄与率・静岡'!B:B,'前年比寄与度順 ・浜松'!$R86)&amp;INDEX('寄与度･寄与率・静岡'!C:C,'前年比寄与度順 ・浜松'!R86)&amp;INDEX('寄与度･寄与率・静岡'!D:D,'前年比寄与度順 ・浜松'!R86)&amp;INDEX('寄与度･寄与率・静岡'!E:E,'前年比寄与度順 ・浜松'!R86))</f>
        <v/>
      </c>
      <c r="B86" s="462"/>
      <c r="C86" s="462"/>
      <c r="D86" s="462"/>
      <c r="E86" s="462"/>
      <c r="F86" s="469" t="str">
        <f t="shared" ca="1" si="3"/>
        <v/>
      </c>
      <c r="G86" s="476"/>
      <c r="H86" s="479" t="str">
        <f ca="1">IF(ISERROR($N86)=TRUE,"",INDEX('寄与度･寄与率・静岡'!G:G,'前年比寄与度順 ・浜松'!$R86))</f>
        <v/>
      </c>
      <c r="I86" s="485" t="str">
        <f ca="1">IF(ISERROR($N86)=TRUE,"",INDEX('寄与度･寄与率・静岡'!H:H,'前年比寄与度順 ・浜松'!$R86))</f>
        <v/>
      </c>
      <c r="J86" s="485" t="str">
        <f ca="1">IF(ISERROR($N86)=TRUE,"",INDEX('寄与度･寄与率・静岡'!I:I,'前年比寄与度順 ・浜松'!$R86))</f>
        <v/>
      </c>
      <c r="K86" s="491" t="str">
        <f ca="1">IF(ISERROR($N86)=TRUE,"",INDEX('寄与度･寄与率・静岡'!J:J,'前年比寄与度順 ・浜松'!$R86))</f>
        <v/>
      </c>
      <c r="L86" s="496" t="str">
        <f ca="1">IF(ISERROR($N86)=TRUE,"",INDEX('寄与度･寄与率・静岡'!K:K,'前年比寄与度順 ・浜松'!$R86))</f>
        <v/>
      </c>
      <c r="M86" s="502" t="str">
        <f ca="1">IF(ISERROR($N86)=TRUE,"",INDEX('寄与度･寄与率・静岡'!L:L,'前年比寄与度順 ・浜松'!$R86))</f>
        <v/>
      </c>
      <c r="N86" s="505" t="e">
        <f ca="1">LARGE('寄与度･寄与率浜松'!$K$1:$K$88,ROW(A82))</f>
        <v>#NUM!</v>
      </c>
      <c r="O86" s="258">
        <f ca="1">COUNTIF($N$4:$N86,$N86)-1</f>
        <v>8</v>
      </c>
      <c r="P86" s="505" t="e">
        <f t="shared" ca="1" si="4"/>
        <v>#NUM!</v>
      </c>
      <c r="Q86" s="258" t="e">
        <f t="shared" ca="1" si="5"/>
        <v>#NUM!</v>
      </c>
      <c r="R86" s="258" t="e">
        <f ca="1">IF(Q86="",MATCH(N86,'寄与度･寄与率浜松'!$K$1:$K$88,0),MATCH(N86,INDIRECT("寄与度・寄与率!$L"&amp;INDEX(R:R,Q86)+1&amp;":$L87"),0)+INDEX(R:R,Q86))</f>
        <v>#NUM!</v>
      </c>
    </row>
    <row r="87" spans="1:18" ht="15.75" customHeight="1">
      <c r="A87" s="459" t="str">
        <f ca="1">IF(ISERROR(N87)=TRUE,"",INDEX('寄与度･寄与率・静岡'!B:B,'前年比寄与度順 ・浜松'!$R87)&amp;INDEX('寄与度･寄与率・静岡'!C:C,'前年比寄与度順 ・浜松'!R87)&amp;INDEX('寄与度･寄与率・静岡'!D:D,'前年比寄与度順 ・浜松'!R87)&amp;INDEX('寄与度･寄与率・静岡'!E:E,'前年比寄与度順 ・浜松'!R87))</f>
        <v/>
      </c>
      <c r="B87" s="463"/>
      <c r="C87" s="463"/>
      <c r="D87" s="463"/>
      <c r="E87" s="463"/>
      <c r="F87" s="470" t="str">
        <f t="shared" ca="1" si="3"/>
        <v/>
      </c>
      <c r="G87" s="477"/>
      <c r="H87" s="480" t="str">
        <f ca="1">IF(ISERROR($N87)=TRUE,"",INDEX('寄与度･寄与率・静岡'!G:G,'前年比寄与度順 ・浜松'!$R87))</f>
        <v/>
      </c>
      <c r="I87" s="486" t="str">
        <f ca="1">IF(ISERROR($N87)=TRUE,"",INDEX('寄与度･寄与率・静岡'!H:H,'前年比寄与度順 ・浜松'!$R87))</f>
        <v/>
      </c>
      <c r="J87" s="486" t="str">
        <f ca="1">IF(ISERROR($N87)=TRUE,"",INDEX('寄与度･寄与率・静岡'!I:I,'前年比寄与度順 ・浜松'!$R87))</f>
        <v/>
      </c>
      <c r="K87" s="492" t="str">
        <f ca="1">IF(ISERROR($N87)=TRUE,"",INDEX('寄与度･寄与率・静岡'!J:J,'前年比寄与度順 ・浜松'!$R87))</f>
        <v/>
      </c>
      <c r="L87" s="497" t="str">
        <f ca="1">IF(ISERROR($N87)=TRUE,"",INDEX('寄与度･寄与率・静岡'!K:K,'前年比寄与度順 ・浜松'!$R87))</f>
        <v/>
      </c>
      <c r="M87" s="503" t="str">
        <f ca="1">IF(ISERROR($N87)=TRUE,"",INDEX('寄与度･寄与率・静岡'!L:L,'前年比寄与度順 ・浜松'!$R87))</f>
        <v/>
      </c>
      <c r="N87" s="505" t="e">
        <f ca="1">LARGE('寄与度･寄与率浜松'!$K$1:$K$88,ROW(A83))</f>
        <v>#NUM!</v>
      </c>
      <c r="O87" s="258">
        <f ca="1">COUNTIF($N$4:$N87,$N87)-1</f>
        <v>9</v>
      </c>
      <c r="P87" s="505" t="e">
        <f t="shared" ca="1" si="4"/>
        <v>#NUM!</v>
      </c>
      <c r="Q87" s="258" t="e">
        <f t="shared" ca="1" si="5"/>
        <v>#NUM!</v>
      </c>
      <c r="R87" s="258" t="e">
        <f ca="1">IF(Q87="",MATCH(N87,'寄与度･寄与率浜松'!$K$1:$K$88,0),MATCH(N87,INDIRECT("寄与度・寄与率!$L"&amp;INDEX(R:R,Q87)+1&amp;":$L87"),0)+INDEX(R:R,Q87))</f>
        <v>#NUM!</v>
      </c>
    </row>
    <row r="88" spans="1:18" ht="15.75" customHeight="1">
      <c r="A88" s="460"/>
      <c r="B88" s="464"/>
      <c r="C88" s="464"/>
      <c r="D88" s="464"/>
      <c r="E88" s="464"/>
      <c r="F88" s="471"/>
      <c r="G88" s="471"/>
      <c r="H88" s="481"/>
      <c r="I88" s="487"/>
      <c r="J88" s="487"/>
      <c r="K88" s="487"/>
      <c r="L88" s="498"/>
      <c r="M88" s="498"/>
    </row>
  </sheetData>
  <mergeCells count="86">
    <mergeCell ref="L2:M2"/>
    <mergeCell ref="K3:M3"/>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3:E63"/>
    <mergeCell ref="A64:E64"/>
    <mergeCell ref="A65:E65"/>
    <mergeCell ref="A66:E66"/>
    <mergeCell ref="A67:E67"/>
    <mergeCell ref="A68:E68"/>
    <mergeCell ref="A69:E69"/>
    <mergeCell ref="A70:E70"/>
    <mergeCell ref="A71:E71"/>
    <mergeCell ref="A72:E72"/>
    <mergeCell ref="A73:E73"/>
    <mergeCell ref="A74:E74"/>
    <mergeCell ref="A75:E75"/>
    <mergeCell ref="A76:E76"/>
    <mergeCell ref="A77:E77"/>
    <mergeCell ref="A78:E78"/>
    <mergeCell ref="A79:E79"/>
    <mergeCell ref="A80:E80"/>
    <mergeCell ref="A81:E81"/>
    <mergeCell ref="A82:E82"/>
    <mergeCell ref="A83:E83"/>
    <mergeCell ref="A84:E84"/>
    <mergeCell ref="A85:E85"/>
    <mergeCell ref="A86:E86"/>
    <mergeCell ref="A87:E87"/>
    <mergeCell ref="H2:H4"/>
  </mergeCells>
  <phoneticPr fontId="20"/>
  <conditionalFormatting sqref="A5:E87">
    <cfRule type="expression" dxfId="3" priority="1" stopIfTrue="1">
      <formula>ISERROR($N5)=TRUE</formula>
    </cfRule>
    <cfRule type="expression" dxfId="2" priority="2" stopIfTrue="1">
      <formula>$F5=1</formula>
    </cfRule>
  </conditionalFormatting>
  <conditionalFormatting sqref="F5:M87">
    <cfRule type="expression" dxfId="1" priority="3" stopIfTrue="1">
      <formula>ISERROR($N5)=TRUE</formula>
    </cfRule>
    <cfRule type="expression" dxfId="0" priority="4" stopIfTrue="1">
      <formula>$F5=1</formula>
    </cfRule>
  </conditionalFormatting>
  <printOptions horizontalCentered="1"/>
  <pageMargins left="0.19685039370078741" right="0.19685039370078741" top="0.19685039370078741" bottom="0.19685039370078741" header="0.39370078740157483" footer="0.11811023622047245"/>
  <pageSetup paperSize="9" scale="60" fitToWidth="1" fitToHeight="1" orientation="portrait" usePrinterDefaults="1" r:id="rId1"/>
  <headerFooter alignWithMargins="0"/>
  <rowBreaks count="1" manualBreakCount="1">
    <brk id="3"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indexed="10"/>
  </sheetPr>
  <dimension ref="A1:M50"/>
  <sheetViews>
    <sheetView workbookViewId="0">
      <selection activeCell="D12" sqref="D12"/>
    </sheetView>
  </sheetViews>
  <sheetFormatPr defaultRowHeight="12"/>
  <cols>
    <col min="1" max="1" width="8.625" style="507" customWidth="1"/>
    <col min="2" max="11" width="13.625" style="507" customWidth="1"/>
    <col min="12" max="12" width="2.625" style="508" customWidth="1"/>
    <col min="13" max="13" width="13.625" style="509" customWidth="1"/>
    <col min="14" max="14" width="9" style="508" bestFit="1" customWidth="1"/>
    <col min="15" max="16384" width="9" style="508" customWidth="1"/>
  </cols>
  <sheetData>
    <row r="1" spans="1:13" ht="14">
      <c r="A1" s="510" t="s">
        <v>280</v>
      </c>
    </row>
    <row r="3" spans="1:13">
      <c r="A3" s="511" t="s">
        <v>301</v>
      </c>
      <c r="B3" s="511" t="s">
        <v>137</v>
      </c>
      <c r="C3" s="511" t="s">
        <v>148</v>
      </c>
      <c r="D3" s="511" t="s">
        <v>133</v>
      </c>
      <c r="E3" s="511" t="s">
        <v>145</v>
      </c>
      <c r="F3" s="511" t="s">
        <v>22</v>
      </c>
      <c r="G3" s="511" t="s">
        <v>275</v>
      </c>
      <c r="H3" s="511" t="s">
        <v>153</v>
      </c>
      <c r="I3" s="511" t="s">
        <v>86</v>
      </c>
      <c r="J3" s="511" t="s">
        <v>149</v>
      </c>
      <c r="K3" s="511" t="s">
        <v>89</v>
      </c>
      <c r="M3" s="511" t="s">
        <v>27</v>
      </c>
    </row>
    <row r="4" spans="1:13">
      <c r="A4" s="512" t="s">
        <v>121</v>
      </c>
      <c r="B4" s="514" t="s">
        <v>202</v>
      </c>
      <c r="C4" s="514" t="s">
        <v>185</v>
      </c>
      <c r="D4" s="514" t="s">
        <v>158</v>
      </c>
      <c r="E4" s="514" t="s">
        <v>143</v>
      </c>
      <c r="F4" s="514" t="s">
        <v>216</v>
      </c>
      <c r="G4" s="514" t="s">
        <v>19</v>
      </c>
      <c r="H4" s="514" t="s">
        <v>177</v>
      </c>
      <c r="I4" s="514" t="s">
        <v>154</v>
      </c>
      <c r="J4" s="514" t="s">
        <v>5</v>
      </c>
      <c r="K4" s="514" t="s">
        <v>25</v>
      </c>
      <c r="M4" s="514" t="s">
        <v>202</v>
      </c>
    </row>
    <row r="5" spans="1:13">
      <c r="A5" s="512"/>
      <c r="B5" s="515" t="s">
        <v>160</v>
      </c>
      <c r="C5" s="515" t="s">
        <v>102</v>
      </c>
      <c r="D5" s="515" t="s">
        <v>205</v>
      </c>
      <c r="E5" s="515" t="s">
        <v>208</v>
      </c>
      <c r="F5" s="515" t="s">
        <v>170</v>
      </c>
      <c r="G5" s="515" t="s">
        <v>302</v>
      </c>
      <c r="H5" s="515" t="s">
        <v>159</v>
      </c>
      <c r="I5" s="515" t="s">
        <v>120</v>
      </c>
      <c r="J5" s="515" t="s">
        <v>150</v>
      </c>
      <c r="K5" s="515" t="s">
        <v>303</v>
      </c>
      <c r="M5" s="515" t="s">
        <v>160</v>
      </c>
    </row>
    <row r="6" spans="1:13">
      <c r="A6" s="512"/>
      <c r="B6" s="515" t="s">
        <v>138</v>
      </c>
      <c r="C6" s="515"/>
      <c r="D6" s="515" t="s">
        <v>213</v>
      </c>
      <c r="E6" s="515" t="s">
        <v>304</v>
      </c>
      <c r="F6" s="515" t="s">
        <v>95</v>
      </c>
      <c r="G6" s="515" t="s">
        <v>90</v>
      </c>
      <c r="H6" s="515" t="s">
        <v>305</v>
      </c>
      <c r="I6" s="515" t="s">
        <v>182</v>
      </c>
      <c r="J6" s="515" t="s">
        <v>113</v>
      </c>
      <c r="K6" s="515" t="s">
        <v>91</v>
      </c>
      <c r="M6" s="515" t="s">
        <v>138</v>
      </c>
    </row>
    <row r="7" spans="1:13">
      <c r="A7" s="512"/>
      <c r="B7" s="515" t="s">
        <v>139</v>
      </c>
      <c r="C7" s="515"/>
      <c r="D7" s="515" t="s">
        <v>151</v>
      </c>
      <c r="E7" s="515" t="s">
        <v>175</v>
      </c>
      <c r="F7" s="515" t="s">
        <v>144</v>
      </c>
      <c r="G7" s="515"/>
      <c r="H7" s="515"/>
      <c r="I7" s="515"/>
      <c r="J7" s="515" t="s">
        <v>156</v>
      </c>
      <c r="K7" s="515" t="s">
        <v>249</v>
      </c>
      <c r="M7" s="515" t="s">
        <v>139</v>
      </c>
    </row>
    <row r="8" spans="1:13">
      <c r="A8" s="512"/>
      <c r="B8" s="515" t="s">
        <v>146</v>
      </c>
      <c r="C8" s="515"/>
      <c r="D8" s="515"/>
      <c r="E8" s="515" t="s">
        <v>99</v>
      </c>
      <c r="F8" s="515" t="s">
        <v>51</v>
      </c>
      <c r="G8" s="515"/>
      <c r="H8" s="515"/>
      <c r="I8" s="515"/>
      <c r="J8" s="515"/>
      <c r="K8" s="515" t="s">
        <v>219</v>
      </c>
      <c r="M8" s="515" t="s">
        <v>146</v>
      </c>
    </row>
    <row r="9" spans="1:13">
      <c r="A9" s="512"/>
      <c r="B9" s="515" t="s">
        <v>172</v>
      </c>
      <c r="C9" s="515"/>
      <c r="D9" s="515"/>
      <c r="E9" s="515" t="s">
        <v>214</v>
      </c>
      <c r="F9" s="515"/>
      <c r="G9" s="515"/>
      <c r="H9" s="515"/>
      <c r="I9" s="515"/>
      <c r="J9" s="515"/>
      <c r="K9" s="515"/>
      <c r="M9" s="515" t="s">
        <v>172</v>
      </c>
    </row>
    <row r="10" spans="1:13">
      <c r="A10" s="512"/>
      <c r="B10" s="515" t="s">
        <v>62</v>
      </c>
      <c r="C10" s="515"/>
      <c r="D10" s="515"/>
      <c r="E10" s="515"/>
      <c r="F10" s="515"/>
      <c r="G10" s="515"/>
      <c r="H10" s="515"/>
      <c r="I10" s="515"/>
      <c r="J10" s="515"/>
      <c r="K10" s="515"/>
      <c r="M10" s="515" t="s">
        <v>62</v>
      </c>
    </row>
    <row r="11" spans="1:13">
      <c r="A11" s="512"/>
      <c r="B11" s="515" t="s">
        <v>136</v>
      </c>
      <c r="C11" s="515"/>
      <c r="D11" s="515"/>
      <c r="E11" s="515"/>
      <c r="F11" s="515"/>
      <c r="G11" s="515"/>
      <c r="H11" s="515"/>
      <c r="I11" s="515"/>
      <c r="J11" s="515"/>
      <c r="K11" s="515"/>
      <c r="M11" s="515" t="s">
        <v>136</v>
      </c>
    </row>
    <row r="12" spans="1:13">
      <c r="A12" s="512"/>
      <c r="B12" s="515" t="s">
        <v>142</v>
      </c>
      <c r="C12" s="515"/>
      <c r="D12" s="515"/>
      <c r="E12" s="515"/>
      <c r="F12" s="515"/>
      <c r="G12" s="515"/>
      <c r="H12" s="515"/>
      <c r="I12" s="515"/>
      <c r="J12" s="515"/>
      <c r="K12" s="515"/>
      <c r="M12" s="515" t="s">
        <v>142</v>
      </c>
    </row>
    <row r="13" spans="1:13">
      <c r="A13" s="512"/>
      <c r="B13" s="515" t="s">
        <v>58</v>
      </c>
      <c r="C13" s="515"/>
      <c r="D13" s="515"/>
      <c r="E13" s="515"/>
      <c r="F13" s="515"/>
      <c r="G13" s="515"/>
      <c r="H13" s="515"/>
      <c r="I13" s="515"/>
      <c r="J13" s="515"/>
      <c r="K13" s="515"/>
      <c r="M13" s="515" t="s">
        <v>58</v>
      </c>
    </row>
    <row r="14" spans="1:13">
      <c r="A14" s="512"/>
      <c r="B14" s="515" t="s">
        <v>108</v>
      </c>
      <c r="C14" s="515"/>
      <c r="D14" s="515"/>
      <c r="E14" s="515"/>
      <c r="F14" s="515"/>
      <c r="G14" s="515"/>
      <c r="H14" s="515"/>
      <c r="I14" s="515"/>
      <c r="J14" s="515"/>
      <c r="K14" s="515"/>
      <c r="M14" s="515" t="s">
        <v>108</v>
      </c>
    </row>
    <row r="15" spans="1:13">
      <c r="A15" s="512"/>
      <c r="B15" s="515" t="s">
        <v>141</v>
      </c>
      <c r="C15" s="515"/>
      <c r="D15" s="515"/>
      <c r="E15" s="515"/>
      <c r="F15" s="515"/>
      <c r="G15" s="515"/>
      <c r="H15" s="515"/>
      <c r="I15" s="515"/>
      <c r="J15" s="515"/>
      <c r="K15" s="515"/>
      <c r="M15" s="515" t="s">
        <v>141</v>
      </c>
    </row>
    <row r="16" spans="1:13">
      <c r="A16" s="512"/>
      <c r="B16" s="516"/>
      <c r="C16" s="516"/>
      <c r="D16" s="516"/>
      <c r="E16" s="516"/>
      <c r="F16" s="516"/>
      <c r="G16" s="516"/>
      <c r="H16" s="516"/>
      <c r="I16" s="516"/>
      <c r="J16" s="516"/>
      <c r="K16" s="516"/>
      <c r="M16" s="515" t="s">
        <v>185</v>
      </c>
    </row>
    <row r="17" spans="1:13">
      <c r="A17" s="513" t="s">
        <v>230</v>
      </c>
      <c r="M17" s="515" t="s">
        <v>102</v>
      </c>
    </row>
    <row r="18" spans="1:13">
      <c r="M18" s="515" t="s">
        <v>158</v>
      </c>
    </row>
    <row r="19" spans="1:13">
      <c r="M19" s="515" t="s">
        <v>205</v>
      </c>
    </row>
    <row r="20" spans="1:13">
      <c r="K20" s="508"/>
      <c r="M20" s="515" t="s">
        <v>213</v>
      </c>
    </row>
    <row r="21" spans="1:13">
      <c r="M21" s="515" t="s">
        <v>151</v>
      </c>
    </row>
    <row r="22" spans="1:13">
      <c r="M22" s="515" t="s">
        <v>143</v>
      </c>
    </row>
    <row r="23" spans="1:13">
      <c r="M23" s="515" t="s">
        <v>208</v>
      </c>
    </row>
    <row r="24" spans="1:13">
      <c r="M24" s="515" t="s">
        <v>304</v>
      </c>
    </row>
    <row r="25" spans="1:13">
      <c r="M25" s="515" t="s">
        <v>175</v>
      </c>
    </row>
    <row r="26" spans="1:13">
      <c r="M26" s="515" t="s">
        <v>99</v>
      </c>
    </row>
    <row r="27" spans="1:13">
      <c r="M27" s="515" t="s">
        <v>214</v>
      </c>
    </row>
    <row r="28" spans="1:13">
      <c r="M28" s="515" t="s">
        <v>216</v>
      </c>
    </row>
    <row r="29" spans="1:13">
      <c r="M29" s="515" t="s">
        <v>170</v>
      </c>
    </row>
    <row r="30" spans="1:13">
      <c r="M30" s="515" t="s">
        <v>95</v>
      </c>
    </row>
    <row r="31" spans="1:13">
      <c r="M31" s="515" t="s">
        <v>144</v>
      </c>
    </row>
    <row r="32" spans="1:13">
      <c r="M32" s="515" t="s">
        <v>51</v>
      </c>
    </row>
    <row r="33" spans="13:13">
      <c r="M33" s="515" t="s">
        <v>19</v>
      </c>
    </row>
    <row r="34" spans="13:13">
      <c r="M34" s="515" t="s">
        <v>302</v>
      </c>
    </row>
    <row r="35" spans="13:13">
      <c r="M35" s="515" t="s">
        <v>90</v>
      </c>
    </row>
    <row r="36" spans="13:13">
      <c r="M36" s="515" t="s">
        <v>177</v>
      </c>
    </row>
    <row r="37" spans="13:13">
      <c r="M37" s="515" t="s">
        <v>159</v>
      </c>
    </row>
    <row r="38" spans="13:13">
      <c r="M38" s="515" t="s">
        <v>305</v>
      </c>
    </row>
    <row r="39" spans="13:13">
      <c r="M39" s="515" t="s">
        <v>154</v>
      </c>
    </row>
    <row r="40" spans="13:13">
      <c r="M40" s="515" t="s">
        <v>120</v>
      </c>
    </row>
    <row r="41" spans="13:13">
      <c r="M41" s="515" t="s">
        <v>182</v>
      </c>
    </row>
    <row r="42" spans="13:13">
      <c r="M42" s="515" t="s">
        <v>5</v>
      </c>
    </row>
    <row r="43" spans="13:13">
      <c r="M43" s="515" t="s">
        <v>150</v>
      </c>
    </row>
    <row r="44" spans="13:13">
      <c r="M44" s="515" t="s">
        <v>113</v>
      </c>
    </row>
    <row r="45" spans="13:13">
      <c r="M45" s="515" t="s">
        <v>156</v>
      </c>
    </row>
    <row r="46" spans="13:13">
      <c r="M46" s="515" t="s">
        <v>25</v>
      </c>
    </row>
    <row r="47" spans="13:13">
      <c r="M47" s="515" t="s">
        <v>303</v>
      </c>
    </row>
    <row r="48" spans="13:13">
      <c r="M48" s="515" t="s">
        <v>91</v>
      </c>
    </row>
    <row r="49" spans="13:13">
      <c r="M49" s="515" t="s">
        <v>249</v>
      </c>
    </row>
    <row r="50" spans="13:13">
      <c r="M50" s="516" t="s">
        <v>219</v>
      </c>
    </row>
  </sheetData>
  <mergeCells count="1">
    <mergeCell ref="A4:A16"/>
  </mergeCells>
  <phoneticPr fontId="20"/>
  <pageMargins left="0.75" right="0.75" top="1" bottom="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Y41"/>
  <sheetViews>
    <sheetView showGridLines="0" view="pageBreakPreview" zoomScaleSheetLayoutView="100" workbookViewId="0">
      <selection activeCell="P1" sqref="P1"/>
    </sheetView>
  </sheetViews>
  <sheetFormatPr defaultRowHeight="20.100000000000001" customHeight="1"/>
  <cols>
    <col min="1" max="1" width="6.375" style="1" customWidth="1"/>
    <col min="2" max="3" width="5.875" style="1" customWidth="1"/>
    <col min="4" max="4" width="5.875" style="2" customWidth="1"/>
    <col min="5" max="8" width="5.875" style="1" customWidth="1"/>
    <col min="9" max="10" width="5.875" style="82" customWidth="1"/>
    <col min="11" max="15" width="5.875" style="1" customWidth="1"/>
    <col min="16" max="16" width="5.875" style="82" customWidth="1"/>
    <col min="17" max="23" width="9" style="1" bestFit="1" customWidth="1"/>
    <col min="24" max="16370" width="9" style="1" customWidth="1"/>
    <col min="16371" max="16384" width="8.7265625" style="1" customWidth="1"/>
  </cols>
  <sheetData>
    <row r="1" spans="1:22" ht="19.5" customHeight="1">
      <c r="A1" s="12" t="s">
        <v>38</v>
      </c>
    </row>
    <row r="2" spans="1:22" s="83" customFormat="1" ht="15.75" customHeight="1">
      <c r="A2" s="86"/>
      <c r="B2" s="101"/>
      <c r="C2" s="101"/>
      <c r="D2" s="124"/>
      <c r="E2" s="25"/>
      <c r="F2" s="137"/>
      <c r="G2" s="137"/>
      <c r="H2" s="101"/>
      <c r="I2" s="147"/>
      <c r="J2" s="157"/>
      <c r="K2" s="101"/>
      <c r="L2" s="173"/>
      <c r="M2" s="34"/>
      <c r="O2" s="180"/>
      <c r="P2" s="180" t="s">
        <v>104</v>
      </c>
    </row>
    <row r="3" spans="1:22" s="84" customFormat="1" ht="8.25" customHeight="1">
      <c r="A3" s="87"/>
      <c r="B3" s="102" t="s">
        <v>43</v>
      </c>
      <c r="C3" s="116"/>
      <c r="D3" s="116"/>
      <c r="E3" s="128"/>
      <c r="F3" s="138" t="s">
        <v>72</v>
      </c>
      <c r="G3" s="128"/>
      <c r="H3" s="103" t="s">
        <v>70</v>
      </c>
      <c r="I3" s="148" t="s">
        <v>23</v>
      </c>
      <c r="J3" s="148" t="s">
        <v>73</v>
      </c>
      <c r="K3" s="148" t="s">
        <v>57</v>
      </c>
      <c r="L3" s="148" t="s">
        <v>88</v>
      </c>
      <c r="M3" s="148" t="s">
        <v>32</v>
      </c>
      <c r="N3" s="148" t="s">
        <v>12</v>
      </c>
      <c r="O3" s="148" t="s">
        <v>40</v>
      </c>
      <c r="P3" s="148" t="s">
        <v>93</v>
      </c>
    </row>
    <row r="4" spans="1:22" s="84" customFormat="1" ht="42" customHeight="1">
      <c r="A4" s="88"/>
      <c r="B4" s="103"/>
      <c r="C4" s="117" t="s">
        <v>87</v>
      </c>
      <c r="D4" s="117" t="s">
        <v>33</v>
      </c>
      <c r="E4" s="117" t="s">
        <v>98</v>
      </c>
      <c r="F4" s="139"/>
      <c r="G4" s="103" t="s">
        <v>47</v>
      </c>
      <c r="H4" s="103"/>
      <c r="I4" s="149"/>
      <c r="J4" s="158"/>
      <c r="K4" s="166"/>
      <c r="L4" s="166"/>
      <c r="M4" s="158"/>
      <c r="N4" s="166"/>
      <c r="O4" s="166"/>
      <c r="P4" s="166"/>
    </row>
    <row r="5" spans="1:22" s="85" customFormat="1" ht="27.95" customHeight="1">
      <c r="A5" s="89" t="s">
        <v>100</v>
      </c>
      <c r="B5" s="104">
        <f>'中分類1 (静岡)'!H6</f>
        <v>101.7</v>
      </c>
      <c r="C5" s="104">
        <f>'中分類1 (静岡)'!H7</f>
        <v>101.5</v>
      </c>
      <c r="D5" s="104">
        <f>'中分類1 (静岡)'!H10</f>
        <v>99.7</v>
      </c>
      <c r="E5" s="104">
        <f>'中分類1 (静岡)'!H11</f>
        <v>98.6</v>
      </c>
      <c r="F5" s="104">
        <f>'中分類1 (静岡)'!H13</f>
        <v>103.2</v>
      </c>
      <c r="G5" s="104">
        <f>'中分類1 (静岡)'!H14</f>
        <v>106.1</v>
      </c>
      <c r="H5" s="104">
        <f>'中分類1 (静岡)'!H32</f>
        <v>99.5</v>
      </c>
      <c r="I5" s="104">
        <f>'中分類1 (静岡)'!H38</f>
        <v>119.6</v>
      </c>
      <c r="J5" s="159">
        <f>'中分類1 (静岡)'!H44</f>
        <v>102.3</v>
      </c>
      <c r="K5" s="159">
        <f>'中分類2 (静岡)'!H6</f>
        <v>101.9</v>
      </c>
      <c r="L5" s="174">
        <f>'中分類2 (静岡)'!H17</f>
        <v>99.2</v>
      </c>
      <c r="M5" s="104">
        <f>'中分類2 (静岡)'!H22</f>
        <v>93.1</v>
      </c>
      <c r="N5" s="104">
        <f>'中分類2 (静岡)'!H27</f>
        <v>101</v>
      </c>
      <c r="O5" s="104">
        <f>'中分類2 (静岡)'!H32</f>
        <v>102.9</v>
      </c>
      <c r="P5" s="104">
        <f>'中分類2 (静岡)'!H38</f>
        <v>102.5</v>
      </c>
    </row>
    <row r="6" spans="1:22" s="85" customFormat="1" ht="27.95" customHeight="1">
      <c r="A6" s="90" t="s">
        <v>68</v>
      </c>
      <c r="B6" s="105">
        <f>'中分類1 (静岡)'!I6</f>
        <v>2.6</v>
      </c>
      <c r="C6" s="105">
        <f>'中分類1 (静岡)'!I7</f>
        <v>2.4</v>
      </c>
      <c r="D6" s="105">
        <f>'中分類1 (静岡)'!I10</f>
        <v>0.8</v>
      </c>
      <c r="E6" s="105">
        <f>'中分類1 (静岡)'!I11</f>
        <v>0</v>
      </c>
      <c r="F6" s="105">
        <f>'中分類1 (静岡)'!I13</f>
        <v>3.6</v>
      </c>
      <c r="G6" s="105">
        <f>'中分類1 (静岡)'!I14</f>
        <v>8.1999999999999993</v>
      </c>
      <c r="H6" s="105">
        <f>'中分類1 (静岡)'!I32</f>
        <v>0.2</v>
      </c>
      <c r="I6" s="105">
        <f>'中分類1 (静岡)'!I38</f>
        <v>19</v>
      </c>
      <c r="J6" s="160">
        <f>'中分類1 (静岡)'!I44</f>
        <v>2.6</v>
      </c>
      <c r="K6" s="160">
        <f>'中分類2 (静岡)'!I6</f>
        <v>2.8</v>
      </c>
      <c r="L6" s="175">
        <f>'中分類2 (静岡)'!I17</f>
        <v>-0.3</v>
      </c>
      <c r="M6" s="105">
        <f>'中分類2 (静岡)'!I22</f>
        <v>-1.7</v>
      </c>
      <c r="N6" s="105">
        <f>'中分類2 (静岡)'!I27</f>
        <v>0.8</v>
      </c>
      <c r="O6" s="105">
        <f>'中分類2 (静岡)'!I32</f>
        <v>1.7</v>
      </c>
      <c r="P6" s="105">
        <f>'中分類2 (静岡)'!I38</f>
        <v>0.7</v>
      </c>
    </row>
    <row r="7" spans="1:22" s="85" customFormat="1" ht="27.95" customHeight="1">
      <c r="A7" s="90" t="s">
        <v>101</v>
      </c>
      <c r="B7" s="106" t="s">
        <v>82</v>
      </c>
      <c r="C7" s="118">
        <v>2.27</v>
      </c>
      <c r="D7" s="118">
        <v>0.71</v>
      </c>
      <c r="E7" s="118">
        <v>3.e-002</v>
      </c>
      <c r="F7" s="118">
        <v>1.03</v>
      </c>
      <c r="G7" s="118">
        <v>0.35</v>
      </c>
      <c r="H7" s="118">
        <v>4.e-002</v>
      </c>
      <c r="I7" s="118">
        <v>1.39</v>
      </c>
      <c r="J7" s="161">
        <v>0.1</v>
      </c>
      <c r="K7" s="167">
        <v>0.1</v>
      </c>
      <c r="L7" s="167">
        <v>-1.e-002</v>
      </c>
      <c r="M7" s="118">
        <v>-0.25</v>
      </c>
      <c r="N7" s="118">
        <v>2.e-002</v>
      </c>
      <c r="O7" s="118">
        <v>0.16</v>
      </c>
      <c r="P7" s="118">
        <v>5.e-002</v>
      </c>
    </row>
    <row r="8" spans="1:22" ht="18" customHeight="1">
      <c r="A8" s="15"/>
      <c r="B8" s="26"/>
    </row>
    <row r="9" spans="1:22" ht="12" customHeight="1">
      <c r="A9" s="76"/>
      <c r="B9" s="3"/>
    </row>
    <row r="10" spans="1:22" ht="18.75" customHeight="1">
      <c r="A10" s="91"/>
      <c r="B10" s="107"/>
      <c r="D10" s="125"/>
      <c r="I10" s="150"/>
      <c r="J10" s="150"/>
      <c r="P10" s="150"/>
    </row>
    <row r="11" spans="1:22" ht="18.75" customHeight="1">
      <c r="A11" s="91"/>
      <c r="B11" s="108"/>
      <c r="D11" s="125"/>
      <c r="I11" s="150"/>
      <c r="J11" s="150"/>
      <c r="P11" s="150"/>
    </row>
    <row r="12" spans="1:22" ht="18" customHeight="1">
      <c r="A12" s="92"/>
      <c r="B12" s="109"/>
      <c r="C12" s="109"/>
      <c r="D12" s="109"/>
      <c r="E12" s="129"/>
      <c r="F12" s="129"/>
      <c r="G12" s="129"/>
      <c r="H12" s="143"/>
      <c r="I12" s="151"/>
      <c r="J12" s="143"/>
      <c r="K12" s="143"/>
      <c r="L12" s="109"/>
      <c r="M12" s="109"/>
      <c r="N12" s="109"/>
      <c r="O12" s="109"/>
      <c r="P12" s="150"/>
    </row>
    <row r="13" spans="1:22" ht="18" customHeight="1">
      <c r="A13" s="93"/>
      <c r="B13" s="92"/>
      <c r="C13" s="92"/>
      <c r="D13" s="92"/>
      <c r="E13" s="130"/>
      <c r="F13" s="130"/>
      <c r="G13" s="130"/>
      <c r="H13" s="130"/>
      <c r="I13" s="152"/>
      <c r="J13" s="152"/>
      <c r="K13" s="152"/>
      <c r="L13" s="131"/>
      <c r="M13" s="131"/>
      <c r="N13" s="131"/>
      <c r="O13" s="131"/>
      <c r="P13" s="131"/>
    </row>
    <row r="14" spans="1:22" ht="18" customHeight="1">
      <c r="A14" s="93"/>
      <c r="B14" s="92"/>
      <c r="C14" s="92"/>
      <c r="D14" s="92"/>
      <c r="E14" s="130"/>
      <c r="F14" s="130"/>
      <c r="G14" s="130"/>
      <c r="H14" s="130"/>
      <c r="I14" s="152"/>
      <c r="J14" s="152"/>
      <c r="K14" s="152"/>
      <c r="L14" s="131"/>
      <c r="M14" s="131"/>
      <c r="N14" s="131"/>
      <c r="O14" s="131"/>
      <c r="P14" s="131"/>
    </row>
    <row r="15" spans="1:22" ht="18" customHeight="1">
      <c r="A15" s="93"/>
      <c r="B15" s="92"/>
      <c r="C15" s="92"/>
      <c r="D15" s="92"/>
      <c r="E15" s="130"/>
      <c r="F15" s="130"/>
      <c r="G15" s="130"/>
      <c r="H15" s="130"/>
      <c r="I15" s="152"/>
      <c r="J15" s="152"/>
      <c r="K15" s="152"/>
      <c r="L15" s="131"/>
      <c r="M15" s="131"/>
      <c r="N15" s="131"/>
      <c r="O15" s="131"/>
      <c r="P15" s="131"/>
      <c r="Q15" s="183"/>
      <c r="R15" s="183"/>
      <c r="S15" s="183"/>
      <c r="T15" s="183"/>
      <c r="U15" s="183"/>
      <c r="V15" s="183"/>
    </row>
    <row r="16" spans="1:22" ht="18" customHeight="1">
      <c r="A16" s="93"/>
      <c r="B16" s="92"/>
      <c r="C16" s="92"/>
      <c r="D16" s="92"/>
      <c r="E16" s="130"/>
      <c r="F16" s="130"/>
      <c r="G16" s="130"/>
      <c r="H16" s="130"/>
      <c r="I16" s="152"/>
      <c r="J16" s="152"/>
      <c r="K16" s="152"/>
      <c r="L16" s="131"/>
      <c r="M16" s="131"/>
      <c r="N16" s="131"/>
      <c r="O16" s="131"/>
      <c r="P16" s="131"/>
      <c r="Q16" s="183"/>
      <c r="R16" s="183"/>
      <c r="S16" s="183"/>
      <c r="T16" s="183"/>
      <c r="U16" s="183"/>
      <c r="V16" s="183"/>
    </row>
    <row r="17" spans="1:25" ht="18" customHeight="1">
      <c r="A17" s="93"/>
      <c r="B17" s="92"/>
      <c r="C17" s="92"/>
      <c r="D17" s="92"/>
      <c r="E17" s="130"/>
      <c r="F17" s="130"/>
      <c r="G17" s="130"/>
      <c r="H17" s="130"/>
      <c r="I17" s="152"/>
      <c r="J17" s="152"/>
      <c r="K17" s="152"/>
      <c r="L17" s="131"/>
      <c r="M17" s="131"/>
      <c r="N17" s="131"/>
      <c r="O17" s="131"/>
      <c r="P17" s="131"/>
      <c r="Q17" s="183"/>
      <c r="R17" s="183"/>
      <c r="S17" s="183"/>
      <c r="T17" s="183"/>
      <c r="U17" s="183"/>
      <c r="V17" s="183"/>
    </row>
    <row r="18" spans="1:25" ht="18" customHeight="1">
      <c r="A18" s="93"/>
      <c r="B18" s="92"/>
      <c r="C18" s="92"/>
      <c r="D18" s="92"/>
      <c r="E18" s="130"/>
      <c r="F18" s="130"/>
      <c r="G18" s="130"/>
      <c r="H18" s="130"/>
      <c r="I18" s="152"/>
      <c r="J18" s="152"/>
      <c r="K18" s="152"/>
      <c r="L18" s="131"/>
      <c r="M18" s="131"/>
      <c r="N18" s="131"/>
      <c r="O18" s="131"/>
      <c r="P18" s="131"/>
      <c r="Q18" s="183"/>
      <c r="R18" s="183"/>
      <c r="S18" s="183"/>
      <c r="T18" s="183"/>
      <c r="U18" s="183"/>
      <c r="V18" s="183"/>
    </row>
    <row r="19" spans="1:25" ht="18" customHeight="1">
      <c r="A19" s="93"/>
      <c r="B19" s="92"/>
      <c r="C19" s="92"/>
      <c r="D19" s="92"/>
      <c r="E19" s="130"/>
      <c r="F19" s="130"/>
      <c r="G19" s="130"/>
      <c r="H19" s="130"/>
      <c r="I19" s="152"/>
      <c r="J19" s="152"/>
      <c r="K19" s="152"/>
      <c r="L19" s="131"/>
      <c r="M19" s="131"/>
      <c r="N19" s="131"/>
      <c r="O19" s="131"/>
      <c r="P19" s="150"/>
      <c r="Q19" s="183"/>
      <c r="R19" s="183"/>
      <c r="S19" s="183"/>
      <c r="T19" s="183"/>
      <c r="U19" s="183"/>
      <c r="V19" s="183"/>
    </row>
    <row r="20" spans="1:25" ht="18" customHeight="1">
      <c r="A20" s="93"/>
      <c r="B20" s="92"/>
      <c r="C20" s="92"/>
      <c r="D20" s="92"/>
      <c r="E20" s="130"/>
      <c r="F20" s="130"/>
      <c r="G20" s="130"/>
      <c r="H20" s="130"/>
      <c r="I20" s="152"/>
      <c r="J20" s="152"/>
      <c r="K20" s="152"/>
      <c r="L20" s="131"/>
      <c r="M20" s="131"/>
      <c r="N20" s="131"/>
      <c r="O20" s="131"/>
      <c r="P20" s="150"/>
      <c r="Q20" s="183"/>
      <c r="R20" s="183"/>
      <c r="S20" s="183"/>
      <c r="T20" s="183"/>
      <c r="U20" s="183"/>
      <c r="V20" s="183"/>
    </row>
    <row r="21" spans="1:25" ht="18" customHeight="1">
      <c r="A21" s="93"/>
      <c r="B21" s="92"/>
      <c r="C21" s="92"/>
      <c r="D21" s="92"/>
      <c r="E21" s="130"/>
      <c r="F21" s="130"/>
      <c r="G21" s="130"/>
      <c r="H21" s="130"/>
      <c r="I21" s="152"/>
      <c r="J21" s="152"/>
      <c r="K21" s="152"/>
      <c r="L21" s="131"/>
      <c r="M21" s="131"/>
      <c r="N21" s="131"/>
      <c r="O21" s="131"/>
      <c r="P21" s="150"/>
      <c r="Q21" s="183"/>
      <c r="R21" s="183"/>
      <c r="S21" s="183"/>
      <c r="T21" s="183"/>
      <c r="U21" s="183"/>
      <c r="V21" s="183"/>
    </row>
    <row r="22" spans="1:25" ht="18" customHeight="1">
      <c r="A22" s="93"/>
      <c r="B22" s="92"/>
      <c r="C22" s="92"/>
      <c r="D22" s="92"/>
      <c r="E22" s="130"/>
      <c r="F22" s="130"/>
      <c r="G22" s="130"/>
      <c r="H22" s="130"/>
      <c r="I22" s="152"/>
      <c r="J22" s="152"/>
      <c r="K22" s="152"/>
      <c r="L22" s="131"/>
      <c r="M22" s="131"/>
      <c r="N22" s="131"/>
      <c r="O22" s="131"/>
      <c r="P22" s="150"/>
      <c r="Q22" s="183"/>
      <c r="R22" s="183"/>
      <c r="S22" s="183"/>
      <c r="T22" s="183"/>
      <c r="U22" s="183"/>
      <c r="V22" s="183"/>
    </row>
    <row r="23" spans="1:25" ht="18" customHeight="1">
      <c r="A23" s="93"/>
      <c r="B23" s="92"/>
      <c r="C23" s="92"/>
      <c r="D23" s="92"/>
      <c r="E23" s="130"/>
      <c r="F23" s="130"/>
      <c r="G23" s="130"/>
      <c r="H23" s="130"/>
      <c r="I23" s="152"/>
      <c r="J23" s="152"/>
      <c r="K23" s="152"/>
      <c r="L23" s="131"/>
      <c r="M23" s="131"/>
      <c r="N23" s="131"/>
      <c r="O23" s="131"/>
      <c r="P23" s="184"/>
      <c r="Q23" s="183"/>
      <c r="R23" s="183"/>
      <c r="S23" s="183"/>
      <c r="T23" s="183"/>
      <c r="U23" s="183"/>
      <c r="V23" s="183"/>
    </row>
    <row r="24" spans="1:25" ht="18" customHeight="1">
      <c r="A24" s="94"/>
      <c r="B24" s="92"/>
      <c r="C24" s="92"/>
      <c r="D24" s="92"/>
      <c r="E24" s="131"/>
      <c r="F24" s="92"/>
      <c r="G24" s="92"/>
      <c r="H24" s="92"/>
      <c r="I24" s="92"/>
      <c r="J24" s="92"/>
      <c r="K24" s="168"/>
      <c r="L24" s="168"/>
      <c r="M24" s="177"/>
      <c r="N24" s="177"/>
      <c r="O24" s="181"/>
      <c r="P24" s="143"/>
      <c r="Q24" s="183"/>
      <c r="R24" s="183"/>
      <c r="S24" s="183"/>
      <c r="T24" s="183"/>
      <c r="U24" s="183"/>
      <c r="V24" s="183"/>
      <c r="W24" s="183"/>
      <c r="X24" s="183"/>
      <c r="Y24" s="183"/>
    </row>
    <row r="25" spans="1:25" ht="18" customHeight="1">
      <c r="A25" s="94"/>
      <c r="B25" s="92"/>
      <c r="C25" s="92"/>
      <c r="D25" s="92"/>
      <c r="E25" s="131"/>
      <c r="F25" s="92"/>
      <c r="G25" s="92"/>
      <c r="H25" s="92"/>
      <c r="I25" s="92"/>
      <c r="J25" s="92"/>
      <c r="K25" s="168"/>
      <c r="L25" s="168"/>
      <c r="M25" s="177"/>
      <c r="N25" s="177"/>
      <c r="O25" s="181"/>
      <c r="P25" s="143"/>
      <c r="Q25" s="183"/>
      <c r="R25" s="183"/>
      <c r="S25" s="183"/>
      <c r="T25" s="183"/>
      <c r="U25" s="183"/>
      <c r="V25" s="183"/>
      <c r="W25" s="183"/>
      <c r="X25" s="183"/>
      <c r="Y25" s="183"/>
    </row>
    <row r="26" spans="1:25" ht="18" customHeight="1">
      <c r="A26" s="95"/>
      <c r="B26" s="110"/>
      <c r="C26" s="110"/>
      <c r="D26" s="110"/>
      <c r="E26" s="132"/>
      <c r="F26" s="110"/>
      <c r="G26" s="110"/>
      <c r="H26" s="110"/>
      <c r="I26" s="110"/>
      <c r="J26" s="110"/>
      <c r="K26" s="169"/>
      <c r="L26" s="169"/>
      <c r="M26" s="178"/>
      <c r="N26" s="178"/>
      <c r="O26" s="182"/>
      <c r="P26" s="24"/>
    </row>
    <row r="27" spans="1:25" ht="18" customHeight="1">
      <c r="A27" s="95"/>
      <c r="B27" s="110"/>
      <c r="C27" s="110"/>
      <c r="D27" s="110"/>
      <c r="E27" s="132"/>
      <c r="F27" s="110"/>
      <c r="G27" s="110"/>
      <c r="H27" s="110"/>
      <c r="I27" s="110"/>
      <c r="J27" s="110"/>
      <c r="K27" s="169"/>
      <c r="L27" s="169"/>
      <c r="M27" s="178"/>
      <c r="N27" s="178"/>
      <c r="O27" s="182"/>
      <c r="P27" s="24"/>
    </row>
    <row r="28" spans="1:25" ht="18.75" customHeight="1">
      <c r="A28" s="12" t="s">
        <v>117</v>
      </c>
      <c r="B28" s="110"/>
      <c r="C28" s="110"/>
      <c r="D28" s="126"/>
      <c r="E28" s="110"/>
      <c r="F28" s="110"/>
      <c r="G28" s="110"/>
      <c r="H28" s="110"/>
      <c r="I28" s="110"/>
      <c r="J28" s="110"/>
      <c r="K28" s="110"/>
      <c r="L28" s="110"/>
      <c r="M28" s="110"/>
      <c r="N28" s="110"/>
      <c r="O28" s="110"/>
      <c r="P28" s="110"/>
      <c r="Q28" s="183"/>
      <c r="R28" s="183"/>
      <c r="S28" s="183"/>
      <c r="T28" s="183"/>
      <c r="U28" s="183"/>
      <c r="V28" s="183"/>
      <c r="W28" s="183"/>
      <c r="X28" s="183"/>
      <c r="Y28" s="183"/>
    </row>
    <row r="29" spans="1:25" ht="18.75" customHeight="1">
      <c r="A29" s="72" t="s">
        <v>119</v>
      </c>
      <c r="B29" s="3"/>
      <c r="C29" s="18"/>
      <c r="D29" s="126"/>
      <c r="E29" s="18"/>
      <c r="F29" s="18"/>
      <c r="G29" s="18"/>
      <c r="H29" s="18"/>
      <c r="I29" s="110"/>
      <c r="J29" s="110"/>
      <c r="K29" s="18"/>
      <c r="L29" s="18"/>
      <c r="M29" s="18"/>
      <c r="N29" s="18"/>
      <c r="O29" s="18"/>
      <c r="P29" s="110"/>
      <c r="Q29" s="183"/>
      <c r="R29" s="183"/>
      <c r="S29" s="183"/>
      <c r="T29" s="183"/>
      <c r="U29" s="183"/>
      <c r="V29" s="183"/>
      <c r="W29" s="183"/>
      <c r="X29" s="183"/>
      <c r="Y29" s="183"/>
    </row>
    <row r="30" spans="1:25" ht="18" customHeight="1">
      <c r="A30" s="96"/>
      <c r="B30" s="111" t="s">
        <v>121</v>
      </c>
      <c r="C30" s="119"/>
      <c r="D30" s="119"/>
      <c r="E30" s="133"/>
      <c r="F30" s="133" t="s">
        <v>122</v>
      </c>
      <c r="G30" s="133"/>
      <c r="H30" s="144"/>
      <c r="I30" s="153" t="s">
        <v>127</v>
      </c>
      <c r="J30" s="162"/>
      <c r="K30" s="162"/>
      <c r="L30" s="176" t="s">
        <v>128</v>
      </c>
      <c r="M30" s="179"/>
      <c r="N30" s="179"/>
      <c r="O30" s="179"/>
      <c r="P30" s="185"/>
      <c r="Q30" s="183"/>
      <c r="R30" s="183"/>
      <c r="S30" s="183"/>
      <c r="T30" s="183"/>
      <c r="U30" s="183"/>
      <c r="V30" s="183"/>
    </row>
    <row r="31" spans="1:25" ht="18" customHeight="1">
      <c r="A31" s="97" t="s">
        <v>134</v>
      </c>
      <c r="B31" s="112" t="s">
        <v>158</v>
      </c>
      <c r="C31" s="120"/>
      <c r="D31" s="120"/>
      <c r="E31" s="134"/>
      <c r="F31" s="140" t="s">
        <v>133</v>
      </c>
      <c r="G31" s="140"/>
      <c r="H31" s="140"/>
      <c r="I31" s="154" t="s">
        <v>330</v>
      </c>
      <c r="J31" s="163"/>
      <c r="K31" s="170"/>
      <c r="L31" s="112" t="s">
        <v>158</v>
      </c>
      <c r="M31" s="121"/>
      <c r="N31" s="121"/>
      <c r="O31" s="121"/>
      <c r="P31" s="186"/>
      <c r="Q31" s="183"/>
      <c r="R31" s="183"/>
      <c r="S31" s="183"/>
      <c r="T31" s="183"/>
      <c r="U31" s="183"/>
      <c r="V31" s="183"/>
    </row>
    <row r="32" spans="1:25" ht="18" customHeight="1">
      <c r="A32" s="98"/>
      <c r="B32" s="112" t="s">
        <v>205</v>
      </c>
      <c r="C32" s="121"/>
      <c r="D32" s="121"/>
      <c r="E32" s="135"/>
      <c r="F32" s="131" t="s">
        <v>133</v>
      </c>
      <c r="G32" s="131"/>
      <c r="H32" s="131"/>
      <c r="I32" s="154" t="s">
        <v>331</v>
      </c>
      <c r="J32" s="163"/>
      <c r="K32" s="170"/>
      <c r="L32" s="112" t="s">
        <v>320</v>
      </c>
      <c r="M32" s="121"/>
      <c r="N32" s="121"/>
      <c r="O32" s="121"/>
      <c r="P32" s="186"/>
    </row>
    <row r="33" spans="1:22" ht="18" customHeight="1">
      <c r="A33" s="98"/>
      <c r="B33" s="112" t="s">
        <v>159</v>
      </c>
      <c r="C33" s="121"/>
      <c r="D33" s="121"/>
      <c r="E33" s="135"/>
      <c r="F33" s="131" t="s">
        <v>153</v>
      </c>
      <c r="G33" s="131"/>
      <c r="H33" s="131"/>
      <c r="I33" s="154" t="s">
        <v>332</v>
      </c>
      <c r="J33" s="163"/>
      <c r="K33" s="170"/>
      <c r="L33" s="112" t="s">
        <v>321</v>
      </c>
      <c r="M33" s="121"/>
      <c r="N33" s="121"/>
      <c r="O33" s="121"/>
      <c r="P33" s="186"/>
    </row>
    <row r="34" spans="1:22" ht="18" customHeight="1">
      <c r="A34" s="98"/>
      <c r="B34" s="112" t="s">
        <v>160</v>
      </c>
      <c r="C34" s="121"/>
      <c r="D34" s="121"/>
      <c r="E34" s="135"/>
      <c r="F34" s="131" t="s">
        <v>137</v>
      </c>
      <c r="G34" s="131"/>
      <c r="H34" s="131"/>
      <c r="I34" s="154" t="s">
        <v>333</v>
      </c>
      <c r="J34" s="163"/>
      <c r="K34" s="170"/>
      <c r="L34" s="112" t="s">
        <v>323</v>
      </c>
      <c r="M34" s="121"/>
      <c r="N34" s="121"/>
      <c r="O34" s="121"/>
      <c r="P34" s="186"/>
    </row>
    <row r="35" spans="1:22" ht="18" customHeight="1">
      <c r="A35" s="98"/>
      <c r="B35" s="112" t="s">
        <v>146</v>
      </c>
      <c r="C35" s="121"/>
      <c r="D35" s="121"/>
      <c r="E35" s="135"/>
      <c r="F35" s="131" t="s">
        <v>137</v>
      </c>
      <c r="G35" s="131"/>
      <c r="H35" s="131"/>
      <c r="I35" s="154" t="s">
        <v>36</v>
      </c>
      <c r="J35" s="163"/>
      <c r="K35" s="170"/>
      <c r="L35" s="112" t="s">
        <v>324</v>
      </c>
      <c r="M35" s="121"/>
      <c r="N35" s="121"/>
      <c r="O35" s="121"/>
      <c r="P35" s="186"/>
    </row>
    <row r="36" spans="1:22" ht="18" customHeight="1">
      <c r="A36" s="98"/>
      <c r="B36" s="112" t="s">
        <v>141</v>
      </c>
      <c r="C36" s="121"/>
      <c r="D36" s="121"/>
      <c r="E36" s="135"/>
      <c r="F36" s="131" t="s">
        <v>137</v>
      </c>
      <c r="G36" s="131"/>
      <c r="H36" s="131"/>
      <c r="I36" s="154" t="s">
        <v>237</v>
      </c>
      <c r="J36" s="163"/>
      <c r="K36" s="170"/>
      <c r="L36" s="112" t="s">
        <v>37</v>
      </c>
      <c r="M36" s="121"/>
      <c r="N36" s="121"/>
      <c r="O36" s="121"/>
      <c r="P36" s="186"/>
    </row>
    <row r="37" spans="1:22" ht="18" customHeight="1">
      <c r="A37" s="98"/>
      <c r="B37" s="112" t="s">
        <v>142</v>
      </c>
      <c r="C37" s="121"/>
      <c r="D37" s="121"/>
      <c r="E37" s="135"/>
      <c r="F37" s="131" t="s">
        <v>137</v>
      </c>
      <c r="G37" s="131"/>
      <c r="H37" s="131"/>
      <c r="I37" s="154" t="s">
        <v>334</v>
      </c>
      <c r="J37" s="163"/>
      <c r="K37" s="170"/>
      <c r="L37" s="112" t="s">
        <v>268</v>
      </c>
      <c r="M37" s="121"/>
      <c r="N37" s="121"/>
      <c r="O37" s="121"/>
      <c r="P37" s="186"/>
    </row>
    <row r="38" spans="1:22" ht="18" customHeight="1">
      <c r="A38" s="98"/>
      <c r="B38" s="112" t="s">
        <v>202</v>
      </c>
      <c r="C38" s="121"/>
      <c r="D38" s="123"/>
      <c r="E38" s="136"/>
      <c r="F38" s="131" t="s">
        <v>137</v>
      </c>
      <c r="G38" s="131"/>
      <c r="H38" s="131"/>
      <c r="I38" s="154" t="s">
        <v>112</v>
      </c>
      <c r="J38" s="163"/>
      <c r="K38" s="170"/>
      <c r="L38" s="112" t="s">
        <v>300</v>
      </c>
      <c r="M38" s="121"/>
      <c r="N38" s="121"/>
      <c r="O38" s="121"/>
      <c r="P38" s="186"/>
    </row>
    <row r="39" spans="1:22" ht="13.5" customHeight="1">
      <c r="A39" s="87" t="s">
        <v>21</v>
      </c>
      <c r="B39" s="113" t="s">
        <v>305</v>
      </c>
      <c r="C39" s="122"/>
      <c r="D39" s="121"/>
      <c r="E39" s="135"/>
      <c r="F39" s="141" t="s">
        <v>153</v>
      </c>
      <c r="G39" s="141"/>
      <c r="H39" s="145"/>
      <c r="I39" s="155" t="s">
        <v>335</v>
      </c>
      <c r="J39" s="164"/>
      <c r="K39" s="171"/>
      <c r="L39" s="113" t="s">
        <v>325</v>
      </c>
      <c r="M39" s="122"/>
      <c r="N39" s="122"/>
      <c r="O39" s="122"/>
      <c r="P39" s="187"/>
      <c r="Q39" s="183"/>
      <c r="R39" s="183"/>
      <c r="S39" s="183"/>
      <c r="T39" s="183"/>
      <c r="U39" s="183"/>
      <c r="V39" s="183"/>
    </row>
    <row r="40" spans="1:22" ht="13.5" customHeight="1">
      <c r="A40" s="99"/>
      <c r="B40" s="114"/>
      <c r="C40" s="123"/>
      <c r="D40" s="123"/>
      <c r="E40" s="136"/>
      <c r="F40" s="142"/>
      <c r="G40" s="142"/>
      <c r="H40" s="146"/>
      <c r="I40" s="156"/>
      <c r="J40" s="165"/>
      <c r="K40" s="172"/>
      <c r="L40" s="114"/>
      <c r="M40" s="123"/>
      <c r="N40" s="123"/>
      <c r="O40" s="123"/>
      <c r="P40" s="188"/>
      <c r="Q40" s="183"/>
      <c r="R40" s="183"/>
      <c r="S40" s="183"/>
      <c r="T40" s="183"/>
      <c r="U40" s="183"/>
      <c r="V40" s="183"/>
    </row>
    <row r="41" spans="1:22" ht="18" customHeight="1">
      <c r="A41" s="100"/>
      <c r="B41" s="115"/>
      <c r="C41" s="100"/>
      <c r="D41" s="127"/>
      <c r="E41" s="100"/>
      <c r="F41" s="100"/>
      <c r="G41" s="100"/>
      <c r="H41" s="100"/>
      <c r="I41" s="100"/>
      <c r="J41" s="100"/>
      <c r="K41" s="100"/>
      <c r="L41" s="100"/>
      <c r="M41" s="100"/>
      <c r="N41" s="100"/>
      <c r="O41" s="183"/>
      <c r="P41" s="150"/>
      <c r="Q41" s="183"/>
      <c r="R41" s="183"/>
      <c r="S41" s="183"/>
      <c r="T41" s="183"/>
      <c r="U41" s="183"/>
    </row>
  </sheetData>
  <mergeCells count="44">
    <mergeCell ref="B30:D30"/>
    <mergeCell ref="I30:K30"/>
    <mergeCell ref="L30:P30"/>
    <mergeCell ref="F31:H31"/>
    <mergeCell ref="I31:K31"/>
    <mergeCell ref="L31:P31"/>
    <mergeCell ref="F32:H32"/>
    <mergeCell ref="I32:K32"/>
    <mergeCell ref="L32:P32"/>
    <mergeCell ref="F33:H33"/>
    <mergeCell ref="I33:K33"/>
    <mergeCell ref="L33:P33"/>
    <mergeCell ref="F34:H34"/>
    <mergeCell ref="I34:K34"/>
    <mergeCell ref="L34:P34"/>
    <mergeCell ref="F35:H35"/>
    <mergeCell ref="I35:K35"/>
    <mergeCell ref="L35:P35"/>
    <mergeCell ref="F36:H36"/>
    <mergeCell ref="I36:K36"/>
    <mergeCell ref="L36:P36"/>
    <mergeCell ref="F37:H37"/>
    <mergeCell ref="I37:K37"/>
    <mergeCell ref="L37:P37"/>
    <mergeCell ref="F38:H38"/>
    <mergeCell ref="I38:K38"/>
    <mergeCell ref="L38:P38"/>
    <mergeCell ref="B3:B4"/>
    <mergeCell ref="F3:F4"/>
    <mergeCell ref="H3:H4"/>
    <mergeCell ref="I3:I4"/>
    <mergeCell ref="J3:J4"/>
    <mergeCell ref="K3:K4"/>
    <mergeCell ref="L3:L4"/>
    <mergeCell ref="M3:M4"/>
    <mergeCell ref="N3:N4"/>
    <mergeCell ref="O3:O4"/>
    <mergeCell ref="P3:P4"/>
    <mergeCell ref="A39:A40"/>
    <mergeCell ref="B39:C40"/>
    <mergeCell ref="F39:H40"/>
    <mergeCell ref="I39:K40"/>
    <mergeCell ref="L39:P40"/>
    <mergeCell ref="A31:A38"/>
  </mergeCells>
  <phoneticPr fontId="20"/>
  <conditionalFormatting sqref="I13:K23 I31:K31">
    <cfRule type="expression" dxfId="28" priority="27" stopIfTrue="1">
      <formula>ISERROR($I13)=TRUE</formula>
    </cfRule>
  </conditionalFormatting>
  <conditionalFormatting sqref="I38:K38">
    <cfRule type="expression" dxfId="27" priority="9" stopIfTrue="1">
      <formula>ISERROR($I38)=TRUE</formula>
    </cfRule>
  </conditionalFormatting>
  <conditionalFormatting sqref="I36:K36">
    <cfRule type="expression" dxfId="26" priority="10" stopIfTrue="1">
      <formula>ISERROR($I36)=TRUE</formula>
    </cfRule>
  </conditionalFormatting>
  <conditionalFormatting sqref="I37:K37">
    <cfRule type="expression" dxfId="25" priority="11" stopIfTrue="1">
      <formula>ISERROR($I37)=TRUE</formula>
    </cfRule>
  </conditionalFormatting>
  <conditionalFormatting sqref="I35:K35">
    <cfRule type="expression" dxfId="24" priority="12" stopIfTrue="1">
      <formula>ISERROR($I35)=TRUE</formula>
    </cfRule>
  </conditionalFormatting>
  <conditionalFormatting sqref="I34:K34">
    <cfRule type="expression" dxfId="23" priority="13" stopIfTrue="1">
      <formula>ISERROR($I34)=TRUE</formula>
    </cfRule>
  </conditionalFormatting>
  <conditionalFormatting sqref="I33:K33">
    <cfRule type="expression" dxfId="22" priority="14" stopIfTrue="1">
      <formula>ISERROR($I33)=TRUE</formula>
    </cfRule>
  </conditionalFormatting>
  <conditionalFormatting sqref="I32:K32">
    <cfRule type="expression" dxfId="21" priority="15" stopIfTrue="1">
      <formula>ISERROR($I32)=TRUE</formula>
    </cfRule>
  </conditionalFormatting>
  <conditionalFormatting sqref="I39">
    <cfRule type="expression" dxfId="20" priority="1" stopIfTrue="1">
      <formula>ISERROR($I39)=TRUE</formula>
    </cfRule>
  </conditionalFormatting>
  <dataValidations count="3">
    <dataValidation type="list" allowBlank="1" showDropDown="0" showInputMessage="1" showErrorMessage="1" sqref="E13:E23">
      <formula1>INDIRECT($B13)</formula1>
    </dataValidation>
    <dataValidation type="list" allowBlank="1" showDropDown="0" showInputMessage="1" showErrorMessage="1" sqref="F31:F39 B13:B23">
      <formula1>費目</formula1>
    </dataValidation>
    <dataValidation allowBlank="0" showDropDown="1" showInputMessage="1" showErrorMessage="1" sqref="D39:E40 C31:E38"/>
  </dataValidations>
  <pageMargins left="0.47244094488188981" right="0.47244094488188981" top="0.9055118110236221" bottom="0.6692913385826772" header="0.51181102362204722" footer="0.39370078740157483"/>
  <pageSetup paperSize="9" firstPageNumber="2" fitToWidth="1" fitToHeight="1" orientation="portrait" usePrinterDefaults="1" useFirstPageNumber="1" r:id="rId1"/>
  <headerFooter alignWithMargins="0">
    <oddHeader xml:space="preserve">&amp;C
</oddHeader>
    <oddFooter>&amp;C2</oddFooter>
  </headerFooter>
  <rowBreaks count="1" manualBreakCount="1">
    <brk id="40" max="15" man="1"/>
  </rowBreaks>
  <drawing r:id="rId2"/>
  <legacyDrawing r:id="rId3"/>
  <oleObjects>
    <mc:AlternateContent>
      <mc:Choice xmlns:x14="http://schemas.microsoft.com/office/spreadsheetml/2009/9/main" Requires="x14">
        <oleObject progId="Paint.Picture" shapeId="19464" r:id="rId4">
          <objectPr defaultSize="0" r:id="rId5">
            <anchor moveWithCells="1">
              <from xmlns:xdr="http://schemas.openxmlformats.org/drawingml/2006/spreadsheetDrawing">
                <xdr:col>0</xdr:col>
                <xdr:colOff>146050</xdr:colOff>
                <xdr:row>7</xdr:row>
                <xdr:rowOff>29845</xdr:rowOff>
              </from>
              <to xmlns:xdr="http://schemas.openxmlformats.org/drawingml/2006/spreadsheetDrawing">
                <xdr:col>15</xdr:col>
                <xdr:colOff>282575</xdr:colOff>
                <xdr:row>26</xdr:row>
                <xdr:rowOff>137795</xdr:rowOff>
              </to>
            </anchor>
          </objectPr>
        </oleObject>
      </mc:Choice>
      <mc:Fallback>
        <oleObject progId="Paint.Picture" shapeId="1946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AG40"/>
  <sheetViews>
    <sheetView showGridLines="0" view="pageBreakPreview" zoomScaleSheetLayoutView="100" workbookViewId="0">
      <selection activeCell="Q2" sqref="Q2"/>
    </sheetView>
  </sheetViews>
  <sheetFormatPr defaultRowHeight="20.100000000000001" customHeight="1"/>
  <cols>
    <col min="1" max="1" width="7.25" style="1" customWidth="1"/>
    <col min="2" max="2" width="2.375" style="1" customWidth="1"/>
    <col min="3" max="3" width="4.625" style="1" customWidth="1"/>
    <col min="4" max="4" width="2.625" style="2" customWidth="1"/>
    <col min="5" max="5" width="6" style="1" customWidth="1"/>
    <col min="6" max="6" width="6" style="2" customWidth="1"/>
    <col min="7" max="16" width="6" style="1" customWidth="1"/>
    <col min="17" max="17" width="6" style="3" customWidth="1"/>
    <col min="18" max="30" width="9" style="3" bestFit="1" customWidth="1"/>
    <col min="31" max="31" width="9" style="1" bestFit="1" customWidth="1"/>
    <col min="32" max="16384" width="9" style="1" customWidth="1"/>
  </cols>
  <sheetData>
    <row r="1" spans="1:33" s="4" customFormat="1" ht="16.5" hidden="1" customHeight="1">
      <c r="A1" s="11"/>
      <c r="B1" s="25"/>
      <c r="C1" s="25"/>
      <c r="D1" s="39"/>
      <c r="E1" s="39"/>
      <c r="F1" s="39"/>
      <c r="G1" s="59"/>
      <c r="H1" s="59"/>
      <c r="I1" s="59"/>
      <c r="J1" s="59"/>
      <c r="K1" s="59"/>
      <c r="L1" s="59"/>
      <c r="M1" s="59"/>
      <c r="N1" s="59"/>
      <c r="O1" s="59"/>
      <c r="P1" s="59"/>
      <c r="Q1" s="3"/>
      <c r="R1" s="3"/>
      <c r="S1" s="3"/>
      <c r="T1" s="78"/>
      <c r="U1" s="78"/>
      <c r="V1" s="78"/>
      <c r="W1" s="78"/>
      <c r="X1" s="78"/>
      <c r="Y1" s="78"/>
      <c r="Z1" s="78"/>
      <c r="AA1" s="78"/>
      <c r="AB1" s="78"/>
      <c r="AC1" s="78"/>
      <c r="AD1" s="78"/>
      <c r="AE1" s="81"/>
      <c r="AF1" s="81"/>
      <c r="AG1" s="81"/>
    </row>
    <row r="2" spans="1:33" s="4" customFormat="1" ht="16.5" customHeight="1">
      <c r="A2" s="11"/>
      <c r="B2" s="25"/>
      <c r="C2" s="25"/>
      <c r="D2" s="39"/>
      <c r="E2" s="39"/>
      <c r="F2" s="39"/>
      <c r="G2" s="59"/>
      <c r="H2" s="59"/>
      <c r="I2" s="59"/>
      <c r="J2" s="59"/>
      <c r="K2" s="59"/>
      <c r="L2" s="59"/>
      <c r="M2" s="59"/>
      <c r="N2" s="59"/>
      <c r="O2" s="59"/>
      <c r="P2" s="59"/>
      <c r="Q2" s="3"/>
      <c r="R2" s="3"/>
      <c r="S2" s="3"/>
      <c r="T2" s="78"/>
      <c r="U2" s="78"/>
      <c r="V2" s="78"/>
      <c r="W2" s="78"/>
      <c r="X2" s="78"/>
      <c r="Y2" s="78"/>
      <c r="Z2" s="78"/>
      <c r="AA2" s="78"/>
      <c r="AB2" s="78"/>
      <c r="AC2" s="78"/>
      <c r="AD2" s="78"/>
      <c r="AE2" s="81"/>
      <c r="AF2" s="81"/>
      <c r="AG2" s="81"/>
    </row>
    <row r="3" spans="1:33" s="4" customFormat="1" ht="16.5" customHeight="1">
      <c r="A3" s="12" t="s">
        <v>161</v>
      </c>
      <c r="B3" s="25"/>
      <c r="C3" s="25"/>
      <c r="D3" s="39"/>
      <c r="E3" s="39"/>
      <c r="F3" s="39"/>
      <c r="G3" s="59"/>
      <c r="H3" s="59"/>
      <c r="I3" s="59"/>
      <c r="J3" s="59"/>
      <c r="K3" s="59"/>
      <c r="L3" s="59"/>
      <c r="M3" s="59"/>
      <c r="N3" s="59"/>
      <c r="O3" s="59"/>
      <c r="P3" s="59"/>
      <c r="Q3" s="3"/>
      <c r="R3" s="3"/>
      <c r="S3" s="3"/>
      <c r="T3" s="78"/>
      <c r="U3" s="78"/>
      <c r="V3" s="78"/>
      <c r="W3" s="78"/>
      <c r="X3" s="78"/>
      <c r="Y3" s="78"/>
      <c r="Z3" s="78"/>
      <c r="AA3" s="78"/>
      <c r="AB3" s="78"/>
      <c r="AC3" s="78"/>
      <c r="AD3" s="78"/>
      <c r="AE3" s="81"/>
      <c r="AF3" s="81"/>
      <c r="AG3" s="81"/>
    </row>
    <row r="4" spans="1:33" s="4" customFormat="1" ht="16.5" customHeight="1">
      <c r="A4" s="12" t="s">
        <v>24</v>
      </c>
      <c r="B4" s="25"/>
      <c r="C4" s="25"/>
      <c r="D4" s="39"/>
      <c r="E4" s="39"/>
      <c r="F4" s="39"/>
      <c r="G4" s="59"/>
      <c r="H4" s="59"/>
      <c r="I4" s="59"/>
      <c r="J4" s="59"/>
      <c r="K4" s="59"/>
      <c r="L4" s="59"/>
      <c r="M4" s="59"/>
      <c r="N4" s="59"/>
      <c r="O4" s="59"/>
      <c r="P4" s="59"/>
      <c r="Q4" s="3"/>
      <c r="R4" s="3"/>
      <c r="S4" s="3"/>
      <c r="T4" s="78"/>
      <c r="U4" s="78"/>
      <c r="V4" s="78"/>
      <c r="W4" s="78"/>
      <c r="X4" s="78"/>
      <c r="Y4" s="78"/>
      <c r="Z4" s="78"/>
      <c r="AA4" s="78"/>
      <c r="AB4" s="78"/>
      <c r="AC4" s="78"/>
      <c r="AD4" s="78"/>
      <c r="AE4" s="81"/>
      <c r="AF4" s="81"/>
      <c r="AG4" s="81"/>
    </row>
    <row r="5" spans="1:33" s="6" customFormat="1" ht="16.5" customHeight="1">
      <c r="A5" s="13" t="s">
        <v>8</v>
      </c>
      <c r="B5" s="14" t="s">
        <v>317</v>
      </c>
      <c r="C5" s="24"/>
      <c r="D5" s="24"/>
      <c r="E5" s="24"/>
      <c r="F5" s="24"/>
      <c r="G5" s="24"/>
      <c r="H5" s="24"/>
      <c r="I5" s="24"/>
      <c r="J5" s="24"/>
      <c r="K5" s="24"/>
      <c r="L5" s="24"/>
      <c r="M5" s="24"/>
      <c r="N5" s="24"/>
      <c r="O5" s="24"/>
      <c r="P5" s="24"/>
      <c r="Q5" s="72"/>
      <c r="R5" s="72"/>
      <c r="S5" s="72"/>
      <c r="T5" s="79"/>
      <c r="U5" s="80"/>
      <c r="V5" s="80"/>
      <c r="W5" s="80"/>
      <c r="X5" s="80"/>
      <c r="Y5" s="80"/>
      <c r="Z5" s="80"/>
      <c r="AA5" s="80"/>
      <c r="AB5" s="80"/>
      <c r="AC5" s="80"/>
      <c r="AD5" s="80"/>
      <c r="AE5" s="80"/>
      <c r="AF5" s="27"/>
      <c r="AG5" s="27"/>
    </row>
    <row r="6" spans="1:33" s="6" customFormat="1" ht="8.25" customHeight="1">
      <c r="A6" s="14"/>
      <c r="B6" s="15"/>
      <c r="C6" s="15"/>
      <c r="D6" s="15"/>
      <c r="E6" s="15"/>
      <c r="F6" s="15"/>
      <c r="G6" s="15"/>
      <c r="H6" s="15"/>
      <c r="I6" s="15"/>
      <c r="J6" s="15"/>
      <c r="K6" s="15"/>
      <c r="L6" s="15"/>
      <c r="M6" s="15"/>
      <c r="N6" s="15"/>
      <c r="O6" s="15"/>
      <c r="P6" s="15"/>
      <c r="Q6" s="72"/>
      <c r="R6" s="72"/>
      <c r="S6" s="72"/>
      <c r="T6" s="15"/>
      <c r="U6" s="15"/>
      <c r="V6" s="15"/>
      <c r="W6" s="15"/>
      <c r="X6" s="15"/>
      <c r="Y6" s="15"/>
      <c r="Z6" s="15"/>
      <c r="AA6" s="15"/>
      <c r="AB6" s="15"/>
      <c r="AC6" s="15"/>
      <c r="AD6" s="15"/>
      <c r="AE6" s="15"/>
      <c r="AF6" s="15"/>
      <c r="AG6" s="15"/>
    </row>
    <row r="7" spans="1:33" s="6" customFormat="1" ht="16.5" customHeight="1">
      <c r="A7" s="13" t="s">
        <v>28</v>
      </c>
      <c r="B7" s="14" t="s">
        <v>50</v>
      </c>
      <c r="C7" s="33"/>
      <c r="D7" s="33"/>
      <c r="E7" s="33"/>
      <c r="F7" s="33"/>
      <c r="G7" s="33"/>
      <c r="H7" s="33"/>
      <c r="I7" s="33"/>
      <c r="J7" s="33"/>
      <c r="K7" s="33"/>
      <c r="L7" s="33"/>
      <c r="M7" s="33"/>
      <c r="N7" s="33"/>
      <c r="O7" s="33"/>
      <c r="P7" s="33"/>
      <c r="Q7" s="72"/>
      <c r="R7" s="72"/>
      <c r="S7" s="72"/>
      <c r="T7" s="79"/>
      <c r="U7" s="80"/>
      <c r="V7" s="80"/>
      <c r="W7" s="80"/>
      <c r="X7" s="80"/>
      <c r="Y7" s="80"/>
      <c r="Z7" s="80"/>
      <c r="AA7" s="80"/>
      <c r="AB7" s="80"/>
      <c r="AC7" s="80"/>
      <c r="AD7" s="80"/>
      <c r="AE7" s="80"/>
      <c r="AF7" s="27"/>
      <c r="AG7" s="27"/>
    </row>
    <row r="8" spans="1:33" s="6" customFormat="1" ht="8.25" customHeight="1">
      <c r="A8" s="14"/>
      <c r="B8" s="15"/>
      <c r="C8" s="15"/>
      <c r="D8" s="15"/>
      <c r="E8" s="15"/>
      <c r="F8" s="15"/>
      <c r="G8" s="15"/>
      <c r="H8" s="15"/>
      <c r="I8" s="15"/>
      <c r="J8" s="15"/>
      <c r="K8" s="15"/>
      <c r="L8" s="15"/>
      <c r="M8" s="15"/>
      <c r="N8" s="15"/>
      <c r="O8" s="15"/>
      <c r="P8" s="15"/>
      <c r="Q8" s="72"/>
      <c r="R8" s="72"/>
      <c r="S8" s="72"/>
      <c r="T8" s="15"/>
      <c r="U8" s="15"/>
      <c r="V8" s="15"/>
      <c r="W8" s="15"/>
      <c r="X8" s="15"/>
      <c r="Y8" s="15"/>
      <c r="Z8" s="15"/>
      <c r="AA8" s="15"/>
      <c r="AB8" s="15"/>
      <c r="AC8" s="15"/>
      <c r="AD8" s="15"/>
      <c r="AE8" s="15"/>
      <c r="AF8" s="15"/>
      <c r="AG8" s="15"/>
    </row>
    <row r="9" spans="1:33" s="6" customFormat="1" ht="16.5" customHeight="1">
      <c r="A9" s="13" t="s">
        <v>45</v>
      </c>
      <c r="B9" s="14" t="s">
        <v>3</v>
      </c>
      <c r="C9" s="24"/>
      <c r="D9" s="24"/>
      <c r="E9" s="24"/>
      <c r="F9" s="24"/>
      <c r="G9" s="24"/>
      <c r="H9" s="24"/>
      <c r="I9" s="24"/>
      <c r="J9" s="24"/>
      <c r="K9" s="24"/>
      <c r="L9" s="24"/>
      <c r="M9" s="24"/>
      <c r="N9" s="24"/>
      <c r="O9" s="24"/>
      <c r="P9" s="24"/>
      <c r="Q9" s="73"/>
      <c r="R9" s="72"/>
      <c r="S9" s="72"/>
      <c r="T9" s="79"/>
      <c r="U9" s="80"/>
      <c r="V9" s="80"/>
      <c r="W9" s="80"/>
      <c r="X9" s="80"/>
      <c r="Y9" s="80"/>
      <c r="Z9" s="80"/>
      <c r="AA9" s="80"/>
      <c r="AB9" s="80"/>
      <c r="AC9" s="80"/>
      <c r="AD9" s="80"/>
      <c r="AE9" s="80"/>
      <c r="AF9" s="27"/>
      <c r="AG9" s="27"/>
    </row>
    <row r="10" spans="1:33" s="6" customFormat="1" ht="16.5" customHeight="1">
      <c r="A10" s="15"/>
      <c r="B10" s="15"/>
      <c r="C10" s="15"/>
      <c r="D10" s="15"/>
      <c r="E10" s="15"/>
      <c r="F10" s="15"/>
      <c r="G10" s="15"/>
      <c r="H10" s="15"/>
      <c r="I10" s="15"/>
      <c r="J10" s="15"/>
      <c r="K10" s="15"/>
      <c r="L10" s="15"/>
      <c r="M10" s="15"/>
      <c r="N10" s="15"/>
      <c r="O10" s="15"/>
      <c r="P10" s="15"/>
      <c r="Q10" s="72"/>
      <c r="R10" s="72"/>
      <c r="S10" s="72"/>
      <c r="T10" s="15"/>
      <c r="U10" s="15"/>
      <c r="V10" s="15"/>
      <c r="W10" s="15"/>
      <c r="X10" s="15"/>
      <c r="Y10" s="15"/>
      <c r="Z10" s="15"/>
      <c r="AA10" s="15"/>
      <c r="AB10" s="15"/>
      <c r="AC10" s="15"/>
      <c r="AD10" s="15"/>
      <c r="AE10" s="15"/>
      <c r="AF10" s="15"/>
      <c r="AG10" s="15"/>
    </row>
    <row r="11" spans="1:33" s="6" customFormat="1" ht="16.5" customHeight="1">
      <c r="A11" s="15"/>
      <c r="B11" s="15"/>
      <c r="C11" s="15"/>
      <c r="D11" s="15"/>
      <c r="E11" s="15"/>
      <c r="F11" s="15"/>
      <c r="G11" s="15"/>
      <c r="H11" s="15"/>
      <c r="I11" s="15"/>
      <c r="J11" s="15"/>
      <c r="K11" s="15"/>
      <c r="L11" s="15"/>
      <c r="M11" s="15"/>
      <c r="N11" s="15"/>
      <c r="O11" s="15"/>
      <c r="P11" s="15"/>
      <c r="Q11" s="72"/>
      <c r="R11" s="72"/>
      <c r="S11" s="72"/>
      <c r="T11" s="15"/>
      <c r="U11" s="15"/>
      <c r="V11" s="15"/>
      <c r="W11" s="15"/>
      <c r="X11" s="15"/>
      <c r="Y11" s="15"/>
      <c r="Z11" s="15"/>
      <c r="AA11" s="15"/>
      <c r="AB11" s="15"/>
      <c r="AC11" s="15"/>
      <c r="AD11" s="15"/>
      <c r="AE11" s="15"/>
      <c r="AF11" s="15"/>
      <c r="AG11" s="15"/>
    </row>
    <row r="12" spans="1:33" s="4" customFormat="1" ht="13.5" customHeight="1">
      <c r="A12" s="3"/>
      <c r="B12" s="3"/>
      <c r="C12" s="3"/>
      <c r="D12" s="40"/>
      <c r="E12" s="40"/>
      <c r="F12" s="40"/>
      <c r="Q12" s="3"/>
      <c r="R12" s="3"/>
      <c r="S12" s="3"/>
      <c r="T12" s="78"/>
      <c r="U12" s="78"/>
      <c r="V12" s="78"/>
      <c r="W12" s="78"/>
      <c r="X12" s="78"/>
      <c r="Y12" s="78"/>
      <c r="Z12" s="78"/>
      <c r="AA12" s="78"/>
      <c r="AB12" s="78"/>
      <c r="AC12" s="78"/>
      <c r="AD12" s="78"/>
      <c r="AE12" s="81"/>
      <c r="AF12" s="81"/>
      <c r="AG12" s="81"/>
    </row>
    <row r="13" spans="1:33" s="4" customFormat="1" ht="22.5" customHeight="1">
      <c r="D13" s="41"/>
      <c r="E13" s="41"/>
      <c r="F13" s="41"/>
      <c r="G13" s="25"/>
      <c r="Q13" s="3"/>
      <c r="R13" s="3"/>
      <c r="S13" s="3"/>
      <c r="T13" s="78"/>
      <c r="U13" s="78"/>
      <c r="V13" s="78"/>
      <c r="W13" s="78"/>
      <c r="X13" s="78"/>
      <c r="Y13" s="78"/>
      <c r="Z13" s="78"/>
      <c r="AA13" s="78"/>
      <c r="AB13" s="78"/>
      <c r="AC13" s="78"/>
      <c r="AD13" s="78"/>
      <c r="AE13" s="81"/>
      <c r="AF13" s="81"/>
      <c r="AG13" s="81"/>
    </row>
    <row r="14" spans="1:33" s="4" customFormat="1" ht="20.100000000000001" customHeight="1">
      <c r="A14" s="16"/>
      <c r="D14" s="41"/>
      <c r="E14" s="41"/>
      <c r="F14" s="41"/>
      <c r="Q14" s="74"/>
      <c r="R14" s="3"/>
      <c r="S14" s="3"/>
      <c r="T14" s="3"/>
      <c r="U14" s="3"/>
      <c r="V14" s="3"/>
      <c r="W14" s="3"/>
      <c r="X14" s="3"/>
      <c r="Y14" s="3"/>
      <c r="Z14" s="3"/>
      <c r="AA14" s="3"/>
      <c r="AB14" s="3"/>
      <c r="AC14" s="3"/>
      <c r="AD14" s="3"/>
    </row>
    <row r="15" spans="1:33" ht="18" customHeight="1">
      <c r="A15" s="17"/>
      <c r="B15" s="26"/>
      <c r="Q15" s="74"/>
    </row>
    <row r="16" spans="1:33" ht="18" customHeight="1">
      <c r="A16" s="17"/>
      <c r="B16" s="26"/>
    </row>
    <row r="17" spans="1:17" ht="18" customHeight="1">
      <c r="A17" s="17"/>
      <c r="B17" s="26"/>
    </row>
    <row r="18" spans="1:17" ht="18" customHeight="1">
      <c r="A18" s="17"/>
      <c r="B18" s="26"/>
    </row>
    <row r="19" spans="1:17" ht="18" customHeight="1">
      <c r="A19" s="17"/>
      <c r="B19" s="26"/>
    </row>
    <row r="20" spans="1:17" ht="18" customHeight="1">
      <c r="A20" s="17"/>
      <c r="B20" s="26"/>
    </row>
    <row r="21" spans="1:17" ht="18" customHeight="1">
      <c r="A21" s="17"/>
      <c r="B21" s="26"/>
    </row>
    <row r="22" spans="1:17" ht="18" customHeight="1">
      <c r="A22" s="17"/>
      <c r="B22" s="26"/>
    </row>
    <row r="23" spans="1:17" ht="18" customHeight="1">
      <c r="A23" s="17"/>
      <c r="B23" s="26"/>
    </row>
    <row r="24" spans="1:17" ht="18" customHeight="1">
      <c r="A24" s="17"/>
      <c r="B24" s="26"/>
    </row>
    <row r="25" spans="1:17" ht="18" customHeight="1">
      <c r="A25" s="17"/>
      <c r="B25" s="26"/>
    </row>
    <row r="26" spans="1:17" ht="18" customHeight="1">
      <c r="A26" s="17"/>
      <c r="B26" s="26"/>
    </row>
    <row r="27" spans="1:17" ht="32.25" customHeight="1">
      <c r="A27" s="17"/>
      <c r="B27" s="26"/>
    </row>
    <row r="28" spans="1:17" ht="18" customHeight="1">
      <c r="A28" s="17"/>
      <c r="B28" s="26"/>
    </row>
    <row r="29" spans="1:17" ht="18" customHeight="1">
      <c r="A29" s="17"/>
      <c r="B29" s="26"/>
    </row>
    <row r="30" spans="1:17" ht="25.5" customHeight="1">
      <c r="A30" s="14" t="s">
        <v>165</v>
      </c>
      <c r="B30" s="27"/>
      <c r="C30" s="27"/>
      <c r="D30" s="27"/>
      <c r="E30" s="27"/>
      <c r="F30" s="27"/>
      <c r="G30" s="27"/>
      <c r="H30" s="27"/>
      <c r="I30" s="27"/>
      <c r="J30" s="27"/>
      <c r="K30" s="27"/>
      <c r="L30" s="27"/>
      <c r="M30" s="27"/>
      <c r="N30" s="27"/>
      <c r="O30" s="27"/>
      <c r="P30" s="27"/>
      <c r="Q30" s="74"/>
    </row>
    <row r="31" spans="1:17" ht="13.5" customHeight="1">
      <c r="A31" s="18"/>
      <c r="B31" s="28"/>
      <c r="C31" s="34"/>
      <c r="D31" s="34"/>
      <c r="E31" s="34"/>
      <c r="F31" s="34"/>
      <c r="G31" s="34"/>
      <c r="H31" s="34"/>
      <c r="I31" s="34"/>
      <c r="J31" s="34"/>
      <c r="M31" s="34"/>
      <c r="N31" s="34"/>
      <c r="O31" s="34"/>
      <c r="P31" s="34" t="s">
        <v>193</v>
      </c>
    </row>
    <row r="32" spans="1:17" ht="27" customHeight="1">
      <c r="A32" s="19"/>
      <c r="B32" s="29"/>
      <c r="C32" s="29"/>
      <c r="D32" s="42"/>
      <c r="E32" s="46" t="s">
        <v>329</v>
      </c>
      <c r="F32" s="46" t="s">
        <v>61</v>
      </c>
      <c r="G32" s="46" t="s">
        <v>7</v>
      </c>
      <c r="H32" s="46" t="s">
        <v>64</v>
      </c>
      <c r="I32" s="46" t="s">
        <v>65</v>
      </c>
      <c r="J32" s="46" t="s">
        <v>52</v>
      </c>
      <c r="K32" s="46" t="s">
        <v>71</v>
      </c>
      <c r="L32" s="46" t="s">
        <v>41</v>
      </c>
      <c r="M32" s="46" t="s">
        <v>80</v>
      </c>
      <c r="N32" s="46" t="s">
        <v>69</v>
      </c>
      <c r="O32" s="46" t="s">
        <v>66</v>
      </c>
      <c r="P32" s="46" t="s">
        <v>307</v>
      </c>
      <c r="Q32" s="46" t="s">
        <v>316</v>
      </c>
    </row>
    <row r="33" spans="1:17" ht="21" customHeight="1">
      <c r="A33" s="20" t="s">
        <v>75</v>
      </c>
      <c r="B33" s="30"/>
      <c r="C33" s="35" t="s">
        <v>20</v>
      </c>
      <c r="D33" s="43"/>
      <c r="E33" s="189">
        <v>95.1</v>
      </c>
      <c r="F33" s="54">
        <v>94.8</v>
      </c>
      <c r="G33" s="52">
        <v>95.1</v>
      </c>
      <c r="H33" s="52">
        <v>94.9</v>
      </c>
      <c r="I33" s="52">
        <v>97.4</v>
      </c>
      <c r="J33" s="52">
        <v>98.2</v>
      </c>
      <c r="K33" s="52">
        <v>97.9</v>
      </c>
      <c r="L33" s="52">
        <v>98.7</v>
      </c>
      <c r="M33" s="67">
        <v>99.9</v>
      </c>
      <c r="N33" s="67">
        <v>100.1</v>
      </c>
      <c r="O33" s="67">
        <v>100</v>
      </c>
      <c r="P33" s="67">
        <v>100.2</v>
      </c>
      <c r="Q33" s="67">
        <v>103</v>
      </c>
    </row>
    <row r="34" spans="1:17" ht="21" customHeight="1">
      <c r="A34" s="21"/>
      <c r="B34" s="31"/>
      <c r="C34" s="36" t="s">
        <v>166</v>
      </c>
      <c r="D34" s="44"/>
      <c r="E34" s="190" t="s">
        <v>82</v>
      </c>
      <c r="F34" s="191">
        <v>-0.2</v>
      </c>
      <c r="G34" s="53">
        <v>0.3</v>
      </c>
      <c r="H34" s="53">
        <v>-0.2</v>
      </c>
      <c r="I34" s="53">
        <v>2.6</v>
      </c>
      <c r="J34" s="53">
        <v>0.8</v>
      </c>
      <c r="K34" s="53">
        <v>-0.3</v>
      </c>
      <c r="L34" s="53">
        <v>0.8</v>
      </c>
      <c r="M34" s="68">
        <v>1.2</v>
      </c>
      <c r="N34" s="68">
        <v>0.2</v>
      </c>
      <c r="O34" s="68">
        <v>-0.1</v>
      </c>
      <c r="P34" s="68">
        <v>0.2</v>
      </c>
      <c r="Q34" s="68">
        <v>2.8</v>
      </c>
    </row>
    <row r="35" spans="1:17" ht="21" customHeight="1">
      <c r="A35" s="20" t="s">
        <v>312</v>
      </c>
      <c r="B35" s="30"/>
      <c r="C35" s="37" t="s">
        <v>20</v>
      </c>
      <c r="D35" s="45"/>
      <c r="E35" s="49">
        <v>95.6</v>
      </c>
      <c r="F35" s="54">
        <v>95.4</v>
      </c>
      <c r="G35" s="54">
        <v>95.7</v>
      </c>
      <c r="H35" s="54">
        <v>95.5</v>
      </c>
      <c r="I35" s="54">
        <v>98</v>
      </c>
      <c r="J35" s="54">
        <v>98.5</v>
      </c>
      <c r="K35" s="54">
        <v>97.9</v>
      </c>
      <c r="L35" s="54">
        <v>98.8</v>
      </c>
      <c r="M35" s="67">
        <v>99.8</v>
      </c>
      <c r="N35" s="67">
        <v>100.2</v>
      </c>
      <c r="O35" s="67">
        <v>100</v>
      </c>
      <c r="P35" s="67">
        <v>100.2</v>
      </c>
      <c r="Q35" s="67">
        <v>102.8</v>
      </c>
    </row>
    <row r="36" spans="1:17" ht="21" customHeight="1">
      <c r="A36" s="21"/>
      <c r="B36" s="31"/>
      <c r="C36" s="36" t="s">
        <v>166</v>
      </c>
      <c r="D36" s="44"/>
      <c r="E36" s="190" t="s">
        <v>82</v>
      </c>
      <c r="F36" s="191">
        <v>-0.2</v>
      </c>
      <c r="G36" s="55">
        <v>0.4</v>
      </c>
      <c r="H36" s="55">
        <v>-0.2</v>
      </c>
      <c r="I36" s="55">
        <v>2.6</v>
      </c>
      <c r="J36" s="55">
        <v>0.5</v>
      </c>
      <c r="K36" s="55">
        <v>-0.6</v>
      </c>
      <c r="L36" s="55">
        <v>0.8</v>
      </c>
      <c r="M36" s="71">
        <v>1.1000000000000001</v>
      </c>
      <c r="N36" s="68">
        <v>0.3</v>
      </c>
      <c r="O36" s="68">
        <v>-0.2</v>
      </c>
      <c r="P36" s="68">
        <v>0.2</v>
      </c>
      <c r="Q36" s="68">
        <v>2.6</v>
      </c>
    </row>
    <row r="37" spans="1:17" ht="21" customHeight="1">
      <c r="A37" s="20" t="s">
        <v>48</v>
      </c>
      <c r="B37" s="30"/>
      <c r="C37" s="37" t="s">
        <v>20</v>
      </c>
      <c r="D37" s="45"/>
      <c r="E37" s="50" t="s">
        <v>82</v>
      </c>
      <c r="F37" s="192" t="s">
        <v>82</v>
      </c>
      <c r="G37" s="56" t="s">
        <v>82</v>
      </c>
      <c r="H37" s="56" t="s">
        <v>82</v>
      </c>
      <c r="I37" s="56" t="s">
        <v>82</v>
      </c>
      <c r="J37" s="54">
        <v>98.2</v>
      </c>
      <c r="K37" s="54">
        <v>98.6</v>
      </c>
      <c r="L37" s="54">
        <v>99.1</v>
      </c>
      <c r="M37" s="67">
        <v>99.6</v>
      </c>
      <c r="N37" s="67">
        <v>99.8</v>
      </c>
      <c r="O37" s="67">
        <v>100</v>
      </c>
      <c r="P37" s="67">
        <v>99.9</v>
      </c>
      <c r="Q37" s="67">
        <v>101</v>
      </c>
    </row>
    <row r="38" spans="1:17" ht="21" customHeight="1">
      <c r="A38" s="21"/>
      <c r="B38" s="31"/>
      <c r="C38" s="36" t="s">
        <v>166</v>
      </c>
      <c r="D38" s="44"/>
      <c r="E38" s="51" t="s">
        <v>82</v>
      </c>
      <c r="F38" s="193" t="s">
        <v>82</v>
      </c>
      <c r="G38" s="57" t="s">
        <v>82</v>
      </c>
      <c r="H38" s="57" t="s">
        <v>82</v>
      </c>
      <c r="I38" s="57" t="s">
        <v>82</v>
      </c>
      <c r="J38" s="57" t="s">
        <v>82</v>
      </c>
      <c r="K38" s="62">
        <v>0.4</v>
      </c>
      <c r="L38" s="62">
        <v>0.5</v>
      </c>
      <c r="M38" s="68">
        <v>0.5</v>
      </c>
      <c r="N38" s="68">
        <v>0.2</v>
      </c>
      <c r="O38" s="68">
        <v>0.2</v>
      </c>
      <c r="P38" s="68">
        <v>-0.1</v>
      </c>
      <c r="Q38" s="68">
        <v>1.1000000000000001</v>
      </c>
    </row>
    <row r="39" spans="1:17" ht="17.25" customHeight="1">
      <c r="A39" s="22" t="s">
        <v>83</v>
      </c>
      <c r="B39" s="32"/>
      <c r="D39" s="32"/>
      <c r="E39" s="32"/>
      <c r="F39" s="32"/>
      <c r="G39" s="60"/>
      <c r="H39" s="60"/>
      <c r="I39" s="60"/>
      <c r="J39" s="60"/>
      <c r="K39" s="60"/>
      <c r="L39" s="60"/>
      <c r="M39" s="60"/>
      <c r="N39" s="60"/>
      <c r="O39" s="60"/>
      <c r="P39" s="60"/>
    </row>
    <row r="40" spans="1:17" ht="18" customHeight="1">
      <c r="D40" s="32"/>
      <c r="E40" s="32"/>
      <c r="F40" s="32"/>
      <c r="G40" s="60"/>
    </row>
  </sheetData>
  <mergeCells count="10">
    <mergeCell ref="A32:D32"/>
    <mergeCell ref="C33:D33"/>
    <mergeCell ref="C34:D34"/>
    <mergeCell ref="C35:D35"/>
    <mergeCell ref="C36:D36"/>
    <mergeCell ref="C37:D37"/>
    <mergeCell ref="C38:D38"/>
    <mergeCell ref="A33:B34"/>
    <mergeCell ref="A35:B36"/>
    <mergeCell ref="A37:B38"/>
  </mergeCells>
  <phoneticPr fontId="20"/>
  <pageMargins left="0.74803149606299213" right="0.47244094488188981" top="0.70866141732283472" bottom="0.55118110236220474" header="0.51181102362204722" footer="0.51181102362204722"/>
  <pageSetup paperSize="9" scale="96" fitToWidth="1" fitToHeight="1" orientation="portrait" usePrinterDefaults="1" r:id="rId1"/>
  <headerFooter alignWithMargins="0">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Y44"/>
  <sheetViews>
    <sheetView showGridLines="0" view="pageBreakPreview" zoomScaleSheetLayoutView="100" workbookViewId="0">
      <selection activeCell="P1" sqref="P1"/>
    </sheetView>
  </sheetViews>
  <sheetFormatPr defaultRowHeight="20.100000000000001" customHeight="1"/>
  <cols>
    <col min="1" max="1" width="6.375" style="1" customWidth="1"/>
    <col min="2" max="3" width="5.875" style="1" customWidth="1"/>
    <col min="4" max="4" width="5.875" style="2" customWidth="1"/>
    <col min="5" max="8" width="5.875" style="1" customWidth="1"/>
    <col min="9" max="10" width="5.875" style="82" customWidth="1"/>
    <col min="11" max="15" width="5.875" style="1" customWidth="1"/>
    <col min="16" max="16" width="5.875" style="82" customWidth="1"/>
    <col min="17" max="23" width="9" style="1" bestFit="1" customWidth="1"/>
    <col min="24" max="16370" width="9" style="1" customWidth="1"/>
    <col min="16371" max="16384" width="8.7265625" style="1" customWidth="1"/>
  </cols>
  <sheetData>
    <row r="1" spans="1:22" ht="19.5" customHeight="1">
      <c r="A1" s="12" t="s">
        <v>38</v>
      </c>
    </row>
    <row r="2" spans="1:22" s="83" customFormat="1" ht="15.75" customHeight="1">
      <c r="A2" s="86"/>
      <c r="B2" s="101"/>
      <c r="C2" s="101"/>
      <c r="D2" s="124"/>
      <c r="E2" s="25"/>
      <c r="F2" s="137"/>
      <c r="G2" s="137"/>
      <c r="H2" s="101"/>
      <c r="I2" s="147"/>
      <c r="J2" s="157"/>
      <c r="K2" s="101"/>
      <c r="L2" s="173"/>
      <c r="M2" s="34"/>
      <c r="N2" s="214" t="s">
        <v>311</v>
      </c>
      <c r="O2" s="214"/>
      <c r="P2" s="214"/>
    </row>
    <row r="3" spans="1:22" s="84" customFormat="1" ht="8.25" customHeight="1">
      <c r="A3" s="87"/>
      <c r="B3" s="102" t="s">
        <v>43</v>
      </c>
      <c r="C3" s="116"/>
      <c r="D3" s="116"/>
      <c r="E3" s="128"/>
      <c r="F3" s="138" t="s">
        <v>72</v>
      </c>
      <c r="G3" s="128"/>
      <c r="H3" s="103" t="s">
        <v>70</v>
      </c>
      <c r="I3" s="148" t="s">
        <v>23</v>
      </c>
      <c r="J3" s="148" t="s">
        <v>73</v>
      </c>
      <c r="K3" s="148" t="s">
        <v>57</v>
      </c>
      <c r="L3" s="148" t="s">
        <v>88</v>
      </c>
      <c r="M3" s="148" t="s">
        <v>32</v>
      </c>
      <c r="N3" s="148" t="s">
        <v>12</v>
      </c>
      <c r="O3" s="148" t="s">
        <v>40</v>
      </c>
      <c r="P3" s="148" t="s">
        <v>93</v>
      </c>
    </row>
    <row r="4" spans="1:22" s="84" customFormat="1" ht="42" customHeight="1">
      <c r="A4" s="88"/>
      <c r="B4" s="103"/>
      <c r="C4" s="117" t="s">
        <v>87</v>
      </c>
      <c r="D4" s="117" t="s">
        <v>33</v>
      </c>
      <c r="E4" s="117" t="s">
        <v>98</v>
      </c>
      <c r="F4" s="139"/>
      <c r="G4" s="103" t="s">
        <v>47</v>
      </c>
      <c r="H4" s="103"/>
      <c r="I4" s="149"/>
      <c r="J4" s="158"/>
      <c r="K4" s="166"/>
      <c r="L4" s="166"/>
      <c r="M4" s="158"/>
      <c r="N4" s="166"/>
      <c r="O4" s="166"/>
      <c r="P4" s="166"/>
    </row>
    <row r="5" spans="1:22" s="85" customFormat="1" ht="27.95" customHeight="1">
      <c r="A5" s="89" t="s">
        <v>100</v>
      </c>
      <c r="B5" s="104">
        <f>'中分類1（浜松）'!H6</f>
        <v>103</v>
      </c>
      <c r="C5" s="104">
        <f>'中分類1（浜松）'!H7</f>
        <v>102.8</v>
      </c>
      <c r="D5" s="104">
        <f>'中分類1（浜松）'!H10</f>
        <v>101</v>
      </c>
      <c r="E5" s="104">
        <f>'中分類1（浜松）'!H11</f>
        <v>100.4</v>
      </c>
      <c r="F5" s="104">
        <f>'中分類1（浜松）'!H13</f>
        <v>103.5</v>
      </c>
      <c r="G5" s="104">
        <f>'中分類1（浜松）'!H14</f>
        <v>107.6</v>
      </c>
      <c r="H5" s="104">
        <f>'中分類1（浜松）'!H32</f>
        <v>104.9</v>
      </c>
      <c r="I5" s="104">
        <f>'中分類1（浜松）'!H38</f>
        <v>118.2</v>
      </c>
      <c r="J5" s="159">
        <f>'中分類1（浜松）'!H44</f>
        <v>103.9</v>
      </c>
      <c r="K5" s="159">
        <f>'中分類2（浜松）'!H6</f>
        <v>103</v>
      </c>
      <c r="L5" s="174">
        <f>'中分類2（浜松）'!H17</f>
        <v>99</v>
      </c>
      <c r="M5" s="104">
        <f>'中分類2（浜松）'!H22</f>
        <v>96.1</v>
      </c>
      <c r="N5" s="104">
        <f>'中分類2（浜松）'!H27</f>
        <v>94.6</v>
      </c>
      <c r="O5" s="104">
        <f>'中分類2（浜松）'!H32</f>
        <v>103.2</v>
      </c>
      <c r="P5" s="104">
        <f>'中分類2（浜松）'!H38</f>
        <v>101.3</v>
      </c>
    </row>
    <row r="6" spans="1:22" s="85" customFormat="1" ht="27.95" customHeight="1">
      <c r="A6" s="90" t="s">
        <v>68</v>
      </c>
      <c r="B6" s="105">
        <f>'中分類1（浜松）'!I6</f>
        <v>2.8</v>
      </c>
      <c r="C6" s="105">
        <f>'中分類1（浜松）'!I7</f>
        <v>2.6</v>
      </c>
      <c r="D6" s="105">
        <f>'中分類1（浜松）'!I10</f>
        <v>1.1000000000000001</v>
      </c>
      <c r="E6" s="105">
        <f>'中分類1（浜松）'!I11</f>
        <v>0.5</v>
      </c>
      <c r="F6" s="105">
        <f>'中分類1（浜松）'!I13</f>
        <v>3.5</v>
      </c>
      <c r="G6" s="105">
        <f>'中分類1（浜松）'!I14</f>
        <v>8.1999999999999993</v>
      </c>
      <c r="H6" s="105">
        <f>'中分類1（浜松）'!I32</f>
        <v>2</v>
      </c>
      <c r="I6" s="105">
        <f>'中分類1（浜松）'!I38</f>
        <v>18.5</v>
      </c>
      <c r="J6" s="160">
        <f>'中分類1（浜松）'!I44</f>
        <v>2.7</v>
      </c>
      <c r="K6" s="160">
        <f>'中分類2（浜松）'!I6</f>
        <v>2.2999999999999998</v>
      </c>
      <c r="L6" s="175">
        <f>'中分類2（浜松）'!I17</f>
        <v>-0.2</v>
      </c>
      <c r="M6" s="105">
        <f>'中分類2（浜松）'!I22</f>
        <v>-0.4</v>
      </c>
      <c r="N6" s="105">
        <f>'中分類2（浜松）'!I27</f>
        <v>-4.0999999999999996</v>
      </c>
      <c r="O6" s="105">
        <f>'中分類2（浜松）'!I32</f>
        <v>1.6</v>
      </c>
      <c r="P6" s="105">
        <f>'中分類2（浜松）'!I38</f>
        <v>0.6</v>
      </c>
    </row>
    <row r="7" spans="1:22" s="85" customFormat="1" ht="27.95" customHeight="1">
      <c r="A7" s="90" t="s">
        <v>101</v>
      </c>
      <c r="B7" s="106" t="s">
        <v>82</v>
      </c>
      <c r="C7" s="118">
        <v>2.4900000000000002</v>
      </c>
      <c r="D7" s="118">
        <v>0.94</v>
      </c>
      <c r="E7" s="118">
        <v>0.36</v>
      </c>
      <c r="F7" s="118">
        <v>0.91</v>
      </c>
      <c r="G7" s="118">
        <v>0.32</v>
      </c>
      <c r="H7" s="118">
        <v>0.41</v>
      </c>
      <c r="I7" s="118">
        <v>1.27</v>
      </c>
      <c r="J7" s="161">
        <v>0.11</v>
      </c>
      <c r="K7" s="167">
        <v>8.e-002</v>
      </c>
      <c r="L7" s="167">
        <v>-1.e-002</v>
      </c>
      <c r="M7" s="118">
        <v>-6.e-002</v>
      </c>
      <c r="N7" s="118">
        <v>-9.e-002</v>
      </c>
      <c r="O7" s="118">
        <v>0.15</v>
      </c>
      <c r="P7" s="118">
        <v>4.e-002</v>
      </c>
    </row>
    <row r="8" spans="1:22" ht="18" customHeight="1">
      <c r="A8" s="15"/>
      <c r="B8" s="26"/>
    </row>
    <row r="9" spans="1:22" ht="12" customHeight="1">
      <c r="A9" s="76"/>
      <c r="B9" s="3"/>
    </row>
    <row r="10" spans="1:22" ht="18.75" customHeight="1">
      <c r="A10" s="91"/>
      <c r="B10" s="107"/>
      <c r="D10" s="125"/>
      <c r="I10" s="150"/>
      <c r="J10" s="150"/>
      <c r="P10" s="150"/>
    </row>
    <row r="11" spans="1:22" ht="18.75" customHeight="1">
      <c r="A11" s="91"/>
      <c r="B11" s="108"/>
      <c r="D11" s="125"/>
      <c r="I11" s="150"/>
      <c r="J11" s="150"/>
      <c r="P11" s="150"/>
    </row>
    <row r="12" spans="1:22" ht="18" customHeight="1">
      <c r="A12" s="92"/>
      <c r="B12" s="109"/>
      <c r="C12" s="109"/>
      <c r="D12" s="109"/>
      <c r="E12" s="129"/>
      <c r="F12" s="129"/>
      <c r="G12" s="129"/>
      <c r="H12" s="143"/>
      <c r="I12" s="151"/>
      <c r="J12" s="143"/>
      <c r="K12" s="143"/>
      <c r="L12" s="109"/>
      <c r="M12" s="109"/>
      <c r="N12" s="109"/>
      <c r="O12" s="109"/>
      <c r="P12" s="150"/>
    </row>
    <row r="13" spans="1:22" ht="18" customHeight="1">
      <c r="A13" s="93"/>
      <c r="B13" s="92"/>
      <c r="C13" s="92"/>
      <c r="D13" s="92"/>
      <c r="E13" s="130"/>
      <c r="F13" s="130"/>
      <c r="G13" s="130"/>
      <c r="H13" s="130"/>
      <c r="I13" s="152"/>
      <c r="J13" s="152"/>
      <c r="K13" s="152"/>
      <c r="L13" s="131"/>
      <c r="M13" s="131"/>
      <c r="N13" s="131"/>
      <c r="O13" s="131"/>
      <c r="P13" s="131"/>
    </row>
    <row r="14" spans="1:22" ht="18" customHeight="1">
      <c r="A14" s="93"/>
      <c r="B14" s="92"/>
      <c r="C14" s="92"/>
      <c r="D14" s="92"/>
      <c r="E14" s="130"/>
      <c r="F14" s="130"/>
      <c r="G14" s="130"/>
      <c r="H14" s="130"/>
      <c r="I14" s="152"/>
      <c r="J14" s="152"/>
      <c r="K14" s="152"/>
      <c r="L14" s="131"/>
      <c r="M14" s="131"/>
      <c r="N14" s="131"/>
      <c r="O14" s="131"/>
      <c r="P14" s="131"/>
    </row>
    <row r="15" spans="1:22" ht="18" customHeight="1">
      <c r="A15" s="93"/>
      <c r="B15" s="92"/>
      <c r="C15" s="92"/>
      <c r="D15" s="92"/>
      <c r="E15" s="130"/>
      <c r="F15" s="130"/>
      <c r="G15" s="130"/>
      <c r="H15" s="130"/>
      <c r="I15" s="152"/>
      <c r="J15" s="152"/>
      <c r="K15" s="152"/>
      <c r="L15" s="131"/>
      <c r="M15" s="131"/>
      <c r="N15" s="131"/>
      <c r="O15" s="131"/>
      <c r="P15" s="131"/>
      <c r="Q15" s="183"/>
      <c r="R15" s="183"/>
      <c r="S15" s="183"/>
      <c r="T15" s="183"/>
      <c r="U15" s="183"/>
      <c r="V15" s="183"/>
    </row>
    <row r="16" spans="1:22" ht="18" customHeight="1">
      <c r="A16" s="93"/>
      <c r="B16" s="92"/>
      <c r="C16" s="92"/>
      <c r="D16" s="92"/>
      <c r="E16" s="130"/>
      <c r="F16" s="130"/>
      <c r="G16" s="130"/>
      <c r="H16" s="130"/>
      <c r="I16" s="152"/>
      <c r="J16" s="152"/>
      <c r="K16" s="152"/>
      <c r="L16" s="131"/>
      <c r="M16" s="131"/>
      <c r="N16" s="131"/>
      <c r="O16" s="131"/>
      <c r="P16" s="131"/>
      <c r="Q16" s="183"/>
      <c r="R16" s="183"/>
      <c r="S16" s="183"/>
      <c r="T16" s="183"/>
      <c r="U16" s="183"/>
      <c r="V16" s="183"/>
    </row>
    <row r="17" spans="1:25" ht="18" customHeight="1">
      <c r="A17" s="93"/>
      <c r="B17" s="92"/>
      <c r="C17" s="92"/>
      <c r="D17" s="92"/>
      <c r="E17" s="130"/>
      <c r="F17" s="130"/>
      <c r="G17" s="130"/>
      <c r="H17" s="130"/>
      <c r="I17" s="152"/>
      <c r="J17" s="152"/>
      <c r="K17" s="152"/>
      <c r="L17" s="131"/>
      <c r="M17" s="131"/>
      <c r="N17" s="131"/>
      <c r="O17" s="131"/>
      <c r="P17" s="131"/>
      <c r="Q17" s="183"/>
      <c r="R17" s="183"/>
      <c r="S17" s="183"/>
      <c r="T17" s="183"/>
      <c r="U17" s="183"/>
      <c r="V17" s="183"/>
    </row>
    <row r="18" spans="1:25" ht="18" customHeight="1">
      <c r="A18" s="93"/>
      <c r="B18" s="92"/>
      <c r="C18" s="92"/>
      <c r="D18" s="92"/>
      <c r="E18" s="130"/>
      <c r="F18" s="130"/>
      <c r="G18" s="130"/>
      <c r="H18" s="130"/>
      <c r="I18" s="152"/>
      <c r="J18" s="152"/>
      <c r="K18" s="152"/>
      <c r="L18" s="131"/>
      <c r="M18" s="131"/>
      <c r="N18" s="131"/>
      <c r="O18" s="131"/>
      <c r="P18" s="131"/>
      <c r="Q18" s="183"/>
      <c r="R18" s="183"/>
      <c r="S18" s="183"/>
      <c r="T18" s="183"/>
      <c r="U18" s="183"/>
      <c r="V18" s="183"/>
    </row>
    <row r="19" spans="1:25" ht="18" customHeight="1">
      <c r="A19" s="93"/>
      <c r="B19" s="92"/>
      <c r="C19" s="92"/>
      <c r="D19" s="92"/>
      <c r="E19" s="130"/>
      <c r="F19" s="130"/>
      <c r="G19" s="130"/>
      <c r="H19" s="130"/>
      <c r="I19" s="152"/>
      <c r="J19" s="152"/>
      <c r="K19" s="152"/>
      <c r="L19" s="131"/>
      <c r="M19" s="131"/>
      <c r="N19" s="131"/>
      <c r="O19" s="131"/>
      <c r="P19" s="150"/>
      <c r="Q19" s="183"/>
      <c r="R19" s="183"/>
      <c r="S19" s="183"/>
      <c r="T19" s="183"/>
      <c r="U19" s="183"/>
      <c r="V19" s="183"/>
    </row>
    <row r="20" spans="1:25" ht="18" customHeight="1">
      <c r="A20" s="93"/>
      <c r="B20" s="92"/>
      <c r="C20" s="92"/>
      <c r="D20" s="92"/>
      <c r="E20" s="130"/>
      <c r="F20" s="130"/>
      <c r="G20" s="130"/>
      <c r="H20" s="130"/>
      <c r="I20" s="152"/>
      <c r="J20" s="152"/>
      <c r="K20" s="152"/>
      <c r="L20" s="131"/>
      <c r="M20" s="131"/>
      <c r="N20" s="131"/>
      <c r="O20" s="131"/>
      <c r="P20" s="150"/>
      <c r="Q20" s="183"/>
      <c r="R20" s="183"/>
      <c r="S20" s="183"/>
      <c r="T20" s="183"/>
      <c r="U20" s="183"/>
      <c r="V20" s="183"/>
    </row>
    <row r="21" spans="1:25" ht="18" customHeight="1">
      <c r="A21" s="93"/>
      <c r="B21" s="92"/>
      <c r="C21" s="92"/>
      <c r="D21" s="92"/>
      <c r="E21" s="130"/>
      <c r="F21" s="130"/>
      <c r="G21" s="130"/>
      <c r="H21" s="130"/>
      <c r="I21" s="152"/>
      <c r="J21" s="152"/>
      <c r="K21" s="152"/>
      <c r="L21" s="131"/>
      <c r="M21" s="131"/>
      <c r="N21" s="131"/>
      <c r="O21" s="131"/>
      <c r="P21" s="150"/>
      <c r="Q21" s="183"/>
      <c r="R21" s="183"/>
      <c r="S21" s="183"/>
      <c r="T21" s="183"/>
      <c r="U21" s="183"/>
      <c r="V21" s="183"/>
    </row>
    <row r="22" spans="1:25" ht="18" customHeight="1">
      <c r="A22" s="93"/>
      <c r="B22" s="92"/>
      <c r="C22" s="92"/>
      <c r="D22" s="92"/>
      <c r="E22" s="130"/>
      <c r="F22" s="130"/>
      <c r="G22" s="130"/>
      <c r="H22" s="130"/>
      <c r="I22" s="152"/>
      <c r="J22" s="152"/>
      <c r="K22" s="152"/>
      <c r="L22" s="131"/>
      <c r="M22" s="131"/>
      <c r="N22" s="131"/>
      <c r="O22" s="131"/>
      <c r="P22" s="150"/>
      <c r="Q22" s="183"/>
      <c r="R22" s="183"/>
      <c r="S22" s="183"/>
      <c r="T22" s="183"/>
      <c r="U22" s="183"/>
      <c r="V22" s="183"/>
    </row>
    <row r="23" spans="1:25" ht="18" customHeight="1">
      <c r="A23" s="93"/>
      <c r="B23" s="92"/>
      <c r="C23" s="92"/>
      <c r="D23" s="92"/>
      <c r="E23" s="130"/>
      <c r="F23" s="130"/>
      <c r="G23" s="130"/>
      <c r="H23" s="130"/>
      <c r="I23" s="152"/>
      <c r="J23" s="152"/>
      <c r="K23" s="152"/>
      <c r="L23" s="131"/>
      <c r="M23" s="131"/>
      <c r="N23" s="131"/>
      <c r="O23" s="131"/>
      <c r="P23" s="184"/>
      <c r="Q23" s="183"/>
      <c r="R23" s="183"/>
      <c r="S23" s="183"/>
      <c r="T23" s="183"/>
      <c r="U23" s="183"/>
      <c r="V23" s="183"/>
    </row>
    <row r="24" spans="1:25" ht="18" customHeight="1">
      <c r="A24" s="194"/>
      <c r="B24" s="110"/>
      <c r="C24" s="110"/>
      <c r="D24" s="110"/>
      <c r="E24" s="204"/>
      <c r="F24" s="204"/>
      <c r="G24" s="204"/>
      <c r="H24" s="204"/>
      <c r="I24" s="208"/>
      <c r="J24" s="208"/>
      <c r="K24" s="208"/>
      <c r="L24" s="132"/>
      <c r="M24" s="132"/>
      <c r="N24" s="132"/>
      <c r="O24" s="132"/>
      <c r="P24" s="216"/>
    </row>
    <row r="25" spans="1:25" ht="18" customHeight="1">
      <c r="A25" s="194"/>
      <c r="B25" s="110"/>
      <c r="C25" s="110"/>
      <c r="D25" s="110"/>
      <c r="E25" s="204"/>
      <c r="F25" s="204"/>
      <c r="G25" s="204"/>
      <c r="H25" s="204"/>
      <c r="I25" s="208"/>
      <c r="J25" s="208"/>
      <c r="K25" s="208"/>
      <c r="L25" s="132"/>
      <c r="M25" s="132"/>
      <c r="N25" s="132"/>
      <c r="O25" s="132"/>
      <c r="P25" s="216"/>
    </row>
    <row r="26" spans="1:25" ht="18" customHeight="1">
      <c r="A26" s="194"/>
      <c r="B26" s="110"/>
      <c r="C26" s="110"/>
      <c r="D26" s="110"/>
      <c r="E26" s="204"/>
      <c r="F26" s="204"/>
      <c r="G26" s="204"/>
      <c r="H26" s="204"/>
      <c r="I26" s="208"/>
      <c r="J26" s="208"/>
      <c r="K26" s="208"/>
      <c r="L26" s="132"/>
      <c r="M26" s="132"/>
      <c r="N26" s="132"/>
      <c r="O26" s="132"/>
      <c r="P26" s="216"/>
    </row>
    <row r="27" spans="1:25" ht="18" customHeight="1">
      <c r="A27" s="194"/>
      <c r="B27" s="110"/>
      <c r="C27" s="110"/>
      <c r="D27" s="110"/>
      <c r="E27" s="204"/>
      <c r="F27" s="204"/>
      <c r="G27" s="204"/>
      <c r="H27" s="204"/>
      <c r="I27" s="208"/>
      <c r="J27" s="208"/>
      <c r="K27" s="208"/>
      <c r="L27" s="132"/>
      <c r="M27" s="132"/>
      <c r="N27" s="132"/>
      <c r="O27" s="132"/>
      <c r="P27" s="216"/>
    </row>
    <row r="28" spans="1:25" ht="18" customHeight="1">
      <c r="A28" s="12" t="s">
        <v>117</v>
      </c>
      <c r="B28" s="110"/>
      <c r="C28" s="110"/>
      <c r="D28" s="110"/>
      <c r="E28" s="204"/>
      <c r="F28" s="204"/>
      <c r="G28" s="204"/>
      <c r="H28" s="204"/>
      <c r="I28" s="208"/>
      <c r="J28" s="208"/>
      <c r="K28" s="208"/>
      <c r="L28" s="132"/>
      <c r="M28" s="132"/>
      <c r="N28" s="132"/>
      <c r="O28" s="132"/>
      <c r="P28" s="216"/>
    </row>
    <row r="29" spans="1:25" ht="18" customHeight="1">
      <c r="A29" s="72" t="s">
        <v>119</v>
      </c>
      <c r="B29" s="3"/>
      <c r="C29" s="18"/>
      <c r="D29" s="126"/>
      <c r="E29" s="18"/>
      <c r="F29" s="18"/>
      <c r="G29" s="18"/>
      <c r="H29" s="18"/>
      <c r="I29" s="110"/>
      <c r="J29" s="110"/>
      <c r="K29" s="18"/>
      <c r="L29" s="18" t="s">
        <v>171</v>
      </c>
      <c r="M29" s="18"/>
      <c r="N29" s="18"/>
      <c r="O29" s="18"/>
      <c r="P29" s="110"/>
    </row>
    <row r="30" spans="1:25" ht="18.75" customHeight="1">
      <c r="A30" s="195"/>
      <c r="B30" s="200" t="s">
        <v>121</v>
      </c>
      <c r="C30" s="119"/>
      <c r="D30" s="119"/>
      <c r="E30" s="144" t="s">
        <v>122</v>
      </c>
      <c r="F30" s="144"/>
      <c r="G30" s="144"/>
      <c r="H30" s="206"/>
      <c r="I30" s="153" t="s">
        <v>127</v>
      </c>
      <c r="J30" s="210"/>
      <c r="K30" s="212"/>
      <c r="L30" s="176" t="s">
        <v>128</v>
      </c>
      <c r="M30" s="179"/>
      <c r="N30" s="179"/>
      <c r="O30" s="179"/>
      <c r="P30" s="185"/>
      <c r="Q30" s="183"/>
      <c r="R30" s="183"/>
      <c r="S30" s="183"/>
      <c r="T30" s="183"/>
      <c r="U30" s="183"/>
      <c r="V30" s="183"/>
      <c r="W30" s="183"/>
      <c r="X30" s="183"/>
      <c r="Y30" s="183"/>
    </row>
    <row r="31" spans="1:25" ht="18.75" customHeight="1">
      <c r="A31" s="87" t="s">
        <v>78</v>
      </c>
      <c r="B31" s="112" t="s">
        <v>158</v>
      </c>
      <c r="C31" s="120"/>
      <c r="D31" s="120"/>
      <c r="E31" s="134"/>
      <c r="F31" s="140" t="s">
        <v>133</v>
      </c>
      <c r="G31" s="140"/>
      <c r="H31" s="207"/>
      <c r="I31" s="209" t="s">
        <v>272</v>
      </c>
      <c r="J31" s="211"/>
      <c r="K31" s="213"/>
      <c r="L31" s="112" t="s">
        <v>158</v>
      </c>
      <c r="M31" s="121"/>
      <c r="N31" s="121"/>
      <c r="O31" s="121"/>
      <c r="P31" s="186"/>
      <c r="Q31" s="183"/>
      <c r="R31" s="183"/>
      <c r="S31" s="183"/>
      <c r="T31" s="183"/>
      <c r="U31" s="183"/>
      <c r="V31" s="183"/>
      <c r="W31" s="183"/>
      <c r="X31" s="183"/>
      <c r="Y31" s="183"/>
    </row>
    <row r="32" spans="1:25" ht="18" customHeight="1">
      <c r="A32" s="196"/>
      <c r="B32" s="112" t="s">
        <v>159</v>
      </c>
      <c r="C32" s="202"/>
      <c r="D32" s="202"/>
      <c r="E32" s="205"/>
      <c r="F32" s="131" t="s">
        <v>153</v>
      </c>
      <c r="G32" s="131"/>
      <c r="H32" s="92"/>
      <c r="I32" s="154" t="s">
        <v>336</v>
      </c>
      <c r="J32" s="163"/>
      <c r="K32" s="170"/>
      <c r="L32" s="112" t="s">
        <v>321</v>
      </c>
      <c r="M32" s="121"/>
      <c r="N32" s="121"/>
      <c r="O32" s="121"/>
      <c r="P32" s="186"/>
      <c r="Q32" s="183"/>
      <c r="R32" s="183"/>
      <c r="S32" s="183"/>
      <c r="T32" s="183"/>
      <c r="U32" s="183"/>
      <c r="V32" s="183"/>
    </row>
    <row r="33" spans="1:22" ht="18" customHeight="1">
      <c r="A33" s="196"/>
      <c r="B33" s="112" t="s">
        <v>185</v>
      </c>
      <c r="C33" s="202"/>
      <c r="D33" s="202"/>
      <c r="E33" s="205"/>
      <c r="F33" s="131" t="s">
        <v>148</v>
      </c>
      <c r="G33" s="131"/>
      <c r="H33" s="92"/>
      <c r="I33" s="154" t="s">
        <v>337</v>
      </c>
      <c r="J33" s="163"/>
      <c r="K33" s="170"/>
      <c r="L33" s="112" t="s">
        <v>310</v>
      </c>
      <c r="M33" s="121"/>
      <c r="N33" s="121"/>
      <c r="O33" s="121"/>
      <c r="P33" s="186"/>
      <c r="Q33" s="183"/>
      <c r="R33" s="183"/>
      <c r="S33" s="183"/>
      <c r="T33" s="183"/>
      <c r="U33" s="183"/>
      <c r="V33" s="183"/>
    </row>
    <row r="34" spans="1:22" ht="18" customHeight="1">
      <c r="A34" s="196"/>
      <c r="B34" s="112" t="s">
        <v>205</v>
      </c>
      <c r="C34" s="131"/>
      <c r="D34" s="131"/>
      <c r="E34" s="135"/>
      <c r="F34" s="131" t="s">
        <v>133</v>
      </c>
      <c r="G34" s="131"/>
      <c r="H34" s="92"/>
      <c r="I34" s="154" t="s">
        <v>338</v>
      </c>
      <c r="J34" s="163"/>
      <c r="K34" s="170"/>
      <c r="L34" s="112" t="s">
        <v>320</v>
      </c>
      <c r="M34" s="121"/>
      <c r="N34" s="121"/>
      <c r="O34" s="121"/>
      <c r="P34" s="186"/>
    </row>
    <row r="35" spans="1:22" ht="18" customHeight="1">
      <c r="A35" s="196"/>
      <c r="B35" s="112" t="s">
        <v>160</v>
      </c>
      <c r="C35" s="132"/>
      <c r="D35" s="132"/>
      <c r="E35" s="205"/>
      <c r="F35" s="131" t="s">
        <v>137</v>
      </c>
      <c r="G35" s="131"/>
      <c r="H35" s="92"/>
      <c r="I35" s="154" t="s">
        <v>339</v>
      </c>
      <c r="J35" s="163"/>
      <c r="K35" s="170"/>
      <c r="L35" s="112" t="s">
        <v>323</v>
      </c>
      <c r="M35" s="121"/>
      <c r="N35" s="121"/>
      <c r="O35" s="121"/>
      <c r="P35" s="186"/>
    </row>
    <row r="36" spans="1:22" ht="18" customHeight="1">
      <c r="A36" s="196"/>
      <c r="B36" s="112" t="s">
        <v>142</v>
      </c>
      <c r="C36" s="131"/>
      <c r="D36" s="131"/>
      <c r="E36" s="135"/>
      <c r="F36" s="131" t="s">
        <v>137</v>
      </c>
      <c r="G36" s="131"/>
      <c r="H36" s="92"/>
      <c r="I36" s="154" t="s">
        <v>340</v>
      </c>
      <c r="J36" s="163"/>
      <c r="K36" s="170"/>
      <c r="L36" s="112"/>
      <c r="M36" s="121"/>
      <c r="N36" s="121"/>
      <c r="O36" s="121"/>
      <c r="P36" s="186"/>
      <c r="Q36" s="183"/>
      <c r="R36" s="183"/>
      <c r="S36" s="183"/>
      <c r="T36" s="183"/>
      <c r="U36" s="183"/>
      <c r="V36" s="183"/>
    </row>
    <row r="37" spans="1:22" ht="18" customHeight="1">
      <c r="A37" s="196"/>
      <c r="B37" s="112" t="s">
        <v>141</v>
      </c>
      <c r="C37" s="131"/>
      <c r="D37" s="131"/>
      <c r="E37" s="135"/>
      <c r="F37" s="131" t="s">
        <v>137</v>
      </c>
      <c r="G37" s="131"/>
      <c r="H37" s="92"/>
      <c r="I37" s="154" t="s">
        <v>341</v>
      </c>
      <c r="J37" s="163"/>
      <c r="K37" s="170"/>
      <c r="L37" s="112"/>
      <c r="M37" s="121"/>
      <c r="N37" s="121"/>
      <c r="O37" s="121"/>
      <c r="P37" s="186"/>
    </row>
    <row r="38" spans="1:22" ht="18" customHeight="1">
      <c r="A38" s="196"/>
      <c r="B38" s="112" t="s">
        <v>202</v>
      </c>
      <c r="C38" s="202"/>
      <c r="D38" s="202"/>
      <c r="E38" s="205"/>
      <c r="F38" s="131" t="s">
        <v>137</v>
      </c>
      <c r="G38" s="131"/>
      <c r="H38" s="92"/>
      <c r="I38" s="154" t="s">
        <v>342</v>
      </c>
      <c r="J38" s="163"/>
      <c r="K38" s="170"/>
      <c r="L38" s="112" t="s">
        <v>300</v>
      </c>
      <c r="M38" s="121"/>
      <c r="N38" s="121"/>
      <c r="O38" s="121"/>
      <c r="P38" s="186"/>
      <c r="Q38" s="183"/>
      <c r="R38" s="183"/>
      <c r="S38" s="183"/>
      <c r="T38" s="183"/>
      <c r="U38" s="183"/>
      <c r="V38" s="183"/>
    </row>
    <row r="39" spans="1:22" ht="18" customHeight="1">
      <c r="A39" s="197"/>
      <c r="B39" s="112" t="s">
        <v>146</v>
      </c>
      <c r="C39" s="202"/>
      <c r="D39" s="202"/>
      <c r="E39" s="205"/>
      <c r="F39" s="131" t="s">
        <v>137</v>
      </c>
      <c r="G39" s="131"/>
      <c r="H39" s="92"/>
      <c r="I39" s="154" t="s">
        <v>343</v>
      </c>
      <c r="J39" s="163"/>
      <c r="K39" s="170"/>
      <c r="L39" s="114" t="s">
        <v>324</v>
      </c>
      <c r="M39" s="123"/>
      <c r="N39" s="123"/>
      <c r="O39" s="123"/>
      <c r="P39" s="188"/>
      <c r="Q39" s="183"/>
      <c r="R39" s="183"/>
      <c r="S39" s="183"/>
      <c r="T39" s="183"/>
      <c r="U39" s="183"/>
      <c r="V39" s="183"/>
    </row>
    <row r="40" spans="1:22" ht="18" customHeight="1">
      <c r="A40" s="87" t="s">
        <v>176</v>
      </c>
      <c r="B40" s="113" t="s">
        <v>305</v>
      </c>
      <c r="C40" s="140"/>
      <c r="D40" s="140"/>
      <c r="E40" s="134"/>
      <c r="F40" s="140" t="s">
        <v>153</v>
      </c>
      <c r="G40" s="140"/>
      <c r="H40" s="140"/>
      <c r="I40" s="209" t="s">
        <v>344</v>
      </c>
      <c r="J40" s="211"/>
      <c r="K40" s="213"/>
      <c r="L40" s="112" t="s">
        <v>325</v>
      </c>
      <c r="M40" s="121"/>
      <c r="N40" s="121"/>
      <c r="O40" s="121"/>
      <c r="P40" s="186"/>
    </row>
    <row r="41" spans="1:22" ht="18" customHeight="1">
      <c r="A41" s="99"/>
      <c r="B41" s="114" t="s">
        <v>154</v>
      </c>
      <c r="C41" s="142"/>
      <c r="D41" s="142"/>
      <c r="E41" s="136"/>
      <c r="F41" s="142" t="s">
        <v>86</v>
      </c>
      <c r="G41" s="142"/>
      <c r="H41" s="142"/>
      <c r="I41" s="156" t="s">
        <v>345</v>
      </c>
      <c r="J41" s="165"/>
      <c r="K41" s="172"/>
      <c r="L41" s="114" t="s">
        <v>326</v>
      </c>
      <c r="M41" s="123"/>
      <c r="N41" s="123"/>
      <c r="O41" s="123"/>
      <c r="P41" s="188"/>
    </row>
    <row r="42" spans="1:22" ht="18" customHeight="1">
      <c r="A42" s="198"/>
      <c r="B42" s="201"/>
      <c r="C42" s="198"/>
      <c r="D42" s="203"/>
      <c r="E42" s="198"/>
      <c r="F42" s="198"/>
      <c r="G42" s="198"/>
      <c r="H42" s="198"/>
      <c r="I42" s="198"/>
      <c r="J42" s="198"/>
      <c r="K42" s="198"/>
      <c r="L42" s="198"/>
      <c r="M42" s="198"/>
      <c r="N42" s="198"/>
      <c r="O42" s="215"/>
      <c r="P42" s="150"/>
      <c r="Q42" s="183"/>
      <c r="R42" s="183"/>
      <c r="S42" s="183"/>
      <c r="T42" s="183"/>
      <c r="U42" s="183"/>
    </row>
    <row r="44" spans="1:22" ht="20.100000000000001" customHeight="1">
      <c r="A44" s="199"/>
    </row>
  </sheetData>
  <mergeCells count="33">
    <mergeCell ref="N2:P2"/>
    <mergeCell ref="B30:D30"/>
    <mergeCell ref="E30:H30"/>
    <mergeCell ref="I30:K30"/>
    <mergeCell ref="L30:P30"/>
    <mergeCell ref="I31:K31"/>
    <mergeCell ref="I32:K32"/>
    <mergeCell ref="I33:K33"/>
    <mergeCell ref="I34:K34"/>
    <mergeCell ref="I35:K35"/>
    <mergeCell ref="I36:K36"/>
    <mergeCell ref="I37:K37"/>
    <mergeCell ref="I38:K38"/>
    <mergeCell ref="I39:K39"/>
    <mergeCell ref="F40:H40"/>
    <mergeCell ref="I40:K40"/>
    <mergeCell ref="L40:P40"/>
    <mergeCell ref="F41:H41"/>
    <mergeCell ref="I41:K41"/>
    <mergeCell ref="L41:P41"/>
    <mergeCell ref="B3:B4"/>
    <mergeCell ref="F3:F4"/>
    <mergeCell ref="H3:H4"/>
    <mergeCell ref="I3:I4"/>
    <mergeCell ref="J3:J4"/>
    <mergeCell ref="K3:K4"/>
    <mergeCell ref="L3:L4"/>
    <mergeCell ref="M3:M4"/>
    <mergeCell ref="N3:N4"/>
    <mergeCell ref="O3:O4"/>
    <mergeCell ref="P3:P4"/>
    <mergeCell ref="A40:A41"/>
    <mergeCell ref="A31:A39"/>
  </mergeCells>
  <phoneticPr fontId="20"/>
  <conditionalFormatting sqref="I41">
    <cfRule type="expression" dxfId="19" priority="1" stopIfTrue="1">
      <formula>ISERROR($I41)=TRUE</formula>
    </cfRule>
  </conditionalFormatting>
  <conditionalFormatting sqref="I40">
    <cfRule type="expression" dxfId="18" priority="2" stopIfTrue="1">
      <formula>ISERROR($I40)=TRUE</formula>
    </cfRule>
  </conditionalFormatting>
  <conditionalFormatting sqref="I39">
    <cfRule type="expression" dxfId="17" priority="3" stopIfTrue="1">
      <formula>ISERROR($I39)=TRUE</formula>
    </cfRule>
  </conditionalFormatting>
  <conditionalFormatting sqref="I38">
    <cfRule type="expression" dxfId="16" priority="4" stopIfTrue="1">
      <formula>ISERROR($I38)=TRUE</formula>
    </cfRule>
  </conditionalFormatting>
  <conditionalFormatting sqref="I37">
    <cfRule type="expression" dxfId="15" priority="5" stopIfTrue="1">
      <formula>ISERROR($I37)=TRUE</formula>
    </cfRule>
  </conditionalFormatting>
  <conditionalFormatting sqref="I36">
    <cfRule type="expression" dxfId="14" priority="6" stopIfTrue="1">
      <formula>ISERROR($I36)=TRUE</formula>
    </cfRule>
  </conditionalFormatting>
  <conditionalFormatting sqref="I35">
    <cfRule type="expression" dxfId="13" priority="7" stopIfTrue="1">
      <formula>ISERROR($I35)=TRUE</formula>
    </cfRule>
  </conditionalFormatting>
  <conditionalFormatting sqref="I34">
    <cfRule type="expression" dxfId="12" priority="8" stopIfTrue="1">
      <formula>ISERROR($I34)=TRUE</formula>
    </cfRule>
  </conditionalFormatting>
  <conditionalFormatting sqref="I33">
    <cfRule type="expression" dxfId="11" priority="9" stopIfTrue="1">
      <formula>ISERROR($I33)=TRUE</formula>
    </cfRule>
  </conditionalFormatting>
  <conditionalFormatting sqref="I32">
    <cfRule type="expression" dxfId="10" priority="10" stopIfTrue="1">
      <formula>ISERROR($I32)=TRUE</formula>
    </cfRule>
  </conditionalFormatting>
  <conditionalFormatting sqref="I31">
    <cfRule type="expression" dxfId="9" priority="19" stopIfTrue="1">
      <formula>ISERROR($I31)=TRUE</formula>
    </cfRule>
  </conditionalFormatting>
  <conditionalFormatting sqref="I13:K28">
    <cfRule type="expression" dxfId="8" priority="39" stopIfTrue="1">
      <formula>ISERROR($I13)=TRUE</formula>
    </cfRule>
  </conditionalFormatting>
  <dataValidations count="3">
    <dataValidation type="list" allowBlank="1" showDropDown="0" showInputMessage="1" showErrorMessage="1" sqref="E34:E37 E13:E28">
      <formula1>INDIRECT($B13)</formula1>
    </dataValidation>
    <dataValidation type="list" allowBlank="1" showDropDown="0" showInputMessage="1" showErrorMessage="1" sqref="B13:B27 F31:F41">
      <formula1>費目</formula1>
    </dataValidation>
    <dataValidation allowBlank="0" showDropDown="1" showInputMessage="1" showErrorMessage="1" sqref="C31:E33 C38:E39"/>
  </dataValidations>
  <pageMargins left="0.47244094488188981" right="0.47244094488188981" top="0.9055118110236221" bottom="0.6692913385826772" header="0.51181102362204722" footer="0.39370078740157483"/>
  <pageSetup paperSize="9" scale="99" firstPageNumber="2" fitToWidth="1" fitToHeight="1" orientation="portrait" usePrinterDefaults="1" useFirstPageNumber="1" r:id="rId1"/>
  <headerFooter alignWithMargins="0">
    <oddHeader xml:space="preserve">&amp;C
</oddHeader>
    <oddFooter>&amp;C4</oddFooter>
  </headerFooter>
  <drawing r:id="rId2"/>
  <legacyDrawing r:id="rId3"/>
  <oleObjects>
    <mc:AlternateContent>
      <mc:Choice xmlns:x14="http://schemas.microsoft.com/office/spreadsheetml/2009/9/main" Requires="x14">
        <oleObject progId="Paint.Picture" shapeId="18444" r:id="rId4">
          <objectPr defaultSize="0" r:id="rId5">
            <anchor moveWithCells="1">
              <from xmlns:xdr="http://schemas.openxmlformats.org/drawingml/2006/spreadsheetDrawing">
                <xdr:col>0</xdr:col>
                <xdr:colOff>108585</xdr:colOff>
                <xdr:row>7</xdr:row>
                <xdr:rowOff>93980</xdr:rowOff>
              </from>
              <to xmlns:xdr="http://schemas.openxmlformats.org/drawingml/2006/spreadsheetDrawing">
                <xdr:col>15</xdr:col>
                <xdr:colOff>375920</xdr:colOff>
                <xdr:row>26</xdr:row>
                <xdr:rowOff>157480</xdr:rowOff>
              </to>
            </anchor>
          </objectPr>
        </oleObject>
      </mc:Choice>
      <mc:Fallback>
        <oleObject progId="Paint.Picture" shapeId="18444"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13"/>
  </sheetPr>
  <dimension ref="A2:I47"/>
  <sheetViews>
    <sheetView workbookViewId="0">
      <selection activeCell="A25" sqref="A25"/>
    </sheetView>
  </sheetViews>
  <sheetFormatPr defaultRowHeight="13"/>
  <cols>
    <col min="1" max="1" width="9.625" style="217" customWidth="1"/>
    <col min="2" max="7" width="9.5" style="217" customWidth="1"/>
    <col min="8" max="9" width="9.5" style="218" customWidth="1"/>
    <col min="10" max="10" width="0.875" style="217" customWidth="1"/>
    <col min="11" max="11" width="9" style="217" bestFit="1" customWidth="1"/>
    <col min="12" max="16384" width="9" style="217" customWidth="1"/>
  </cols>
  <sheetData>
    <row r="2" spans="1:9">
      <c r="A2" s="12" t="s">
        <v>131</v>
      </c>
      <c r="B2" s="25"/>
      <c r="C2" s="25"/>
      <c r="D2" s="39"/>
      <c r="E2" s="25"/>
      <c r="F2" s="25"/>
      <c r="G2" s="25"/>
      <c r="H2" s="25"/>
      <c r="I2" s="25"/>
    </row>
    <row r="3" spans="1:9">
      <c r="A3" s="12"/>
      <c r="B3" s="25"/>
      <c r="C3" s="25"/>
      <c r="D3" s="39"/>
      <c r="E3" s="25"/>
      <c r="F3" s="25"/>
      <c r="G3" s="25"/>
      <c r="H3" s="25"/>
      <c r="I3" s="25"/>
    </row>
    <row r="4" spans="1:9" ht="12" customHeight="1">
      <c r="A4" s="109" t="s">
        <v>55</v>
      </c>
      <c r="B4" s="220"/>
      <c r="C4" s="220"/>
      <c r="D4" s="220"/>
      <c r="E4" s="25"/>
      <c r="F4" s="25"/>
      <c r="G4" s="25"/>
      <c r="H4" s="25"/>
      <c r="I4" s="25"/>
    </row>
    <row r="5" spans="1:9" ht="12" customHeight="1">
      <c r="A5" s="109" t="s">
        <v>17</v>
      </c>
      <c r="B5" s="109"/>
      <c r="C5" s="109"/>
      <c r="D5" s="223"/>
      <c r="E5" s="109"/>
      <c r="F5" s="109"/>
      <c r="G5" s="109"/>
      <c r="H5" s="109"/>
      <c r="I5" s="109"/>
    </row>
    <row r="6" spans="1:9" ht="12" customHeight="1">
      <c r="A6" s="109" t="s">
        <v>189</v>
      </c>
      <c r="B6" s="220"/>
      <c r="C6" s="220"/>
      <c r="D6" s="220"/>
      <c r="E6" s="25"/>
      <c r="F6" s="25"/>
      <c r="G6" s="25"/>
      <c r="H6" s="25"/>
      <c r="I6" s="25"/>
    </row>
    <row r="7" spans="1:9" ht="12" customHeight="1">
      <c r="A7" s="109" t="s">
        <v>135</v>
      </c>
      <c r="B7" s="109"/>
      <c r="C7" s="109"/>
      <c r="D7" s="223"/>
      <c r="E7" s="109"/>
      <c r="F7" s="109"/>
      <c r="G7" s="109"/>
      <c r="H7" s="109"/>
      <c r="I7" s="109"/>
    </row>
    <row r="8" spans="1:9" ht="12" customHeight="1">
      <c r="A8" s="109"/>
      <c r="B8" s="109"/>
      <c r="C8" s="109"/>
      <c r="D8" s="223"/>
      <c r="E8" s="109"/>
      <c r="F8" s="109"/>
      <c r="G8" s="109"/>
      <c r="H8" s="109"/>
      <c r="I8" s="109"/>
    </row>
    <row r="9" spans="1:9" ht="12" customHeight="1">
      <c r="A9" s="109" t="s">
        <v>11</v>
      </c>
      <c r="B9" s="220"/>
      <c r="C9" s="220"/>
      <c r="D9" s="220"/>
      <c r="E9" s="25"/>
      <c r="F9" s="25"/>
      <c r="G9" s="25"/>
      <c r="H9" s="25"/>
      <c r="I9" s="25"/>
    </row>
    <row r="10" spans="1:9" ht="12" customHeight="1">
      <c r="A10" s="25" t="s">
        <v>46</v>
      </c>
      <c r="B10" s="25"/>
      <c r="C10" s="25"/>
      <c r="D10" s="39"/>
      <c r="E10" s="25"/>
      <c r="F10" s="25"/>
      <c r="G10" s="25"/>
      <c r="H10" s="25"/>
      <c r="I10" s="25"/>
    </row>
    <row r="11" spans="1:9" ht="12" customHeight="1">
      <c r="A11" s="25"/>
      <c r="B11" s="25"/>
      <c r="C11" s="25"/>
      <c r="D11" s="25"/>
      <c r="E11" s="25"/>
      <c r="F11" s="25"/>
      <c r="G11" s="25"/>
      <c r="H11" s="25"/>
      <c r="I11" s="25"/>
    </row>
    <row r="12" spans="1:9" ht="12" customHeight="1">
      <c r="A12" s="109" t="s">
        <v>178</v>
      </c>
      <c r="B12" s="220"/>
      <c r="C12" s="220"/>
      <c r="D12" s="220"/>
      <c r="E12" s="25"/>
      <c r="F12" s="25"/>
      <c r="G12" s="25"/>
      <c r="H12" s="25"/>
      <c r="I12" s="25"/>
    </row>
    <row r="13" spans="1:9" ht="12" customHeight="1">
      <c r="A13" s="25" t="s">
        <v>179</v>
      </c>
      <c r="B13" s="25"/>
      <c r="C13" s="25"/>
      <c r="D13" s="39"/>
      <c r="E13" s="25"/>
      <c r="F13" s="25"/>
      <c r="G13" s="25"/>
      <c r="H13" s="25"/>
      <c r="I13" s="25"/>
    </row>
    <row r="14" spans="1:9" ht="12" customHeight="1">
      <c r="A14" s="25"/>
      <c r="B14" s="25"/>
      <c r="C14" s="25"/>
      <c r="D14" s="39"/>
      <c r="E14" s="25"/>
      <c r="F14" s="25"/>
      <c r="G14" s="25"/>
      <c r="H14" s="25"/>
      <c r="I14" s="25"/>
    </row>
    <row r="15" spans="1:9" ht="12" customHeight="1">
      <c r="A15" s="25"/>
      <c r="B15" s="25"/>
      <c r="C15" s="25"/>
      <c r="D15" s="39"/>
      <c r="E15" s="25"/>
      <c r="F15" s="25"/>
      <c r="G15" s="25"/>
      <c r="H15" s="25"/>
      <c r="I15" s="25"/>
    </row>
    <row r="16" spans="1:9" ht="12" customHeight="1">
      <c r="A16" s="25"/>
      <c r="B16" s="25"/>
      <c r="C16" s="25"/>
      <c r="D16" s="39"/>
      <c r="E16" s="25"/>
      <c r="F16" s="25"/>
      <c r="G16" s="25"/>
      <c r="H16" s="25"/>
      <c r="I16" s="25"/>
    </row>
    <row r="17" spans="1:9" ht="12" customHeight="1">
      <c r="A17" s="12" t="s">
        <v>180</v>
      </c>
      <c r="B17" s="25"/>
      <c r="C17" s="25"/>
      <c r="D17" s="39"/>
      <c r="E17" s="25"/>
      <c r="F17" s="25"/>
      <c r="G17" s="25"/>
      <c r="H17" s="25"/>
      <c r="I17" s="25"/>
    </row>
    <row r="18" spans="1:9" ht="12" customHeight="1">
      <c r="A18" s="25" t="s">
        <v>181</v>
      </c>
      <c r="B18" s="25"/>
      <c r="C18" s="25"/>
      <c r="D18" s="39"/>
      <c r="E18" s="25"/>
      <c r="F18" s="25"/>
      <c r="G18" s="25"/>
      <c r="H18" s="25"/>
      <c r="I18" s="25"/>
    </row>
    <row r="19" spans="1:9" ht="12" customHeight="1">
      <c r="A19" s="219" t="s">
        <v>183</v>
      </c>
      <c r="B19" s="25"/>
      <c r="C19" s="25"/>
      <c r="D19" s="39"/>
      <c r="E19" s="25"/>
      <c r="F19" s="25"/>
      <c r="G19" s="25"/>
      <c r="H19" s="25"/>
      <c r="I19" s="25"/>
    </row>
    <row r="20" spans="1:9" ht="12" customHeight="1">
      <c r="A20" s="110" t="s">
        <v>184</v>
      </c>
      <c r="B20" s="25"/>
      <c r="C20" s="25"/>
      <c r="D20" s="39"/>
      <c r="E20" s="25"/>
      <c r="F20" s="25"/>
      <c r="G20" s="25"/>
      <c r="H20" s="25"/>
      <c r="I20" s="25"/>
    </row>
    <row r="21" spans="1:9" ht="12" customHeight="1">
      <c r="A21" s="219" t="s">
        <v>188</v>
      </c>
      <c r="B21" s="25"/>
      <c r="C21" s="25"/>
      <c r="D21" s="39"/>
      <c r="E21" s="25"/>
      <c r="F21" s="25"/>
      <c r="G21" s="25"/>
      <c r="H21" s="25"/>
      <c r="I21" s="25"/>
    </row>
    <row r="22" spans="1:9" ht="12" customHeight="1">
      <c r="A22" s="219"/>
      <c r="B22" s="217" t="s">
        <v>34</v>
      </c>
      <c r="C22" s="25"/>
      <c r="D22" s="39"/>
      <c r="E22" s="25"/>
      <c r="F22" s="25"/>
      <c r="G22" s="25"/>
      <c r="H22" s="25"/>
      <c r="I22" s="25"/>
    </row>
    <row r="23" spans="1:9" ht="12" customHeight="1">
      <c r="A23" s="219"/>
      <c r="B23" s="221"/>
      <c r="C23" s="25"/>
      <c r="D23" s="39"/>
      <c r="E23" s="25"/>
      <c r="F23" s="25"/>
      <c r="G23" s="25"/>
      <c r="H23" s="25"/>
      <c r="I23" s="25"/>
    </row>
    <row r="24" spans="1:9" ht="12" customHeight="1">
      <c r="A24" s="25"/>
      <c r="B24" s="25"/>
      <c r="C24" s="25"/>
      <c r="D24" s="39"/>
      <c r="E24" s="25"/>
      <c r="F24" s="25"/>
      <c r="G24" s="25"/>
      <c r="H24" s="25"/>
      <c r="I24" s="25"/>
    </row>
    <row r="25" spans="1:9" ht="12" customHeight="1">
      <c r="A25" s="12"/>
      <c r="B25" s="25"/>
      <c r="C25" s="25"/>
      <c r="D25" s="39"/>
      <c r="E25" s="25"/>
      <c r="F25" s="25"/>
      <c r="G25" s="25"/>
      <c r="H25" s="25"/>
      <c r="I25" s="25"/>
    </row>
    <row r="26" spans="1:9" ht="12" customHeight="1">
      <c r="A26" s="25"/>
      <c r="B26" s="25"/>
      <c r="C26" s="25"/>
      <c r="D26" s="25"/>
      <c r="E26" s="25"/>
      <c r="F26" s="25"/>
      <c r="G26" s="25"/>
      <c r="H26" s="25"/>
      <c r="I26" s="25"/>
    </row>
    <row r="27" spans="1:9" ht="12" customHeight="1">
      <c r="A27" s="25"/>
      <c r="B27" s="24"/>
      <c r="C27" s="24"/>
      <c r="D27" s="24"/>
      <c r="E27" s="24"/>
      <c r="F27" s="24"/>
      <c r="G27" s="24"/>
      <c r="H27" s="25"/>
      <c r="I27" s="25"/>
    </row>
    <row r="28" spans="1:9" ht="12" customHeight="1">
      <c r="A28" s="25"/>
      <c r="B28" s="25"/>
      <c r="C28" s="25"/>
      <c r="D28" s="39"/>
      <c r="E28" s="25"/>
      <c r="F28" s="25"/>
      <c r="G28" s="25"/>
      <c r="H28" s="25"/>
      <c r="I28" s="25"/>
    </row>
    <row r="29" spans="1:9" ht="12" customHeight="1">
      <c r="A29" s="25"/>
      <c r="B29" s="85"/>
      <c r="C29" s="85"/>
      <c r="D29" s="224"/>
      <c r="E29" s="85"/>
      <c r="F29" s="85"/>
      <c r="G29" s="85"/>
      <c r="H29" s="85"/>
      <c r="I29" s="85"/>
    </row>
    <row r="30" spans="1:9" ht="12" customHeight="1">
      <c r="H30" s="217"/>
      <c r="I30" s="217"/>
    </row>
    <row r="31" spans="1:9">
      <c r="H31" s="217"/>
      <c r="I31" s="217"/>
    </row>
    <row r="32" spans="1:9">
      <c r="H32" s="217"/>
      <c r="I32" s="217"/>
    </row>
    <row r="33" spans="1:9">
      <c r="H33" s="217"/>
      <c r="I33" s="217"/>
    </row>
    <row r="34" spans="1:9">
      <c r="H34" s="217"/>
      <c r="I34" s="217"/>
    </row>
    <row r="35" spans="1:9">
      <c r="H35" s="217"/>
      <c r="I35" s="217"/>
    </row>
    <row r="36" spans="1:9">
      <c r="H36" s="217"/>
      <c r="I36" s="217"/>
    </row>
    <row r="37" spans="1:9">
      <c r="H37" s="217"/>
      <c r="I37" s="217"/>
    </row>
    <row r="38" spans="1:9" ht="16.5">
      <c r="A38" s="217" t="s">
        <v>130</v>
      </c>
      <c r="B38" s="222"/>
      <c r="H38" s="217"/>
      <c r="I38" s="217"/>
    </row>
    <row r="39" spans="1:9" ht="16.5">
      <c r="F39" s="225"/>
      <c r="H39" s="217"/>
      <c r="I39" s="217"/>
    </row>
    <row r="46" spans="1:9" ht="16.5">
      <c r="A46" s="217" t="s">
        <v>130</v>
      </c>
      <c r="B46" s="222"/>
    </row>
    <row r="47" spans="1:9" ht="16.5">
      <c r="F47" s="225"/>
    </row>
  </sheetData>
  <phoneticPr fontId="20"/>
  <pageMargins left="0.75" right="0.75" top="1" bottom="1" header="0.51200000000000001" footer="0.51200000000000001"/>
  <pageSetup paperSize="9" fitToWidth="1" fitToHeight="1" orientation="portrait" usePrinterDefaults="1" r:id="rId1"/>
  <headerFooter alignWithMargins="0">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13"/>
  </sheetPr>
  <dimension ref="A1:I52"/>
  <sheetViews>
    <sheetView showGridLines="0" view="pageBreakPreview" zoomScaleSheetLayoutView="100" workbookViewId="0">
      <selection activeCell="Q7" sqref="Q7"/>
    </sheetView>
  </sheetViews>
  <sheetFormatPr defaultRowHeight="14.45" customHeight="1"/>
  <cols>
    <col min="1" max="4" width="1.875" style="226" customWidth="1"/>
    <col min="5" max="5" width="22.125" style="226" customWidth="1"/>
    <col min="6" max="6" width="10.625" style="227" customWidth="1"/>
    <col min="7" max="9" width="15.625" style="228" customWidth="1"/>
    <col min="10" max="10" width="9" style="228" bestFit="1" customWidth="1"/>
    <col min="11" max="16384" width="9" style="228" customWidth="1"/>
  </cols>
  <sheetData>
    <row r="1" spans="1:9" ht="20.100000000000001" customHeight="1">
      <c r="B1" s="237"/>
      <c r="C1" s="237"/>
      <c r="D1" s="237"/>
      <c r="E1" s="237"/>
      <c r="F1" s="252"/>
      <c r="G1" s="258"/>
      <c r="H1" s="266"/>
      <c r="I1" s="274" t="s">
        <v>192</v>
      </c>
    </row>
    <row r="2" spans="1:9" ht="17.100000000000001" customHeight="1">
      <c r="B2" s="238"/>
      <c r="C2" s="237"/>
      <c r="D2" s="237"/>
      <c r="E2" s="237"/>
      <c r="F2" s="252"/>
      <c r="G2" s="259"/>
      <c r="H2" s="267"/>
      <c r="I2" s="267"/>
    </row>
    <row r="3" spans="1:9" s="229" customFormat="1" ht="13.5" customHeight="1">
      <c r="A3" s="231"/>
      <c r="B3" s="239"/>
      <c r="C3" s="239"/>
      <c r="D3" s="239"/>
      <c r="E3" s="247"/>
      <c r="F3" s="253" t="s">
        <v>194</v>
      </c>
      <c r="G3" s="260" t="s">
        <v>306</v>
      </c>
      <c r="H3" s="268" t="s">
        <v>167</v>
      </c>
      <c r="I3" s="260" t="s">
        <v>174</v>
      </c>
    </row>
    <row r="4" spans="1:9" s="229" customFormat="1" ht="13.5" customHeight="1">
      <c r="A4" s="232"/>
      <c r="B4" s="130"/>
      <c r="C4" s="130"/>
      <c r="D4" s="130"/>
      <c r="E4" s="248"/>
      <c r="F4" s="254"/>
      <c r="G4" s="261"/>
      <c r="H4" s="269"/>
      <c r="I4" s="261"/>
    </row>
    <row r="5" spans="1:9" s="229" customFormat="1" ht="13.5" customHeight="1">
      <c r="A5" s="233"/>
      <c r="B5" s="240"/>
      <c r="C5" s="240"/>
      <c r="D5" s="240"/>
      <c r="E5" s="249"/>
      <c r="F5" s="255"/>
      <c r="G5" s="262"/>
      <c r="H5" s="270"/>
      <c r="I5" s="262"/>
    </row>
    <row r="6" spans="1:9" s="230" customFormat="1" ht="15.75" customHeight="1">
      <c r="A6" s="234"/>
      <c r="B6" s="241" t="s">
        <v>92</v>
      </c>
      <c r="C6" s="241"/>
      <c r="D6" s="241"/>
      <c r="E6" s="241"/>
      <c r="F6" s="256">
        <v>10000</v>
      </c>
      <c r="G6" s="263">
        <v>99.1</v>
      </c>
      <c r="H6" s="271">
        <v>101.7</v>
      </c>
      <c r="I6" s="275">
        <v>2.6</v>
      </c>
    </row>
    <row r="7" spans="1:9" s="229" customFormat="1" ht="15.75" customHeight="1">
      <c r="A7" s="235"/>
      <c r="B7" s="135"/>
      <c r="C7" s="135" t="s">
        <v>87</v>
      </c>
      <c r="D7" s="135"/>
      <c r="E7" s="135"/>
      <c r="F7" s="256">
        <v>9566</v>
      </c>
      <c r="G7" s="264">
        <v>99.2</v>
      </c>
      <c r="H7" s="272">
        <v>101.5</v>
      </c>
      <c r="I7" s="276">
        <v>2.4</v>
      </c>
    </row>
    <row r="8" spans="1:9" s="229" customFormat="1" ht="15.75" customHeight="1">
      <c r="A8" s="235"/>
      <c r="B8" s="135"/>
      <c r="C8" s="135" t="s">
        <v>196</v>
      </c>
      <c r="D8" s="135"/>
      <c r="E8" s="135"/>
      <c r="F8" s="256">
        <v>8579</v>
      </c>
      <c r="G8" s="264">
        <v>99.2</v>
      </c>
      <c r="H8" s="272">
        <v>102.2</v>
      </c>
      <c r="I8" s="276">
        <v>3.1</v>
      </c>
    </row>
    <row r="9" spans="1:9" s="229" customFormat="1" ht="15.75" customHeight="1">
      <c r="A9" s="235"/>
      <c r="B9" s="135"/>
      <c r="C9" s="244" t="s">
        <v>198</v>
      </c>
      <c r="D9" s="245"/>
      <c r="E9" s="245"/>
      <c r="F9" s="256">
        <v>8145</v>
      </c>
      <c r="G9" s="264">
        <v>99.2</v>
      </c>
      <c r="H9" s="272">
        <v>102</v>
      </c>
      <c r="I9" s="276">
        <v>2.8</v>
      </c>
    </row>
    <row r="10" spans="1:9" s="229" customFormat="1" ht="15.75" customHeight="1">
      <c r="A10" s="235"/>
      <c r="B10" s="135"/>
      <c r="C10" s="244" t="s">
        <v>33</v>
      </c>
      <c r="D10" s="246"/>
      <c r="E10" s="250"/>
      <c r="F10" s="256">
        <v>8838</v>
      </c>
      <c r="G10" s="264">
        <v>98.9</v>
      </c>
      <c r="H10" s="272">
        <v>99.7</v>
      </c>
      <c r="I10" s="276">
        <v>0.8</v>
      </c>
    </row>
    <row r="11" spans="1:9" s="229" customFormat="1" ht="15.75" customHeight="1">
      <c r="A11" s="235"/>
      <c r="B11" s="135"/>
      <c r="C11" s="244" t="s">
        <v>94</v>
      </c>
      <c r="D11" s="244"/>
      <c r="E11" s="244"/>
      <c r="F11" s="256">
        <v>6555</v>
      </c>
      <c r="G11" s="264">
        <v>98.6</v>
      </c>
      <c r="H11" s="272">
        <v>98.6</v>
      </c>
      <c r="I11" s="276">
        <v>0</v>
      </c>
    </row>
    <row r="12" spans="1:9" s="230" customFormat="1" ht="15.75" customHeight="1">
      <c r="A12" s="235"/>
      <c r="B12" s="135"/>
      <c r="C12" s="244"/>
      <c r="D12" s="244"/>
      <c r="E12" s="244"/>
      <c r="F12" s="256"/>
      <c r="G12" s="264"/>
      <c r="H12" s="272"/>
      <c r="I12" s="276"/>
    </row>
    <row r="13" spans="1:9" s="229" customFormat="1" ht="15.75" customHeight="1">
      <c r="A13" s="235"/>
      <c r="B13" s="242" t="s">
        <v>109</v>
      </c>
      <c r="C13" s="242"/>
      <c r="D13" s="242"/>
      <c r="E13" s="242"/>
      <c r="F13" s="256">
        <v>2821</v>
      </c>
      <c r="G13" s="264">
        <v>99.6</v>
      </c>
      <c r="H13" s="272">
        <v>103.2</v>
      </c>
      <c r="I13" s="276">
        <v>3.6</v>
      </c>
    </row>
    <row r="14" spans="1:9" s="229" customFormat="1" ht="15.75" customHeight="1">
      <c r="A14" s="235"/>
      <c r="B14" s="135"/>
      <c r="C14" s="135" t="s">
        <v>157</v>
      </c>
      <c r="D14" s="135"/>
      <c r="E14" s="135"/>
      <c r="F14" s="256">
        <v>434</v>
      </c>
      <c r="G14" s="264">
        <v>98.1</v>
      </c>
      <c r="H14" s="272">
        <v>106.1</v>
      </c>
      <c r="I14" s="276">
        <v>8.1999999999999993</v>
      </c>
    </row>
    <row r="15" spans="1:9" s="229" customFormat="1" ht="15.75" customHeight="1">
      <c r="A15" s="235"/>
      <c r="B15" s="135"/>
      <c r="C15" s="135" t="s">
        <v>201</v>
      </c>
      <c r="D15" s="135"/>
      <c r="E15" s="135"/>
      <c r="F15" s="256">
        <v>2387</v>
      </c>
      <c r="G15" s="264">
        <v>99.9</v>
      </c>
      <c r="H15" s="272">
        <v>102.7</v>
      </c>
      <c r="I15" s="276">
        <v>2.8</v>
      </c>
    </row>
    <row r="16" spans="1:9" s="229" customFormat="1" ht="15.75" customHeight="1">
      <c r="A16" s="235"/>
      <c r="B16" s="135"/>
      <c r="C16" s="135"/>
      <c r="D16" s="135" t="s">
        <v>202</v>
      </c>
      <c r="E16" s="135"/>
      <c r="F16" s="256">
        <v>241</v>
      </c>
      <c r="G16" s="264">
        <v>98.3</v>
      </c>
      <c r="H16" s="272">
        <v>102.5</v>
      </c>
      <c r="I16" s="276">
        <v>4.4000000000000004</v>
      </c>
    </row>
    <row r="17" spans="1:9" s="229" customFormat="1" ht="15.75" customHeight="1">
      <c r="A17" s="235"/>
      <c r="B17" s="135"/>
      <c r="C17" s="135"/>
      <c r="D17" s="135" t="s">
        <v>169</v>
      </c>
      <c r="E17" s="135"/>
      <c r="F17" s="256">
        <v>222</v>
      </c>
      <c r="G17" s="264">
        <v>101.6</v>
      </c>
      <c r="H17" s="272">
        <v>114.1</v>
      </c>
      <c r="I17" s="276">
        <v>12.3</v>
      </c>
    </row>
    <row r="18" spans="1:9" s="229" customFormat="1" ht="15.75" customHeight="1">
      <c r="A18" s="235"/>
      <c r="B18" s="135"/>
      <c r="C18" s="135"/>
      <c r="D18" s="135"/>
      <c r="E18" s="135" t="s">
        <v>160</v>
      </c>
      <c r="F18" s="256">
        <v>121</v>
      </c>
      <c r="G18" s="264">
        <v>101.9</v>
      </c>
      <c r="H18" s="272">
        <v>116.6</v>
      </c>
      <c r="I18" s="276">
        <v>14.5</v>
      </c>
    </row>
    <row r="19" spans="1:9" s="229" customFormat="1" ht="15.75" customHeight="1">
      <c r="A19" s="235"/>
      <c r="B19" s="135"/>
      <c r="C19" s="135"/>
      <c r="D19" s="135" t="s">
        <v>138</v>
      </c>
      <c r="E19" s="135"/>
      <c r="F19" s="256">
        <v>248</v>
      </c>
      <c r="G19" s="264">
        <v>100.8</v>
      </c>
      <c r="H19" s="272">
        <v>101.1</v>
      </c>
      <c r="I19" s="276">
        <v>0.3</v>
      </c>
    </row>
    <row r="20" spans="1:9" s="229" customFormat="1" ht="15.75" customHeight="1">
      <c r="A20" s="235"/>
      <c r="B20" s="135"/>
      <c r="C20" s="135"/>
      <c r="D20" s="135" t="s">
        <v>152</v>
      </c>
      <c r="E20" s="135"/>
      <c r="F20" s="256">
        <v>132</v>
      </c>
      <c r="G20" s="264">
        <v>96.7</v>
      </c>
      <c r="H20" s="272">
        <v>99.2</v>
      </c>
      <c r="I20" s="276">
        <v>2.6</v>
      </c>
    </row>
    <row r="21" spans="1:9" s="229" customFormat="1" ht="15.75" customHeight="1">
      <c r="A21" s="235"/>
      <c r="B21" s="135"/>
      <c r="C21" s="135"/>
      <c r="D21" s="135" t="s">
        <v>63</v>
      </c>
      <c r="E21" s="135"/>
      <c r="F21" s="256">
        <v>319</v>
      </c>
      <c r="G21" s="264">
        <v>97</v>
      </c>
      <c r="H21" s="272">
        <v>101.6</v>
      </c>
      <c r="I21" s="276">
        <v>4.7</v>
      </c>
    </row>
    <row r="22" spans="1:9" s="229" customFormat="1" ht="15.75" customHeight="1">
      <c r="A22" s="235"/>
      <c r="B22" s="135"/>
      <c r="C22" s="135"/>
      <c r="D22" s="135"/>
      <c r="E22" s="135" t="s">
        <v>146</v>
      </c>
      <c r="F22" s="256">
        <v>215</v>
      </c>
      <c r="G22" s="264">
        <v>95.5</v>
      </c>
      <c r="H22" s="272">
        <v>101.9</v>
      </c>
      <c r="I22" s="276">
        <v>6.7</v>
      </c>
    </row>
    <row r="23" spans="1:9" s="229" customFormat="1" ht="15.75" customHeight="1">
      <c r="A23" s="235"/>
      <c r="B23" s="135"/>
      <c r="C23" s="135"/>
      <c r="D23" s="135" t="s">
        <v>164</v>
      </c>
      <c r="E23" s="135"/>
      <c r="F23" s="256">
        <v>108</v>
      </c>
      <c r="G23" s="264">
        <v>98.4</v>
      </c>
      <c r="H23" s="272">
        <v>101.6</v>
      </c>
      <c r="I23" s="276">
        <v>3.3</v>
      </c>
    </row>
    <row r="24" spans="1:9" s="229" customFormat="1" ht="15.75" customHeight="1">
      <c r="A24" s="235"/>
      <c r="B24" s="135"/>
      <c r="C24" s="135"/>
      <c r="D24" s="135"/>
      <c r="E24" s="135" t="s">
        <v>172</v>
      </c>
      <c r="F24" s="256">
        <v>98</v>
      </c>
      <c r="G24" s="264">
        <v>98.9</v>
      </c>
      <c r="H24" s="272">
        <v>102.3</v>
      </c>
      <c r="I24" s="276">
        <v>3.4</v>
      </c>
    </row>
    <row r="25" spans="1:9" s="229" customFormat="1" ht="15.75" customHeight="1">
      <c r="A25" s="235"/>
      <c r="B25" s="135"/>
      <c r="C25" s="135"/>
      <c r="D25" s="135" t="s">
        <v>62</v>
      </c>
      <c r="E25" s="135"/>
      <c r="F25" s="256">
        <v>124</v>
      </c>
      <c r="G25" s="264">
        <v>100.3</v>
      </c>
      <c r="H25" s="272">
        <v>104</v>
      </c>
      <c r="I25" s="276">
        <v>3.6</v>
      </c>
    </row>
    <row r="26" spans="1:9" s="229" customFormat="1" ht="15.75" customHeight="1">
      <c r="A26" s="235"/>
      <c r="B26" s="135"/>
      <c r="C26" s="135"/>
      <c r="D26" s="135" t="s">
        <v>136</v>
      </c>
      <c r="E26" s="135"/>
      <c r="F26" s="256">
        <v>246</v>
      </c>
      <c r="G26" s="264">
        <v>101.3</v>
      </c>
      <c r="H26" s="272">
        <v>105.1</v>
      </c>
      <c r="I26" s="276">
        <v>3.7</v>
      </c>
    </row>
    <row r="27" spans="1:9" s="229" customFormat="1" ht="15.75" customHeight="1">
      <c r="A27" s="235"/>
      <c r="B27" s="135"/>
      <c r="C27" s="135"/>
      <c r="D27" s="135" t="s">
        <v>142</v>
      </c>
      <c r="E27" s="135"/>
      <c r="F27" s="256">
        <v>427</v>
      </c>
      <c r="G27" s="264">
        <v>99.7</v>
      </c>
      <c r="H27" s="272">
        <v>102.4</v>
      </c>
      <c r="I27" s="276">
        <v>2.7</v>
      </c>
    </row>
    <row r="28" spans="1:9" s="229" customFormat="1" ht="15.75" customHeight="1">
      <c r="A28" s="235"/>
      <c r="B28" s="135"/>
      <c r="C28" s="135"/>
      <c r="D28" s="135" t="s">
        <v>58</v>
      </c>
      <c r="E28" s="135"/>
      <c r="F28" s="256">
        <v>171</v>
      </c>
      <c r="G28" s="264">
        <v>100.6</v>
      </c>
      <c r="H28" s="272">
        <v>103.2</v>
      </c>
      <c r="I28" s="276">
        <v>2.6</v>
      </c>
    </row>
    <row r="29" spans="1:9" s="229" customFormat="1" ht="15.75" customHeight="1">
      <c r="A29" s="235"/>
      <c r="B29" s="135"/>
      <c r="C29" s="135"/>
      <c r="D29" s="135" t="s">
        <v>108</v>
      </c>
      <c r="E29" s="135"/>
      <c r="F29" s="256">
        <v>104</v>
      </c>
      <c r="G29" s="264">
        <v>99.8</v>
      </c>
      <c r="H29" s="272">
        <v>99.4</v>
      </c>
      <c r="I29" s="276">
        <v>-0.4</v>
      </c>
    </row>
    <row r="30" spans="1:9" s="229" customFormat="1" ht="15.75" customHeight="1">
      <c r="A30" s="235"/>
      <c r="B30" s="135"/>
      <c r="C30" s="135"/>
      <c r="D30" s="135" t="s">
        <v>141</v>
      </c>
      <c r="E30" s="135"/>
      <c r="F30" s="256">
        <v>478</v>
      </c>
      <c r="G30" s="264">
        <v>100.1</v>
      </c>
      <c r="H30" s="272">
        <v>102.8</v>
      </c>
      <c r="I30" s="276">
        <v>2.6</v>
      </c>
    </row>
    <row r="31" spans="1:9" s="230" customFormat="1" ht="15.75" customHeight="1">
      <c r="A31" s="235"/>
      <c r="B31" s="135"/>
      <c r="C31" s="135"/>
      <c r="D31" s="135"/>
      <c r="E31" s="135"/>
      <c r="F31" s="256"/>
      <c r="G31" s="264"/>
      <c r="H31" s="272"/>
      <c r="I31" s="276"/>
    </row>
    <row r="32" spans="1:9" s="229" customFormat="1" ht="15.75" customHeight="1">
      <c r="A32" s="235"/>
      <c r="B32" s="242" t="s">
        <v>6</v>
      </c>
      <c r="C32" s="242"/>
      <c r="D32" s="242"/>
      <c r="E32" s="242"/>
      <c r="F32" s="256">
        <v>1948</v>
      </c>
      <c r="G32" s="264">
        <v>99.3</v>
      </c>
      <c r="H32" s="272">
        <v>99.5</v>
      </c>
      <c r="I32" s="276">
        <v>0.2</v>
      </c>
    </row>
    <row r="33" spans="1:9" s="229" customFormat="1" ht="15.75" customHeight="1">
      <c r="A33" s="235"/>
      <c r="B33" s="135"/>
      <c r="C33" s="135" t="s">
        <v>18</v>
      </c>
      <c r="D33" s="135"/>
      <c r="E33" s="135"/>
      <c r="F33" s="256">
        <v>527</v>
      </c>
      <c r="G33" s="264">
        <v>100.3</v>
      </c>
      <c r="H33" s="272">
        <v>101.5</v>
      </c>
      <c r="I33" s="276">
        <v>1.2</v>
      </c>
    </row>
    <row r="34" spans="1:9" s="229" customFormat="1" ht="15.75" customHeight="1">
      <c r="A34" s="235"/>
      <c r="B34" s="135"/>
      <c r="C34" s="135"/>
      <c r="D34" s="135" t="s">
        <v>185</v>
      </c>
      <c r="E34" s="135"/>
      <c r="F34" s="256">
        <v>1733</v>
      </c>
      <c r="G34" s="264">
        <v>99</v>
      </c>
      <c r="H34" s="272">
        <v>98.9</v>
      </c>
      <c r="I34" s="276">
        <v>-0.1</v>
      </c>
    </row>
    <row r="35" spans="1:9" s="229" customFormat="1" ht="15.75" customHeight="1">
      <c r="A35" s="235"/>
      <c r="B35" s="135"/>
      <c r="C35" s="135"/>
      <c r="D35" s="135"/>
      <c r="E35" s="251" t="s">
        <v>204</v>
      </c>
      <c r="F35" s="256">
        <v>312</v>
      </c>
      <c r="G35" s="264">
        <v>99.4</v>
      </c>
      <c r="H35" s="272">
        <v>99.5</v>
      </c>
      <c r="I35" s="276">
        <v>0.1</v>
      </c>
    </row>
    <row r="36" spans="1:9" s="229" customFormat="1" ht="15.75" customHeight="1">
      <c r="A36" s="235"/>
      <c r="B36" s="135"/>
      <c r="C36" s="135"/>
      <c r="D36" s="135" t="s">
        <v>102</v>
      </c>
      <c r="E36" s="135"/>
      <c r="F36" s="256">
        <v>215</v>
      </c>
      <c r="G36" s="264">
        <v>101.6</v>
      </c>
      <c r="H36" s="272">
        <v>104.3</v>
      </c>
      <c r="I36" s="276">
        <v>2.7</v>
      </c>
    </row>
    <row r="37" spans="1:9" s="230" customFormat="1" ht="15.75" customHeight="1">
      <c r="A37" s="235"/>
      <c r="B37" s="135"/>
      <c r="C37" s="135"/>
      <c r="D37" s="135"/>
      <c r="E37" s="135"/>
      <c r="F37" s="256"/>
      <c r="G37" s="264"/>
      <c r="H37" s="272"/>
      <c r="I37" s="276"/>
    </row>
    <row r="38" spans="1:9" s="229" customFormat="1" ht="15.75" customHeight="1">
      <c r="A38" s="235"/>
      <c r="B38" s="242" t="s">
        <v>147</v>
      </c>
      <c r="C38" s="242"/>
      <c r="D38" s="242"/>
      <c r="E38" s="242"/>
      <c r="F38" s="256">
        <v>720</v>
      </c>
      <c r="G38" s="264">
        <v>100.5</v>
      </c>
      <c r="H38" s="272">
        <v>119.6</v>
      </c>
      <c r="I38" s="276">
        <v>19</v>
      </c>
    </row>
    <row r="39" spans="1:9" s="229" customFormat="1" ht="15.75" customHeight="1">
      <c r="A39" s="235"/>
      <c r="B39" s="135"/>
      <c r="C39" s="135"/>
      <c r="D39" s="135" t="s">
        <v>158</v>
      </c>
      <c r="E39" s="135"/>
      <c r="F39" s="256">
        <v>355</v>
      </c>
      <c r="G39" s="264">
        <v>99</v>
      </c>
      <c r="H39" s="272">
        <v>126.6</v>
      </c>
      <c r="I39" s="276">
        <v>27.8</v>
      </c>
    </row>
    <row r="40" spans="1:9" s="229" customFormat="1" ht="15.75" customHeight="1">
      <c r="A40" s="235"/>
      <c r="B40" s="135"/>
      <c r="C40" s="135"/>
      <c r="D40" s="135" t="s">
        <v>205</v>
      </c>
      <c r="E40" s="135"/>
      <c r="F40" s="256">
        <v>192</v>
      </c>
      <c r="G40" s="264">
        <v>98.9</v>
      </c>
      <c r="H40" s="272">
        <v>118.3</v>
      </c>
      <c r="I40" s="276">
        <v>19.600000000000001</v>
      </c>
    </row>
    <row r="41" spans="1:9" s="229" customFormat="1" ht="15.75" customHeight="1">
      <c r="A41" s="235"/>
      <c r="B41" s="135"/>
      <c r="C41" s="135"/>
      <c r="D41" s="135" t="s">
        <v>49</v>
      </c>
      <c r="E41" s="135"/>
      <c r="F41" s="256">
        <v>14</v>
      </c>
      <c r="G41" s="264">
        <v>107.2</v>
      </c>
      <c r="H41" s="272">
        <v>124.6</v>
      </c>
      <c r="I41" s="276">
        <v>16.3</v>
      </c>
    </row>
    <row r="42" spans="1:9" s="229" customFormat="1" ht="15.75" customHeight="1">
      <c r="A42" s="235"/>
      <c r="B42" s="135"/>
      <c r="C42" s="135"/>
      <c r="D42" s="135" t="s">
        <v>163</v>
      </c>
      <c r="E42" s="135"/>
      <c r="F42" s="256">
        <v>160</v>
      </c>
      <c r="G42" s="264">
        <v>105.1</v>
      </c>
      <c r="H42" s="272">
        <v>105.1</v>
      </c>
      <c r="I42" s="276">
        <v>0</v>
      </c>
    </row>
    <row r="43" spans="1:9" s="230" customFormat="1" ht="15.75" customHeight="1">
      <c r="A43" s="235"/>
      <c r="B43" s="135"/>
      <c r="C43" s="135"/>
      <c r="D43" s="135"/>
      <c r="E43" s="135"/>
      <c r="F43" s="256"/>
      <c r="G43" s="264"/>
      <c r="H43" s="272"/>
      <c r="I43" s="276"/>
    </row>
    <row r="44" spans="1:9" s="229" customFormat="1" ht="15.75" customHeight="1">
      <c r="A44" s="235"/>
      <c r="B44" s="242" t="s">
        <v>39</v>
      </c>
      <c r="C44" s="242"/>
      <c r="D44" s="242"/>
      <c r="E44" s="242"/>
      <c r="F44" s="256">
        <v>394</v>
      </c>
      <c r="G44" s="264">
        <v>99.6</v>
      </c>
      <c r="H44" s="272">
        <v>102.3</v>
      </c>
      <c r="I44" s="276">
        <v>2.6</v>
      </c>
    </row>
    <row r="45" spans="1:9" s="229" customFormat="1" ht="15.75" customHeight="1">
      <c r="A45" s="235"/>
      <c r="B45" s="135"/>
      <c r="C45" s="135"/>
      <c r="D45" s="135" t="s">
        <v>143</v>
      </c>
      <c r="E45" s="135"/>
      <c r="F45" s="256">
        <v>135</v>
      </c>
      <c r="G45" s="264">
        <v>95</v>
      </c>
      <c r="H45" s="272">
        <v>95</v>
      </c>
      <c r="I45" s="276">
        <v>0</v>
      </c>
    </row>
    <row r="46" spans="1:9" s="229" customFormat="1" ht="15.75" customHeight="1">
      <c r="A46" s="235"/>
      <c r="B46" s="135"/>
      <c r="C46" s="135"/>
      <c r="D46" s="135" t="s">
        <v>208</v>
      </c>
      <c r="E46" s="135"/>
      <c r="F46" s="256">
        <v>34</v>
      </c>
      <c r="G46" s="264">
        <v>99.2</v>
      </c>
      <c r="H46" s="272">
        <v>97</v>
      </c>
      <c r="I46" s="276">
        <v>-2.2000000000000002</v>
      </c>
    </row>
    <row r="47" spans="1:9" s="229" customFormat="1" ht="15.75" customHeight="1">
      <c r="A47" s="235"/>
      <c r="B47" s="135"/>
      <c r="C47" s="135"/>
      <c r="D47" s="135" t="s">
        <v>211</v>
      </c>
      <c r="E47" s="135"/>
      <c r="F47" s="256">
        <v>25</v>
      </c>
      <c r="G47" s="264">
        <v>101.1</v>
      </c>
      <c r="H47" s="272">
        <v>106.2</v>
      </c>
      <c r="I47" s="276">
        <v>5.0999999999999996</v>
      </c>
    </row>
    <row r="48" spans="1:9" s="229" customFormat="1" ht="15.75" customHeight="1">
      <c r="A48" s="235"/>
      <c r="B48" s="135"/>
      <c r="C48" s="135"/>
      <c r="D48" s="135" t="s">
        <v>175</v>
      </c>
      <c r="E48" s="135"/>
      <c r="F48" s="256">
        <v>73</v>
      </c>
      <c r="G48" s="264">
        <v>101.9</v>
      </c>
      <c r="H48" s="272">
        <v>112.8</v>
      </c>
      <c r="I48" s="276">
        <v>10.8</v>
      </c>
    </row>
    <row r="49" spans="1:9" s="229" customFormat="1" ht="15.75" customHeight="1">
      <c r="A49" s="235"/>
      <c r="B49" s="135"/>
      <c r="C49" s="135"/>
      <c r="D49" s="135" t="s">
        <v>212</v>
      </c>
      <c r="E49" s="135"/>
      <c r="F49" s="256">
        <v>107</v>
      </c>
      <c r="G49" s="264">
        <v>103.7</v>
      </c>
      <c r="H49" s="272">
        <v>105.1</v>
      </c>
      <c r="I49" s="276">
        <v>1.4</v>
      </c>
    </row>
    <row r="50" spans="1:9" ht="15.75" customHeight="1">
      <c r="A50" s="235"/>
      <c r="B50" s="135"/>
      <c r="C50" s="135"/>
      <c r="D50" s="135" t="s">
        <v>214</v>
      </c>
      <c r="E50" s="135"/>
      <c r="F50" s="256">
        <v>19</v>
      </c>
      <c r="G50" s="264">
        <v>100</v>
      </c>
      <c r="H50" s="272">
        <v>101.5</v>
      </c>
      <c r="I50" s="276">
        <v>1.5</v>
      </c>
    </row>
    <row r="51" spans="1:9" ht="14.45" customHeight="1">
      <c r="A51" s="236"/>
      <c r="B51" s="243"/>
      <c r="C51" s="243"/>
      <c r="D51" s="243"/>
      <c r="E51" s="243"/>
      <c r="F51" s="257"/>
      <c r="G51" s="265"/>
      <c r="H51" s="273"/>
      <c r="I51" s="277"/>
    </row>
    <row r="52" spans="1:9" ht="14.45" customHeight="1">
      <c r="C52" s="226" t="s">
        <v>217</v>
      </c>
    </row>
  </sheetData>
  <mergeCells count="41">
    <mergeCell ref="B6:E6"/>
    <mergeCell ref="C7:E7"/>
    <mergeCell ref="C8:E8"/>
    <mergeCell ref="C9:E9"/>
    <mergeCell ref="C10:E10"/>
    <mergeCell ref="C11:E11"/>
    <mergeCell ref="B13:E13"/>
    <mergeCell ref="C14:E14"/>
    <mergeCell ref="C15:E15"/>
    <mergeCell ref="D16:E16"/>
    <mergeCell ref="D17:E17"/>
    <mergeCell ref="D19:E19"/>
    <mergeCell ref="D20:E20"/>
    <mergeCell ref="D21:E21"/>
    <mergeCell ref="D23:E23"/>
    <mergeCell ref="D25:E25"/>
    <mergeCell ref="D26:E26"/>
    <mergeCell ref="D27:E27"/>
    <mergeCell ref="D28:E28"/>
    <mergeCell ref="D29:E29"/>
    <mergeCell ref="D30:E30"/>
    <mergeCell ref="B32:E32"/>
    <mergeCell ref="C33:E33"/>
    <mergeCell ref="D34:E34"/>
    <mergeCell ref="D36:E36"/>
    <mergeCell ref="B38:E38"/>
    <mergeCell ref="D39:E39"/>
    <mergeCell ref="D40:E40"/>
    <mergeCell ref="D41:E41"/>
    <mergeCell ref="D42:E42"/>
    <mergeCell ref="B44:E44"/>
    <mergeCell ref="D45:E45"/>
    <mergeCell ref="D46:E46"/>
    <mergeCell ref="D47:E47"/>
    <mergeCell ref="D48:E48"/>
    <mergeCell ref="D49:E49"/>
    <mergeCell ref="D50:E50"/>
    <mergeCell ref="F3:F5"/>
    <mergeCell ref="G3:G5"/>
    <mergeCell ref="H3:H5"/>
    <mergeCell ref="I3:I5"/>
  </mergeCells>
  <phoneticPr fontId="20"/>
  <pageMargins left="0.39370078740157483" right="0.98425196850393704" top="0.78740157480314965" bottom="0.59055118110236227" header="0.78740157480314965" footer="0.51181102362204722"/>
  <pageSetup paperSize="9" scale="96"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13"/>
  </sheetPr>
  <dimension ref="A1:I52"/>
  <sheetViews>
    <sheetView showGridLines="0" view="pageBreakPreview" zoomScaleSheetLayoutView="100" workbookViewId="0">
      <selection activeCell="H45" sqref="H45"/>
    </sheetView>
  </sheetViews>
  <sheetFormatPr defaultRowHeight="14.45" customHeight="1"/>
  <cols>
    <col min="1" max="1" width="1.875" style="226" customWidth="1"/>
    <col min="2" max="4" width="1.875" style="278" customWidth="1"/>
    <col min="5" max="5" width="21.875" style="278" customWidth="1"/>
    <col min="6" max="6" width="10.625" style="227" customWidth="1"/>
    <col min="7" max="9" width="15.625" style="228" customWidth="1"/>
    <col min="10" max="10" width="9" style="228" bestFit="1" customWidth="1"/>
    <col min="11" max="16384" width="9" style="228" customWidth="1"/>
  </cols>
  <sheetData>
    <row r="1" spans="1:9" ht="20.100000000000001" customHeight="1">
      <c r="A1" s="279" t="s">
        <v>222</v>
      </c>
      <c r="B1" s="284"/>
      <c r="C1" s="284"/>
      <c r="D1" s="284"/>
      <c r="F1" s="252"/>
      <c r="G1" s="258"/>
      <c r="H1" s="266"/>
      <c r="I1" s="301"/>
    </row>
    <row r="2" spans="1:9" ht="17.100000000000001" customHeight="1">
      <c r="B2" s="285"/>
      <c r="C2" s="284"/>
      <c r="D2" s="284"/>
      <c r="E2" s="284"/>
      <c r="F2" s="252"/>
      <c r="G2" s="259"/>
      <c r="H2" s="267"/>
      <c r="I2" s="302" t="s">
        <v>15</v>
      </c>
    </row>
    <row r="3" spans="1:9" s="229" customFormat="1" ht="13.5" customHeight="1">
      <c r="A3" s="231"/>
      <c r="B3" s="286"/>
      <c r="C3" s="286"/>
      <c r="D3" s="286"/>
      <c r="E3" s="292"/>
      <c r="F3" s="253" t="s">
        <v>194</v>
      </c>
      <c r="G3" s="260" t="s">
        <v>306</v>
      </c>
      <c r="H3" s="268" t="s">
        <v>167</v>
      </c>
      <c r="I3" s="260" t="s">
        <v>174</v>
      </c>
    </row>
    <row r="4" spans="1:9" s="229" customFormat="1" ht="13.5" customHeight="1">
      <c r="A4" s="280"/>
      <c r="B4" s="274"/>
      <c r="C4" s="274"/>
      <c r="D4" s="274"/>
      <c r="E4" s="293"/>
      <c r="F4" s="254"/>
      <c r="G4" s="261"/>
      <c r="H4" s="269"/>
      <c r="I4" s="261"/>
    </row>
    <row r="5" spans="1:9" s="229" customFormat="1" ht="13.5" customHeight="1">
      <c r="A5" s="281"/>
      <c r="B5" s="287"/>
      <c r="C5" s="287"/>
      <c r="D5" s="287"/>
      <c r="E5" s="294"/>
      <c r="F5" s="255"/>
      <c r="G5" s="262"/>
      <c r="H5" s="270"/>
      <c r="I5" s="262"/>
    </row>
    <row r="6" spans="1:9" s="230" customFormat="1" ht="15.75" customHeight="1">
      <c r="A6" s="282"/>
      <c r="B6" s="241" t="s">
        <v>209</v>
      </c>
      <c r="C6" s="241"/>
      <c r="D6" s="241"/>
      <c r="E6" s="241"/>
      <c r="F6" s="297">
        <v>353</v>
      </c>
      <c r="G6" s="263">
        <v>99.1</v>
      </c>
      <c r="H6" s="271">
        <v>101.9</v>
      </c>
      <c r="I6" s="303">
        <v>2.8</v>
      </c>
    </row>
    <row r="7" spans="1:9" s="229" customFormat="1" ht="15.75" customHeight="1">
      <c r="A7" s="232"/>
      <c r="B7" s="135"/>
      <c r="C7" s="135"/>
      <c r="D7" s="135" t="s">
        <v>124</v>
      </c>
      <c r="E7" s="135"/>
      <c r="F7" s="256">
        <v>147</v>
      </c>
      <c r="G7" s="264">
        <v>99</v>
      </c>
      <c r="H7" s="272">
        <v>101.3</v>
      </c>
      <c r="I7" s="304">
        <v>2.4</v>
      </c>
    </row>
    <row r="8" spans="1:9" s="229" customFormat="1" ht="15.75" customHeight="1">
      <c r="A8" s="232"/>
      <c r="B8" s="135"/>
      <c r="C8" s="135"/>
      <c r="D8" s="135"/>
      <c r="E8" s="135" t="s">
        <v>224</v>
      </c>
      <c r="F8" s="256">
        <v>5</v>
      </c>
      <c r="G8" s="264">
        <v>96.4</v>
      </c>
      <c r="H8" s="272">
        <v>101</v>
      </c>
      <c r="I8" s="304">
        <v>4.9000000000000004</v>
      </c>
    </row>
    <row r="9" spans="1:9" s="229" customFormat="1" ht="15.75" customHeight="1">
      <c r="A9" s="232"/>
      <c r="B9" s="135"/>
      <c r="C9" s="135"/>
      <c r="D9" s="135"/>
      <c r="E9" s="135" t="s">
        <v>53</v>
      </c>
      <c r="F9" s="256">
        <v>142</v>
      </c>
      <c r="G9" s="264">
        <v>99</v>
      </c>
      <c r="H9" s="272">
        <v>101.3</v>
      </c>
      <c r="I9" s="304">
        <v>2.2999999999999998</v>
      </c>
    </row>
    <row r="10" spans="1:9" s="229" customFormat="1" ht="15.75" customHeight="1">
      <c r="A10" s="232"/>
      <c r="B10" s="135"/>
      <c r="C10" s="244"/>
      <c r="D10" s="135" t="s">
        <v>225</v>
      </c>
      <c r="E10" s="135"/>
      <c r="F10" s="256">
        <v>111</v>
      </c>
      <c r="G10" s="264">
        <v>99.4</v>
      </c>
      <c r="H10" s="272">
        <v>103.9</v>
      </c>
      <c r="I10" s="304">
        <v>4.5999999999999996</v>
      </c>
    </row>
    <row r="11" spans="1:9" s="229" customFormat="1" ht="15.75" customHeight="1">
      <c r="A11" s="232"/>
      <c r="B11" s="135"/>
      <c r="C11" s="135"/>
      <c r="D11" s="135"/>
      <c r="E11" s="135" t="s">
        <v>226</v>
      </c>
      <c r="F11" s="256">
        <v>73</v>
      </c>
      <c r="G11" s="264">
        <v>97.8</v>
      </c>
      <c r="H11" s="272">
        <v>103.9</v>
      </c>
      <c r="I11" s="304">
        <v>6.3</v>
      </c>
    </row>
    <row r="12" spans="1:9" s="230" customFormat="1" ht="15.75" customHeight="1">
      <c r="A12" s="232"/>
      <c r="B12" s="288"/>
      <c r="C12" s="135"/>
      <c r="D12" s="135"/>
      <c r="E12" s="135" t="s">
        <v>103</v>
      </c>
      <c r="F12" s="256">
        <v>38</v>
      </c>
      <c r="G12" s="264">
        <v>102.4</v>
      </c>
      <c r="H12" s="272">
        <v>103.9</v>
      </c>
      <c r="I12" s="304">
        <v>1.4</v>
      </c>
    </row>
    <row r="13" spans="1:9" s="229" customFormat="1" ht="15.75" customHeight="1">
      <c r="A13" s="232"/>
      <c r="B13" s="135"/>
      <c r="C13" s="135"/>
      <c r="D13" s="135" t="s">
        <v>200</v>
      </c>
      <c r="E13" s="135"/>
      <c r="F13" s="256">
        <v>49</v>
      </c>
      <c r="G13" s="264">
        <v>99.6</v>
      </c>
      <c r="H13" s="272">
        <v>98</v>
      </c>
      <c r="I13" s="304">
        <v>-1.6</v>
      </c>
    </row>
    <row r="14" spans="1:9" s="229" customFormat="1" ht="15.75" customHeight="1">
      <c r="A14" s="232"/>
      <c r="B14" s="135"/>
      <c r="C14" s="135"/>
      <c r="D14" s="291" t="s">
        <v>227</v>
      </c>
      <c r="E14" s="291"/>
      <c r="F14" s="256">
        <v>27</v>
      </c>
      <c r="G14" s="264">
        <v>97.2</v>
      </c>
      <c r="H14" s="272">
        <v>100.7</v>
      </c>
      <c r="I14" s="304">
        <v>3.7</v>
      </c>
    </row>
    <row r="15" spans="1:9" s="229" customFormat="1" ht="15.75" customHeight="1">
      <c r="A15" s="232"/>
      <c r="B15" s="135"/>
      <c r="C15" s="135"/>
      <c r="D15" s="135" t="s">
        <v>51</v>
      </c>
      <c r="E15" s="135"/>
      <c r="F15" s="256">
        <v>19</v>
      </c>
      <c r="G15" s="264">
        <v>100.5</v>
      </c>
      <c r="H15" s="272">
        <v>106.1</v>
      </c>
      <c r="I15" s="304">
        <v>5.5</v>
      </c>
    </row>
    <row r="16" spans="1:9" s="229" customFormat="1" ht="15.75" customHeight="1">
      <c r="A16" s="232"/>
      <c r="B16" s="135"/>
      <c r="C16" s="135"/>
      <c r="D16" s="135"/>
      <c r="E16" s="135"/>
      <c r="F16" s="256"/>
      <c r="G16" s="264"/>
      <c r="H16" s="272"/>
      <c r="I16" s="304"/>
    </row>
    <row r="17" spans="1:9" s="229" customFormat="1" ht="15.75" customHeight="1">
      <c r="A17" s="232"/>
      <c r="B17" s="242" t="s">
        <v>229</v>
      </c>
      <c r="C17" s="242"/>
      <c r="D17" s="242"/>
      <c r="E17" s="242"/>
      <c r="F17" s="256">
        <v>533</v>
      </c>
      <c r="G17" s="264">
        <v>99.4</v>
      </c>
      <c r="H17" s="272">
        <v>99.2</v>
      </c>
      <c r="I17" s="304">
        <v>-0.3</v>
      </c>
    </row>
    <row r="18" spans="1:9" s="229" customFormat="1" ht="15.75" customHeight="1">
      <c r="A18" s="232"/>
      <c r="B18" s="135"/>
      <c r="C18" s="135"/>
      <c r="D18" s="135" t="s">
        <v>207</v>
      </c>
      <c r="E18" s="135"/>
      <c r="F18" s="256">
        <v>124</v>
      </c>
      <c r="G18" s="264">
        <v>100.1</v>
      </c>
      <c r="H18" s="272">
        <v>100.5</v>
      </c>
      <c r="I18" s="304">
        <v>0.4</v>
      </c>
    </row>
    <row r="19" spans="1:9" s="229" customFormat="1" ht="15.75" customHeight="1">
      <c r="A19" s="232"/>
      <c r="B19" s="135"/>
      <c r="C19" s="135"/>
      <c r="D19" s="135" t="s">
        <v>74</v>
      </c>
      <c r="E19" s="135"/>
      <c r="F19" s="256">
        <v>95</v>
      </c>
      <c r="G19" s="264">
        <v>97.8</v>
      </c>
      <c r="H19" s="272">
        <v>99.4</v>
      </c>
      <c r="I19" s="304">
        <v>1.7</v>
      </c>
    </row>
    <row r="20" spans="1:9" s="229" customFormat="1" ht="15.75" customHeight="1">
      <c r="A20" s="232"/>
      <c r="B20" s="135"/>
      <c r="C20" s="135"/>
      <c r="D20" s="135" t="s">
        <v>4</v>
      </c>
      <c r="E20" s="135"/>
      <c r="F20" s="256">
        <v>313</v>
      </c>
      <c r="G20" s="264">
        <v>99.6</v>
      </c>
      <c r="H20" s="272">
        <v>98.5</v>
      </c>
      <c r="I20" s="304">
        <v>-1.1000000000000001</v>
      </c>
    </row>
    <row r="21" spans="1:9" s="229" customFormat="1" ht="15.75" customHeight="1">
      <c r="A21" s="232"/>
      <c r="B21" s="135"/>
      <c r="C21" s="135"/>
      <c r="D21" s="135"/>
      <c r="E21" s="135"/>
      <c r="F21" s="256"/>
      <c r="G21" s="264"/>
      <c r="H21" s="272"/>
      <c r="I21" s="304"/>
    </row>
    <row r="22" spans="1:9" s="229" customFormat="1" ht="15.75" customHeight="1">
      <c r="A22" s="232"/>
      <c r="B22" s="242" t="s">
        <v>221</v>
      </c>
      <c r="C22" s="242"/>
      <c r="D22" s="242"/>
      <c r="E22" s="242"/>
      <c r="F22" s="256">
        <v>1493</v>
      </c>
      <c r="G22" s="264">
        <v>94.7</v>
      </c>
      <c r="H22" s="272">
        <v>93.1</v>
      </c>
      <c r="I22" s="304">
        <v>-1.7</v>
      </c>
    </row>
    <row r="23" spans="1:9" s="229" customFormat="1" ht="15.75" customHeight="1">
      <c r="A23" s="232"/>
      <c r="B23" s="135"/>
      <c r="C23" s="135"/>
      <c r="D23" s="135" t="s">
        <v>190</v>
      </c>
      <c r="E23" s="135"/>
      <c r="F23" s="256">
        <v>146</v>
      </c>
      <c r="G23" s="264">
        <v>100.3</v>
      </c>
      <c r="H23" s="272">
        <v>100.3</v>
      </c>
      <c r="I23" s="304">
        <v>0</v>
      </c>
    </row>
    <row r="24" spans="1:9" s="229" customFormat="1" ht="15.75" customHeight="1">
      <c r="A24" s="232"/>
      <c r="B24" s="135"/>
      <c r="C24" s="135"/>
      <c r="D24" s="135" t="s">
        <v>10</v>
      </c>
      <c r="E24" s="135"/>
      <c r="F24" s="256">
        <v>888</v>
      </c>
      <c r="G24" s="264">
        <v>102.2</v>
      </c>
      <c r="H24" s="272">
        <v>104.6</v>
      </c>
      <c r="I24" s="304">
        <v>2.4</v>
      </c>
    </row>
    <row r="25" spans="1:9" s="229" customFormat="1" ht="15.75" customHeight="1">
      <c r="A25" s="232"/>
      <c r="B25" s="135"/>
      <c r="C25" s="135"/>
      <c r="D25" s="135" t="s">
        <v>234</v>
      </c>
      <c r="E25" s="135"/>
      <c r="F25" s="256">
        <v>459</v>
      </c>
      <c r="G25" s="264">
        <v>78.599999999999994</v>
      </c>
      <c r="H25" s="272">
        <v>68.5</v>
      </c>
      <c r="I25" s="304">
        <v>-12.8</v>
      </c>
    </row>
    <row r="26" spans="1:9" s="229" customFormat="1" ht="15.75" customHeight="1">
      <c r="A26" s="232"/>
      <c r="B26" s="135"/>
      <c r="C26" s="135"/>
      <c r="D26" s="135"/>
      <c r="E26" s="135"/>
      <c r="F26" s="256"/>
      <c r="G26" s="264"/>
      <c r="H26" s="272"/>
      <c r="I26" s="304"/>
    </row>
    <row r="27" spans="1:9" s="229" customFormat="1" ht="15.75" customHeight="1">
      <c r="A27" s="232"/>
      <c r="B27" s="242" t="s">
        <v>126</v>
      </c>
      <c r="C27" s="242"/>
      <c r="D27" s="242"/>
      <c r="E27" s="242"/>
      <c r="F27" s="256">
        <v>231</v>
      </c>
      <c r="G27" s="264">
        <v>100.2</v>
      </c>
      <c r="H27" s="272">
        <v>101</v>
      </c>
      <c r="I27" s="304">
        <v>0.8</v>
      </c>
    </row>
    <row r="28" spans="1:9" s="229" customFormat="1" ht="15.75" customHeight="1">
      <c r="A28" s="232"/>
      <c r="B28" s="135"/>
      <c r="C28" s="135"/>
      <c r="D28" s="135" t="s">
        <v>81</v>
      </c>
      <c r="E28" s="135"/>
      <c r="F28" s="256">
        <v>137</v>
      </c>
      <c r="G28" s="264">
        <v>99.3</v>
      </c>
      <c r="H28" s="272">
        <v>99.9</v>
      </c>
      <c r="I28" s="304">
        <v>0.6</v>
      </c>
    </row>
    <row r="29" spans="1:9" s="230" customFormat="1" ht="15.75" customHeight="1">
      <c r="A29" s="232"/>
      <c r="B29" s="289"/>
      <c r="C29" s="289"/>
      <c r="D29" s="135" t="s">
        <v>235</v>
      </c>
      <c r="E29" s="135"/>
      <c r="F29" s="256">
        <v>8</v>
      </c>
      <c r="G29" s="264">
        <v>100.2</v>
      </c>
      <c r="H29" s="272">
        <v>103.3</v>
      </c>
      <c r="I29" s="304">
        <v>3.1</v>
      </c>
    </row>
    <row r="30" spans="1:9" s="229" customFormat="1" ht="15.75" customHeight="1">
      <c r="A30" s="232"/>
      <c r="B30" s="135"/>
      <c r="C30" s="135"/>
      <c r="D30" s="135" t="s">
        <v>236</v>
      </c>
      <c r="E30" s="135"/>
      <c r="F30" s="256">
        <v>86</v>
      </c>
      <c r="G30" s="264">
        <v>101.7</v>
      </c>
      <c r="H30" s="272">
        <v>102.6</v>
      </c>
      <c r="I30" s="304">
        <v>0.8</v>
      </c>
    </row>
    <row r="31" spans="1:9" s="229" customFormat="1" ht="15.75" customHeight="1">
      <c r="A31" s="232"/>
      <c r="B31" s="135"/>
      <c r="C31" s="135"/>
      <c r="D31" s="135"/>
      <c r="E31" s="135"/>
      <c r="F31" s="256"/>
      <c r="G31" s="264"/>
      <c r="H31" s="272"/>
      <c r="I31" s="304"/>
    </row>
    <row r="32" spans="1:9" s="229" customFormat="1" ht="15.75" customHeight="1">
      <c r="A32" s="232"/>
      <c r="B32" s="242" t="s">
        <v>238</v>
      </c>
      <c r="C32" s="242"/>
      <c r="D32" s="242"/>
      <c r="E32" s="242"/>
      <c r="F32" s="256">
        <v>895</v>
      </c>
      <c r="G32" s="264">
        <v>101.1</v>
      </c>
      <c r="H32" s="272">
        <v>102.9</v>
      </c>
      <c r="I32" s="304">
        <v>1.7</v>
      </c>
    </row>
    <row r="33" spans="1:9" s="229" customFormat="1" ht="15.75" customHeight="1">
      <c r="A33" s="232"/>
      <c r="B33" s="135"/>
      <c r="C33" s="135"/>
      <c r="D33" s="135" t="s">
        <v>240</v>
      </c>
      <c r="E33" s="135"/>
      <c r="F33" s="256">
        <v>98</v>
      </c>
      <c r="G33" s="264">
        <v>98.7</v>
      </c>
      <c r="H33" s="272">
        <v>102.9</v>
      </c>
      <c r="I33" s="304">
        <v>4.2</v>
      </c>
    </row>
    <row r="34" spans="1:9" s="229" customFormat="1" ht="15.75" customHeight="1">
      <c r="A34" s="232"/>
      <c r="B34" s="135"/>
      <c r="C34" s="135"/>
      <c r="D34" s="135" t="s">
        <v>203</v>
      </c>
      <c r="E34" s="135"/>
      <c r="F34" s="256">
        <v>196</v>
      </c>
      <c r="G34" s="264">
        <v>99.6</v>
      </c>
      <c r="H34" s="272">
        <v>103.1</v>
      </c>
      <c r="I34" s="304">
        <v>3.5</v>
      </c>
    </row>
    <row r="35" spans="1:9" s="230" customFormat="1" ht="15.75" customHeight="1">
      <c r="A35" s="232"/>
      <c r="B35" s="289"/>
      <c r="C35" s="289"/>
      <c r="D35" s="135" t="s">
        <v>106</v>
      </c>
      <c r="E35" s="135"/>
      <c r="F35" s="256">
        <v>118</v>
      </c>
      <c r="G35" s="264">
        <v>102.3</v>
      </c>
      <c r="H35" s="272">
        <v>103.2</v>
      </c>
      <c r="I35" s="304">
        <v>0.9</v>
      </c>
    </row>
    <row r="36" spans="1:9" s="229" customFormat="1" ht="15.75" customHeight="1">
      <c r="A36" s="232"/>
      <c r="B36" s="135"/>
      <c r="C36" s="135"/>
      <c r="D36" s="135" t="s">
        <v>243</v>
      </c>
      <c r="E36" s="135"/>
      <c r="F36" s="256">
        <v>483</v>
      </c>
      <c r="G36" s="264">
        <v>102</v>
      </c>
      <c r="H36" s="272">
        <v>102.7</v>
      </c>
      <c r="I36" s="304">
        <v>0.7</v>
      </c>
    </row>
    <row r="37" spans="1:9" s="229" customFormat="1" ht="15.75" customHeight="1">
      <c r="A37" s="232"/>
      <c r="B37" s="135"/>
      <c r="C37" s="135"/>
      <c r="D37" s="135"/>
      <c r="E37" s="135"/>
      <c r="F37" s="256"/>
      <c r="G37" s="264"/>
      <c r="H37" s="272"/>
      <c r="I37" s="304"/>
    </row>
    <row r="38" spans="1:9" s="229" customFormat="1" ht="15.75" customHeight="1">
      <c r="A38" s="232"/>
      <c r="B38" s="242" t="s">
        <v>244</v>
      </c>
      <c r="C38" s="242"/>
      <c r="D38" s="242"/>
      <c r="E38" s="242"/>
      <c r="F38" s="256">
        <v>613</v>
      </c>
      <c r="G38" s="264">
        <v>101.7</v>
      </c>
      <c r="H38" s="272">
        <v>102.5</v>
      </c>
      <c r="I38" s="304">
        <v>0.7</v>
      </c>
    </row>
    <row r="39" spans="1:9" s="229" customFormat="1" ht="15.75" customHeight="1">
      <c r="A39" s="232"/>
      <c r="B39" s="135"/>
      <c r="C39" s="135"/>
      <c r="D39" s="135" t="s">
        <v>245</v>
      </c>
      <c r="E39" s="135"/>
      <c r="F39" s="256">
        <v>105</v>
      </c>
      <c r="G39" s="264">
        <v>102</v>
      </c>
      <c r="H39" s="272">
        <v>102.3</v>
      </c>
      <c r="I39" s="304">
        <v>0.3</v>
      </c>
    </row>
    <row r="40" spans="1:9" s="229" customFormat="1" ht="15.75" customHeight="1">
      <c r="A40" s="232"/>
      <c r="B40" s="135"/>
      <c r="C40" s="135"/>
      <c r="D40" s="135" t="s">
        <v>246</v>
      </c>
      <c r="E40" s="135"/>
      <c r="F40" s="256">
        <v>151</v>
      </c>
      <c r="G40" s="264">
        <v>99.8</v>
      </c>
      <c r="H40" s="272">
        <v>99.5</v>
      </c>
      <c r="I40" s="304">
        <v>-0.4</v>
      </c>
    </row>
    <row r="41" spans="1:9" s="229" customFormat="1" ht="15.75" customHeight="1">
      <c r="A41" s="232"/>
      <c r="B41" s="135"/>
      <c r="C41" s="135"/>
      <c r="D41" s="135" t="s">
        <v>248</v>
      </c>
      <c r="E41" s="135"/>
      <c r="F41" s="256">
        <v>72</v>
      </c>
      <c r="G41" s="264">
        <v>103</v>
      </c>
      <c r="H41" s="272">
        <v>105.9</v>
      </c>
      <c r="I41" s="304">
        <v>2.8</v>
      </c>
    </row>
    <row r="42" spans="1:9" s="230" customFormat="1" ht="15.75" customHeight="1">
      <c r="A42" s="232"/>
      <c r="B42" s="289"/>
      <c r="C42" s="289"/>
      <c r="D42" s="135" t="s">
        <v>249</v>
      </c>
      <c r="E42" s="135"/>
      <c r="F42" s="256">
        <v>33</v>
      </c>
      <c r="G42" s="264">
        <v>108.5</v>
      </c>
      <c r="H42" s="272">
        <v>113.6</v>
      </c>
      <c r="I42" s="304">
        <v>4.8</v>
      </c>
    </row>
    <row r="43" spans="1:9" s="229" customFormat="1" ht="15.75" customHeight="1">
      <c r="A43" s="232"/>
      <c r="B43" s="135"/>
      <c r="C43" s="135"/>
      <c r="D43" s="135" t="s">
        <v>123</v>
      </c>
      <c r="E43" s="135"/>
      <c r="F43" s="256">
        <v>252</v>
      </c>
      <c r="G43" s="264">
        <v>101.6</v>
      </c>
      <c r="H43" s="272">
        <v>102</v>
      </c>
      <c r="I43" s="304">
        <v>0.4</v>
      </c>
    </row>
    <row r="44" spans="1:9" s="229" customFormat="1" ht="15.75" customHeight="1">
      <c r="A44" s="232"/>
      <c r="B44" s="135"/>
      <c r="C44" s="135"/>
      <c r="D44" s="135"/>
      <c r="E44" s="135"/>
      <c r="F44" s="256"/>
      <c r="G44" s="264"/>
      <c r="H44" s="272"/>
      <c r="I44" s="304"/>
    </row>
    <row r="45" spans="1:9" s="229" customFormat="1" ht="15.75" customHeight="1">
      <c r="A45" s="283"/>
      <c r="B45" s="135" t="s">
        <v>250</v>
      </c>
      <c r="C45" s="135"/>
      <c r="D45" s="135"/>
      <c r="E45" s="295"/>
      <c r="F45" s="256"/>
      <c r="G45" s="264"/>
      <c r="H45" s="272"/>
      <c r="I45" s="304"/>
    </row>
    <row r="46" spans="1:9" s="229" customFormat="1" ht="15.75" customHeight="1">
      <c r="A46" s="283"/>
      <c r="B46" s="135" t="s">
        <v>251</v>
      </c>
      <c r="C46" s="135"/>
      <c r="D46" s="135"/>
      <c r="E46" s="295"/>
      <c r="F46" s="256">
        <v>320</v>
      </c>
      <c r="G46" s="264">
        <v>100.4</v>
      </c>
      <c r="H46" s="272">
        <v>101</v>
      </c>
      <c r="I46" s="304">
        <v>0.6</v>
      </c>
    </row>
    <row r="47" spans="1:9" s="229" customFormat="1" ht="15.75" customHeight="1">
      <c r="A47" s="283"/>
      <c r="B47" s="135" t="s">
        <v>252</v>
      </c>
      <c r="C47" s="135"/>
      <c r="D47" s="135"/>
      <c r="E47" s="295"/>
      <c r="F47" s="256">
        <v>728</v>
      </c>
      <c r="G47" s="264">
        <v>102.3</v>
      </c>
      <c r="H47" s="272">
        <v>123.4</v>
      </c>
      <c r="I47" s="304">
        <v>20.7</v>
      </c>
    </row>
    <row r="48" spans="1:9" s="229" customFormat="1" ht="15.75" customHeight="1">
      <c r="A48" s="283"/>
      <c r="B48" s="135" t="s">
        <v>253</v>
      </c>
      <c r="C48" s="135"/>
      <c r="D48" s="135"/>
      <c r="E48" s="295"/>
      <c r="F48" s="256">
        <v>503</v>
      </c>
      <c r="G48" s="264">
        <v>81.3</v>
      </c>
      <c r="H48" s="272">
        <v>70.599999999999994</v>
      </c>
      <c r="I48" s="304">
        <v>-13.1</v>
      </c>
    </row>
    <row r="49" spans="1:9" s="229" customFormat="1" ht="15.75" customHeight="1">
      <c r="A49" s="283"/>
      <c r="B49" s="135" t="s">
        <v>254</v>
      </c>
      <c r="C49" s="135"/>
      <c r="D49" s="135"/>
      <c r="E49" s="295"/>
      <c r="F49" s="256">
        <v>937</v>
      </c>
      <c r="G49" s="264">
        <v>101</v>
      </c>
      <c r="H49" s="272">
        <v>102.6</v>
      </c>
      <c r="I49" s="304">
        <v>1.6</v>
      </c>
    </row>
    <row r="50" spans="1:9" s="229" customFormat="1" ht="15.75" customHeight="1">
      <c r="A50" s="283"/>
      <c r="B50" s="135"/>
      <c r="C50" s="135"/>
      <c r="D50" s="135"/>
      <c r="E50" s="295"/>
      <c r="F50" s="256"/>
      <c r="G50" s="264"/>
      <c r="H50" s="272"/>
      <c r="I50" s="304"/>
    </row>
    <row r="51" spans="1:9" ht="15.75" customHeight="1">
      <c r="A51" s="236"/>
      <c r="B51" s="290"/>
      <c r="C51" s="290"/>
      <c r="D51" s="290"/>
      <c r="E51" s="296"/>
      <c r="F51" s="298"/>
      <c r="G51" s="299"/>
      <c r="H51" s="300"/>
      <c r="I51" s="305"/>
    </row>
    <row r="52" spans="1:9" ht="14.45" customHeight="1">
      <c r="B52" s="284" t="s">
        <v>255</v>
      </c>
      <c r="C52" s="284"/>
      <c r="D52" s="284"/>
      <c r="E52" s="284"/>
      <c r="F52" s="252"/>
      <c r="H52" s="267"/>
      <c r="I52" s="267"/>
    </row>
  </sheetData>
  <mergeCells count="38">
    <mergeCell ref="B6:E6"/>
    <mergeCell ref="D7:E7"/>
    <mergeCell ref="D10:E10"/>
    <mergeCell ref="D13:E13"/>
    <mergeCell ref="D14:E14"/>
    <mergeCell ref="D15:E15"/>
    <mergeCell ref="B17:E17"/>
    <mergeCell ref="D18:E18"/>
    <mergeCell ref="D19:E19"/>
    <mergeCell ref="D20:E20"/>
    <mergeCell ref="B22:E22"/>
    <mergeCell ref="D23:E23"/>
    <mergeCell ref="D24:E24"/>
    <mergeCell ref="D25:E25"/>
    <mergeCell ref="B27:E27"/>
    <mergeCell ref="D28:E28"/>
    <mergeCell ref="D29:E29"/>
    <mergeCell ref="D30:E30"/>
    <mergeCell ref="B32:E32"/>
    <mergeCell ref="D33:E33"/>
    <mergeCell ref="D34:E34"/>
    <mergeCell ref="D35:E35"/>
    <mergeCell ref="D36:E36"/>
    <mergeCell ref="B38:E38"/>
    <mergeCell ref="D39:E39"/>
    <mergeCell ref="D40:E40"/>
    <mergeCell ref="D41:E41"/>
    <mergeCell ref="D42:E42"/>
    <mergeCell ref="D43:E43"/>
    <mergeCell ref="B46:E46"/>
    <mergeCell ref="B47:E47"/>
    <mergeCell ref="B48:E48"/>
    <mergeCell ref="B49:E49"/>
    <mergeCell ref="F3:F5"/>
    <mergeCell ref="G3:G5"/>
    <mergeCell ref="H3:H5"/>
    <mergeCell ref="I3:I5"/>
    <mergeCell ref="A45:A50"/>
  </mergeCells>
  <phoneticPr fontId="20"/>
  <pageMargins left="1.0236220472440944" right="0.39370078740157483" top="0.78740157480314965" bottom="0.59055118110236227" header="0.78740157480314965" footer="0.51181102362204722"/>
  <pageSetup paperSize="9" scale="96" fitToWidth="1" fitToHeight="1" orientation="portrait" usePrinterDefaults="1" r:id="rId1"/>
  <headerFooter alignWithMargins="0">
    <oddFooter>&amp;C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13"/>
  </sheetPr>
  <dimension ref="A1:I51"/>
  <sheetViews>
    <sheetView showGridLines="0" view="pageBreakPreview" zoomScaleSheetLayoutView="100" workbookViewId="0">
      <selection activeCell="J21" sqref="J21"/>
    </sheetView>
  </sheetViews>
  <sheetFormatPr defaultRowHeight="14.45" customHeight="1"/>
  <cols>
    <col min="1" max="4" width="1.875" style="226" customWidth="1"/>
    <col min="5" max="5" width="22.125" style="226" customWidth="1"/>
    <col min="6" max="6" width="10.625" style="227" customWidth="1"/>
    <col min="7" max="9" width="15.625" style="228" customWidth="1"/>
    <col min="10" max="10" width="9" style="228" bestFit="1" customWidth="1"/>
    <col min="11" max="16384" width="9" style="228" customWidth="1"/>
  </cols>
  <sheetData>
    <row r="1" spans="1:9" ht="20.100000000000001" customHeight="1">
      <c r="B1" s="237"/>
      <c r="C1" s="237"/>
      <c r="D1" s="237"/>
      <c r="E1" s="237"/>
      <c r="F1" s="252"/>
      <c r="G1" s="258"/>
      <c r="H1" s="266"/>
      <c r="I1" s="274" t="s">
        <v>256</v>
      </c>
    </row>
    <row r="2" spans="1:9" ht="17.100000000000001" customHeight="1">
      <c r="B2" s="238"/>
      <c r="C2" s="237"/>
      <c r="D2" s="237"/>
      <c r="E2" s="237"/>
      <c r="F2" s="252"/>
      <c r="G2" s="259"/>
      <c r="H2" s="267"/>
      <c r="I2" s="267"/>
    </row>
    <row r="3" spans="1:9" s="229" customFormat="1" ht="13.5" customHeight="1">
      <c r="A3" s="231"/>
      <c r="B3" s="239"/>
      <c r="C3" s="239"/>
      <c r="D3" s="239"/>
      <c r="E3" s="247"/>
      <c r="F3" s="253" t="s">
        <v>194</v>
      </c>
      <c r="G3" s="260" t="s">
        <v>306</v>
      </c>
      <c r="H3" s="268" t="s">
        <v>167</v>
      </c>
      <c r="I3" s="260" t="s">
        <v>174</v>
      </c>
    </row>
    <row r="4" spans="1:9" s="229" customFormat="1" ht="13.5" customHeight="1">
      <c r="A4" s="232"/>
      <c r="B4" s="130"/>
      <c r="C4" s="130"/>
      <c r="D4" s="130"/>
      <c r="E4" s="248"/>
      <c r="F4" s="254"/>
      <c r="G4" s="261"/>
      <c r="H4" s="269"/>
      <c r="I4" s="261"/>
    </row>
    <row r="5" spans="1:9" s="229" customFormat="1" ht="13.5" customHeight="1">
      <c r="A5" s="233"/>
      <c r="B5" s="240"/>
      <c r="C5" s="240"/>
      <c r="D5" s="240"/>
      <c r="E5" s="249"/>
      <c r="F5" s="255"/>
      <c r="G5" s="262"/>
      <c r="H5" s="270"/>
      <c r="I5" s="262"/>
    </row>
    <row r="6" spans="1:9" s="230" customFormat="1" ht="15.75" customHeight="1">
      <c r="A6" s="234"/>
      <c r="B6" s="241" t="s">
        <v>92</v>
      </c>
      <c r="C6" s="241"/>
      <c r="D6" s="241"/>
      <c r="E6" s="241"/>
      <c r="F6" s="256">
        <v>10000</v>
      </c>
      <c r="G6" s="263">
        <v>100.2</v>
      </c>
      <c r="H6" s="271">
        <v>103</v>
      </c>
      <c r="I6" s="275">
        <v>2.8</v>
      </c>
    </row>
    <row r="7" spans="1:9" s="229" customFormat="1" ht="15.75" customHeight="1">
      <c r="A7" s="235"/>
      <c r="B7" s="135"/>
      <c r="C7" s="135" t="s">
        <v>87</v>
      </c>
      <c r="D7" s="135"/>
      <c r="E7" s="135"/>
      <c r="F7" s="256">
        <v>9609</v>
      </c>
      <c r="G7" s="264">
        <v>100.2</v>
      </c>
      <c r="H7" s="272">
        <v>102.8</v>
      </c>
      <c r="I7" s="276">
        <v>2.6</v>
      </c>
    </row>
    <row r="8" spans="1:9" s="229" customFormat="1" ht="15.75" customHeight="1">
      <c r="A8" s="235"/>
      <c r="B8" s="135"/>
      <c r="C8" s="135" t="s">
        <v>196</v>
      </c>
      <c r="D8" s="135"/>
      <c r="E8" s="135"/>
      <c r="F8" s="256">
        <v>8472</v>
      </c>
      <c r="G8" s="264">
        <v>99.6</v>
      </c>
      <c r="H8" s="272">
        <v>102.6</v>
      </c>
      <c r="I8" s="276">
        <v>3</v>
      </c>
    </row>
    <row r="9" spans="1:9" s="229" customFormat="1" ht="15.75" customHeight="1">
      <c r="A9" s="235"/>
      <c r="B9" s="135"/>
      <c r="C9" s="244" t="s">
        <v>198</v>
      </c>
      <c r="D9" s="245"/>
      <c r="E9" s="245"/>
      <c r="F9" s="256">
        <v>8081</v>
      </c>
      <c r="G9" s="264">
        <v>99.6</v>
      </c>
      <c r="H9" s="272">
        <v>102.3</v>
      </c>
      <c r="I9" s="276">
        <v>2.7</v>
      </c>
    </row>
    <row r="10" spans="1:9" s="229" customFormat="1" ht="15.75" customHeight="1">
      <c r="A10" s="235"/>
      <c r="B10" s="135"/>
      <c r="C10" s="244" t="s">
        <v>33</v>
      </c>
      <c r="D10" s="245"/>
      <c r="E10" s="306"/>
      <c r="F10" s="256">
        <v>8863</v>
      </c>
      <c r="G10" s="264">
        <v>99.9</v>
      </c>
      <c r="H10" s="272">
        <v>101</v>
      </c>
      <c r="I10" s="276">
        <v>1.1000000000000001</v>
      </c>
    </row>
    <row r="11" spans="1:9" s="229" customFormat="1" ht="15.75" customHeight="1">
      <c r="A11" s="235"/>
      <c r="B11" s="135"/>
      <c r="C11" s="244" t="s">
        <v>94</v>
      </c>
      <c r="D11" s="244"/>
      <c r="E11" s="244"/>
      <c r="F11" s="256">
        <v>6712</v>
      </c>
      <c r="G11" s="264">
        <v>99.8</v>
      </c>
      <c r="H11" s="272">
        <v>100.4</v>
      </c>
      <c r="I11" s="276">
        <v>0.5</v>
      </c>
    </row>
    <row r="12" spans="1:9" s="230" customFormat="1" ht="15.75" customHeight="1">
      <c r="A12" s="235"/>
      <c r="B12" s="135"/>
      <c r="C12" s="244"/>
      <c r="D12" s="244"/>
      <c r="E12" s="244"/>
      <c r="F12" s="256"/>
      <c r="G12" s="264"/>
      <c r="H12" s="272"/>
      <c r="I12" s="276"/>
    </row>
    <row r="13" spans="1:9" s="229" customFormat="1" ht="15.75" customHeight="1">
      <c r="A13" s="235"/>
      <c r="B13" s="242" t="s">
        <v>109</v>
      </c>
      <c r="C13" s="242"/>
      <c r="D13" s="242"/>
      <c r="E13" s="242"/>
      <c r="F13" s="256">
        <v>2621</v>
      </c>
      <c r="G13" s="264">
        <v>100</v>
      </c>
      <c r="H13" s="272">
        <v>103.5</v>
      </c>
      <c r="I13" s="276">
        <v>3.5</v>
      </c>
    </row>
    <row r="14" spans="1:9" s="229" customFormat="1" ht="15.75" customHeight="1">
      <c r="A14" s="235"/>
      <c r="B14" s="135"/>
      <c r="C14" s="135" t="s">
        <v>157</v>
      </c>
      <c r="D14" s="135"/>
      <c r="E14" s="135"/>
      <c r="F14" s="256">
        <v>391</v>
      </c>
      <c r="G14" s="264">
        <v>99.5</v>
      </c>
      <c r="H14" s="272">
        <v>107.6</v>
      </c>
      <c r="I14" s="276">
        <v>8.1999999999999993</v>
      </c>
    </row>
    <row r="15" spans="1:9" s="229" customFormat="1" ht="15.75" customHeight="1">
      <c r="A15" s="235"/>
      <c r="B15" s="135"/>
      <c r="C15" s="135" t="s">
        <v>201</v>
      </c>
      <c r="D15" s="135"/>
      <c r="E15" s="135"/>
      <c r="F15" s="256">
        <v>2231</v>
      </c>
      <c r="G15" s="264">
        <v>100.1</v>
      </c>
      <c r="H15" s="272">
        <v>102.8</v>
      </c>
      <c r="I15" s="276">
        <v>2.6</v>
      </c>
    </row>
    <row r="16" spans="1:9" s="229" customFormat="1" ht="15.75" customHeight="1">
      <c r="A16" s="235"/>
      <c r="B16" s="135"/>
      <c r="C16" s="135"/>
      <c r="D16" s="135" t="s">
        <v>202</v>
      </c>
      <c r="E16" s="135"/>
      <c r="F16" s="256">
        <v>222</v>
      </c>
      <c r="G16" s="264">
        <v>98.3</v>
      </c>
      <c r="H16" s="272">
        <v>102.9</v>
      </c>
      <c r="I16" s="276">
        <v>4.5999999999999996</v>
      </c>
    </row>
    <row r="17" spans="1:9" s="229" customFormat="1" ht="15.75" customHeight="1">
      <c r="A17" s="235"/>
      <c r="B17" s="135"/>
      <c r="C17" s="135"/>
      <c r="D17" s="135" t="s">
        <v>169</v>
      </c>
      <c r="E17" s="135"/>
      <c r="F17" s="256">
        <v>203</v>
      </c>
      <c r="G17" s="264">
        <v>102.8</v>
      </c>
      <c r="H17" s="272">
        <v>114.1</v>
      </c>
      <c r="I17" s="276">
        <v>11</v>
      </c>
    </row>
    <row r="18" spans="1:9" s="229" customFormat="1" ht="15.75" customHeight="1">
      <c r="A18" s="235"/>
      <c r="B18" s="135"/>
      <c r="C18" s="135"/>
      <c r="D18" s="135"/>
      <c r="E18" s="135" t="s">
        <v>160</v>
      </c>
      <c r="F18" s="256">
        <v>111</v>
      </c>
      <c r="G18" s="264">
        <v>104.2</v>
      </c>
      <c r="H18" s="272">
        <v>119.2</v>
      </c>
      <c r="I18" s="276">
        <v>14.4</v>
      </c>
    </row>
    <row r="19" spans="1:9" s="229" customFormat="1" ht="15.75" customHeight="1">
      <c r="A19" s="235"/>
      <c r="B19" s="135"/>
      <c r="C19" s="135"/>
      <c r="D19" s="135" t="s">
        <v>138</v>
      </c>
      <c r="E19" s="135"/>
      <c r="F19" s="256">
        <v>229</v>
      </c>
      <c r="G19" s="264">
        <v>100.6</v>
      </c>
      <c r="H19" s="272">
        <v>101</v>
      </c>
      <c r="I19" s="276">
        <v>0.4</v>
      </c>
    </row>
    <row r="20" spans="1:9" s="229" customFormat="1" ht="15.75" customHeight="1">
      <c r="A20" s="235"/>
      <c r="B20" s="135"/>
      <c r="C20" s="135"/>
      <c r="D20" s="135" t="s">
        <v>152</v>
      </c>
      <c r="E20" s="135"/>
      <c r="F20" s="256">
        <v>135</v>
      </c>
      <c r="G20" s="264">
        <v>99.2</v>
      </c>
      <c r="H20" s="272">
        <v>98.9</v>
      </c>
      <c r="I20" s="276">
        <v>-0.3</v>
      </c>
    </row>
    <row r="21" spans="1:9" s="229" customFormat="1" ht="15.75" customHeight="1">
      <c r="A21" s="235"/>
      <c r="B21" s="135"/>
      <c r="C21" s="135"/>
      <c r="D21" s="135" t="s">
        <v>63</v>
      </c>
      <c r="E21" s="135"/>
      <c r="F21" s="256">
        <v>293</v>
      </c>
      <c r="G21" s="264">
        <v>98.4</v>
      </c>
      <c r="H21" s="272">
        <v>101.9</v>
      </c>
      <c r="I21" s="276">
        <v>3.5</v>
      </c>
    </row>
    <row r="22" spans="1:9" s="229" customFormat="1" ht="15.75" customHeight="1">
      <c r="A22" s="235"/>
      <c r="B22" s="135"/>
      <c r="C22" s="135"/>
      <c r="D22" s="135"/>
      <c r="E22" s="135" t="s">
        <v>146</v>
      </c>
      <c r="F22" s="256">
        <v>192</v>
      </c>
      <c r="G22" s="264">
        <v>97.3</v>
      </c>
      <c r="H22" s="272">
        <v>102.2</v>
      </c>
      <c r="I22" s="276">
        <v>5.0999999999999996</v>
      </c>
    </row>
    <row r="23" spans="1:9" s="229" customFormat="1" ht="15.75" customHeight="1">
      <c r="A23" s="235"/>
      <c r="B23" s="135"/>
      <c r="C23" s="135"/>
      <c r="D23" s="135" t="s">
        <v>164</v>
      </c>
      <c r="E23" s="135"/>
      <c r="F23" s="256">
        <v>96</v>
      </c>
      <c r="G23" s="264">
        <v>97.9</v>
      </c>
      <c r="H23" s="272">
        <v>103.9</v>
      </c>
      <c r="I23" s="276">
        <v>6.1</v>
      </c>
    </row>
    <row r="24" spans="1:9" s="229" customFormat="1" ht="15.75" customHeight="1">
      <c r="A24" s="235"/>
      <c r="B24" s="135"/>
      <c r="C24" s="135"/>
      <c r="D24" s="135"/>
      <c r="E24" s="135" t="s">
        <v>172</v>
      </c>
      <c r="F24" s="256">
        <v>87</v>
      </c>
      <c r="G24" s="264">
        <v>98.4</v>
      </c>
      <c r="H24" s="272">
        <v>104.8</v>
      </c>
      <c r="I24" s="276">
        <v>6.4</v>
      </c>
    </row>
    <row r="25" spans="1:9" s="229" customFormat="1" ht="15.75" customHeight="1">
      <c r="A25" s="235"/>
      <c r="B25" s="135"/>
      <c r="C25" s="135"/>
      <c r="D25" s="135" t="s">
        <v>62</v>
      </c>
      <c r="E25" s="135"/>
      <c r="F25" s="256">
        <v>122</v>
      </c>
      <c r="G25" s="264">
        <v>101.1</v>
      </c>
      <c r="H25" s="272">
        <v>105.7</v>
      </c>
      <c r="I25" s="276">
        <v>4.5999999999999996</v>
      </c>
    </row>
    <row r="26" spans="1:9" s="229" customFormat="1" ht="15.75" customHeight="1">
      <c r="A26" s="235"/>
      <c r="B26" s="135"/>
      <c r="C26" s="135"/>
      <c r="D26" s="135" t="s">
        <v>136</v>
      </c>
      <c r="E26" s="135"/>
      <c r="F26" s="256">
        <v>246</v>
      </c>
      <c r="G26" s="264">
        <v>100.7</v>
      </c>
      <c r="H26" s="272">
        <v>103.7</v>
      </c>
      <c r="I26" s="276">
        <v>2.9</v>
      </c>
    </row>
    <row r="27" spans="1:9" s="229" customFormat="1" ht="15.75" customHeight="1">
      <c r="A27" s="235"/>
      <c r="B27" s="135"/>
      <c r="C27" s="135"/>
      <c r="D27" s="135" t="s">
        <v>142</v>
      </c>
      <c r="E27" s="135"/>
      <c r="F27" s="256">
        <v>420</v>
      </c>
      <c r="G27" s="264">
        <v>100.1</v>
      </c>
      <c r="H27" s="272">
        <v>103.3</v>
      </c>
      <c r="I27" s="276">
        <v>3.2</v>
      </c>
    </row>
    <row r="28" spans="1:9" s="229" customFormat="1" ht="15.75" customHeight="1">
      <c r="A28" s="235"/>
      <c r="B28" s="135"/>
      <c r="C28" s="135"/>
      <c r="D28" s="135" t="s">
        <v>58</v>
      </c>
      <c r="E28" s="135"/>
      <c r="F28" s="256">
        <v>165</v>
      </c>
      <c r="G28" s="264">
        <v>99.7</v>
      </c>
      <c r="H28" s="272">
        <v>100.9</v>
      </c>
      <c r="I28" s="276">
        <v>1.1000000000000001</v>
      </c>
    </row>
    <row r="29" spans="1:9" s="229" customFormat="1" ht="15.75" customHeight="1">
      <c r="A29" s="235"/>
      <c r="B29" s="135"/>
      <c r="C29" s="135"/>
      <c r="D29" s="135" t="s">
        <v>108</v>
      </c>
      <c r="E29" s="135"/>
      <c r="F29" s="256">
        <v>79</v>
      </c>
      <c r="G29" s="264">
        <v>100.1</v>
      </c>
      <c r="H29" s="272">
        <v>101</v>
      </c>
      <c r="I29" s="276">
        <v>0.9</v>
      </c>
    </row>
    <row r="30" spans="1:9" s="229" customFormat="1" ht="15.75" customHeight="1">
      <c r="A30" s="235"/>
      <c r="B30" s="135"/>
      <c r="C30" s="135"/>
      <c r="D30" s="135" t="s">
        <v>141</v>
      </c>
      <c r="E30" s="135"/>
      <c r="F30" s="256">
        <v>410</v>
      </c>
      <c r="G30" s="264">
        <v>100.6</v>
      </c>
      <c r="H30" s="272">
        <v>103.7</v>
      </c>
      <c r="I30" s="276">
        <v>3.1</v>
      </c>
    </row>
    <row r="31" spans="1:9" s="230" customFormat="1" ht="15.75" customHeight="1">
      <c r="A31" s="235"/>
      <c r="B31" s="135"/>
      <c r="C31" s="135"/>
      <c r="D31" s="135"/>
      <c r="E31" s="135"/>
      <c r="F31" s="256"/>
      <c r="G31" s="264"/>
      <c r="H31" s="272"/>
      <c r="I31" s="276"/>
    </row>
    <row r="32" spans="1:9" s="229" customFormat="1" ht="15.75" customHeight="1">
      <c r="A32" s="235"/>
      <c r="B32" s="242" t="s">
        <v>6</v>
      </c>
      <c r="C32" s="242"/>
      <c r="D32" s="242"/>
      <c r="E32" s="242"/>
      <c r="F32" s="256">
        <v>2049</v>
      </c>
      <c r="G32" s="264">
        <v>102.9</v>
      </c>
      <c r="H32" s="272">
        <v>104.9</v>
      </c>
      <c r="I32" s="276">
        <v>2</v>
      </c>
    </row>
    <row r="33" spans="1:9" s="229" customFormat="1" ht="15.75" customHeight="1">
      <c r="A33" s="235"/>
      <c r="B33" s="135"/>
      <c r="C33" s="135" t="s">
        <v>18</v>
      </c>
      <c r="D33" s="135"/>
      <c r="E33" s="135"/>
      <c r="F33" s="256">
        <v>520</v>
      </c>
      <c r="G33" s="264">
        <v>101</v>
      </c>
      <c r="H33" s="272">
        <v>103.1</v>
      </c>
      <c r="I33" s="276">
        <v>2.1</v>
      </c>
    </row>
    <row r="34" spans="1:9" s="229" customFormat="1" ht="15.75" customHeight="1">
      <c r="A34" s="235"/>
      <c r="B34" s="135"/>
      <c r="C34" s="135"/>
      <c r="D34" s="135" t="s">
        <v>185</v>
      </c>
      <c r="E34" s="135"/>
      <c r="F34" s="256">
        <v>1703</v>
      </c>
      <c r="G34" s="264">
        <v>103.3</v>
      </c>
      <c r="H34" s="272">
        <v>105.2</v>
      </c>
      <c r="I34" s="276">
        <v>1.9</v>
      </c>
    </row>
    <row r="35" spans="1:9" s="229" customFormat="1" ht="15.75" customHeight="1">
      <c r="A35" s="235"/>
      <c r="B35" s="135"/>
      <c r="C35" s="135"/>
      <c r="D35" s="135"/>
      <c r="E35" s="251" t="s">
        <v>204</v>
      </c>
      <c r="F35" s="256">
        <v>175</v>
      </c>
      <c r="G35" s="264">
        <v>101</v>
      </c>
      <c r="H35" s="272">
        <v>102.6</v>
      </c>
      <c r="I35" s="276">
        <v>1.6</v>
      </c>
    </row>
    <row r="36" spans="1:9" s="229" customFormat="1" ht="15.75" customHeight="1">
      <c r="A36" s="235"/>
      <c r="B36" s="135"/>
      <c r="C36" s="135"/>
      <c r="D36" s="135" t="s">
        <v>102</v>
      </c>
      <c r="E36" s="135"/>
      <c r="F36" s="256">
        <v>345</v>
      </c>
      <c r="G36" s="264">
        <v>101</v>
      </c>
      <c r="H36" s="272">
        <v>103.4</v>
      </c>
      <c r="I36" s="276">
        <v>2.4</v>
      </c>
    </row>
    <row r="37" spans="1:9" s="230" customFormat="1" ht="15.75" customHeight="1">
      <c r="A37" s="235"/>
      <c r="B37" s="135"/>
      <c r="C37" s="135"/>
      <c r="D37" s="135"/>
      <c r="E37" s="135"/>
      <c r="F37" s="256"/>
      <c r="G37" s="264"/>
      <c r="H37" s="272"/>
      <c r="I37" s="276"/>
    </row>
    <row r="38" spans="1:9" s="229" customFormat="1" ht="15.75" customHeight="1">
      <c r="A38" s="235"/>
      <c r="B38" s="242" t="s">
        <v>147</v>
      </c>
      <c r="C38" s="242"/>
      <c r="D38" s="242"/>
      <c r="E38" s="242"/>
      <c r="F38" s="256">
        <v>689</v>
      </c>
      <c r="G38" s="264">
        <v>99.7</v>
      </c>
      <c r="H38" s="272">
        <v>118.2</v>
      </c>
      <c r="I38" s="276">
        <v>18.5</v>
      </c>
    </row>
    <row r="39" spans="1:9" s="229" customFormat="1" ht="15.75" customHeight="1">
      <c r="A39" s="235"/>
      <c r="B39" s="135"/>
      <c r="C39" s="135"/>
      <c r="D39" s="135" t="s">
        <v>158</v>
      </c>
      <c r="E39" s="135"/>
      <c r="F39" s="256">
        <v>345</v>
      </c>
      <c r="G39" s="264">
        <v>99</v>
      </c>
      <c r="H39" s="272">
        <v>126.6</v>
      </c>
      <c r="I39" s="276">
        <v>27.8</v>
      </c>
    </row>
    <row r="40" spans="1:9" s="229" customFormat="1" ht="15.75" customHeight="1">
      <c r="A40" s="235"/>
      <c r="B40" s="135"/>
      <c r="C40" s="135"/>
      <c r="D40" s="135" t="s">
        <v>205</v>
      </c>
      <c r="E40" s="135"/>
      <c r="F40" s="256">
        <v>160</v>
      </c>
      <c r="G40" s="264">
        <v>99.6</v>
      </c>
      <c r="H40" s="272">
        <v>116.7</v>
      </c>
      <c r="I40" s="276">
        <v>17.2</v>
      </c>
    </row>
    <row r="41" spans="1:9" s="229" customFormat="1" ht="15.75" customHeight="1">
      <c r="A41" s="235"/>
      <c r="B41" s="135"/>
      <c r="C41" s="135"/>
      <c r="D41" s="135" t="s">
        <v>49</v>
      </c>
      <c r="E41" s="135"/>
      <c r="F41" s="256">
        <v>19</v>
      </c>
      <c r="G41" s="264">
        <v>110.1</v>
      </c>
      <c r="H41" s="272">
        <v>135.6</v>
      </c>
      <c r="I41" s="276">
        <v>23.1</v>
      </c>
    </row>
    <row r="42" spans="1:9" s="229" customFormat="1" ht="15.75" customHeight="1">
      <c r="A42" s="235"/>
      <c r="B42" s="135"/>
      <c r="C42" s="135"/>
      <c r="D42" s="135" t="s">
        <v>163</v>
      </c>
      <c r="E42" s="135"/>
      <c r="F42" s="256">
        <v>165</v>
      </c>
      <c r="G42" s="264">
        <v>100</v>
      </c>
      <c r="H42" s="272">
        <v>100</v>
      </c>
      <c r="I42" s="276">
        <v>0</v>
      </c>
    </row>
    <row r="43" spans="1:9" s="230" customFormat="1" ht="15.75" customHeight="1">
      <c r="A43" s="235"/>
      <c r="B43" s="135"/>
      <c r="C43" s="135"/>
      <c r="D43" s="135"/>
      <c r="E43" s="135"/>
      <c r="F43" s="256"/>
      <c r="G43" s="264"/>
      <c r="H43" s="272"/>
      <c r="I43" s="276"/>
    </row>
    <row r="44" spans="1:9" s="229" customFormat="1" ht="15.75" customHeight="1">
      <c r="A44" s="235"/>
      <c r="B44" s="242" t="s">
        <v>39</v>
      </c>
      <c r="C44" s="242"/>
      <c r="D44" s="242"/>
      <c r="E44" s="242"/>
      <c r="F44" s="256">
        <v>410</v>
      </c>
      <c r="G44" s="264">
        <v>101.2</v>
      </c>
      <c r="H44" s="272">
        <v>103.9</v>
      </c>
      <c r="I44" s="276">
        <v>2.7</v>
      </c>
    </row>
    <row r="45" spans="1:9" s="229" customFormat="1" ht="15.75" customHeight="1">
      <c r="A45" s="235"/>
      <c r="B45" s="135"/>
      <c r="C45" s="135"/>
      <c r="D45" s="135" t="s">
        <v>143</v>
      </c>
      <c r="E45" s="135"/>
      <c r="F45" s="256">
        <v>132</v>
      </c>
      <c r="G45" s="264">
        <v>102</v>
      </c>
      <c r="H45" s="272">
        <v>103.9</v>
      </c>
      <c r="I45" s="276">
        <v>1.8</v>
      </c>
    </row>
    <row r="46" spans="1:9" s="229" customFormat="1" ht="15.75" customHeight="1">
      <c r="A46" s="235"/>
      <c r="B46" s="135"/>
      <c r="C46" s="135"/>
      <c r="D46" s="135" t="s">
        <v>208</v>
      </c>
      <c r="E46" s="135"/>
      <c r="F46" s="256">
        <v>22</v>
      </c>
      <c r="G46" s="264">
        <v>97</v>
      </c>
      <c r="H46" s="272">
        <v>96.7</v>
      </c>
      <c r="I46" s="276">
        <v>-0.3</v>
      </c>
    </row>
    <row r="47" spans="1:9" s="229" customFormat="1" ht="15.75" customHeight="1">
      <c r="A47" s="235"/>
      <c r="B47" s="135"/>
      <c r="C47" s="135"/>
      <c r="D47" s="135" t="s">
        <v>211</v>
      </c>
      <c r="E47" s="135"/>
      <c r="F47" s="256">
        <v>35</v>
      </c>
      <c r="G47" s="264">
        <v>98.8</v>
      </c>
      <c r="H47" s="272">
        <v>104.3</v>
      </c>
      <c r="I47" s="276">
        <v>5.5</v>
      </c>
    </row>
    <row r="48" spans="1:9" s="229" customFormat="1" ht="15.75" customHeight="1">
      <c r="A48" s="235"/>
      <c r="B48" s="135"/>
      <c r="C48" s="135"/>
      <c r="D48" s="135" t="s">
        <v>175</v>
      </c>
      <c r="E48" s="135"/>
      <c r="F48" s="256">
        <v>79</v>
      </c>
      <c r="G48" s="264">
        <v>102.7</v>
      </c>
      <c r="H48" s="272">
        <v>109</v>
      </c>
      <c r="I48" s="276">
        <v>6.1</v>
      </c>
    </row>
    <row r="49" spans="1:9" s="229" customFormat="1" ht="15.75" customHeight="1">
      <c r="A49" s="235"/>
      <c r="B49" s="135"/>
      <c r="C49" s="135"/>
      <c r="D49" s="135" t="s">
        <v>212</v>
      </c>
      <c r="E49" s="135"/>
      <c r="F49" s="256">
        <v>115</v>
      </c>
      <c r="G49" s="264">
        <v>101.1</v>
      </c>
      <c r="H49" s="272">
        <v>102.5</v>
      </c>
      <c r="I49" s="276">
        <v>1.4</v>
      </c>
    </row>
    <row r="50" spans="1:9" ht="15.75" customHeight="1">
      <c r="A50" s="235"/>
      <c r="B50" s="135"/>
      <c r="C50" s="135"/>
      <c r="D50" s="135" t="s">
        <v>214</v>
      </c>
      <c r="E50" s="135"/>
      <c r="F50" s="256">
        <v>27</v>
      </c>
      <c r="G50" s="264">
        <v>100</v>
      </c>
      <c r="H50" s="272">
        <v>100.5</v>
      </c>
      <c r="I50" s="276">
        <v>0.5</v>
      </c>
    </row>
    <row r="51" spans="1:9" ht="14.45" customHeight="1">
      <c r="A51" s="236"/>
      <c r="B51" s="243"/>
      <c r="C51" s="243"/>
      <c r="D51" s="243"/>
      <c r="E51" s="243"/>
      <c r="F51" s="257"/>
      <c r="G51" s="265"/>
      <c r="H51" s="273"/>
      <c r="I51" s="277"/>
    </row>
  </sheetData>
  <mergeCells count="41">
    <mergeCell ref="B6:E6"/>
    <mergeCell ref="C7:E7"/>
    <mergeCell ref="C8:E8"/>
    <mergeCell ref="C9:E9"/>
    <mergeCell ref="C10:E10"/>
    <mergeCell ref="C11:E11"/>
    <mergeCell ref="B13:E13"/>
    <mergeCell ref="C14:E14"/>
    <mergeCell ref="C15:E15"/>
    <mergeCell ref="D16:E16"/>
    <mergeCell ref="D17:E17"/>
    <mergeCell ref="D19:E19"/>
    <mergeCell ref="D20:E20"/>
    <mergeCell ref="D21:E21"/>
    <mergeCell ref="D23:E23"/>
    <mergeCell ref="D25:E25"/>
    <mergeCell ref="D26:E26"/>
    <mergeCell ref="D27:E27"/>
    <mergeCell ref="D28:E28"/>
    <mergeCell ref="D29:E29"/>
    <mergeCell ref="D30:E30"/>
    <mergeCell ref="B32:E32"/>
    <mergeCell ref="C33:E33"/>
    <mergeCell ref="D34:E34"/>
    <mergeCell ref="D36:E36"/>
    <mergeCell ref="B38:E38"/>
    <mergeCell ref="D39:E39"/>
    <mergeCell ref="D40:E40"/>
    <mergeCell ref="D41:E41"/>
    <mergeCell ref="D42:E42"/>
    <mergeCell ref="B44:E44"/>
    <mergeCell ref="D45:E45"/>
    <mergeCell ref="D46:E46"/>
    <mergeCell ref="D47:E47"/>
    <mergeCell ref="D48:E48"/>
    <mergeCell ref="D49:E49"/>
    <mergeCell ref="D50:E50"/>
    <mergeCell ref="F3:F5"/>
    <mergeCell ref="G3:G5"/>
    <mergeCell ref="H3:H5"/>
    <mergeCell ref="I3:I5"/>
  </mergeCells>
  <phoneticPr fontId="20"/>
  <pageMargins left="0.39370078740157483" right="0.98425196850393704" top="0.78740157480314965" bottom="0.59055118110236227" header="0.78740157480314965" footer="0.51181102362204722"/>
  <pageSetup paperSize="9" scale="96"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13"/>
  </sheetPr>
  <dimension ref="A1:I51"/>
  <sheetViews>
    <sheetView showGridLines="0" view="pageBreakPreview" zoomScaleSheetLayoutView="100" workbookViewId="0">
      <selection activeCell="Q7" sqref="Q7"/>
    </sheetView>
  </sheetViews>
  <sheetFormatPr defaultRowHeight="14.45" customHeight="1"/>
  <cols>
    <col min="1" max="1" width="1.875" style="226" customWidth="1"/>
    <col min="2" max="4" width="1.875" style="278" customWidth="1"/>
    <col min="5" max="5" width="21.875" style="278" customWidth="1"/>
    <col min="6" max="6" width="10.625" style="227" customWidth="1"/>
    <col min="7" max="9" width="15.625" style="228" customWidth="1"/>
    <col min="10" max="10" width="9" style="228" bestFit="1" customWidth="1"/>
    <col min="11" max="16384" width="9" style="228" customWidth="1"/>
  </cols>
  <sheetData>
    <row r="1" spans="1:9" ht="20.100000000000001" customHeight="1">
      <c r="A1" s="279" t="s">
        <v>222</v>
      </c>
      <c r="B1" s="284"/>
      <c r="C1" s="284"/>
      <c r="D1" s="284"/>
      <c r="F1" s="252"/>
      <c r="G1" s="258"/>
      <c r="H1" s="266"/>
      <c r="I1" s="301"/>
    </row>
    <row r="2" spans="1:9" ht="17.100000000000001" customHeight="1">
      <c r="B2" s="285"/>
      <c r="C2" s="284"/>
      <c r="D2" s="284"/>
      <c r="E2" s="284"/>
      <c r="F2" s="252"/>
      <c r="G2" s="259"/>
      <c r="H2" s="267"/>
      <c r="I2" s="302" t="s">
        <v>15</v>
      </c>
    </row>
    <row r="3" spans="1:9" s="229" customFormat="1" ht="13.5" customHeight="1">
      <c r="A3" s="231"/>
      <c r="B3" s="286"/>
      <c r="C3" s="286"/>
      <c r="D3" s="286"/>
      <c r="E3" s="292"/>
      <c r="F3" s="253" t="s">
        <v>194</v>
      </c>
      <c r="G3" s="260" t="s">
        <v>306</v>
      </c>
      <c r="H3" s="268" t="s">
        <v>167</v>
      </c>
      <c r="I3" s="260" t="s">
        <v>174</v>
      </c>
    </row>
    <row r="4" spans="1:9" s="229" customFormat="1" ht="13.5" customHeight="1">
      <c r="A4" s="280"/>
      <c r="B4" s="274"/>
      <c r="C4" s="274"/>
      <c r="D4" s="274"/>
      <c r="E4" s="293"/>
      <c r="F4" s="254"/>
      <c r="G4" s="261"/>
      <c r="H4" s="269"/>
      <c r="I4" s="261"/>
    </row>
    <row r="5" spans="1:9" s="229" customFormat="1" ht="13.5" customHeight="1">
      <c r="A5" s="281"/>
      <c r="B5" s="287"/>
      <c r="C5" s="287"/>
      <c r="D5" s="287"/>
      <c r="E5" s="294"/>
      <c r="F5" s="255"/>
      <c r="G5" s="262"/>
      <c r="H5" s="270"/>
      <c r="I5" s="262"/>
    </row>
    <row r="6" spans="1:9" s="230" customFormat="1" ht="15.75" customHeight="1">
      <c r="A6" s="282"/>
      <c r="B6" s="241" t="s">
        <v>209</v>
      </c>
      <c r="C6" s="241"/>
      <c r="D6" s="241"/>
      <c r="E6" s="241"/>
      <c r="F6" s="297">
        <v>329</v>
      </c>
      <c r="G6" s="263">
        <v>100.7</v>
      </c>
      <c r="H6" s="271">
        <v>103</v>
      </c>
      <c r="I6" s="303">
        <v>2.2999999999999998</v>
      </c>
    </row>
    <row r="7" spans="1:9" s="229" customFormat="1" ht="15.75" customHeight="1">
      <c r="A7" s="232"/>
      <c r="B7" s="135"/>
      <c r="C7" s="135"/>
      <c r="D7" s="135" t="s">
        <v>124</v>
      </c>
      <c r="E7" s="135"/>
      <c r="F7" s="256">
        <v>136</v>
      </c>
      <c r="G7" s="264">
        <v>100.5</v>
      </c>
      <c r="H7" s="272">
        <v>102.4</v>
      </c>
      <c r="I7" s="304">
        <v>1.9</v>
      </c>
    </row>
    <row r="8" spans="1:9" s="229" customFormat="1" ht="15.75" customHeight="1">
      <c r="A8" s="232"/>
      <c r="B8" s="135"/>
      <c r="C8" s="135"/>
      <c r="D8" s="135"/>
      <c r="E8" s="135" t="s">
        <v>224</v>
      </c>
      <c r="F8" s="256">
        <v>7</v>
      </c>
      <c r="G8" s="264">
        <v>96.4</v>
      </c>
      <c r="H8" s="272">
        <v>101</v>
      </c>
      <c r="I8" s="304">
        <v>4.9000000000000004</v>
      </c>
    </row>
    <row r="9" spans="1:9" s="229" customFormat="1" ht="15.75" customHeight="1">
      <c r="A9" s="232"/>
      <c r="B9" s="135"/>
      <c r="C9" s="135"/>
      <c r="D9" s="135"/>
      <c r="E9" s="135" t="s">
        <v>53</v>
      </c>
      <c r="F9" s="256">
        <v>129</v>
      </c>
      <c r="G9" s="264">
        <v>100.7</v>
      </c>
      <c r="H9" s="272">
        <v>102.5</v>
      </c>
      <c r="I9" s="304">
        <v>1.7</v>
      </c>
    </row>
    <row r="10" spans="1:9" s="229" customFormat="1" ht="15.75" customHeight="1">
      <c r="A10" s="232"/>
      <c r="B10" s="135"/>
      <c r="C10" s="244"/>
      <c r="D10" s="135" t="s">
        <v>225</v>
      </c>
      <c r="E10" s="135"/>
      <c r="F10" s="256">
        <v>100</v>
      </c>
      <c r="G10" s="264">
        <v>102.1</v>
      </c>
      <c r="H10" s="272">
        <v>104</v>
      </c>
      <c r="I10" s="304">
        <v>1.9</v>
      </c>
    </row>
    <row r="11" spans="1:9" s="229" customFormat="1" ht="15.75" customHeight="1">
      <c r="A11" s="232"/>
      <c r="B11" s="135"/>
      <c r="C11" s="135"/>
      <c r="D11" s="135"/>
      <c r="E11" s="135" t="s">
        <v>226</v>
      </c>
      <c r="F11" s="256">
        <v>68</v>
      </c>
      <c r="G11" s="264">
        <v>102.6</v>
      </c>
      <c r="H11" s="272">
        <v>104</v>
      </c>
      <c r="I11" s="304">
        <v>1.4</v>
      </c>
    </row>
    <row r="12" spans="1:9" s="230" customFormat="1" ht="15.75" customHeight="1">
      <c r="A12" s="232"/>
      <c r="B12" s="288"/>
      <c r="C12" s="135"/>
      <c r="D12" s="135"/>
      <c r="E12" s="135" t="s">
        <v>103</v>
      </c>
      <c r="F12" s="256">
        <v>31</v>
      </c>
      <c r="G12" s="264">
        <v>101</v>
      </c>
      <c r="H12" s="272">
        <v>103.9</v>
      </c>
      <c r="I12" s="304">
        <v>2.9</v>
      </c>
    </row>
    <row r="13" spans="1:9" s="229" customFormat="1" ht="15.75" customHeight="1">
      <c r="A13" s="232"/>
      <c r="B13" s="135"/>
      <c r="C13" s="135"/>
      <c r="D13" s="135" t="s">
        <v>200</v>
      </c>
      <c r="E13" s="135"/>
      <c r="F13" s="256">
        <v>47</v>
      </c>
      <c r="G13" s="264">
        <v>99.1</v>
      </c>
      <c r="H13" s="272">
        <v>104.4</v>
      </c>
      <c r="I13" s="304">
        <v>5.4</v>
      </c>
    </row>
    <row r="14" spans="1:9" s="229" customFormat="1" ht="15.75" customHeight="1">
      <c r="A14" s="232"/>
      <c r="B14" s="135"/>
      <c r="C14" s="135"/>
      <c r="D14" s="291" t="s">
        <v>227</v>
      </c>
      <c r="E14" s="291"/>
      <c r="F14" s="256">
        <v>28</v>
      </c>
      <c r="G14" s="264">
        <v>99.1</v>
      </c>
      <c r="H14" s="272">
        <v>98.1</v>
      </c>
      <c r="I14" s="304">
        <v>-1</v>
      </c>
    </row>
    <row r="15" spans="1:9" s="229" customFormat="1" ht="15.75" customHeight="1">
      <c r="A15" s="232"/>
      <c r="B15" s="135"/>
      <c r="C15" s="135"/>
      <c r="D15" s="135" t="s">
        <v>51</v>
      </c>
      <c r="E15" s="135"/>
      <c r="F15" s="256">
        <v>17</v>
      </c>
      <c r="G15" s="264">
        <v>100.3</v>
      </c>
      <c r="H15" s="272">
        <v>105.1</v>
      </c>
      <c r="I15" s="304">
        <v>4.8</v>
      </c>
    </row>
    <row r="16" spans="1:9" s="229" customFormat="1" ht="15.75" customHeight="1">
      <c r="A16" s="232"/>
      <c r="B16" s="135"/>
      <c r="C16" s="135"/>
      <c r="D16" s="135"/>
      <c r="E16" s="135"/>
      <c r="F16" s="256"/>
      <c r="G16" s="264"/>
      <c r="H16" s="272"/>
      <c r="I16" s="304"/>
    </row>
    <row r="17" spans="1:9" s="229" customFormat="1" ht="15.75" customHeight="1">
      <c r="A17" s="232"/>
      <c r="B17" s="242" t="s">
        <v>229</v>
      </c>
      <c r="C17" s="242"/>
      <c r="D17" s="242"/>
      <c r="E17" s="242"/>
      <c r="F17" s="256">
        <v>516</v>
      </c>
      <c r="G17" s="264">
        <v>99.2</v>
      </c>
      <c r="H17" s="272">
        <v>99</v>
      </c>
      <c r="I17" s="304">
        <v>-0.2</v>
      </c>
    </row>
    <row r="18" spans="1:9" s="229" customFormat="1" ht="15.75" customHeight="1">
      <c r="A18" s="232"/>
      <c r="B18" s="135"/>
      <c r="C18" s="135"/>
      <c r="D18" s="135" t="s">
        <v>207</v>
      </c>
      <c r="E18" s="135"/>
      <c r="F18" s="256">
        <v>130</v>
      </c>
      <c r="G18" s="264">
        <v>100</v>
      </c>
      <c r="H18" s="272">
        <v>100.3</v>
      </c>
      <c r="I18" s="304">
        <v>0.2</v>
      </c>
    </row>
    <row r="19" spans="1:9" s="229" customFormat="1" ht="15.75" customHeight="1">
      <c r="A19" s="232"/>
      <c r="B19" s="135"/>
      <c r="C19" s="135"/>
      <c r="D19" s="135" t="s">
        <v>74</v>
      </c>
      <c r="E19" s="135"/>
      <c r="F19" s="256">
        <v>98</v>
      </c>
      <c r="G19" s="264">
        <v>96.8</v>
      </c>
      <c r="H19" s="272">
        <v>98.8</v>
      </c>
      <c r="I19" s="304">
        <v>2.1</v>
      </c>
    </row>
    <row r="20" spans="1:9" s="229" customFormat="1" ht="15.75" customHeight="1">
      <c r="A20" s="232"/>
      <c r="B20" s="135"/>
      <c r="C20" s="135"/>
      <c r="D20" s="135" t="s">
        <v>4</v>
      </c>
      <c r="E20" s="135"/>
      <c r="F20" s="256">
        <v>288</v>
      </c>
      <c r="G20" s="264">
        <v>99.6</v>
      </c>
      <c r="H20" s="272">
        <v>98.5</v>
      </c>
      <c r="I20" s="304">
        <v>-1.1000000000000001</v>
      </c>
    </row>
    <row r="21" spans="1:9" s="229" customFormat="1" ht="15.75" customHeight="1">
      <c r="A21" s="232"/>
      <c r="B21" s="135"/>
      <c r="C21" s="135"/>
      <c r="D21" s="135"/>
      <c r="E21" s="135"/>
      <c r="F21" s="256"/>
      <c r="G21" s="264"/>
      <c r="H21" s="272"/>
      <c r="I21" s="304"/>
    </row>
    <row r="22" spans="1:9" s="229" customFormat="1" ht="15.75" customHeight="1">
      <c r="A22" s="232"/>
      <c r="B22" s="242" t="s">
        <v>221</v>
      </c>
      <c r="C22" s="242"/>
      <c r="D22" s="242"/>
      <c r="E22" s="242"/>
      <c r="F22" s="256">
        <v>1623</v>
      </c>
      <c r="G22" s="264">
        <v>96.5</v>
      </c>
      <c r="H22" s="272">
        <v>96.1</v>
      </c>
      <c r="I22" s="304">
        <v>-0.4</v>
      </c>
    </row>
    <row r="23" spans="1:9" s="229" customFormat="1" ht="15.75" customHeight="1">
      <c r="A23" s="232"/>
      <c r="B23" s="135"/>
      <c r="C23" s="135"/>
      <c r="D23" s="135" t="s">
        <v>190</v>
      </c>
      <c r="E23" s="135"/>
      <c r="F23" s="256">
        <v>109</v>
      </c>
      <c r="G23" s="264">
        <v>100.3</v>
      </c>
      <c r="H23" s="272">
        <v>100.1</v>
      </c>
      <c r="I23" s="304">
        <v>-0.3</v>
      </c>
    </row>
    <row r="24" spans="1:9" s="229" customFormat="1" ht="15.75" customHeight="1">
      <c r="A24" s="232"/>
      <c r="B24" s="135"/>
      <c r="C24" s="135"/>
      <c r="D24" s="135" t="s">
        <v>10</v>
      </c>
      <c r="E24" s="135"/>
      <c r="F24" s="256">
        <v>1099</v>
      </c>
      <c r="G24" s="264">
        <v>102.8</v>
      </c>
      <c r="H24" s="272">
        <v>106.2</v>
      </c>
      <c r="I24" s="304">
        <v>3.2</v>
      </c>
    </row>
    <row r="25" spans="1:9" s="229" customFormat="1" ht="15.75" customHeight="1">
      <c r="A25" s="232"/>
      <c r="B25" s="135"/>
      <c r="C25" s="135"/>
      <c r="D25" s="135" t="s">
        <v>234</v>
      </c>
      <c r="E25" s="135"/>
      <c r="F25" s="256">
        <v>415</v>
      </c>
      <c r="G25" s="264">
        <v>78.599999999999994</v>
      </c>
      <c r="H25" s="272">
        <v>68.5</v>
      </c>
      <c r="I25" s="304">
        <v>-12.8</v>
      </c>
    </row>
    <row r="26" spans="1:9" s="229" customFormat="1" ht="15.75" customHeight="1">
      <c r="A26" s="232"/>
      <c r="B26" s="135"/>
      <c r="C26" s="135"/>
      <c r="D26" s="135"/>
      <c r="E26" s="135"/>
      <c r="F26" s="256"/>
      <c r="G26" s="264"/>
      <c r="H26" s="272"/>
      <c r="I26" s="304"/>
    </row>
    <row r="27" spans="1:9" s="229" customFormat="1" ht="15.75" customHeight="1">
      <c r="A27" s="232"/>
      <c r="B27" s="242" t="s">
        <v>126</v>
      </c>
      <c r="C27" s="242"/>
      <c r="D27" s="242"/>
      <c r="E27" s="242"/>
      <c r="F27" s="256">
        <v>224</v>
      </c>
      <c r="G27" s="264">
        <v>98.6</v>
      </c>
      <c r="H27" s="272">
        <v>94.6</v>
      </c>
      <c r="I27" s="304">
        <v>-4.0999999999999996</v>
      </c>
    </row>
    <row r="28" spans="1:9" s="229" customFormat="1" ht="15.75" customHeight="1">
      <c r="A28" s="232"/>
      <c r="B28" s="135"/>
      <c r="C28" s="135"/>
      <c r="D28" s="135" t="s">
        <v>81</v>
      </c>
      <c r="E28" s="135"/>
      <c r="F28" s="256">
        <v>140</v>
      </c>
      <c r="G28" s="264">
        <v>97.1</v>
      </c>
      <c r="H28" s="272">
        <v>90.2</v>
      </c>
      <c r="I28" s="304">
        <v>-7.1</v>
      </c>
    </row>
    <row r="29" spans="1:9" s="230" customFormat="1" ht="15.75" customHeight="1">
      <c r="A29" s="232"/>
      <c r="B29" s="289"/>
      <c r="C29" s="289"/>
      <c r="D29" s="135" t="s">
        <v>235</v>
      </c>
      <c r="E29" s="135"/>
      <c r="F29" s="256">
        <v>5</v>
      </c>
      <c r="G29" s="264">
        <v>100.1</v>
      </c>
      <c r="H29" s="272">
        <v>103.2</v>
      </c>
      <c r="I29" s="304">
        <v>3</v>
      </c>
    </row>
    <row r="30" spans="1:9" s="229" customFormat="1" ht="15.75" customHeight="1">
      <c r="A30" s="232"/>
      <c r="B30" s="135"/>
      <c r="C30" s="135"/>
      <c r="D30" s="135" t="s">
        <v>236</v>
      </c>
      <c r="E30" s="135"/>
      <c r="F30" s="256">
        <v>79</v>
      </c>
      <c r="G30" s="264">
        <v>101.2</v>
      </c>
      <c r="H30" s="272">
        <v>101.8</v>
      </c>
      <c r="I30" s="304">
        <v>0.6</v>
      </c>
    </row>
    <row r="31" spans="1:9" s="229" customFormat="1" ht="15.75" customHeight="1">
      <c r="A31" s="232"/>
      <c r="B31" s="135"/>
      <c r="C31" s="135"/>
      <c r="D31" s="135"/>
      <c r="E31" s="135"/>
      <c r="F31" s="256"/>
      <c r="G31" s="264"/>
      <c r="H31" s="272"/>
      <c r="I31" s="304"/>
    </row>
    <row r="32" spans="1:9" s="229" customFormat="1" ht="15.75" customHeight="1">
      <c r="A32" s="232"/>
      <c r="B32" s="242" t="s">
        <v>238</v>
      </c>
      <c r="C32" s="242"/>
      <c r="D32" s="242"/>
      <c r="E32" s="242"/>
      <c r="F32" s="256">
        <v>912</v>
      </c>
      <c r="G32" s="264">
        <v>101.6</v>
      </c>
      <c r="H32" s="272">
        <v>103.2</v>
      </c>
      <c r="I32" s="304">
        <v>1.6</v>
      </c>
    </row>
    <row r="33" spans="1:9" s="229" customFormat="1" ht="15.75" customHeight="1">
      <c r="A33" s="232"/>
      <c r="B33" s="135"/>
      <c r="C33" s="135"/>
      <c r="D33" s="135" t="s">
        <v>240</v>
      </c>
      <c r="E33" s="135"/>
      <c r="F33" s="256">
        <v>71</v>
      </c>
      <c r="G33" s="264">
        <v>100.4</v>
      </c>
      <c r="H33" s="272">
        <v>103.9</v>
      </c>
      <c r="I33" s="304">
        <v>3.4</v>
      </c>
    </row>
    <row r="34" spans="1:9" s="229" customFormat="1" ht="15.75" customHeight="1">
      <c r="A34" s="232"/>
      <c r="B34" s="135"/>
      <c r="C34" s="135"/>
      <c r="D34" s="135" t="s">
        <v>203</v>
      </c>
      <c r="E34" s="135"/>
      <c r="F34" s="256">
        <v>213</v>
      </c>
      <c r="G34" s="264">
        <v>99.8</v>
      </c>
      <c r="H34" s="272">
        <v>103.7</v>
      </c>
      <c r="I34" s="304">
        <v>3.9</v>
      </c>
    </row>
    <row r="35" spans="1:9" s="230" customFormat="1" ht="15.75" customHeight="1">
      <c r="A35" s="232"/>
      <c r="B35" s="289"/>
      <c r="C35" s="289"/>
      <c r="D35" s="135" t="s">
        <v>106</v>
      </c>
      <c r="E35" s="135"/>
      <c r="F35" s="256">
        <v>107</v>
      </c>
      <c r="G35" s="264">
        <v>105.2</v>
      </c>
      <c r="H35" s="272">
        <v>106.2</v>
      </c>
      <c r="I35" s="304">
        <v>1</v>
      </c>
    </row>
    <row r="36" spans="1:9" s="229" customFormat="1" ht="15.75" customHeight="1">
      <c r="A36" s="232"/>
      <c r="B36" s="135"/>
      <c r="C36" s="135"/>
      <c r="D36" s="135" t="s">
        <v>243</v>
      </c>
      <c r="E36" s="135"/>
      <c r="F36" s="256">
        <v>522</v>
      </c>
      <c r="G36" s="264">
        <v>101.7</v>
      </c>
      <c r="H36" s="272">
        <v>102.3</v>
      </c>
      <c r="I36" s="304">
        <v>0.6</v>
      </c>
    </row>
    <row r="37" spans="1:9" s="229" customFormat="1" ht="15.75" customHeight="1">
      <c r="A37" s="232"/>
      <c r="B37" s="135"/>
      <c r="C37" s="135"/>
      <c r="D37" s="135"/>
      <c r="E37" s="135"/>
      <c r="F37" s="256"/>
      <c r="G37" s="264"/>
      <c r="H37" s="272"/>
      <c r="I37" s="304"/>
    </row>
    <row r="38" spans="1:9" s="229" customFormat="1" ht="15.75" customHeight="1">
      <c r="A38" s="232"/>
      <c r="B38" s="242" t="s">
        <v>244</v>
      </c>
      <c r="C38" s="242"/>
      <c r="D38" s="242"/>
      <c r="E38" s="242"/>
      <c r="F38" s="256">
        <v>626</v>
      </c>
      <c r="G38" s="264">
        <v>100.7</v>
      </c>
      <c r="H38" s="272">
        <v>101.3</v>
      </c>
      <c r="I38" s="304">
        <v>0.6</v>
      </c>
    </row>
    <row r="39" spans="1:9" s="229" customFormat="1" ht="15.75" customHeight="1">
      <c r="A39" s="232"/>
      <c r="B39" s="135"/>
      <c r="C39" s="135"/>
      <c r="D39" s="135" t="s">
        <v>245</v>
      </c>
      <c r="E39" s="135"/>
      <c r="F39" s="256">
        <v>106</v>
      </c>
      <c r="G39" s="264">
        <v>102.1</v>
      </c>
      <c r="H39" s="272">
        <v>102.4</v>
      </c>
      <c r="I39" s="304">
        <v>0.3</v>
      </c>
    </row>
    <row r="40" spans="1:9" s="229" customFormat="1" ht="15.75" customHeight="1">
      <c r="A40" s="232"/>
      <c r="B40" s="135"/>
      <c r="C40" s="135"/>
      <c r="D40" s="135" t="s">
        <v>246</v>
      </c>
      <c r="E40" s="135"/>
      <c r="F40" s="256">
        <v>177</v>
      </c>
      <c r="G40" s="264">
        <v>98.5</v>
      </c>
      <c r="H40" s="272">
        <v>97.1</v>
      </c>
      <c r="I40" s="304">
        <v>-1.4</v>
      </c>
    </row>
    <row r="41" spans="1:9" s="229" customFormat="1" ht="15.75" customHeight="1">
      <c r="A41" s="232"/>
      <c r="B41" s="135"/>
      <c r="C41" s="135"/>
      <c r="D41" s="135" t="s">
        <v>248</v>
      </c>
      <c r="E41" s="135"/>
      <c r="F41" s="256">
        <v>59</v>
      </c>
      <c r="G41" s="264">
        <v>101.1</v>
      </c>
      <c r="H41" s="272">
        <v>107</v>
      </c>
      <c r="I41" s="304">
        <v>5.8</v>
      </c>
    </row>
    <row r="42" spans="1:9" s="230" customFormat="1" ht="15.75" customHeight="1">
      <c r="A42" s="232"/>
      <c r="B42" s="289"/>
      <c r="C42" s="289"/>
      <c r="D42" s="135" t="s">
        <v>249</v>
      </c>
      <c r="E42" s="135"/>
      <c r="F42" s="256">
        <v>30</v>
      </c>
      <c r="G42" s="264">
        <v>108.5</v>
      </c>
      <c r="H42" s="272">
        <v>113.6</v>
      </c>
      <c r="I42" s="304">
        <v>4.8</v>
      </c>
    </row>
    <row r="43" spans="1:9" s="229" customFormat="1" ht="15.75" customHeight="1">
      <c r="A43" s="232"/>
      <c r="B43" s="135"/>
      <c r="C43" s="135"/>
      <c r="D43" s="135" t="s">
        <v>123</v>
      </c>
      <c r="E43" s="135"/>
      <c r="F43" s="256">
        <v>254</v>
      </c>
      <c r="G43" s="264">
        <v>100.7</v>
      </c>
      <c r="H43" s="272">
        <v>101</v>
      </c>
      <c r="I43" s="304">
        <v>0.3</v>
      </c>
    </row>
    <row r="44" spans="1:9" s="229" customFormat="1" ht="15.75" customHeight="1">
      <c r="A44" s="232"/>
      <c r="B44" s="135"/>
      <c r="C44" s="135"/>
      <c r="D44" s="135"/>
      <c r="E44" s="135"/>
      <c r="F44" s="256"/>
      <c r="G44" s="264"/>
      <c r="H44" s="272"/>
      <c r="I44" s="304"/>
    </row>
    <row r="45" spans="1:9" s="229" customFormat="1" ht="15.75" customHeight="1">
      <c r="A45" s="283"/>
      <c r="B45" s="135" t="s">
        <v>250</v>
      </c>
      <c r="C45" s="135"/>
      <c r="D45" s="135"/>
      <c r="E45" s="295"/>
      <c r="F45" s="256"/>
      <c r="G45" s="264"/>
      <c r="H45" s="272"/>
      <c r="I45" s="304"/>
    </row>
    <row r="46" spans="1:9" s="229" customFormat="1" ht="15.75" customHeight="1">
      <c r="A46" s="283"/>
      <c r="B46" s="135" t="s">
        <v>251</v>
      </c>
      <c r="C46" s="135"/>
      <c r="D46" s="135"/>
      <c r="E46" s="295"/>
      <c r="F46" s="256">
        <v>327</v>
      </c>
      <c r="G46" s="264">
        <v>99.8</v>
      </c>
      <c r="H46" s="272">
        <v>98</v>
      </c>
      <c r="I46" s="304">
        <v>-1.8</v>
      </c>
    </row>
    <row r="47" spans="1:9" s="229" customFormat="1" ht="15.75" customHeight="1">
      <c r="A47" s="283"/>
      <c r="B47" s="135" t="s">
        <v>252</v>
      </c>
      <c r="C47" s="135"/>
      <c r="D47" s="135"/>
      <c r="E47" s="295"/>
      <c r="F47" s="256">
        <v>746</v>
      </c>
      <c r="G47" s="264">
        <v>104.1</v>
      </c>
      <c r="H47" s="272">
        <v>124.8</v>
      </c>
      <c r="I47" s="304">
        <v>19.899999999999999</v>
      </c>
    </row>
    <row r="48" spans="1:9" s="229" customFormat="1" ht="15.75" customHeight="1">
      <c r="A48" s="283"/>
      <c r="B48" s="135" t="s">
        <v>253</v>
      </c>
      <c r="C48" s="135"/>
      <c r="D48" s="135"/>
      <c r="E48" s="295"/>
      <c r="F48" s="256">
        <v>470</v>
      </c>
      <c r="G48" s="264">
        <v>81.900000000000006</v>
      </c>
      <c r="H48" s="272">
        <v>71.5</v>
      </c>
      <c r="I48" s="304">
        <v>-12.6</v>
      </c>
    </row>
    <row r="49" spans="1:9" s="229" customFormat="1" ht="15.75" customHeight="1">
      <c r="A49" s="283"/>
      <c r="B49" s="135" t="s">
        <v>254</v>
      </c>
      <c r="C49" s="135"/>
      <c r="D49" s="135"/>
      <c r="E49" s="295"/>
      <c r="F49" s="256">
        <v>916</v>
      </c>
      <c r="G49" s="264">
        <v>101.4</v>
      </c>
      <c r="H49" s="272">
        <v>103</v>
      </c>
      <c r="I49" s="304">
        <v>1.6</v>
      </c>
    </row>
    <row r="50" spans="1:9" s="229" customFormat="1" ht="15.75" customHeight="1">
      <c r="A50" s="307"/>
      <c r="B50" s="308"/>
      <c r="C50" s="308"/>
      <c r="D50" s="308"/>
      <c r="E50" s="309"/>
      <c r="F50" s="310"/>
      <c r="G50" s="311"/>
      <c r="H50" s="312"/>
      <c r="I50" s="313"/>
    </row>
    <row r="51" spans="1:9" ht="14.45" customHeight="1">
      <c r="B51" s="284"/>
      <c r="C51" s="284" t="s">
        <v>255</v>
      </c>
      <c r="D51" s="284"/>
      <c r="E51" s="284"/>
      <c r="F51" s="252"/>
      <c r="H51" s="267"/>
      <c r="I51" s="267"/>
    </row>
  </sheetData>
  <mergeCells count="38">
    <mergeCell ref="B6:E6"/>
    <mergeCell ref="D7:E7"/>
    <mergeCell ref="D10:E10"/>
    <mergeCell ref="D13:E13"/>
    <mergeCell ref="D14:E14"/>
    <mergeCell ref="D15:E15"/>
    <mergeCell ref="B17:E17"/>
    <mergeCell ref="D18:E18"/>
    <mergeCell ref="D19:E19"/>
    <mergeCell ref="D20:E20"/>
    <mergeCell ref="B22:E22"/>
    <mergeCell ref="D23:E23"/>
    <mergeCell ref="D24:E24"/>
    <mergeCell ref="D25:E25"/>
    <mergeCell ref="B27:E27"/>
    <mergeCell ref="D28:E28"/>
    <mergeCell ref="D29:E29"/>
    <mergeCell ref="D30:E30"/>
    <mergeCell ref="B32:E32"/>
    <mergeCell ref="D33:E33"/>
    <mergeCell ref="D34:E34"/>
    <mergeCell ref="D35:E35"/>
    <mergeCell ref="D36:E36"/>
    <mergeCell ref="B38:E38"/>
    <mergeCell ref="D39:E39"/>
    <mergeCell ref="D40:E40"/>
    <mergeCell ref="D41:E41"/>
    <mergeCell ref="D42:E42"/>
    <mergeCell ref="D43:E43"/>
    <mergeCell ref="B46:E46"/>
    <mergeCell ref="B47:E47"/>
    <mergeCell ref="B48:E48"/>
    <mergeCell ref="B49:E49"/>
    <mergeCell ref="F3:F5"/>
    <mergeCell ref="G3:G5"/>
    <mergeCell ref="H3:H5"/>
    <mergeCell ref="I3:I5"/>
    <mergeCell ref="A45:A50"/>
  </mergeCells>
  <phoneticPr fontId="20"/>
  <pageMargins left="1.0236220472440944" right="0.39370078740157483" top="0.78740157480314965" bottom="0.59055118110236227" header="0.78740157480314965" footer="0.51181102362204722"/>
  <pageSetup paperSize="9" scale="9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17</vt:i4>
      </vt:variant>
    </vt:vector>
  </HeadingPairs>
  <TitlesOfParts>
    <vt:vector size="17" baseType="lpstr">
      <vt:lpstr xml:space="preserve">年報表紙 </vt:lpstr>
      <vt:lpstr>年報の概要  (静岡)</vt:lpstr>
      <vt:lpstr>年報 (浜松)</vt:lpstr>
      <vt:lpstr xml:space="preserve">年報の概要（浜松） </vt:lpstr>
      <vt:lpstr>利用上の注意</vt:lpstr>
      <vt:lpstr>中分類1 (静岡)</vt:lpstr>
      <vt:lpstr>中分類2 (静岡)</vt:lpstr>
      <vt:lpstr>中分類1（浜松）</vt:lpstr>
      <vt:lpstr>中分類2（浜松）</vt:lpstr>
      <vt:lpstr>指数推移（静岡浜松）</vt:lpstr>
      <vt:lpstr>指数（表紙グラフ用データ）</vt:lpstr>
      <vt:lpstr xml:space="preserve">指数（表紙グラフ用データ） (浜松) </vt:lpstr>
      <vt:lpstr>寄与度･寄与率・静岡</vt:lpstr>
      <vt:lpstr>寄与度･寄与率浜松</vt:lpstr>
      <vt:lpstr>前年比寄与度順・静岡</vt:lpstr>
      <vt:lpstr>前年比寄与度順 ・浜松</vt:lpstr>
      <vt:lpstr>中分類一覧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ＥＸＣＥＬ</dc:creator>
  <cp:lastModifiedBy>小野　寧音</cp:lastModifiedBy>
  <cp:lastPrinted>2022-01-24T05:26:23Z</cp:lastPrinted>
  <dcterms:created xsi:type="dcterms:W3CDTF">1998-02-24T01:15:13Z</dcterms:created>
  <dcterms:modified xsi:type="dcterms:W3CDTF">2023-01-26T04:41:29Z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2023-01-26T04:41:29Z</vt:filetime>
  </property>
</Properties>
</file>