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315" windowHeight="8040" activeTab="0"/>
  </bookViews>
  <sheets>
    <sheet name="(1)(2)市別・町村別苦情" sheetId="1" r:id="rId1"/>
    <sheet name="(3)(4)市町村別・発生源別" sheetId="2" r:id="rId2"/>
    <sheet name="(5)公害種類別推移" sheetId="3" r:id="rId3"/>
    <sheet name="(6)公害種類別･発生源別" sheetId="4" r:id="rId4"/>
    <sheet name="(7)用途地域別" sheetId="5" r:id="rId5"/>
  </sheets>
  <definedNames>
    <definedName name="_xlnm.Print_Area" localSheetId="0">'(1)(2)市別・町村別苦情'!$A$1:$L$48</definedName>
    <definedName name="_xlnm.Print_Area" localSheetId="1">'(3)(4)市町村別・発生源別'!$A$1:$X$46</definedName>
    <definedName name="_xlnm.Print_Area" localSheetId="2">'(5)公害種類別推移'!$A$1:$K$31</definedName>
    <definedName name="_xlnm.Print_Area" localSheetId="4">'(7)用途地域別'!$A$1:$L$46</definedName>
  </definedNames>
  <calcPr fullCalcOnLoad="1"/>
</workbook>
</file>

<file path=xl/sharedStrings.xml><?xml version="1.0" encoding="utf-8"?>
<sst xmlns="http://schemas.openxmlformats.org/spreadsheetml/2006/main" count="292" uniqueCount="179">
  <si>
    <t>区分</t>
  </si>
  <si>
    <t>県計</t>
  </si>
  <si>
    <t>市計</t>
  </si>
  <si>
    <t>合計</t>
  </si>
  <si>
    <t>農業</t>
  </si>
  <si>
    <t>林業</t>
  </si>
  <si>
    <t>漁業</t>
  </si>
  <si>
    <t>鉱業</t>
  </si>
  <si>
    <t>建設業</t>
  </si>
  <si>
    <t>製造業</t>
  </si>
  <si>
    <t xml:space="preserve">  電気・ガス・熱供給・水道業</t>
  </si>
  <si>
    <t>その他</t>
  </si>
  <si>
    <t>不明</t>
  </si>
  <si>
    <t>(3)公害の発生源別市別苦情件数</t>
  </si>
  <si>
    <t>情報通信業</t>
  </si>
  <si>
    <t>運輸業</t>
  </si>
  <si>
    <t>個人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</si>
  <si>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</si>
  <si>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</si>
  <si>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</si>
  <si>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</si>
  <si>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</si>
  <si>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</si>
  <si>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</si>
  <si>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</si>
  <si>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</si>
  <si>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町計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</si>
  <si>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</si>
  <si>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</si>
  <si>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</si>
  <si>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</si>
  <si>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</si>
  <si>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</si>
  <si>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</si>
  <si>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</si>
  <si>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</si>
  <si>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</si>
  <si>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</si>
  <si>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</si>
  <si>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</si>
  <si>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</si>
  <si>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</si>
  <si>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</si>
  <si>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</si>
  <si>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</si>
  <si>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</si>
  <si>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</si>
  <si>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御殿場市</t>
  </si>
  <si>
    <t>菊川市</t>
  </si>
  <si>
    <t>松崎町</t>
  </si>
  <si>
    <t>割合(%)</t>
  </si>
  <si>
    <t>御前崎市</t>
  </si>
  <si>
    <t>菊川市</t>
  </si>
  <si>
    <t>河津町</t>
  </si>
  <si>
    <t>南伊豆町</t>
  </si>
  <si>
    <t>西伊豆町</t>
  </si>
  <si>
    <t>川根本町</t>
  </si>
  <si>
    <t>森町</t>
  </si>
  <si>
    <t>卸売・小売業</t>
  </si>
  <si>
    <t>(1)公害の種類別市別苦情件数</t>
  </si>
  <si>
    <t>合計</t>
  </si>
  <si>
    <t xml:space="preserve">典型7公害以外     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</si>
  <si>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</si>
  <si>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</si>
  <si>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</si>
  <si>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</si>
  <si>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</si>
  <si>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</si>
  <si>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</si>
  <si>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</si>
  <si>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</si>
  <si>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</si>
  <si>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</si>
  <si>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</si>
  <si>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</si>
  <si>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</si>
  <si>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</si>
  <si>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</si>
  <si>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</si>
  <si>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</si>
  <si>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</si>
  <si>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</si>
  <si>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函南町</t>
  </si>
  <si>
    <t>函南町</t>
  </si>
  <si>
    <t>清水町</t>
  </si>
  <si>
    <t>清水町</t>
  </si>
  <si>
    <t>長泉町</t>
  </si>
  <si>
    <t>長泉町</t>
  </si>
  <si>
    <t>小山町</t>
  </si>
  <si>
    <t>小山町</t>
  </si>
  <si>
    <t>吉田町</t>
  </si>
  <si>
    <t>吉田町</t>
  </si>
  <si>
    <t>東伊豆町</t>
  </si>
  <si>
    <t>東伊豆町</t>
  </si>
  <si>
    <t>平成3年度</t>
  </si>
  <si>
    <t>平成4年度</t>
  </si>
  <si>
    <t>平成5年度</t>
  </si>
  <si>
    <t>平成6年度</t>
  </si>
  <si>
    <t>平成7年度</t>
  </si>
  <si>
    <t>平成8年度</t>
  </si>
  <si>
    <t>平成15年度</t>
  </si>
  <si>
    <t>平成16年度</t>
  </si>
  <si>
    <t>平成17年度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</si>
  <si>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</si>
  <si>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</si>
  <si>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</si>
  <si>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平成21年度</t>
  </si>
  <si>
    <t>平成22年度</t>
  </si>
  <si>
    <t>平成23年度</t>
  </si>
  <si>
    <t>平成24年度</t>
  </si>
  <si>
    <t>(6)公害の種類別・発生源別苦情件数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</si>
  <si>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</si>
  <si>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</si>
  <si>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</si>
  <si>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</si>
  <si>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</si>
  <si>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</si>
  <si>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</si>
  <si>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</si>
  <si>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</si>
  <si>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</si>
  <si>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(7)公害の被害の用途地域苦情件数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</si>
  <si>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</si>
  <si>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</si>
  <si>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</si>
  <si>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</si>
  <si>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</si>
  <si>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</si>
  <si>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</si>
  <si>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</si>
  <si>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町部</t>
  </si>
  <si>
    <t>構成比(%)</t>
  </si>
  <si>
    <t>東伊豆町　　　　　　</t>
  </si>
  <si>
    <t>河津町</t>
  </si>
  <si>
    <t>函南町　　　　　　　</t>
  </si>
  <si>
    <t>清水町　　　　　　　</t>
  </si>
  <si>
    <t>長泉町　　　　　　　</t>
  </si>
  <si>
    <t>小山町　　　　　　　</t>
  </si>
  <si>
    <t>吉田町　　　　　　　</t>
  </si>
  <si>
    <t>川根本町</t>
  </si>
  <si>
    <t>森町</t>
  </si>
  <si>
    <t>(5)公害の種類別苦情件数の推移</t>
  </si>
  <si>
    <t>平成9年度</t>
  </si>
  <si>
    <t>平成10年度</t>
  </si>
  <si>
    <t>平成11年度</t>
  </si>
  <si>
    <t>平成12年度</t>
  </si>
  <si>
    <t>平成13年度</t>
  </si>
  <si>
    <t>平成14年度</t>
  </si>
  <si>
    <t>卸売・小売業</t>
  </si>
  <si>
    <t>その他  　</t>
  </si>
  <si>
    <t>平成25年度</t>
  </si>
  <si>
    <t>小計</t>
  </si>
  <si>
    <t>大気汚染</t>
  </si>
  <si>
    <t>水質汚濁</t>
  </si>
  <si>
    <t>土壌汚染</t>
  </si>
  <si>
    <t>騒音</t>
  </si>
  <si>
    <t>振動</t>
  </si>
  <si>
    <t>悪臭</t>
  </si>
  <si>
    <t>典型７公害</t>
  </si>
  <si>
    <t>地盤沈下</t>
  </si>
  <si>
    <t>(内訳）</t>
  </si>
  <si>
    <t>電気・ガス・熱供給・水道業</t>
  </si>
  <si>
    <t>水質汚濁</t>
  </si>
  <si>
    <t>地盤沈下</t>
  </si>
  <si>
    <t xml:space="preserve">典型7公害以外  </t>
  </si>
  <si>
    <t>平成26年度</t>
  </si>
  <si>
    <t>　　　　　　　　　　    発生源  
　種類</t>
  </si>
  <si>
    <t xml:space="preserve">  市部</t>
  </si>
  <si>
    <t>（市部内訳）</t>
  </si>
  <si>
    <t>（町部内訳）</t>
  </si>
  <si>
    <t>都市計画法による都市計画区域</t>
  </si>
  <si>
    <t>　　　発生源
　種類　　　　　　　　　　　　　</t>
  </si>
  <si>
    <t>平成27年度</t>
  </si>
  <si>
    <t>平成28年度</t>
  </si>
  <si>
    <t>平成29年度</t>
  </si>
  <si>
    <t>平成30年度</t>
  </si>
  <si>
    <t xml:space="preserve"> </t>
  </si>
  <si>
    <t>(2)公害の種類別町別苦情件数</t>
  </si>
  <si>
    <t>(4)公害の発生源別町別苦情件数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</si>
</sst>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#,###,##0;&quot;-&quot;#,###,##0"/>
    <numFmt numFmtId="194" formatCode="\ ###,##0;&quot;-&quot;###,##0"/>
    <numFmt numFmtId="195" formatCode="0_);[Red]\(0\)"/>
    <numFmt numFmtId="196" formatCode="#,##0_);[Red]\(#,##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_);[Red]\(#,##0.0\)"/>
    <numFmt numFmtId="204" formatCode="#,###,##0;&quot; -&quot;###,##0"/>
    <numFmt numFmtId="205" formatCode="0.0%"/>
    <numFmt numFmtId="206" formatCode="#,###,##0.0;&quot; -&quot;###,##0.0"/>
    <numFmt numFmtId="207" formatCode="#,###,##0.00;&quot; -&quot;###,##0.00"/>
    <numFmt numFmtId="208" formatCode="#,###,##0.000;&quot; -&quot;###,##0.000"/>
    <numFmt numFmtId="209" formatCode="#,###,##0.0000;&quot; -&quot;###,##0.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195" fontId="0" fillId="0" borderId="10" xfId="0" applyNumberFormat="1" applyFont="1" applyFill="1" applyBorder="1" applyAlignment="1" quotePrefix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6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95" fontId="0" fillId="0" borderId="11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7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/>
    </xf>
    <xf numFmtId="195" fontId="0" fillId="0" borderId="10" xfId="61" applyNumberFormat="1" applyFont="1" applyFill="1" applyBorder="1" applyAlignment="1" quotePrefix="1">
      <alignment horizontal="righ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193" fontId="4" fillId="0" borderId="0" xfId="61" applyNumberFormat="1" applyFont="1" applyFill="1" applyBorder="1" applyAlignment="1" quotePrefix="1">
      <alignment horizontal="right" vertical="center"/>
      <protection/>
    </xf>
    <xf numFmtId="193" fontId="4" fillId="0" borderId="0" xfId="6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9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205" fontId="0" fillId="0" borderId="1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left" vertical="top" wrapText="1"/>
    </xf>
    <xf numFmtId="0" fontId="0" fillId="23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0" fillId="0" borderId="14" xfId="61" applyNumberFormat="1" applyFont="1" applyFill="1" applyBorder="1" applyAlignment="1" quotePrefix="1">
      <alignment horizontal="right" vertical="center"/>
      <protection/>
    </xf>
    <xf numFmtId="195" fontId="0" fillId="0" borderId="14" xfId="61" applyNumberFormat="1" applyFont="1" applyFill="1" applyBorder="1" applyAlignment="1">
      <alignment horizontal="right" vertical="center"/>
      <protection/>
    </xf>
    <xf numFmtId="0" fontId="0" fillId="23" borderId="10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 shrinkToFit="1"/>
    </xf>
    <xf numFmtId="0" fontId="5" fillId="23" borderId="16" xfId="0" applyFont="1" applyFill="1" applyBorder="1" applyAlignment="1">
      <alignment horizontal="center" vertical="center" shrinkToFit="1"/>
    </xf>
    <xf numFmtId="205" fontId="0" fillId="0" borderId="11" xfId="42" applyNumberFormat="1" applyFont="1" applyFill="1" applyBorder="1" applyAlignment="1">
      <alignment vertical="center"/>
    </xf>
    <xf numFmtId="197" fontId="0" fillId="0" borderId="14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5" fontId="0" fillId="0" borderId="14" xfId="0" applyNumberFormat="1" applyFont="1" applyFill="1" applyBorder="1" applyAlignment="1" quotePrefix="1">
      <alignment horizontal="right" vertical="center"/>
    </xf>
    <xf numFmtId="195" fontId="0" fillId="0" borderId="0" xfId="0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196" fontId="0" fillId="0" borderId="10" xfId="0" applyNumberFormat="1" applyFont="1" applyBorder="1" applyAlignment="1">
      <alignment horizontal="right" vertical="center"/>
    </xf>
    <xf numFmtId="202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5" fontId="0" fillId="23" borderId="15" xfId="0" applyNumberFormat="1" applyFont="1" applyFill="1" applyBorder="1" applyAlignment="1">
      <alignment horizontal="center" vertical="center" wrapText="1"/>
    </xf>
    <xf numFmtId="195" fontId="0" fillId="23" borderId="11" xfId="0" applyNumberFormat="1" applyFont="1" applyFill="1" applyBorder="1" applyAlignment="1">
      <alignment horizontal="center" vertical="center" wrapText="1"/>
    </xf>
    <xf numFmtId="195" fontId="0" fillId="23" borderId="10" xfId="0" applyNumberFormat="1" applyFont="1" applyFill="1" applyBorder="1" applyAlignment="1">
      <alignment horizontal="center" vertical="center" wrapText="1"/>
    </xf>
    <xf numFmtId="195" fontId="0" fillId="0" borderId="12" xfId="0" applyNumberFormat="1" applyFont="1" applyFill="1" applyBorder="1" applyAlignment="1">
      <alignment vertical="center"/>
    </xf>
    <xf numFmtId="195" fontId="0" fillId="0" borderId="20" xfId="0" applyNumberFormat="1" applyFont="1" applyFill="1" applyBorder="1" applyAlignment="1" quotePrefix="1">
      <alignment horizontal="right" vertical="center"/>
    </xf>
    <xf numFmtId="205" fontId="0" fillId="0" borderId="10" xfId="42" applyNumberFormat="1" applyFont="1" applyFill="1" applyBorder="1" applyAlignment="1">
      <alignment vertical="center"/>
    </xf>
    <xf numFmtId="209" fontId="4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Alignment="1">
      <alignment vertical="center"/>
    </xf>
    <xf numFmtId="209" fontId="0" fillId="0" borderId="0" xfId="0" applyNumberFormat="1" applyFill="1" applyAlignment="1">
      <alignment/>
    </xf>
    <xf numFmtId="10" fontId="0" fillId="24" borderId="0" xfId="0" applyNumberFormat="1" applyFont="1" applyFill="1" applyAlignment="1">
      <alignment/>
    </xf>
    <xf numFmtId="10" fontId="0" fillId="24" borderId="0" xfId="0" applyNumberFormat="1" applyFill="1" applyAlignment="1">
      <alignment/>
    </xf>
    <xf numFmtId="10" fontId="0" fillId="24" borderId="0" xfId="0" applyNumberFormat="1" applyFont="1" applyFill="1" applyAlignment="1">
      <alignment/>
    </xf>
    <xf numFmtId="209" fontId="0" fillId="0" borderId="0" xfId="0" applyNumberFormat="1" applyFont="1" applyFill="1" applyBorder="1" applyAlignment="1" quotePrefix="1">
      <alignment horizontal="right" vertical="center"/>
    </xf>
    <xf numFmtId="195" fontId="0" fillId="0" borderId="0" xfId="0" applyNumberFormat="1" applyFont="1" applyFill="1" applyBorder="1" applyAlignment="1" quotePrefix="1">
      <alignment horizontal="right" vertical="center"/>
    </xf>
    <xf numFmtId="10" fontId="0" fillId="0" borderId="0" xfId="0" applyNumberFormat="1" applyFont="1" applyFill="1" applyAlignment="1">
      <alignment vertical="center"/>
    </xf>
    <xf numFmtId="0" fontId="0" fillId="23" borderId="10" xfId="0" applyFont="1" applyFill="1" applyBorder="1" applyAlignment="1" quotePrefix="1">
      <alignment horizontal="center" vertical="center" wrapText="1"/>
    </xf>
    <xf numFmtId="191" fontId="0" fillId="23" borderId="15" xfId="0" applyNumberFormat="1" applyFont="1" applyFill="1" applyBorder="1" applyAlignment="1">
      <alignment horizontal="center" vertical="center"/>
    </xf>
    <xf numFmtId="191" fontId="0" fillId="23" borderId="12" xfId="0" applyNumberFormat="1" applyFont="1" applyFill="1" applyBorder="1" applyAlignment="1">
      <alignment horizontal="center" vertical="center"/>
    </xf>
    <xf numFmtId="191" fontId="0" fillId="23" borderId="21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197" fontId="0" fillId="23" borderId="10" xfId="0" applyNumberFormat="1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23" borderId="22" xfId="0" applyFill="1" applyBorder="1" applyAlignment="1">
      <alignment horizontal="left" vertical="center" wrapText="1"/>
    </xf>
    <xf numFmtId="0" fontId="0" fillId="23" borderId="23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0" fillId="23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静岡県H25年市町村別リスト（作業用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1">
      <pane xSplit="1" topLeftCell="B1" activePane="topRight" state="frozen"/>
      <selection pane="topLeft" activeCell="C26" sqref="C26"/>
      <selection pane="topRight" activeCell="D1" sqref="D1"/>
    </sheetView>
  </sheetViews>
  <sheetFormatPr defaultColWidth="9.00390625" defaultRowHeight="13.5"/>
  <cols>
    <col min="1" max="1" width="10.625" style="42" customWidth="1"/>
    <col min="2" max="2" width="10.625" style="4" customWidth="1"/>
    <col min="3" max="3" width="10.625" style="8" customWidth="1"/>
    <col min="4" max="4" width="10.25390625" style="4" customWidth="1"/>
    <col min="5" max="5" width="10.125" style="4" customWidth="1"/>
    <col min="6" max="6" width="10.375" style="4" customWidth="1"/>
    <col min="7" max="7" width="10.00390625" style="4" customWidth="1"/>
    <col min="8" max="8" width="10.125" style="4" customWidth="1"/>
    <col min="9" max="9" width="10.875" style="4" customWidth="1"/>
    <col min="10" max="11" width="10.25390625" style="4" customWidth="1"/>
    <col min="12" max="12" width="10.375" style="4" customWidth="1"/>
    <col min="13" max="16384" width="9.00390625" style="4" customWidth="1"/>
  </cols>
  <sheetData>
    <row r="1" spans="1:12" ht="19.5" customHeight="1">
      <c r="A1" s="80" t="s">
        <v>59</v>
      </c>
      <c r="D1" s="31"/>
      <c r="E1" s="31"/>
      <c r="F1" s="31"/>
      <c r="G1" s="31"/>
      <c r="H1" s="31"/>
      <c r="I1" s="31"/>
      <c r="J1" s="31"/>
      <c r="K1" s="31"/>
      <c r="L1" s="31"/>
    </row>
    <row r="2" spans="1:12" ht="19.5" customHeight="1">
      <c r="A2" s="107" t="s">
        <v>0</v>
      </c>
      <c r="B2" s="105" t="s">
        <v>60</v>
      </c>
      <c r="C2" s="106" t="s">
        <v>50</v>
      </c>
      <c r="D2" s="102" t="s">
        <v>158</v>
      </c>
      <c r="E2" s="103"/>
      <c r="F2" s="103"/>
      <c r="G2" s="103"/>
      <c r="H2" s="103"/>
      <c r="I2" s="103"/>
      <c r="J2" s="103"/>
      <c r="K2" s="104"/>
      <c r="L2" s="101" t="s">
        <v>61</v>
      </c>
    </row>
    <row r="3" spans="1:12" ht="19.5" customHeight="1">
      <c r="A3" s="108"/>
      <c r="B3" s="105"/>
      <c r="C3" s="106"/>
      <c r="D3" s="47" t="s">
        <v>152</v>
      </c>
      <c r="E3" s="47" t="s">
        <v>153</v>
      </c>
      <c r="F3" s="47" t="s">
        <v>154</v>
      </c>
      <c r="G3" s="47" t="s">
        <v>155</v>
      </c>
      <c r="H3" s="47" t="s">
        <v>156</v>
      </c>
      <c r="I3" s="47" t="s">
        <v>159</v>
      </c>
      <c r="J3" s="47" t="s">
        <v>157</v>
      </c>
      <c r="K3" s="48" t="s">
        <v>151</v>
      </c>
      <c r="L3" s="101"/>
    </row>
    <row r="4" spans="1:12" ht="19.5" customHeight="1">
      <c r="A4" s="38" t="s">
        <v>1</v>
      </c>
      <c r="B4" s="37">
        <f>SUM(D4:L4)-K4</f>
        <v>2099</v>
      </c>
      <c r="C4" s="41">
        <f>B4/B4</f>
        <v>1</v>
      </c>
      <c r="D4" s="37">
        <v>419</v>
      </c>
      <c r="E4" s="37">
        <v>225</v>
      </c>
      <c r="F4" s="37">
        <v>0</v>
      </c>
      <c r="G4" s="37">
        <v>468</v>
      </c>
      <c r="H4" s="37">
        <v>29</v>
      </c>
      <c r="I4" s="37">
        <v>0</v>
      </c>
      <c r="J4" s="37">
        <v>505</v>
      </c>
      <c r="K4" s="37">
        <v>1646</v>
      </c>
      <c r="L4" s="37">
        <v>453</v>
      </c>
    </row>
    <row r="5" spans="1:12" ht="19.5" customHeight="1">
      <c r="A5" s="38" t="s">
        <v>2</v>
      </c>
      <c r="B5" s="37">
        <f>SUM(D5:L5)-K5</f>
        <v>1982</v>
      </c>
      <c r="C5" s="41">
        <f>B5/B4</f>
        <v>0.9442591710338256</v>
      </c>
      <c r="D5" s="37">
        <f aca="true" t="shared" si="0" ref="D5:J5">SUM(D7:D29)</f>
        <v>402</v>
      </c>
      <c r="E5" s="37">
        <f t="shared" si="0"/>
        <v>214</v>
      </c>
      <c r="F5" s="37">
        <f t="shared" si="0"/>
        <v>0</v>
      </c>
      <c r="G5" s="37">
        <f t="shared" si="0"/>
        <v>460</v>
      </c>
      <c r="H5" s="37">
        <f t="shared" si="0"/>
        <v>29</v>
      </c>
      <c r="I5" s="37">
        <f t="shared" si="0"/>
        <v>0</v>
      </c>
      <c r="J5" s="37">
        <f t="shared" si="0"/>
        <v>483</v>
      </c>
      <c r="K5" s="37">
        <f>SUM(D5:J5)</f>
        <v>1588</v>
      </c>
      <c r="L5" s="37">
        <f>SUM(L7:L29)</f>
        <v>394</v>
      </c>
    </row>
    <row r="6" spans="1:12" ht="19.5" customHeight="1">
      <c r="A6" s="39" t="s">
        <v>160</v>
      </c>
      <c r="B6" s="33"/>
      <c r="C6" s="34"/>
      <c r="D6" s="35"/>
      <c r="E6" s="36"/>
      <c r="F6" s="36"/>
      <c r="G6" s="35"/>
      <c r="H6" s="35"/>
      <c r="I6" s="35"/>
      <c r="J6" s="35"/>
      <c r="K6" s="35"/>
      <c r="L6" s="35"/>
    </row>
    <row r="7" spans="1:12" ht="19.5" customHeight="1">
      <c r="A7" s="40" t="s">
        <v>62</v>
      </c>
      <c r="B7" s="37">
        <f>SUM(D7:L7)-K7</f>
        <v>137</v>
      </c>
      <c r="C7" s="41">
        <v>0.065</v>
      </c>
      <c r="D7" s="1">
        <v>22</v>
      </c>
      <c r="E7" s="1">
        <v>19</v>
      </c>
      <c r="F7" s="2">
        <v>0</v>
      </c>
      <c r="G7" s="1">
        <v>64</v>
      </c>
      <c r="H7" s="1">
        <v>1</v>
      </c>
      <c r="I7" s="2">
        <v>0</v>
      </c>
      <c r="J7" s="1">
        <v>31</v>
      </c>
      <c r="K7" s="1">
        <v>137</v>
      </c>
      <c r="L7" s="2">
        <v>0</v>
      </c>
    </row>
    <row r="8" spans="1:12" ht="19.5" customHeight="1">
      <c r="A8" s="40" t="s">
        <v>63</v>
      </c>
      <c r="B8" s="37">
        <f aca="true" t="shared" si="1" ref="B8:B29">SUM(D8:L8)-K8</f>
        <v>485</v>
      </c>
      <c r="C8" s="41">
        <f>B8/B4</f>
        <v>0.23106241067174846</v>
      </c>
      <c r="D8" s="1">
        <v>25</v>
      </c>
      <c r="E8" s="1">
        <v>78</v>
      </c>
      <c r="F8" s="2">
        <v>0</v>
      </c>
      <c r="G8" s="1">
        <v>139</v>
      </c>
      <c r="H8" s="1">
        <v>12</v>
      </c>
      <c r="I8" s="2">
        <v>0</v>
      </c>
      <c r="J8" s="1">
        <v>219</v>
      </c>
      <c r="K8" s="1">
        <v>473</v>
      </c>
      <c r="L8" s="1">
        <v>12</v>
      </c>
    </row>
    <row r="9" spans="1:12" ht="19.5" customHeight="1">
      <c r="A9" s="40" t="s">
        <v>64</v>
      </c>
      <c r="B9" s="37">
        <f t="shared" si="1"/>
        <v>134</v>
      </c>
      <c r="C9" s="41">
        <f>B9/B4</f>
        <v>0.06383992377322535</v>
      </c>
      <c r="D9" s="1">
        <v>56</v>
      </c>
      <c r="E9" s="1">
        <v>9</v>
      </c>
      <c r="F9" s="2">
        <v>0</v>
      </c>
      <c r="G9" s="1">
        <v>34</v>
      </c>
      <c r="H9" s="1">
        <v>3</v>
      </c>
      <c r="I9" s="2">
        <v>0</v>
      </c>
      <c r="J9" s="1">
        <v>27</v>
      </c>
      <c r="K9" s="1">
        <v>129</v>
      </c>
      <c r="L9" s="1">
        <v>5</v>
      </c>
    </row>
    <row r="10" spans="1:12" ht="19.5" customHeight="1">
      <c r="A10" s="40" t="s">
        <v>65</v>
      </c>
      <c r="B10" s="37">
        <f t="shared" si="1"/>
        <v>18</v>
      </c>
      <c r="C10" s="41">
        <f>B10/B4</f>
        <v>0.00857551214864221</v>
      </c>
      <c r="D10" s="1">
        <v>7</v>
      </c>
      <c r="E10" s="1">
        <v>1</v>
      </c>
      <c r="F10" s="2">
        <v>0</v>
      </c>
      <c r="G10" s="1">
        <v>5</v>
      </c>
      <c r="H10" s="1">
        <v>0</v>
      </c>
      <c r="I10" s="2">
        <v>0</v>
      </c>
      <c r="J10" s="1">
        <v>2</v>
      </c>
      <c r="K10" s="1">
        <v>15</v>
      </c>
      <c r="L10" s="2">
        <v>3</v>
      </c>
    </row>
    <row r="11" spans="1:12" ht="19.5" customHeight="1">
      <c r="A11" s="40" t="s">
        <v>66</v>
      </c>
      <c r="B11" s="37">
        <f t="shared" si="1"/>
        <v>86</v>
      </c>
      <c r="C11" s="41">
        <f>B11/B4</f>
        <v>0.04097189137684612</v>
      </c>
      <c r="D11" s="1">
        <v>30</v>
      </c>
      <c r="E11" s="1">
        <v>6</v>
      </c>
      <c r="F11" s="2">
        <v>0</v>
      </c>
      <c r="G11" s="1">
        <v>9</v>
      </c>
      <c r="H11" s="1">
        <v>2</v>
      </c>
      <c r="I11" s="2">
        <v>0</v>
      </c>
      <c r="J11" s="1">
        <v>12</v>
      </c>
      <c r="K11" s="1">
        <v>59</v>
      </c>
      <c r="L11" s="1">
        <v>27</v>
      </c>
    </row>
    <row r="12" spans="1:12" ht="19.5" customHeight="1">
      <c r="A12" s="40" t="s">
        <v>67</v>
      </c>
      <c r="B12" s="37">
        <f t="shared" si="1"/>
        <v>108</v>
      </c>
      <c r="C12" s="41">
        <f>B12/B4</f>
        <v>0.05145307289185326</v>
      </c>
      <c r="D12" s="1">
        <v>49</v>
      </c>
      <c r="E12" s="1">
        <v>16</v>
      </c>
      <c r="F12" s="2">
        <v>0</v>
      </c>
      <c r="G12" s="1">
        <v>20</v>
      </c>
      <c r="H12" s="1">
        <v>4</v>
      </c>
      <c r="I12" s="2">
        <v>0</v>
      </c>
      <c r="J12" s="1">
        <v>18</v>
      </c>
      <c r="K12" s="1">
        <v>107</v>
      </c>
      <c r="L12" s="1">
        <v>1</v>
      </c>
    </row>
    <row r="13" spans="1:12" ht="19.5" customHeight="1">
      <c r="A13" s="40" t="s">
        <v>68</v>
      </c>
      <c r="B13" s="37">
        <f t="shared" si="1"/>
        <v>15</v>
      </c>
      <c r="C13" s="41">
        <f>B13/B4</f>
        <v>0.007146260123868509</v>
      </c>
      <c r="D13" s="1">
        <v>13</v>
      </c>
      <c r="E13" s="1">
        <v>0</v>
      </c>
      <c r="F13" s="2">
        <v>0</v>
      </c>
      <c r="G13" s="1">
        <v>2</v>
      </c>
      <c r="H13" s="1">
        <v>0</v>
      </c>
      <c r="I13" s="2">
        <v>0</v>
      </c>
      <c r="J13" s="1">
        <v>0</v>
      </c>
      <c r="K13" s="1">
        <v>15</v>
      </c>
      <c r="L13" s="1">
        <v>0</v>
      </c>
    </row>
    <row r="14" spans="1:12" ht="19.5" customHeight="1">
      <c r="A14" s="40" t="s">
        <v>69</v>
      </c>
      <c r="B14" s="37">
        <f t="shared" si="1"/>
        <v>47</v>
      </c>
      <c r="C14" s="41">
        <f>B14/B4</f>
        <v>0.022391615054787994</v>
      </c>
      <c r="D14" s="1">
        <v>17</v>
      </c>
      <c r="E14" s="1">
        <v>8</v>
      </c>
      <c r="F14" s="2">
        <v>0</v>
      </c>
      <c r="G14" s="1">
        <v>17</v>
      </c>
      <c r="H14" s="2">
        <v>0</v>
      </c>
      <c r="I14" s="2">
        <v>0</v>
      </c>
      <c r="J14" s="1">
        <v>5</v>
      </c>
      <c r="K14" s="1">
        <v>47</v>
      </c>
      <c r="L14" s="2">
        <v>0</v>
      </c>
    </row>
    <row r="15" spans="1:12" ht="19.5" customHeight="1">
      <c r="A15" s="40" t="s">
        <v>70</v>
      </c>
      <c r="B15" s="37">
        <f t="shared" si="1"/>
        <v>158</v>
      </c>
      <c r="C15" s="41">
        <f>B15/B4</f>
        <v>0.07527393997141496</v>
      </c>
      <c r="D15" s="1">
        <v>26</v>
      </c>
      <c r="E15" s="1">
        <v>17</v>
      </c>
      <c r="F15" s="2">
        <v>0</v>
      </c>
      <c r="G15" s="1">
        <v>52</v>
      </c>
      <c r="H15" s="1">
        <v>5</v>
      </c>
      <c r="I15" s="2">
        <v>0</v>
      </c>
      <c r="J15" s="1">
        <v>58</v>
      </c>
      <c r="K15" s="1">
        <v>158</v>
      </c>
      <c r="L15" s="1">
        <v>0</v>
      </c>
    </row>
    <row r="16" spans="1:12" ht="19.5" customHeight="1">
      <c r="A16" s="40" t="s">
        <v>71</v>
      </c>
      <c r="B16" s="37">
        <f t="shared" si="1"/>
        <v>145</v>
      </c>
      <c r="C16" s="41">
        <f>B16/B4</f>
        <v>0.06908051453072891</v>
      </c>
      <c r="D16" s="1">
        <v>68</v>
      </c>
      <c r="E16" s="1">
        <v>7</v>
      </c>
      <c r="F16" s="2">
        <v>0</v>
      </c>
      <c r="G16" s="1">
        <v>23</v>
      </c>
      <c r="H16" s="1">
        <v>0</v>
      </c>
      <c r="I16" s="2">
        <v>0</v>
      </c>
      <c r="J16" s="1">
        <v>21</v>
      </c>
      <c r="K16" s="1">
        <v>119</v>
      </c>
      <c r="L16" s="1">
        <v>26</v>
      </c>
    </row>
    <row r="17" spans="1:12" ht="19.5" customHeight="1">
      <c r="A17" s="40" t="s">
        <v>72</v>
      </c>
      <c r="B17" s="37">
        <f t="shared" si="1"/>
        <v>80</v>
      </c>
      <c r="C17" s="41">
        <f>B17/B4</f>
        <v>0.038113387327298714</v>
      </c>
      <c r="D17" s="1">
        <v>18</v>
      </c>
      <c r="E17" s="1">
        <v>14</v>
      </c>
      <c r="F17" s="2">
        <v>0</v>
      </c>
      <c r="G17" s="1">
        <v>20</v>
      </c>
      <c r="H17" s="1">
        <v>1</v>
      </c>
      <c r="I17" s="2">
        <v>0</v>
      </c>
      <c r="J17" s="1">
        <v>26</v>
      </c>
      <c r="K17" s="1">
        <v>79</v>
      </c>
      <c r="L17" s="1">
        <v>1</v>
      </c>
    </row>
    <row r="18" spans="1:12" ht="19.5" customHeight="1">
      <c r="A18" s="40" t="s">
        <v>73</v>
      </c>
      <c r="B18" s="37">
        <f t="shared" si="1"/>
        <v>123</v>
      </c>
      <c r="C18" s="41">
        <f>B18/B4</f>
        <v>0.058599333015721775</v>
      </c>
      <c r="D18" s="1">
        <v>2</v>
      </c>
      <c r="E18" s="1">
        <v>11</v>
      </c>
      <c r="F18" s="2">
        <v>0</v>
      </c>
      <c r="G18" s="1">
        <v>8</v>
      </c>
      <c r="H18" s="1">
        <v>0</v>
      </c>
      <c r="I18" s="2">
        <v>0</v>
      </c>
      <c r="J18" s="1">
        <v>8</v>
      </c>
      <c r="K18" s="1">
        <v>29</v>
      </c>
      <c r="L18" s="1">
        <v>94</v>
      </c>
    </row>
    <row r="19" spans="1:12" ht="19.5" customHeight="1">
      <c r="A19" s="40" t="s">
        <v>74</v>
      </c>
      <c r="B19" s="37">
        <f t="shared" si="1"/>
        <v>31</v>
      </c>
      <c r="C19" s="41">
        <f>B19/B4</f>
        <v>0.014768937589328252</v>
      </c>
      <c r="D19" s="1">
        <v>9</v>
      </c>
      <c r="E19" s="1">
        <v>0</v>
      </c>
      <c r="F19" s="2">
        <v>0</v>
      </c>
      <c r="G19" s="1">
        <v>8</v>
      </c>
      <c r="H19" s="2">
        <v>0</v>
      </c>
      <c r="I19" s="2">
        <v>0</v>
      </c>
      <c r="J19" s="1">
        <v>13</v>
      </c>
      <c r="K19" s="1">
        <v>30</v>
      </c>
      <c r="L19" s="1">
        <v>1</v>
      </c>
    </row>
    <row r="20" spans="1:12" ht="19.5" customHeight="1">
      <c r="A20" s="40" t="s">
        <v>47</v>
      </c>
      <c r="B20" s="37">
        <f t="shared" si="1"/>
        <v>23</v>
      </c>
      <c r="C20" s="41">
        <f>B20/B4</f>
        <v>0.01095759885659838</v>
      </c>
      <c r="D20" s="1">
        <v>15</v>
      </c>
      <c r="E20" s="1">
        <v>3</v>
      </c>
      <c r="F20" s="2">
        <v>0</v>
      </c>
      <c r="G20" s="1">
        <v>1</v>
      </c>
      <c r="H20" s="1">
        <v>0</v>
      </c>
      <c r="I20" s="2">
        <v>0</v>
      </c>
      <c r="J20" s="1">
        <v>4</v>
      </c>
      <c r="K20" s="1">
        <v>23</v>
      </c>
      <c r="L20" s="2">
        <v>0</v>
      </c>
    </row>
    <row r="21" spans="1:12" ht="19.5" customHeight="1">
      <c r="A21" s="40" t="s">
        <v>75</v>
      </c>
      <c r="B21" s="37">
        <f t="shared" si="1"/>
        <v>29</v>
      </c>
      <c r="C21" s="41">
        <f>B21/B4</f>
        <v>0.013816102906145784</v>
      </c>
      <c r="D21" s="2">
        <v>0</v>
      </c>
      <c r="E21" s="1">
        <v>3</v>
      </c>
      <c r="F21" s="2">
        <v>0</v>
      </c>
      <c r="G21" s="1">
        <v>15</v>
      </c>
      <c r="H21" s="2">
        <v>0</v>
      </c>
      <c r="I21" s="2">
        <v>0</v>
      </c>
      <c r="J21" s="1">
        <v>11</v>
      </c>
      <c r="K21" s="1">
        <v>29</v>
      </c>
      <c r="L21" s="2">
        <v>0</v>
      </c>
    </row>
    <row r="22" spans="1:12" ht="19.5" customHeight="1">
      <c r="A22" s="40" t="s">
        <v>76</v>
      </c>
      <c r="B22" s="37">
        <f t="shared" si="1"/>
        <v>8</v>
      </c>
      <c r="C22" s="41">
        <f>B22/B4</f>
        <v>0.003811338732729871</v>
      </c>
      <c r="D22" s="1">
        <v>3</v>
      </c>
      <c r="E22" s="1">
        <v>1</v>
      </c>
      <c r="F22" s="2">
        <v>0</v>
      </c>
      <c r="G22" s="1">
        <v>1</v>
      </c>
      <c r="H22" s="2">
        <v>0</v>
      </c>
      <c r="I22" s="2">
        <v>0</v>
      </c>
      <c r="J22" s="1">
        <v>0</v>
      </c>
      <c r="K22" s="1">
        <v>5</v>
      </c>
      <c r="L22" s="2">
        <v>3</v>
      </c>
    </row>
    <row r="23" spans="1:12" ht="19.5" customHeight="1">
      <c r="A23" s="40" t="s">
        <v>77</v>
      </c>
      <c r="B23" s="37">
        <f t="shared" si="1"/>
        <v>34</v>
      </c>
      <c r="C23" s="41">
        <f>B23/B4</f>
        <v>0.016198189614101955</v>
      </c>
      <c r="D23" s="1">
        <v>14</v>
      </c>
      <c r="E23" s="1">
        <v>8</v>
      </c>
      <c r="F23" s="2">
        <v>0</v>
      </c>
      <c r="G23" s="1">
        <v>6</v>
      </c>
      <c r="H23" s="2">
        <v>1</v>
      </c>
      <c r="I23" s="2">
        <v>0</v>
      </c>
      <c r="J23" s="1">
        <v>4</v>
      </c>
      <c r="K23" s="1">
        <v>33</v>
      </c>
      <c r="L23" s="1">
        <v>1</v>
      </c>
    </row>
    <row r="24" spans="1:12" ht="19.5" customHeight="1">
      <c r="A24" s="40" t="s">
        <v>78</v>
      </c>
      <c r="B24" s="37">
        <f t="shared" si="1"/>
        <v>94</v>
      </c>
      <c r="C24" s="41">
        <f>B24/B4</f>
        <v>0.04478323010957599</v>
      </c>
      <c r="D24" s="1">
        <v>24</v>
      </c>
      <c r="E24" s="1">
        <v>4</v>
      </c>
      <c r="F24" s="2">
        <v>0</v>
      </c>
      <c r="G24" s="1">
        <v>29</v>
      </c>
      <c r="H24" s="2">
        <v>0</v>
      </c>
      <c r="I24" s="2">
        <v>0</v>
      </c>
      <c r="J24" s="1">
        <v>18</v>
      </c>
      <c r="K24" s="1">
        <v>75</v>
      </c>
      <c r="L24" s="2">
        <v>19</v>
      </c>
    </row>
    <row r="25" spans="1:12" ht="19.5" customHeight="1">
      <c r="A25" s="40" t="s">
        <v>79</v>
      </c>
      <c r="B25" s="37">
        <f t="shared" si="1"/>
        <v>16</v>
      </c>
      <c r="C25" s="41">
        <f>B25/B4</f>
        <v>0.007622677465459742</v>
      </c>
      <c r="D25" s="2">
        <v>1</v>
      </c>
      <c r="E25" s="1">
        <v>2</v>
      </c>
      <c r="F25" s="2">
        <v>0</v>
      </c>
      <c r="G25" s="1">
        <v>1</v>
      </c>
      <c r="H25" s="2">
        <v>0</v>
      </c>
      <c r="I25" s="2">
        <v>0</v>
      </c>
      <c r="J25" s="2">
        <v>0</v>
      </c>
      <c r="K25" s="1">
        <v>4</v>
      </c>
      <c r="L25" s="1">
        <v>12</v>
      </c>
    </row>
    <row r="26" spans="1:12" ht="19.5" customHeight="1">
      <c r="A26" s="40" t="s">
        <v>51</v>
      </c>
      <c r="B26" s="37">
        <f t="shared" si="1"/>
        <v>1</v>
      </c>
      <c r="C26" s="41">
        <v>0.001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1">
        <v>0</v>
      </c>
      <c r="K26" s="1">
        <f>SUM(D26:J26)</f>
        <v>1</v>
      </c>
      <c r="L26" s="2">
        <v>0</v>
      </c>
    </row>
    <row r="27" spans="1:12" ht="19.5" customHeight="1">
      <c r="A27" s="40" t="s">
        <v>52</v>
      </c>
      <c r="B27" s="37">
        <f t="shared" si="1"/>
        <v>3</v>
      </c>
      <c r="C27" s="41">
        <f>B27/B4</f>
        <v>0.0014292520247737017</v>
      </c>
      <c r="D27" s="1">
        <v>0</v>
      </c>
      <c r="E27" s="1">
        <v>3</v>
      </c>
      <c r="F27" s="2">
        <v>0</v>
      </c>
      <c r="G27" s="1">
        <v>0</v>
      </c>
      <c r="H27" s="1">
        <v>0</v>
      </c>
      <c r="I27" s="2">
        <v>0</v>
      </c>
      <c r="J27" s="2">
        <v>0</v>
      </c>
      <c r="K27" s="1">
        <v>3</v>
      </c>
      <c r="L27" s="2">
        <v>0</v>
      </c>
    </row>
    <row r="28" spans="1:12" ht="19.5" customHeight="1">
      <c r="A28" s="40" t="s">
        <v>80</v>
      </c>
      <c r="B28" s="37">
        <f t="shared" si="1"/>
        <v>32</v>
      </c>
      <c r="C28" s="41">
        <f>B28/B4</f>
        <v>0.015245354930919485</v>
      </c>
      <c r="D28" s="2">
        <v>0</v>
      </c>
      <c r="E28" s="1">
        <v>0</v>
      </c>
      <c r="F28" s="2">
        <v>0</v>
      </c>
      <c r="G28" s="1">
        <v>4</v>
      </c>
      <c r="H28" s="2">
        <v>0</v>
      </c>
      <c r="I28" s="2">
        <v>0</v>
      </c>
      <c r="J28" s="1">
        <v>2</v>
      </c>
      <c r="K28" s="1">
        <v>6</v>
      </c>
      <c r="L28" s="1">
        <v>26</v>
      </c>
    </row>
    <row r="29" spans="1:12" ht="19.5" customHeight="1">
      <c r="A29" s="40" t="s">
        <v>81</v>
      </c>
      <c r="B29" s="37">
        <f t="shared" si="1"/>
        <v>175</v>
      </c>
      <c r="C29" s="41">
        <f>B29/B4</f>
        <v>0.08337303477846593</v>
      </c>
      <c r="D29" s="1">
        <v>3</v>
      </c>
      <c r="E29" s="1">
        <v>3</v>
      </c>
      <c r="F29" s="2">
        <v>0</v>
      </c>
      <c r="G29" s="1">
        <v>2</v>
      </c>
      <c r="H29" s="2">
        <v>0</v>
      </c>
      <c r="I29" s="2">
        <v>0</v>
      </c>
      <c r="J29" s="1">
        <v>4</v>
      </c>
      <c r="K29" s="1">
        <v>12</v>
      </c>
      <c r="L29" s="1">
        <v>163</v>
      </c>
    </row>
    <row r="30" spans="1:12" ht="19.5" customHeight="1">
      <c r="A30" s="43"/>
      <c r="B30" s="25"/>
      <c r="C30" s="9"/>
      <c r="D30" s="23"/>
      <c r="E30" s="23"/>
      <c r="F30" s="23"/>
      <c r="G30" s="23"/>
      <c r="H30" s="24"/>
      <c r="I30" s="24"/>
      <c r="J30" s="23"/>
      <c r="K30" s="23"/>
      <c r="L30" s="23"/>
    </row>
    <row r="31" spans="1:12" ht="19.5" customHeight="1">
      <c r="A31" s="80" t="s">
        <v>177</v>
      </c>
      <c r="L31" s="11"/>
    </row>
    <row r="32" spans="1:12" ht="19.5" customHeight="1">
      <c r="A32" s="105" t="s">
        <v>0</v>
      </c>
      <c r="B32" s="105" t="s">
        <v>60</v>
      </c>
      <c r="C32" s="106" t="s">
        <v>50</v>
      </c>
      <c r="D32" s="102" t="s">
        <v>158</v>
      </c>
      <c r="E32" s="103"/>
      <c r="F32" s="103"/>
      <c r="G32" s="103"/>
      <c r="H32" s="103"/>
      <c r="I32" s="103"/>
      <c r="J32" s="103"/>
      <c r="K32" s="104"/>
      <c r="L32" s="101" t="s">
        <v>61</v>
      </c>
    </row>
    <row r="33" spans="1:12" ht="19.5" customHeight="1">
      <c r="A33" s="105"/>
      <c r="B33" s="105"/>
      <c r="C33" s="106"/>
      <c r="D33" s="47" t="s">
        <v>152</v>
      </c>
      <c r="E33" s="47" t="s">
        <v>153</v>
      </c>
      <c r="F33" s="47" t="s">
        <v>154</v>
      </c>
      <c r="G33" s="47" t="s">
        <v>155</v>
      </c>
      <c r="H33" s="47" t="s">
        <v>156</v>
      </c>
      <c r="I33" s="47" t="s">
        <v>163</v>
      </c>
      <c r="J33" s="47" t="s">
        <v>157</v>
      </c>
      <c r="K33" s="48" t="s">
        <v>151</v>
      </c>
      <c r="L33" s="101"/>
    </row>
    <row r="34" spans="1:12" ht="19.5" customHeight="1">
      <c r="A34" s="38" t="s">
        <v>1</v>
      </c>
      <c r="B34" s="37">
        <v>2099</v>
      </c>
      <c r="C34" s="41">
        <v>1</v>
      </c>
      <c r="D34" s="37">
        <v>419</v>
      </c>
      <c r="E34" s="37">
        <v>225</v>
      </c>
      <c r="F34" s="37">
        <v>0</v>
      </c>
      <c r="G34" s="37">
        <v>468</v>
      </c>
      <c r="H34" s="37">
        <v>29</v>
      </c>
      <c r="I34" s="37">
        <v>0</v>
      </c>
      <c r="J34" s="37">
        <v>505</v>
      </c>
      <c r="K34" s="37">
        <v>1646</v>
      </c>
      <c r="L34" s="37">
        <v>453</v>
      </c>
    </row>
    <row r="35" spans="1:12" ht="19.5" customHeight="1">
      <c r="A35" s="38" t="s">
        <v>26</v>
      </c>
      <c r="B35" s="37">
        <f>SUM(D35:L35)-K35</f>
        <v>117</v>
      </c>
      <c r="C35" s="41">
        <f>B35/B34</f>
        <v>0.05574082896617437</v>
      </c>
      <c r="D35" s="37">
        <f>SUM(D37:D48)</f>
        <v>17</v>
      </c>
      <c r="E35" s="37">
        <f aca="true" t="shared" si="2" ref="E35:J35">SUM(E37:E48)</f>
        <v>11</v>
      </c>
      <c r="F35" s="37">
        <f t="shared" si="2"/>
        <v>0</v>
      </c>
      <c r="G35" s="37">
        <f t="shared" si="2"/>
        <v>8</v>
      </c>
      <c r="H35" s="37">
        <f t="shared" si="2"/>
        <v>0</v>
      </c>
      <c r="I35" s="37">
        <f t="shared" si="2"/>
        <v>0</v>
      </c>
      <c r="J35" s="37">
        <f t="shared" si="2"/>
        <v>22</v>
      </c>
      <c r="K35" s="37">
        <f>SUM(D35:J35)</f>
        <v>58</v>
      </c>
      <c r="L35" s="37">
        <f>SUM(L37:L48)</f>
        <v>59</v>
      </c>
    </row>
    <row r="36" spans="1:12" ht="19.5" customHeight="1">
      <c r="A36" s="39" t="s">
        <v>160</v>
      </c>
      <c r="B36" s="6"/>
      <c r="C36" s="12"/>
      <c r="D36" s="6"/>
      <c r="E36" s="6"/>
      <c r="F36" s="6"/>
      <c r="G36" s="6"/>
      <c r="H36" s="6"/>
      <c r="I36" s="6"/>
      <c r="J36" s="6"/>
      <c r="K36" s="6"/>
      <c r="L36" s="6"/>
    </row>
    <row r="37" spans="1:13" ht="19.5" customHeight="1">
      <c r="A37" s="45" t="s">
        <v>92</v>
      </c>
      <c r="B37" s="37">
        <f>SUM(D37:L37)-K37</f>
        <v>0</v>
      </c>
      <c r="C37" s="41">
        <f>B37/B34</f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f>SUM(D37:J37)</f>
        <v>0</v>
      </c>
      <c r="L37" s="2">
        <v>0</v>
      </c>
      <c r="M37" s="91"/>
    </row>
    <row r="38" spans="1:13" ht="19.5" customHeight="1">
      <c r="A38" s="45" t="s">
        <v>53</v>
      </c>
      <c r="B38" s="37">
        <f aca="true" t="shared" si="3" ref="B38:B48">SUM(D38:L38)-K38</f>
        <v>0</v>
      </c>
      <c r="C38" s="41">
        <f>B38/B34</f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>SUM(D38:J38)</f>
        <v>0</v>
      </c>
      <c r="L38" s="2">
        <v>0</v>
      </c>
      <c r="M38" s="91"/>
    </row>
    <row r="39" spans="1:13" ht="19.5" customHeight="1">
      <c r="A39" s="45" t="s">
        <v>54</v>
      </c>
      <c r="B39" s="37">
        <f t="shared" si="3"/>
        <v>0</v>
      </c>
      <c r="C39" s="41">
        <f>B39/B34</f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>SUM(D39:J39)</f>
        <v>0</v>
      </c>
      <c r="L39" s="2">
        <v>0</v>
      </c>
      <c r="M39" s="91"/>
    </row>
    <row r="40" spans="1:13" ht="19.5" customHeight="1">
      <c r="A40" s="45" t="s">
        <v>49</v>
      </c>
      <c r="B40" s="37">
        <f t="shared" si="3"/>
        <v>0</v>
      </c>
      <c r="C40" s="41">
        <f>B40/B34</f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>SUM(D40:J40)</f>
        <v>0</v>
      </c>
      <c r="L40" s="2">
        <v>0</v>
      </c>
      <c r="M40" s="91"/>
    </row>
    <row r="41" spans="1:13" ht="19.5" customHeight="1">
      <c r="A41" s="45" t="s">
        <v>55</v>
      </c>
      <c r="B41" s="37">
        <f t="shared" si="3"/>
        <v>0</v>
      </c>
      <c r="C41" s="41">
        <f>B41/B34</f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>SUM(D41:J41)</f>
        <v>0</v>
      </c>
      <c r="L41" s="2">
        <v>0</v>
      </c>
      <c r="M41" s="91"/>
    </row>
    <row r="42" spans="1:13" ht="19.5" customHeight="1">
      <c r="A42" s="45" t="s">
        <v>82</v>
      </c>
      <c r="B42" s="37">
        <f t="shared" si="3"/>
        <v>26</v>
      </c>
      <c r="C42" s="41">
        <f>B42/B34</f>
        <v>0.012386850881372083</v>
      </c>
      <c r="D42" s="2">
        <v>4</v>
      </c>
      <c r="E42" s="2">
        <v>1</v>
      </c>
      <c r="F42" s="2">
        <v>0</v>
      </c>
      <c r="G42" s="2">
        <v>2</v>
      </c>
      <c r="H42" s="2">
        <v>0</v>
      </c>
      <c r="I42" s="2">
        <v>0</v>
      </c>
      <c r="J42" s="2">
        <v>1</v>
      </c>
      <c r="K42" s="2">
        <v>8</v>
      </c>
      <c r="L42" s="2">
        <v>18</v>
      </c>
      <c r="M42" s="91"/>
    </row>
    <row r="43" spans="1:13" ht="19.5" customHeight="1">
      <c r="A43" s="45" t="s">
        <v>84</v>
      </c>
      <c r="B43" s="37">
        <f t="shared" si="3"/>
        <v>0</v>
      </c>
      <c r="C43" s="41">
        <f>B43/B34</f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f>SUM(D43:J43)</f>
        <v>0</v>
      </c>
      <c r="L43" s="2">
        <v>0</v>
      </c>
      <c r="M43" s="91"/>
    </row>
    <row r="44" spans="1:13" ht="19.5" customHeight="1">
      <c r="A44" s="45" t="s">
        <v>86</v>
      </c>
      <c r="B44" s="37">
        <f t="shared" si="3"/>
        <v>26</v>
      </c>
      <c r="C44" s="41">
        <f>B44/B34</f>
        <v>0.012386850881372083</v>
      </c>
      <c r="D44" s="2">
        <v>11</v>
      </c>
      <c r="E44" s="2">
        <v>5</v>
      </c>
      <c r="F44" s="2">
        <v>0</v>
      </c>
      <c r="G44" s="2">
        <v>2</v>
      </c>
      <c r="H44" s="2">
        <v>0</v>
      </c>
      <c r="I44" s="2">
        <v>0</v>
      </c>
      <c r="J44" s="2">
        <v>8</v>
      </c>
      <c r="K44" s="2">
        <v>26</v>
      </c>
      <c r="L44" s="2">
        <v>0</v>
      </c>
      <c r="M44" s="91"/>
    </row>
    <row r="45" spans="1:13" ht="19.5" customHeight="1">
      <c r="A45" s="45" t="s">
        <v>88</v>
      </c>
      <c r="B45" s="37">
        <f t="shared" si="3"/>
        <v>5</v>
      </c>
      <c r="C45" s="41">
        <v>0.001</v>
      </c>
      <c r="D45" s="2">
        <v>2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1">
        <v>1</v>
      </c>
      <c r="K45" s="2">
        <v>4</v>
      </c>
      <c r="L45" s="2">
        <v>1</v>
      </c>
      <c r="M45" s="91"/>
    </row>
    <row r="46" spans="1:13" ht="19.5" customHeight="1">
      <c r="A46" s="45" t="s">
        <v>90</v>
      </c>
      <c r="B46" s="37">
        <f t="shared" si="3"/>
        <v>6</v>
      </c>
      <c r="C46" s="41">
        <f>B46/B34</f>
        <v>0.0028585040495474035</v>
      </c>
      <c r="D46" s="1">
        <v>0</v>
      </c>
      <c r="E46" s="1">
        <v>1</v>
      </c>
      <c r="F46" s="2">
        <v>0</v>
      </c>
      <c r="G46" s="1">
        <v>2</v>
      </c>
      <c r="H46" s="2">
        <v>0</v>
      </c>
      <c r="I46" s="2">
        <v>0</v>
      </c>
      <c r="J46" s="1">
        <v>2</v>
      </c>
      <c r="K46" s="2">
        <v>5</v>
      </c>
      <c r="L46" s="2">
        <v>1</v>
      </c>
      <c r="M46" s="91"/>
    </row>
    <row r="47" spans="1:13" ht="19.5" customHeight="1">
      <c r="A47" s="45" t="s">
        <v>56</v>
      </c>
      <c r="B47" s="37">
        <f t="shared" si="3"/>
        <v>0</v>
      </c>
      <c r="C47" s="41">
        <f>B47/B34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2">
        <f>SUM(D47:J47)</f>
        <v>0</v>
      </c>
      <c r="L47" s="1">
        <v>0</v>
      </c>
      <c r="M47" s="91"/>
    </row>
    <row r="48" spans="1:13" ht="19.5" customHeight="1">
      <c r="A48" s="45" t="s">
        <v>57</v>
      </c>
      <c r="B48" s="37">
        <f t="shared" si="3"/>
        <v>54</v>
      </c>
      <c r="C48" s="41">
        <v>0.007</v>
      </c>
      <c r="D48" s="1">
        <v>0</v>
      </c>
      <c r="E48" s="1">
        <v>3</v>
      </c>
      <c r="F48" s="1">
        <v>0</v>
      </c>
      <c r="G48" s="1">
        <v>2</v>
      </c>
      <c r="H48" s="1">
        <v>0</v>
      </c>
      <c r="I48" s="1">
        <v>0</v>
      </c>
      <c r="J48" s="1">
        <v>10</v>
      </c>
      <c r="K48" s="2">
        <v>15</v>
      </c>
      <c r="L48" s="1">
        <v>39</v>
      </c>
      <c r="M48" s="91"/>
    </row>
    <row r="49" spans="2:12" ht="13.5">
      <c r="B49" s="10"/>
      <c r="D49" s="10"/>
      <c r="E49" s="10"/>
      <c r="F49" s="10"/>
      <c r="G49" s="10"/>
      <c r="H49" s="10"/>
      <c r="I49" s="10"/>
      <c r="J49" s="10"/>
      <c r="K49" s="10"/>
      <c r="L49" s="10"/>
    </row>
    <row r="50" ht="13.5" customHeight="1"/>
  </sheetData>
  <sheetProtection/>
  <mergeCells count="10">
    <mergeCell ref="L2:L3"/>
    <mergeCell ref="D2:K2"/>
    <mergeCell ref="A32:A33"/>
    <mergeCell ref="B32:B33"/>
    <mergeCell ref="C32:C33"/>
    <mergeCell ref="D32:K32"/>
    <mergeCell ref="L32:L33"/>
    <mergeCell ref="A2:A3"/>
    <mergeCell ref="B2:B3"/>
    <mergeCell ref="C2:C3"/>
  </mergeCells>
  <printOptions/>
  <pageMargins left="0.42" right="0.33" top="0.58" bottom="0.28" header="0.21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SheetLayoutView="10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D1" sqref="D1"/>
    </sheetView>
  </sheetViews>
  <sheetFormatPr defaultColWidth="9.00390625" defaultRowHeight="13.5"/>
  <cols>
    <col min="1" max="1" width="11.625" style="4" customWidth="1"/>
    <col min="2" max="2" width="8.75390625" style="4" customWidth="1"/>
    <col min="3" max="18" width="9.00390625" style="4" customWidth="1"/>
    <col min="19" max="19" width="9.625" style="4" customWidth="1"/>
    <col min="20" max="16384" width="9.00390625" style="4" customWidth="1"/>
  </cols>
  <sheetData>
    <row r="1" s="80" customFormat="1" ht="19.5" customHeight="1">
      <c r="A1" s="80" t="s">
        <v>13</v>
      </c>
    </row>
    <row r="2" spans="1:24" ht="69.75" customHeight="1">
      <c r="A2" s="54" t="s">
        <v>171</v>
      </c>
      <c r="B2" s="46" t="s">
        <v>3</v>
      </c>
      <c r="C2" s="55" t="s">
        <v>4</v>
      </c>
      <c r="D2" s="46" t="s">
        <v>5</v>
      </c>
      <c r="E2" s="46" t="s">
        <v>6</v>
      </c>
      <c r="F2" s="55" t="s">
        <v>7</v>
      </c>
      <c r="G2" s="55" t="s">
        <v>8</v>
      </c>
      <c r="H2" s="55" t="s">
        <v>9</v>
      </c>
      <c r="I2" s="55" t="s">
        <v>161</v>
      </c>
      <c r="J2" s="46" t="s">
        <v>14</v>
      </c>
      <c r="K2" s="46" t="s">
        <v>15</v>
      </c>
      <c r="L2" s="55" t="s">
        <v>58</v>
      </c>
      <c r="M2" s="46" t="s">
        <v>17</v>
      </c>
      <c r="N2" s="46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23</v>
      </c>
      <c r="T2" s="46" t="s">
        <v>24</v>
      </c>
      <c r="U2" s="46" t="s">
        <v>25</v>
      </c>
      <c r="V2" s="46" t="s">
        <v>16</v>
      </c>
      <c r="W2" s="46" t="s">
        <v>11</v>
      </c>
      <c r="X2" s="46" t="s">
        <v>12</v>
      </c>
    </row>
    <row r="3" spans="1:24" ht="19.5" customHeight="1">
      <c r="A3" s="38" t="s">
        <v>1</v>
      </c>
      <c r="B3" s="3">
        <f>SUM(C3:X3)</f>
        <v>2099</v>
      </c>
      <c r="C3" s="3">
        <f>C4+C33</f>
        <v>104</v>
      </c>
      <c r="D3" s="3">
        <f aca="true" t="shared" si="0" ref="D3:X3">D4+D33</f>
        <v>2</v>
      </c>
      <c r="E3" s="3">
        <f t="shared" si="0"/>
        <v>5</v>
      </c>
      <c r="F3" s="3">
        <f t="shared" si="0"/>
        <v>4</v>
      </c>
      <c r="G3" s="3">
        <f t="shared" si="0"/>
        <v>154</v>
      </c>
      <c r="H3" s="3">
        <f t="shared" si="0"/>
        <v>353</v>
      </c>
      <c r="I3" s="3">
        <f t="shared" si="0"/>
        <v>13</v>
      </c>
      <c r="J3" s="3">
        <f t="shared" si="0"/>
        <v>1</v>
      </c>
      <c r="K3" s="3">
        <f t="shared" si="0"/>
        <v>38</v>
      </c>
      <c r="L3" s="3">
        <f t="shared" si="0"/>
        <v>40</v>
      </c>
      <c r="M3" s="3">
        <f t="shared" si="0"/>
        <v>0</v>
      </c>
      <c r="N3" s="3">
        <f t="shared" si="0"/>
        <v>10</v>
      </c>
      <c r="O3" s="3">
        <f t="shared" si="0"/>
        <v>46</v>
      </c>
      <c r="P3" s="3">
        <f t="shared" si="0"/>
        <v>12</v>
      </c>
      <c r="Q3" s="3">
        <f t="shared" si="0"/>
        <v>8</v>
      </c>
      <c r="R3" s="3">
        <f t="shared" si="0"/>
        <v>9</v>
      </c>
      <c r="S3" s="3">
        <f t="shared" si="0"/>
        <v>119</v>
      </c>
      <c r="T3" s="3">
        <f t="shared" si="0"/>
        <v>8</v>
      </c>
      <c r="U3" s="3">
        <f t="shared" si="0"/>
        <v>38</v>
      </c>
      <c r="V3" s="3">
        <f t="shared" si="0"/>
        <v>621</v>
      </c>
      <c r="W3" s="3">
        <f t="shared" si="0"/>
        <v>232</v>
      </c>
      <c r="X3" s="3">
        <f t="shared" si="0"/>
        <v>282</v>
      </c>
    </row>
    <row r="4" spans="1:24" ht="19.5" customHeight="1">
      <c r="A4" s="49" t="s">
        <v>2</v>
      </c>
      <c r="B4" s="5">
        <f>SUM(C4:X4)</f>
        <v>1982</v>
      </c>
      <c r="C4" s="5">
        <f>SUM(C6:C28)</f>
        <v>100</v>
      </c>
      <c r="D4" s="5">
        <f aca="true" t="shared" si="1" ref="D4:X4">SUM(D6:D28)</f>
        <v>2</v>
      </c>
      <c r="E4" s="5">
        <f t="shared" si="1"/>
        <v>5</v>
      </c>
      <c r="F4" s="5">
        <f t="shared" si="1"/>
        <v>4</v>
      </c>
      <c r="G4" s="5">
        <f t="shared" si="1"/>
        <v>152</v>
      </c>
      <c r="H4" s="5">
        <f t="shared" si="1"/>
        <v>341</v>
      </c>
      <c r="I4" s="5">
        <f t="shared" si="1"/>
        <v>11</v>
      </c>
      <c r="J4" s="5">
        <f t="shared" si="1"/>
        <v>1</v>
      </c>
      <c r="K4" s="5">
        <f t="shared" si="1"/>
        <v>37</v>
      </c>
      <c r="L4" s="5">
        <f t="shared" si="1"/>
        <v>37</v>
      </c>
      <c r="M4" s="5">
        <f t="shared" si="1"/>
        <v>0</v>
      </c>
      <c r="N4" s="5">
        <f t="shared" si="1"/>
        <v>10</v>
      </c>
      <c r="O4" s="5">
        <f t="shared" si="1"/>
        <v>46</v>
      </c>
      <c r="P4" s="5">
        <f t="shared" si="1"/>
        <v>11</v>
      </c>
      <c r="Q4" s="5">
        <f t="shared" si="1"/>
        <v>8</v>
      </c>
      <c r="R4" s="5">
        <f t="shared" si="1"/>
        <v>8</v>
      </c>
      <c r="S4" s="5">
        <f t="shared" si="1"/>
        <v>118</v>
      </c>
      <c r="T4" s="5">
        <f t="shared" si="1"/>
        <v>8</v>
      </c>
      <c r="U4" s="5">
        <f t="shared" si="1"/>
        <v>38</v>
      </c>
      <c r="V4" s="5">
        <f t="shared" si="1"/>
        <v>565</v>
      </c>
      <c r="W4" s="5">
        <f t="shared" si="1"/>
        <v>221</v>
      </c>
      <c r="X4" s="5">
        <f t="shared" si="1"/>
        <v>259</v>
      </c>
    </row>
    <row r="5" spans="1:24" ht="19.5" customHeight="1">
      <c r="A5" s="39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9.5" customHeight="1">
      <c r="A6" s="38" t="s">
        <v>27</v>
      </c>
      <c r="B6" s="2">
        <f>SUM(C6:X6)</f>
        <v>137</v>
      </c>
      <c r="C6" s="1">
        <v>2</v>
      </c>
      <c r="D6" s="1">
        <v>0</v>
      </c>
      <c r="E6" s="1">
        <v>0</v>
      </c>
      <c r="F6" s="1">
        <v>0</v>
      </c>
      <c r="G6" s="1">
        <v>23</v>
      </c>
      <c r="H6" s="1">
        <v>36</v>
      </c>
      <c r="I6" s="1">
        <v>3</v>
      </c>
      <c r="J6" s="1">
        <v>1</v>
      </c>
      <c r="K6" s="1">
        <v>7</v>
      </c>
      <c r="L6" s="1">
        <v>4</v>
      </c>
      <c r="M6" s="1">
        <v>0</v>
      </c>
      <c r="N6" s="1">
        <v>0</v>
      </c>
      <c r="O6" s="1">
        <v>4</v>
      </c>
      <c r="P6" s="1">
        <v>1</v>
      </c>
      <c r="Q6" s="1">
        <v>0</v>
      </c>
      <c r="R6" s="1">
        <v>0</v>
      </c>
      <c r="S6" s="1">
        <v>10</v>
      </c>
      <c r="T6" s="1">
        <v>0</v>
      </c>
      <c r="U6" s="1">
        <v>0</v>
      </c>
      <c r="V6" s="1">
        <v>27</v>
      </c>
      <c r="W6" s="1">
        <v>3</v>
      </c>
      <c r="X6" s="1">
        <v>16</v>
      </c>
    </row>
    <row r="7" spans="1:24" ht="19.5" customHeight="1">
      <c r="A7" s="38" t="s">
        <v>28</v>
      </c>
      <c r="B7" s="2">
        <f aca="true" t="shared" si="2" ref="B7:B28">SUM(C7:X7)</f>
        <v>485</v>
      </c>
      <c r="C7" s="1">
        <v>39</v>
      </c>
      <c r="D7" s="1">
        <v>0</v>
      </c>
      <c r="E7" s="1">
        <v>1</v>
      </c>
      <c r="F7" s="1">
        <v>0</v>
      </c>
      <c r="G7" s="1">
        <v>48</v>
      </c>
      <c r="H7" s="1">
        <v>87</v>
      </c>
      <c r="I7" s="1">
        <v>1</v>
      </c>
      <c r="J7" s="1">
        <v>0</v>
      </c>
      <c r="K7" s="1">
        <v>13</v>
      </c>
      <c r="L7" s="1">
        <v>14</v>
      </c>
      <c r="M7" s="1">
        <v>0</v>
      </c>
      <c r="N7" s="2">
        <v>2</v>
      </c>
      <c r="O7" s="1">
        <v>23</v>
      </c>
      <c r="P7" s="1">
        <v>2</v>
      </c>
      <c r="Q7" s="1">
        <v>4</v>
      </c>
      <c r="R7" s="1">
        <v>1</v>
      </c>
      <c r="S7" s="1">
        <v>42</v>
      </c>
      <c r="T7" s="1">
        <v>3</v>
      </c>
      <c r="U7" s="1">
        <v>8</v>
      </c>
      <c r="V7" s="1">
        <v>92</v>
      </c>
      <c r="W7" s="1">
        <v>35</v>
      </c>
      <c r="X7" s="1">
        <v>70</v>
      </c>
    </row>
    <row r="8" spans="1:24" ht="19.5" customHeight="1">
      <c r="A8" s="38" t="s">
        <v>29</v>
      </c>
      <c r="B8" s="2">
        <f t="shared" si="2"/>
        <v>134</v>
      </c>
      <c r="C8" s="1">
        <v>8</v>
      </c>
      <c r="D8" s="1">
        <v>0</v>
      </c>
      <c r="E8" s="1">
        <v>1</v>
      </c>
      <c r="F8" s="1">
        <v>0</v>
      </c>
      <c r="G8" s="1">
        <v>18</v>
      </c>
      <c r="H8" s="1">
        <v>22</v>
      </c>
      <c r="I8" s="1">
        <v>0</v>
      </c>
      <c r="J8" s="1">
        <v>0</v>
      </c>
      <c r="K8" s="1">
        <v>2</v>
      </c>
      <c r="L8" s="1">
        <v>4</v>
      </c>
      <c r="M8" s="1">
        <v>0</v>
      </c>
      <c r="N8" s="1">
        <v>2</v>
      </c>
      <c r="O8" s="1">
        <v>6</v>
      </c>
      <c r="P8" s="1">
        <v>1</v>
      </c>
      <c r="Q8" s="1">
        <v>1</v>
      </c>
      <c r="R8" s="1">
        <v>0</v>
      </c>
      <c r="S8" s="1">
        <v>8</v>
      </c>
      <c r="T8" s="1">
        <v>1</v>
      </c>
      <c r="U8" s="1">
        <v>2</v>
      </c>
      <c r="V8" s="1">
        <v>22</v>
      </c>
      <c r="W8" s="1">
        <v>6</v>
      </c>
      <c r="X8" s="1">
        <v>30</v>
      </c>
    </row>
    <row r="9" spans="1:24" ht="19.5" customHeight="1">
      <c r="A9" s="38" t="s">
        <v>30</v>
      </c>
      <c r="B9" s="2">
        <f t="shared" si="2"/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18</v>
      </c>
      <c r="W9" s="1">
        <v>0</v>
      </c>
      <c r="X9" s="1">
        <v>0</v>
      </c>
    </row>
    <row r="10" spans="1:24" ht="19.5" customHeight="1">
      <c r="A10" s="38" t="s">
        <v>31</v>
      </c>
      <c r="B10" s="2">
        <f t="shared" si="2"/>
        <v>86</v>
      </c>
      <c r="C10" s="1">
        <v>2</v>
      </c>
      <c r="D10" s="1">
        <v>0</v>
      </c>
      <c r="E10" s="1">
        <v>0</v>
      </c>
      <c r="F10" s="1">
        <v>0</v>
      </c>
      <c r="G10" s="1">
        <v>3</v>
      </c>
      <c r="H10" s="1">
        <v>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41</v>
      </c>
      <c r="W10" s="1">
        <v>4</v>
      </c>
      <c r="X10" s="1">
        <v>24</v>
      </c>
    </row>
    <row r="11" spans="1:24" ht="19.5" customHeight="1">
      <c r="A11" s="38" t="s">
        <v>32</v>
      </c>
      <c r="B11" s="2">
        <f t="shared" si="2"/>
        <v>108</v>
      </c>
      <c r="C11" s="1">
        <v>3</v>
      </c>
      <c r="D11" s="1">
        <v>0</v>
      </c>
      <c r="E11" s="1">
        <v>1</v>
      </c>
      <c r="F11" s="1">
        <v>0</v>
      </c>
      <c r="G11" s="1">
        <v>16</v>
      </c>
      <c r="H11" s="1">
        <v>12</v>
      </c>
      <c r="I11" s="1">
        <v>0</v>
      </c>
      <c r="J11" s="1">
        <v>0</v>
      </c>
      <c r="K11" s="1">
        <v>2</v>
      </c>
      <c r="L11" s="1">
        <v>2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R11" s="1">
        <v>0</v>
      </c>
      <c r="S11" s="1">
        <v>13</v>
      </c>
      <c r="T11" s="1">
        <v>1</v>
      </c>
      <c r="U11" s="1">
        <v>1</v>
      </c>
      <c r="V11" s="1">
        <v>37</v>
      </c>
      <c r="W11" s="1">
        <v>3</v>
      </c>
      <c r="X11" s="1">
        <v>15</v>
      </c>
    </row>
    <row r="12" spans="1:24" ht="19.5" customHeight="1">
      <c r="A12" s="38" t="s">
        <v>33</v>
      </c>
      <c r="B12" s="2">
        <f t="shared" si="2"/>
        <v>15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11</v>
      </c>
      <c r="W12" s="1">
        <v>1</v>
      </c>
      <c r="X12" s="1">
        <v>0</v>
      </c>
    </row>
    <row r="13" spans="1:24" ht="19.5" customHeight="1">
      <c r="A13" s="38" t="s">
        <v>34</v>
      </c>
      <c r="B13" s="2">
        <f t="shared" si="2"/>
        <v>47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19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4</v>
      </c>
      <c r="T13" s="1">
        <v>0</v>
      </c>
      <c r="U13" s="1">
        <v>0</v>
      </c>
      <c r="V13" s="1">
        <v>13</v>
      </c>
      <c r="W13" s="1">
        <v>3</v>
      </c>
      <c r="X13" s="1">
        <v>3</v>
      </c>
    </row>
    <row r="14" spans="1:24" ht="19.5" customHeight="1">
      <c r="A14" s="38" t="s">
        <v>35</v>
      </c>
      <c r="B14" s="2">
        <f t="shared" si="2"/>
        <v>158</v>
      </c>
      <c r="C14" s="1">
        <v>10</v>
      </c>
      <c r="D14" s="1">
        <v>0</v>
      </c>
      <c r="E14" s="1">
        <v>0</v>
      </c>
      <c r="F14" s="1">
        <v>0</v>
      </c>
      <c r="G14" s="1">
        <v>15</v>
      </c>
      <c r="H14" s="1">
        <v>64</v>
      </c>
      <c r="I14" s="1">
        <v>1</v>
      </c>
      <c r="J14" s="1">
        <v>0</v>
      </c>
      <c r="K14" s="1">
        <v>3</v>
      </c>
      <c r="L14" s="1">
        <v>3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14</v>
      </c>
      <c r="T14" s="1">
        <v>0</v>
      </c>
      <c r="U14" s="1">
        <v>7</v>
      </c>
      <c r="V14" s="1">
        <v>3</v>
      </c>
      <c r="W14" s="1">
        <v>2</v>
      </c>
      <c r="X14" s="1">
        <v>35</v>
      </c>
    </row>
    <row r="15" spans="1:24" ht="19.5" customHeight="1">
      <c r="A15" s="38" t="s">
        <v>36</v>
      </c>
      <c r="B15" s="2">
        <f t="shared" si="2"/>
        <v>145</v>
      </c>
      <c r="C15" s="1">
        <v>2</v>
      </c>
      <c r="D15" s="1">
        <v>0</v>
      </c>
      <c r="E15" s="1">
        <v>0</v>
      </c>
      <c r="F15" s="1">
        <v>1</v>
      </c>
      <c r="G15" s="1">
        <v>6</v>
      </c>
      <c r="H15" s="1">
        <v>18</v>
      </c>
      <c r="I15" s="1">
        <v>3</v>
      </c>
      <c r="J15" s="1">
        <v>0</v>
      </c>
      <c r="K15" s="1">
        <v>5</v>
      </c>
      <c r="L15" s="1">
        <v>0</v>
      </c>
      <c r="M15" s="1">
        <v>0</v>
      </c>
      <c r="N15" s="1">
        <v>0</v>
      </c>
      <c r="O15" s="1">
        <v>2</v>
      </c>
      <c r="P15" s="1">
        <v>0</v>
      </c>
      <c r="Q15" s="1">
        <v>0</v>
      </c>
      <c r="R15" s="1">
        <v>3</v>
      </c>
      <c r="S15" s="1">
        <v>2</v>
      </c>
      <c r="T15" s="1">
        <v>0</v>
      </c>
      <c r="U15" s="1">
        <v>0</v>
      </c>
      <c r="V15" s="1">
        <v>72</v>
      </c>
      <c r="W15" s="1">
        <v>10</v>
      </c>
      <c r="X15" s="1">
        <v>21</v>
      </c>
    </row>
    <row r="16" spans="1:24" ht="19.5" customHeight="1">
      <c r="A16" s="38" t="s">
        <v>37</v>
      </c>
      <c r="B16" s="2">
        <f t="shared" si="2"/>
        <v>80</v>
      </c>
      <c r="C16" s="1">
        <v>2</v>
      </c>
      <c r="D16" s="1">
        <v>0</v>
      </c>
      <c r="E16" s="1">
        <v>0</v>
      </c>
      <c r="F16" s="1">
        <v>0</v>
      </c>
      <c r="G16" s="1">
        <v>6</v>
      </c>
      <c r="H16" s="1">
        <v>28</v>
      </c>
      <c r="I16" s="1">
        <v>0</v>
      </c>
      <c r="J16" s="1">
        <v>0</v>
      </c>
      <c r="K16" s="1">
        <v>2</v>
      </c>
      <c r="L16" s="1">
        <v>0</v>
      </c>
      <c r="M16" s="1">
        <v>0</v>
      </c>
      <c r="N16" s="1">
        <v>0</v>
      </c>
      <c r="O16" s="1">
        <v>5</v>
      </c>
      <c r="P16" s="1">
        <v>2</v>
      </c>
      <c r="Q16" s="1">
        <v>0</v>
      </c>
      <c r="R16" s="1">
        <v>0</v>
      </c>
      <c r="S16" s="1">
        <v>6</v>
      </c>
      <c r="T16" s="1">
        <v>0</v>
      </c>
      <c r="U16" s="1">
        <v>0</v>
      </c>
      <c r="V16" s="1">
        <v>17</v>
      </c>
      <c r="W16" s="1">
        <v>1</v>
      </c>
      <c r="X16" s="1">
        <v>11</v>
      </c>
    </row>
    <row r="17" spans="1:24" ht="19.5" customHeight="1">
      <c r="A17" s="38" t="s">
        <v>38</v>
      </c>
      <c r="B17" s="2">
        <f>SUM(C17:X17)</f>
        <v>123</v>
      </c>
      <c r="C17" s="1">
        <v>5</v>
      </c>
      <c r="D17" s="1">
        <v>0</v>
      </c>
      <c r="E17" s="1">
        <v>0</v>
      </c>
      <c r="F17" s="1">
        <v>0</v>
      </c>
      <c r="G17" s="1">
        <v>1</v>
      </c>
      <c r="H17" s="1">
        <v>16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1</v>
      </c>
      <c r="S17" s="1">
        <v>2</v>
      </c>
      <c r="T17" s="1">
        <v>2</v>
      </c>
      <c r="U17" s="1">
        <v>0</v>
      </c>
      <c r="V17" s="1">
        <v>64</v>
      </c>
      <c r="W17" s="1">
        <v>11</v>
      </c>
      <c r="X17" s="1">
        <v>20</v>
      </c>
    </row>
    <row r="18" spans="1:24" ht="19.5" customHeight="1">
      <c r="A18" s="38" t="s">
        <v>39</v>
      </c>
      <c r="B18" s="2">
        <f t="shared" si="2"/>
        <v>31</v>
      </c>
      <c r="C18" s="1">
        <v>2</v>
      </c>
      <c r="D18" s="1">
        <v>0</v>
      </c>
      <c r="E18" s="1">
        <v>0</v>
      </c>
      <c r="F18" s="1">
        <v>0</v>
      </c>
      <c r="G18" s="1">
        <v>4</v>
      </c>
      <c r="H18" s="1">
        <v>12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8</v>
      </c>
      <c r="W18" s="1">
        <v>1</v>
      </c>
      <c r="X18" s="1">
        <v>1</v>
      </c>
    </row>
    <row r="19" spans="1:24" ht="19.5" customHeight="1">
      <c r="A19" s="38" t="s">
        <v>47</v>
      </c>
      <c r="B19" s="2">
        <f t="shared" si="2"/>
        <v>23</v>
      </c>
      <c r="C19" s="1">
        <v>0</v>
      </c>
      <c r="D19" s="1">
        <v>0</v>
      </c>
      <c r="E19" s="1">
        <v>0</v>
      </c>
      <c r="F19" s="1">
        <v>1</v>
      </c>
      <c r="G19" s="1">
        <v>3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2</v>
      </c>
      <c r="V19" s="1">
        <v>16</v>
      </c>
      <c r="W19" s="1">
        <v>0</v>
      </c>
      <c r="X19" s="1">
        <v>0</v>
      </c>
    </row>
    <row r="20" spans="1:24" ht="19.5" customHeight="1">
      <c r="A20" s="38" t="s">
        <v>40</v>
      </c>
      <c r="B20" s="2">
        <f t="shared" si="2"/>
        <v>29</v>
      </c>
      <c r="C20" s="1">
        <v>8</v>
      </c>
      <c r="D20" s="1">
        <v>0</v>
      </c>
      <c r="E20" s="1">
        <v>0</v>
      </c>
      <c r="F20" s="1">
        <v>0</v>
      </c>
      <c r="G20" s="1">
        <v>1</v>
      </c>
      <c r="H20" s="1">
        <v>3</v>
      </c>
      <c r="I20" s="1">
        <v>0</v>
      </c>
      <c r="J20" s="1">
        <v>0</v>
      </c>
      <c r="K20" s="1">
        <v>2</v>
      </c>
      <c r="L20" s="1">
        <v>3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3</v>
      </c>
      <c r="T20" s="1">
        <v>0</v>
      </c>
      <c r="U20" s="1">
        <v>0</v>
      </c>
      <c r="V20" s="1">
        <v>3</v>
      </c>
      <c r="W20" s="1">
        <v>3</v>
      </c>
      <c r="X20" s="1">
        <v>2</v>
      </c>
    </row>
    <row r="21" spans="1:24" ht="19.5" customHeight="1">
      <c r="A21" s="38" t="s">
        <v>41</v>
      </c>
      <c r="B21" s="2">
        <f t="shared" si="2"/>
        <v>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4</v>
      </c>
      <c r="W21" s="1">
        <v>1</v>
      </c>
      <c r="X21" s="1">
        <v>0</v>
      </c>
    </row>
    <row r="22" spans="1:24" ht="19.5" customHeight="1">
      <c r="A22" s="38" t="s">
        <v>42</v>
      </c>
      <c r="B22" s="2">
        <f t="shared" si="2"/>
        <v>34</v>
      </c>
      <c r="C22" s="1">
        <v>0</v>
      </c>
      <c r="D22" s="1">
        <v>2</v>
      </c>
      <c r="E22" s="1">
        <v>0</v>
      </c>
      <c r="F22" s="1">
        <v>0</v>
      </c>
      <c r="G22" s="1">
        <v>0</v>
      </c>
      <c r="H22" s="1">
        <v>5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</v>
      </c>
      <c r="V22" s="1">
        <v>14</v>
      </c>
      <c r="W22" s="1">
        <v>6</v>
      </c>
      <c r="X22" s="1">
        <v>3</v>
      </c>
    </row>
    <row r="23" spans="1:24" ht="19.5" customHeight="1">
      <c r="A23" s="38" t="s">
        <v>43</v>
      </c>
      <c r="B23" s="2">
        <f t="shared" si="2"/>
        <v>94</v>
      </c>
      <c r="C23" s="1">
        <v>12</v>
      </c>
      <c r="D23" s="1">
        <v>0</v>
      </c>
      <c r="E23" s="1">
        <v>2</v>
      </c>
      <c r="F23" s="1">
        <v>2</v>
      </c>
      <c r="G23" s="1">
        <v>3</v>
      </c>
      <c r="H23" s="1">
        <v>3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</v>
      </c>
      <c r="R23" s="1">
        <v>1</v>
      </c>
      <c r="S23" s="1">
        <v>12</v>
      </c>
      <c r="T23" s="1">
        <v>0</v>
      </c>
      <c r="U23" s="1">
        <v>16</v>
      </c>
      <c r="V23" s="1">
        <v>32</v>
      </c>
      <c r="W23" s="1">
        <v>1</v>
      </c>
      <c r="X23" s="1">
        <v>6</v>
      </c>
    </row>
    <row r="24" spans="1:24" ht="19.5" customHeight="1">
      <c r="A24" s="38" t="s">
        <v>44</v>
      </c>
      <c r="B24" s="2">
        <f t="shared" si="2"/>
        <v>16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8</v>
      </c>
      <c r="W24" s="1">
        <v>4</v>
      </c>
      <c r="X24" s="1">
        <v>0</v>
      </c>
    </row>
    <row r="25" spans="1:24" ht="19.5" customHeight="1">
      <c r="A25" s="38" t="s">
        <v>51</v>
      </c>
      <c r="B25" s="2">
        <f t="shared" si="2"/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</row>
    <row r="26" spans="1:24" ht="19.5" customHeight="1">
      <c r="A26" s="38" t="s">
        <v>48</v>
      </c>
      <c r="B26" s="2">
        <f t="shared" si="2"/>
        <v>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9.5" customHeight="1">
      <c r="A27" s="38" t="s">
        <v>45</v>
      </c>
      <c r="B27" s="2">
        <f t="shared" si="2"/>
        <v>32</v>
      </c>
      <c r="C27" s="1">
        <v>1</v>
      </c>
      <c r="D27" s="1">
        <v>0</v>
      </c>
      <c r="E27" s="1">
        <v>0</v>
      </c>
      <c r="F27" s="1">
        <v>0</v>
      </c>
      <c r="G27" s="1">
        <v>2</v>
      </c>
      <c r="H27" s="1">
        <v>1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24</v>
      </c>
      <c r="W27" s="1">
        <v>1</v>
      </c>
      <c r="X27" s="1">
        <v>2</v>
      </c>
    </row>
    <row r="28" spans="1:24" ht="19.5" customHeight="1">
      <c r="A28" s="38" t="s">
        <v>46</v>
      </c>
      <c r="B28" s="2">
        <f t="shared" si="2"/>
        <v>175</v>
      </c>
      <c r="C28" s="1">
        <v>4</v>
      </c>
      <c r="D28" s="1">
        <v>0</v>
      </c>
      <c r="E28" s="1">
        <v>0</v>
      </c>
      <c r="F28" s="1">
        <v>0</v>
      </c>
      <c r="G28" s="1">
        <v>1</v>
      </c>
      <c r="H28" s="1">
        <v>1</v>
      </c>
      <c r="I28" s="1">
        <v>1</v>
      </c>
      <c r="J28" s="1">
        <v>0</v>
      </c>
      <c r="K28" s="1">
        <v>0</v>
      </c>
      <c r="L28" s="1">
        <v>1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1</v>
      </c>
      <c r="U28" s="1">
        <v>0</v>
      </c>
      <c r="V28" s="1">
        <v>38</v>
      </c>
      <c r="W28" s="1">
        <v>125</v>
      </c>
      <c r="X28" s="1">
        <v>0</v>
      </c>
    </row>
    <row r="29" spans="3:24" ht="19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80" customFormat="1" ht="19.5" customHeight="1">
      <c r="A30" s="80" t="s">
        <v>178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69.75" customHeight="1">
      <c r="A31" s="54" t="s">
        <v>171</v>
      </c>
      <c r="B31" s="46" t="s">
        <v>3</v>
      </c>
      <c r="C31" s="85" t="s">
        <v>4</v>
      </c>
      <c r="D31" s="86" t="s">
        <v>5</v>
      </c>
      <c r="E31" s="86" t="s">
        <v>6</v>
      </c>
      <c r="F31" s="85" t="s">
        <v>7</v>
      </c>
      <c r="G31" s="85" t="s">
        <v>8</v>
      </c>
      <c r="H31" s="85" t="s">
        <v>9</v>
      </c>
      <c r="I31" s="85" t="s">
        <v>10</v>
      </c>
      <c r="J31" s="87" t="s">
        <v>14</v>
      </c>
      <c r="K31" s="87" t="s">
        <v>15</v>
      </c>
      <c r="L31" s="85" t="s">
        <v>58</v>
      </c>
      <c r="M31" s="87" t="s">
        <v>17</v>
      </c>
      <c r="N31" s="87" t="s">
        <v>18</v>
      </c>
      <c r="O31" s="87" t="s">
        <v>19</v>
      </c>
      <c r="P31" s="87" t="s">
        <v>20</v>
      </c>
      <c r="Q31" s="87" t="s">
        <v>21</v>
      </c>
      <c r="R31" s="87" t="s">
        <v>22</v>
      </c>
      <c r="S31" s="87" t="s">
        <v>23</v>
      </c>
      <c r="T31" s="87" t="s">
        <v>24</v>
      </c>
      <c r="U31" s="87" t="s">
        <v>25</v>
      </c>
      <c r="V31" s="86" t="s">
        <v>16</v>
      </c>
      <c r="W31" s="86" t="s">
        <v>11</v>
      </c>
      <c r="X31" s="86" t="s">
        <v>12</v>
      </c>
    </row>
    <row r="32" spans="1:24" ht="19.5" customHeight="1">
      <c r="A32" s="38" t="s">
        <v>1</v>
      </c>
      <c r="B32" s="3">
        <f>SUM(C32:X32)</f>
        <v>2099</v>
      </c>
      <c r="C32" s="3">
        <f>C4+C33</f>
        <v>104</v>
      </c>
      <c r="D32" s="3">
        <f aca="true" t="shared" si="3" ref="D32:X32">D4+D33</f>
        <v>2</v>
      </c>
      <c r="E32" s="3">
        <f t="shared" si="3"/>
        <v>5</v>
      </c>
      <c r="F32" s="3">
        <f t="shared" si="3"/>
        <v>4</v>
      </c>
      <c r="G32" s="3">
        <f t="shared" si="3"/>
        <v>154</v>
      </c>
      <c r="H32" s="3">
        <f t="shared" si="3"/>
        <v>353</v>
      </c>
      <c r="I32" s="3">
        <f t="shared" si="3"/>
        <v>13</v>
      </c>
      <c r="J32" s="3">
        <f t="shared" si="3"/>
        <v>1</v>
      </c>
      <c r="K32" s="3">
        <f t="shared" si="3"/>
        <v>38</v>
      </c>
      <c r="L32" s="3">
        <f t="shared" si="3"/>
        <v>40</v>
      </c>
      <c r="M32" s="3">
        <f t="shared" si="3"/>
        <v>0</v>
      </c>
      <c r="N32" s="3">
        <f t="shared" si="3"/>
        <v>10</v>
      </c>
      <c r="O32" s="3">
        <f t="shared" si="3"/>
        <v>46</v>
      </c>
      <c r="P32" s="3">
        <f t="shared" si="3"/>
        <v>12</v>
      </c>
      <c r="Q32" s="3">
        <f t="shared" si="3"/>
        <v>8</v>
      </c>
      <c r="R32" s="3">
        <f t="shared" si="3"/>
        <v>9</v>
      </c>
      <c r="S32" s="3">
        <f t="shared" si="3"/>
        <v>119</v>
      </c>
      <c r="T32" s="3">
        <f t="shared" si="3"/>
        <v>8</v>
      </c>
      <c r="U32" s="3">
        <f t="shared" si="3"/>
        <v>38</v>
      </c>
      <c r="V32" s="3">
        <f t="shared" si="3"/>
        <v>621</v>
      </c>
      <c r="W32" s="3">
        <f t="shared" si="3"/>
        <v>232</v>
      </c>
      <c r="X32" s="3">
        <f t="shared" si="3"/>
        <v>282</v>
      </c>
    </row>
    <row r="33" spans="1:24" ht="19.5" customHeight="1">
      <c r="A33" s="49" t="s">
        <v>26</v>
      </c>
      <c r="B33" s="3">
        <f>SUM(C33:X33)</f>
        <v>117</v>
      </c>
      <c r="C33" s="7">
        <f>SUM(C35:C46)</f>
        <v>4</v>
      </c>
      <c r="D33" s="7">
        <f aca="true" t="shared" si="4" ref="D33:X33">SUM(D35:D46)</f>
        <v>0</v>
      </c>
      <c r="E33" s="7">
        <f t="shared" si="4"/>
        <v>0</v>
      </c>
      <c r="F33" s="7">
        <f t="shared" si="4"/>
        <v>0</v>
      </c>
      <c r="G33" s="7">
        <f t="shared" si="4"/>
        <v>2</v>
      </c>
      <c r="H33" s="7">
        <f t="shared" si="4"/>
        <v>12</v>
      </c>
      <c r="I33" s="7">
        <f t="shared" si="4"/>
        <v>2</v>
      </c>
      <c r="J33" s="7">
        <f t="shared" si="4"/>
        <v>0</v>
      </c>
      <c r="K33" s="7">
        <f t="shared" si="4"/>
        <v>1</v>
      </c>
      <c r="L33" s="7">
        <f t="shared" si="4"/>
        <v>3</v>
      </c>
      <c r="M33" s="7">
        <f t="shared" si="4"/>
        <v>0</v>
      </c>
      <c r="N33" s="7">
        <f t="shared" si="4"/>
        <v>0</v>
      </c>
      <c r="O33" s="7">
        <f t="shared" si="4"/>
        <v>0</v>
      </c>
      <c r="P33" s="7">
        <f t="shared" si="4"/>
        <v>1</v>
      </c>
      <c r="Q33" s="7">
        <f t="shared" si="4"/>
        <v>0</v>
      </c>
      <c r="R33" s="7">
        <f t="shared" si="4"/>
        <v>1</v>
      </c>
      <c r="S33" s="7">
        <f t="shared" si="4"/>
        <v>1</v>
      </c>
      <c r="T33" s="7">
        <f t="shared" si="4"/>
        <v>0</v>
      </c>
      <c r="U33" s="7">
        <f t="shared" si="4"/>
        <v>0</v>
      </c>
      <c r="V33" s="7">
        <f t="shared" si="4"/>
        <v>56</v>
      </c>
      <c r="W33" s="7">
        <f t="shared" si="4"/>
        <v>11</v>
      </c>
      <c r="X33" s="7">
        <f t="shared" si="4"/>
        <v>23</v>
      </c>
    </row>
    <row r="34" spans="1:24" ht="19.5" customHeight="1">
      <c r="A34" s="39"/>
      <c r="B34" s="5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ht="19.5" customHeight="1">
      <c r="A35" s="50" t="s">
        <v>93</v>
      </c>
      <c r="B35" s="2">
        <f aca="true" t="shared" si="5" ref="B35:B46">SUM(C35:X35)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1:24" ht="19.5" customHeight="1">
      <c r="A36" s="50" t="s">
        <v>53</v>
      </c>
      <c r="B36" s="2">
        <f t="shared" si="5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19.5" customHeight="1">
      <c r="A37" s="50" t="s">
        <v>54</v>
      </c>
      <c r="B37" s="2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1:24" ht="19.5" customHeight="1">
      <c r="A38" s="50" t="s">
        <v>49</v>
      </c>
      <c r="B38" s="2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1:24" ht="19.5" customHeight="1">
      <c r="A39" s="50" t="s">
        <v>55</v>
      </c>
      <c r="B39" s="2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19.5" customHeight="1">
      <c r="A40" s="38" t="s">
        <v>83</v>
      </c>
      <c r="B40" s="2">
        <f t="shared" si="5"/>
        <v>26</v>
      </c>
      <c r="C40" s="89">
        <v>1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1</v>
      </c>
      <c r="J40" s="89">
        <v>0</v>
      </c>
      <c r="K40" s="89">
        <v>0</v>
      </c>
      <c r="L40" s="89">
        <v>2</v>
      </c>
      <c r="M40" s="1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1">
        <v>0</v>
      </c>
      <c r="U40" s="1">
        <v>0</v>
      </c>
      <c r="V40" s="1">
        <v>10</v>
      </c>
      <c r="W40" s="1">
        <v>0</v>
      </c>
      <c r="X40" s="1">
        <v>12</v>
      </c>
    </row>
    <row r="41" spans="1:24" ht="19.5" customHeight="1">
      <c r="A41" s="38" t="s">
        <v>85</v>
      </c>
      <c r="B41" s="2">
        <f t="shared" si="5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89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</row>
    <row r="42" spans="1:24" ht="19.5" customHeight="1">
      <c r="A42" s="38" t="s">
        <v>87</v>
      </c>
      <c r="B42" s="2">
        <f t="shared" si="5"/>
        <v>26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6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0</v>
      </c>
      <c r="T42" s="1">
        <v>0</v>
      </c>
      <c r="U42" s="1">
        <v>0</v>
      </c>
      <c r="V42" s="1">
        <v>11</v>
      </c>
      <c r="W42" s="1">
        <v>1</v>
      </c>
      <c r="X42" s="1">
        <v>7</v>
      </c>
    </row>
    <row r="43" spans="1:24" ht="19.5" customHeight="1">
      <c r="A43" s="38" t="s">
        <v>89</v>
      </c>
      <c r="B43" s="2">
        <f t="shared" si="5"/>
        <v>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2</v>
      </c>
      <c r="W43" s="1">
        <v>2</v>
      </c>
      <c r="X43" s="1">
        <v>1</v>
      </c>
    </row>
    <row r="44" spans="1:24" ht="19.5" customHeight="1">
      <c r="A44" s="38" t="s">
        <v>91</v>
      </c>
      <c r="B44" s="2">
        <f t="shared" si="5"/>
        <v>6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3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2</v>
      </c>
    </row>
    <row r="45" spans="1:24" ht="19.5" customHeight="1">
      <c r="A45" s="38" t="s">
        <v>56</v>
      </c>
      <c r="B45" s="2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19.5" customHeight="1">
      <c r="A46" s="38" t="s">
        <v>57</v>
      </c>
      <c r="B46" s="2">
        <f t="shared" si="5"/>
        <v>54</v>
      </c>
      <c r="C46" s="1">
        <v>3</v>
      </c>
      <c r="D46" s="1">
        <v>0</v>
      </c>
      <c r="E46" s="1">
        <v>0</v>
      </c>
      <c r="F46" s="1">
        <v>0</v>
      </c>
      <c r="G46" s="1">
        <v>1</v>
      </c>
      <c r="H46" s="1">
        <v>3</v>
      </c>
      <c r="I46" s="1">
        <v>1</v>
      </c>
      <c r="J46" s="1">
        <v>0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33</v>
      </c>
      <c r="W46" s="1">
        <v>8</v>
      </c>
      <c r="X46" s="1">
        <v>1</v>
      </c>
    </row>
    <row r="47" ht="13.5">
      <c r="M47" s="99"/>
    </row>
    <row r="48" spans="3:13" ht="13.5">
      <c r="C48" s="97"/>
      <c r="M48" s="98"/>
    </row>
  </sheetData>
  <sheetProtection/>
  <printOptions/>
  <pageMargins left="0.62" right="0.75" top="0.39" bottom="0.34" header="0.25" footer="0.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workbookViewId="0" topLeftCell="A1">
      <selection activeCell="H32" sqref="H32"/>
    </sheetView>
  </sheetViews>
  <sheetFormatPr defaultColWidth="9.00390625" defaultRowHeight="13.5"/>
  <cols>
    <col min="1" max="1" width="12.125" style="56" customWidth="1"/>
    <col min="2" max="11" width="10.625" style="13" customWidth="1"/>
    <col min="12" max="16384" width="9.00390625" style="13" customWidth="1"/>
  </cols>
  <sheetData>
    <row r="1" s="82" customFormat="1" ht="19.5" customHeight="1">
      <c r="A1" s="81" t="s">
        <v>141</v>
      </c>
    </row>
    <row r="2" spans="1:11" ht="19.5" customHeight="1">
      <c r="A2" s="109" t="s">
        <v>0</v>
      </c>
      <c r="B2" s="110" t="s">
        <v>3</v>
      </c>
      <c r="C2" s="110" t="s">
        <v>158</v>
      </c>
      <c r="D2" s="110"/>
      <c r="E2" s="110"/>
      <c r="F2" s="110"/>
      <c r="G2" s="110"/>
      <c r="H2" s="110"/>
      <c r="I2" s="110"/>
      <c r="J2" s="110"/>
      <c r="K2" s="109" t="s">
        <v>164</v>
      </c>
    </row>
    <row r="3" spans="1:13" ht="19.5" customHeight="1">
      <c r="A3" s="109"/>
      <c r="B3" s="110"/>
      <c r="C3" s="59" t="s">
        <v>152</v>
      </c>
      <c r="D3" s="59" t="s">
        <v>162</v>
      </c>
      <c r="E3" s="59" t="s">
        <v>154</v>
      </c>
      <c r="F3" s="59" t="s">
        <v>155</v>
      </c>
      <c r="G3" s="59" t="s">
        <v>156</v>
      </c>
      <c r="H3" s="59" t="s">
        <v>163</v>
      </c>
      <c r="I3" s="59" t="s">
        <v>157</v>
      </c>
      <c r="J3" s="59" t="s">
        <v>151</v>
      </c>
      <c r="K3" s="111"/>
      <c r="M3" s="15"/>
    </row>
    <row r="4" spans="1:11" ht="19.5" customHeight="1">
      <c r="A4" s="14" t="s">
        <v>94</v>
      </c>
      <c r="B4" s="78">
        <f aca="true" t="shared" si="0" ref="B4:B28">J4+K4</f>
        <v>1452</v>
      </c>
      <c r="C4" s="78">
        <v>299</v>
      </c>
      <c r="D4" s="78">
        <v>291</v>
      </c>
      <c r="E4" s="78">
        <v>0</v>
      </c>
      <c r="F4" s="78">
        <v>411</v>
      </c>
      <c r="G4" s="78">
        <v>37</v>
      </c>
      <c r="H4" s="37">
        <v>0</v>
      </c>
      <c r="I4" s="78">
        <v>249</v>
      </c>
      <c r="J4" s="78">
        <f aca="true" t="shared" si="1" ref="J4:J28">SUM(C4:I4)</f>
        <v>1287</v>
      </c>
      <c r="K4" s="78">
        <v>165</v>
      </c>
    </row>
    <row r="5" spans="1:11" ht="19.5" customHeight="1">
      <c r="A5" s="14" t="s">
        <v>95</v>
      </c>
      <c r="B5" s="78">
        <f t="shared" si="0"/>
        <v>1400</v>
      </c>
      <c r="C5" s="78">
        <v>280</v>
      </c>
      <c r="D5" s="78">
        <v>293</v>
      </c>
      <c r="E5" s="78">
        <v>3</v>
      </c>
      <c r="F5" s="78">
        <v>399</v>
      </c>
      <c r="G5" s="78">
        <v>27</v>
      </c>
      <c r="H5" s="37">
        <v>0</v>
      </c>
      <c r="I5" s="78">
        <v>195</v>
      </c>
      <c r="J5" s="78">
        <f t="shared" si="1"/>
        <v>1197</v>
      </c>
      <c r="K5" s="78">
        <v>203</v>
      </c>
    </row>
    <row r="6" spans="1:11" ht="19.5" customHeight="1">
      <c r="A6" s="14" t="s">
        <v>96</v>
      </c>
      <c r="B6" s="78">
        <f t="shared" si="0"/>
        <v>1540</v>
      </c>
      <c r="C6" s="37">
        <v>329</v>
      </c>
      <c r="D6" s="78">
        <v>256</v>
      </c>
      <c r="E6" s="78">
        <v>2</v>
      </c>
      <c r="F6" s="78">
        <v>435</v>
      </c>
      <c r="G6" s="78">
        <v>31</v>
      </c>
      <c r="H6" s="37">
        <v>0</v>
      </c>
      <c r="I6" s="78">
        <v>239</v>
      </c>
      <c r="J6" s="78">
        <f t="shared" si="1"/>
        <v>1292</v>
      </c>
      <c r="K6" s="78">
        <v>248</v>
      </c>
    </row>
    <row r="7" spans="1:11" ht="19.5" customHeight="1">
      <c r="A7" s="57" t="s">
        <v>97</v>
      </c>
      <c r="B7" s="78">
        <f t="shared" si="0"/>
        <v>1481</v>
      </c>
      <c r="C7" s="78">
        <v>326</v>
      </c>
      <c r="D7" s="78">
        <v>290</v>
      </c>
      <c r="E7" s="78">
        <v>1</v>
      </c>
      <c r="F7" s="78">
        <v>403</v>
      </c>
      <c r="G7" s="78">
        <v>30</v>
      </c>
      <c r="H7" s="37">
        <v>0</v>
      </c>
      <c r="I7" s="78">
        <v>258</v>
      </c>
      <c r="J7" s="78">
        <f t="shared" si="1"/>
        <v>1308</v>
      </c>
      <c r="K7" s="78">
        <v>173</v>
      </c>
    </row>
    <row r="8" spans="1:11" ht="19.5" customHeight="1">
      <c r="A8" s="57" t="s">
        <v>98</v>
      </c>
      <c r="B8" s="78">
        <f t="shared" si="0"/>
        <v>1155</v>
      </c>
      <c r="C8" s="78">
        <v>286</v>
      </c>
      <c r="D8" s="78">
        <v>243</v>
      </c>
      <c r="E8" s="78">
        <v>4</v>
      </c>
      <c r="F8" s="78">
        <v>307</v>
      </c>
      <c r="G8" s="78">
        <v>15</v>
      </c>
      <c r="H8" s="37">
        <v>0</v>
      </c>
      <c r="I8" s="78">
        <v>184</v>
      </c>
      <c r="J8" s="78">
        <f t="shared" si="1"/>
        <v>1039</v>
      </c>
      <c r="K8" s="78">
        <v>116</v>
      </c>
    </row>
    <row r="9" spans="1:11" ht="19.5" customHeight="1">
      <c r="A9" s="57" t="s">
        <v>99</v>
      </c>
      <c r="B9" s="78">
        <f t="shared" si="0"/>
        <v>1255</v>
      </c>
      <c r="C9" s="78">
        <v>315</v>
      </c>
      <c r="D9" s="78">
        <v>248</v>
      </c>
      <c r="E9" s="78">
        <v>1</v>
      </c>
      <c r="F9" s="78">
        <v>325</v>
      </c>
      <c r="G9" s="78">
        <v>26</v>
      </c>
      <c r="H9" s="37">
        <v>0</v>
      </c>
      <c r="I9" s="78">
        <v>235</v>
      </c>
      <c r="J9" s="78">
        <f t="shared" si="1"/>
        <v>1150</v>
      </c>
      <c r="K9" s="78">
        <v>105</v>
      </c>
    </row>
    <row r="10" spans="1:11" ht="19.5" customHeight="1">
      <c r="A10" s="57" t="s">
        <v>142</v>
      </c>
      <c r="B10" s="78">
        <f t="shared" si="0"/>
        <v>1307</v>
      </c>
      <c r="C10" s="78">
        <v>454</v>
      </c>
      <c r="D10" s="78">
        <v>240</v>
      </c>
      <c r="E10" s="78">
        <v>2</v>
      </c>
      <c r="F10" s="78">
        <v>282</v>
      </c>
      <c r="G10" s="78">
        <v>22</v>
      </c>
      <c r="H10" s="37">
        <v>0</v>
      </c>
      <c r="I10" s="78">
        <v>226</v>
      </c>
      <c r="J10" s="78">
        <f t="shared" si="1"/>
        <v>1226</v>
      </c>
      <c r="K10" s="78">
        <v>81</v>
      </c>
    </row>
    <row r="11" spans="1:11" ht="19.5" customHeight="1">
      <c r="A11" s="57" t="s">
        <v>143</v>
      </c>
      <c r="B11" s="78">
        <f t="shared" si="0"/>
        <v>1579</v>
      </c>
      <c r="C11" s="78">
        <v>748</v>
      </c>
      <c r="D11" s="78">
        <v>229</v>
      </c>
      <c r="E11" s="78">
        <v>4</v>
      </c>
      <c r="F11" s="78">
        <v>273</v>
      </c>
      <c r="G11" s="78">
        <v>19</v>
      </c>
      <c r="H11" s="37">
        <v>0</v>
      </c>
      <c r="I11" s="78">
        <v>240</v>
      </c>
      <c r="J11" s="78">
        <f t="shared" si="1"/>
        <v>1513</v>
      </c>
      <c r="K11" s="78">
        <v>66</v>
      </c>
    </row>
    <row r="12" spans="1:11" ht="19.5" customHeight="1">
      <c r="A12" s="57" t="s">
        <v>144</v>
      </c>
      <c r="B12" s="78">
        <f t="shared" si="0"/>
        <v>2055</v>
      </c>
      <c r="C12" s="78">
        <v>968</v>
      </c>
      <c r="D12" s="78">
        <v>304</v>
      </c>
      <c r="E12" s="78">
        <v>5</v>
      </c>
      <c r="F12" s="78">
        <v>357</v>
      </c>
      <c r="G12" s="78">
        <v>21</v>
      </c>
      <c r="H12" s="37">
        <v>0</v>
      </c>
      <c r="I12" s="78">
        <v>326</v>
      </c>
      <c r="J12" s="78">
        <f t="shared" si="1"/>
        <v>1981</v>
      </c>
      <c r="K12" s="78">
        <v>74</v>
      </c>
    </row>
    <row r="13" spans="1:11" ht="19.5" customHeight="1">
      <c r="A13" s="14" t="s">
        <v>145</v>
      </c>
      <c r="B13" s="78">
        <f t="shared" si="0"/>
        <v>2330</v>
      </c>
      <c r="C13" s="3">
        <v>959</v>
      </c>
      <c r="D13" s="3">
        <v>343</v>
      </c>
      <c r="E13" s="3">
        <v>4</v>
      </c>
      <c r="F13" s="3">
        <v>426</v>
      </c>
      <c r="G13" s="3">
        <v>18</v>
      </c>
      <c r="H13" s="3">
        <v>1</v>
      </c>
      <c r="I13" s="3">
        <v>426</v>
      </c>
      <c r="J13" s="78">
        <f t="shared" si="1"/>
        <v>2177</v>
      </c>
      <c r="K13" s="3">
        <v>153</v>
      </c>
    </row>
    <row r="14" spans="1:11" ht="19.5" customHeight="1">
      <c r="A14" s="14" t="s">
        <v>146</v>
      </c>
      <c r="B14" s="78">
        <f t="shared" si="0"/>
        <v>2592</v>
      </c>
      <c r="C14" s="3">
        <v>1087</v>
      </c>
      <c r="D14" s="3">
        <v>346</v>
      </c>
      <c r="E14" s="3">
        <v>6</v>
      </c>
      <c r="F14" s="3">
        <v>384</v>
      </c>
      <c r="G14" s="3">
        <v>27</v>
      </c>
      <c r="H14" s="3">
        <v>1</v>
      </c>
      <c r="I14" s="3">
        <v>410</v>
      </c>
      <c r="J14" s="78">
        <f t="shared" si="1"/>
        <v>2261</v>
      </c>
      <c r="K14" s="3">
        <v>331</v>
      </c>
    </row>
    <row r="15" spans="1:11" ht="19.5" customHeight="1">
      <c r="A15" s="14" t="s">
        <v>147</v>
      </c>
      <c r="B15" s="78">
        <f t="shared" si="0"/>
        <v>2759</v>
      </c>
      <c r="C15" s="3">
        <v>1143</v>
      </c>
      <c r="D15" s="3">
        <v>331</v>
      </c>
      <c r="E15" s="3">
        <v>4</v>
      </c>
      <c r="F15" s="3">
        <v>353</v>
      </c>
      <c r="G15" s="3">
        <v>32</v>
      </c>
      <c r="H15" s="37">
        <v>0</v>
      </c>
      <c r="I15" s="3">
        <v>415</v>
      </c>
      <c r="J15" s="78">
        <f t="shared" si="1"/>
        <v>2278</v>
      </c>
      <c r="K15" s="3">
        <v>481</v>
      </c>
    </row>
    <row r="16" spans="1:11" ht="19.5" customHeight="1">
      <c r="A16" s="14" t="s">
        <v>100</v>
      </c>
      <c r="B16" s="78">
        <f t="shared" si="0"/>
        <v>2701</v>
      </c>
      <c r="C16" s="3">
        <v>1031</v>
      </c>
      <c r="D16" s="3">
        <v>388</v>
      </c>
      <c r="E16" s="3">
        <v>6</v>
      </c>
      <c r="F16" s="3">
        <v>393</v>
      </c>
      <c r="G16" s="3">
        <v>18</v>
      </c>
      <c r="H16" s="37">
        <v>0</v>
      </c>
      <c r="I16" s="3">
        <v>382</v>
      </c>
      <c r="J16" s="78">
        <f t="shared" si="1"/>
        <v>2218</v>
      </c>
      <c r="K16" s="3">
        <v>483</v>
      </c>
    </row>
    <row r="17" spans="1:11" ht="19.5" customHeight="1">
      <c r="A17" s="58" t="s">
        <v>101</v>
      </c>
      <c r="B17" s="78">
        <f t="shared" si="0"/>
        <v>2307</v>
      </c>
      <c r="C17" s="3">
        <v>885</v>
      </c>
      <c r="D17" s="3">
        <v>309</v>
      </c>
      <c r="E17" s="3">
        <v>3</v>
      </c>
      <c r="F17" s="3">
        <v>419</v>
      </c>
      <c r="G17" s="3">
        <v>14</v>
      </c>
      <c r="H17" s="3">
        <v>1</v>
      </c>
      <c r="I17" s="3">
        <v>399</v>
      </c>
      <c r="J17" s="78">
        <f t="shared" si="1"/>
        <v>2030</v>
      </c>
      <c r="K17" s="3">
        <v>277</v>
      </c>
    </row>
    <row r="18" spans="1:11" ht="19.5" customHeight="1">
      <c r="A18" s="58" t="s">
        <v>102</v>
      </c>
      <c r="B18" s="78">
        <f t="shared" si="0"/>
        <v>1979</v>
      </c>
      <c r="C18" s="76">
        <v>735</v>
      </c>
      <c r="D18" s="76">
        <v>271</v>
      </c>
      <c r="E18" s="76">
        <v>3</v>
      </c>
      <c r="F18" s="76">
        <v>366</v>
      </c>
      <c r="G18" s="76">
        <v>18</v>
      </c>
      <c r="H18" s="37">
        <v>0</v>
      </c>
      <c r="I18" s="76">
        <v>331</v>
      </c>
      <c r="J18" s="78">
        <f t="shared" si="1"/>
        <v>1724</v>
      </c>
      <c r="K18" s="3">
        <v>255</v>
      </c>
    </row>
    <row r="19" spans="1:11" ht="19.5" customHeight="1">
      <c r="A19" s="58" t="s">
        <v>103</v>
      </c>
      <c r="B19" s="78">
        <f t="shared" si="0"/>
        <v>2037</v>
      </c>
      <c r="C19" s="76">
        <v>659</v>
      </c>
      <c r="D19" s="76">
        <v>296</v>
      </c>
      <c r="E19" s="76">
        <v>3</v>
      </c>
      <c r="F19" s="76">
        <v>443</v>
      </c>
      <c r="G19" s="76">
        <v>15</v>
      </c>
      <c r="H19" s="37">
        <v>1</v>
      </c>
      <c r="I19" s="76">
        <v>415</v>
      </c>
      <c r="J19" s="78">
        <f t="shared" si="1"/>
        <v>1832</v>
      </c>
      <c r="K19" s="3">
        <v>205</v>
      </c>
    </row>
    <row r="20" spans="1:11" ht="19.5" customHeight="1">
      <c r="A20" s="58" t="s">
        <v>104</v>
      </c>
      <c r="B20" s="78">
        <f t="shared" si="0"/>
        <v>2265</v>
      </c>
      <c r="C20" s="76">
        <v>806</v>
      </c>
      <c r="D20" s="76">
        <v>302</v>
      </c>
      <c r="E20" s="76">
        <v>4</v>
      </c>
      <c r="F20" s="76">
        <v>423</v>
      </c>
      <c r="G20" s="76">
        <v>25</v>
      </c>
      <c r="H20" s="37">
        <v>0</v>
      </c>
      <c r="I20" s="76">
        <v>494</v>
      </c>
      <c r="J20" s="78">
        <f t="shared" si="1"/>
        <v>2054</v>
      </c>
      <c r="K20" s="3">
        <v>211</v>
      </c>
    </row>
    <row r="21" spans="1:12" ht="19.5" customHeight="1">
      <c r="A21" s="58" t="s">
        <v>105</v>
      </c>
      <c r="B21" s="78">
        <f t="shared" si="0"/>
        <v>2300</v>
      </c>
      <c r="C21" s="76">
        <v>713</v>
      </c>
      <c r="D21" s="76">
        <v>288</v>
      </c>
      <c r="E21" s="76">
        <v>3</v>
      </c>
      <c r="F21" s="76">
        <v>425</v>
      </c>
      <c r="G21" s="76">
        <v>24</v>
      </c>
      <c r="H21" s="37">
        <v>0</v>
      </c>
      <c r="I21" s="76">
        <v>567</v>
      </c>
      <c r="J21" s="78">
        <f t="shared" si="1"/>
        <v>2020</v>
      </c>
      <c r="K21" s="3">
        <v>280</v>
      </c>
      <c r="L21" s="16"/>
    </row>
    <row r="22" spans="1:12" ht="19.5" customHeight="1">
      <c r="A22" s="58" t="s">
        <v>106</v>
      </c>
      <c r="B22" s="78">
        <f t="shared" si="0"/>
        <v>2370</v>
      </c>
      <c r="C22" s="37">
        <v>704</v>
      </c>
      <c r="D22" s="37">
        <v>247</v>
      </c>
      <c r="E22" s="37">
        <v>8</v>
      </c>
      <c r="F22" s="37">
        <v>433</v>
      </c>
      <c r="G22" s="37">
        <v>27</v>
      </c>
      <c r="H22" s="37">
        <v>3</v>
      </c>
      <c r="I22" s="37">
        <v>621</v>
      </c>
      <c r="J22" s="78">
        <f t="shared" si="1"/>
        <v>2043</v>
      </c>
      <c r="K22" s="3">
        <v>327</v>
      </c>
      <c r="L22" s="16"/>
    </row>
    <row r="23" spans="1:11" ht="19.5" customHeight="1">
      <c r="A23" s="58" t="s">
        <v>107</v>
      </c>
      <c r="B23" s="78">
        <f t="shared" si="0"/>
        <v>2097</v>
      </c>
      <c r="C23" s="37">
        <v>611</v>
      </c>
      <c r="D23" s="37">
        <v>260</v>
      </c>
      <c r="E23" s="37">
        <v>5</v>
      </c>
      <c r="F23" s="37">
        <v>452</v>
      </c>
      <c r="G23" s="37">
        <v>28</v>
      </c>
      <c r="H23" s="37">
        <v>1</v>
      </c>
      <c r="I23" s="37">
        <v>538</v>
      </c>
      <c r="J23" s="78">
        <f t="shared" si="1"/>
        <v>1895</v>
      </c>
      <c r="K23" s="3">
        <v>202</v>
      </c>
    </row>
    <row r="24" spans="1:11" ht="19.5" customHeight="1">
      <c r="A24" s="58" t="s">
        <v>108</v>
      </c>
      <c r="B24" s="78">
        <f t="shared" si="0"/>
        <v>2214</v>
      </c>
      <c r="C24" s="79">
        <v>625</v>
      </c>
      <c r="D24" s="79">
        <v>233</v>
      </c>
      <c r="E24" s="79">
        <v>5</v>
      </c>
      <c r="F24" s="79">
        <v>463</v>
      </c>
      <c r="G24" s="79">
        <v>31</v>
      </c>
      <c r="H24" s="37">
        <v>0</v>
      </c>
      <c r="I24" s="79">
        <v>603</v>
      </c>
      <c r="J24" s="78">
        <f t="shared" si="1"/>
        <v>1960</v>
      </c>
      <c r="K24" s="79">
        <v>254</v>
      </c>
    </row>
    <row r="25" spans="1:11" ht="19.5" customHeight="1">
      <c r="A25" s="58" t="s">
        <v>109</v>
      </c>
      <c r="B25" s="78">
        <f t="shared" si="0"/>
        <v>2043</v>
      </c>
      <c r="C25" s="79">
        <v>534</v>
      </c>
      <c r="D25" s="79">
        <v>214</v>
      </c>
      <c r="E25" s="79">
        <v>1</v>
      </c>
      <c r="F25" s="79">
        <v>515</v>
      </c>
      <c r="G25" s="79">
        <v>31</v>
      </c>
      <c r="H25" s="37">
        <v>0</v>
      </c>
      <c r="I25" s="79">
        <v>510</v>
      </c>
      <c r="J25" s="78">
        <f t="shared" si="1"/>
        <v>1805</v>
      </c>
      <c r="K25" s="79">
        <v>238</v>
      </c>
    </row>
    <row r="26" spans="1:11" ht="19.5" customHeight="1">
      <c r="A26" s="58" t="s">
        <v>150</v>
      </c>
      <c r="B26" s="78">
        <f t="shared" si="0"/>
        <v>2017</v>
      </c>
      <c r="C26" s="79">
        <v>459</v>
      </c>
      <c r="D26" s="79">
        <v>287</v>
      </c>
      <c r="E26" s="79">
        <v>0</v>
      </c>
      <c r="F26" s="79">
        <v>522</v>
      </c>
      <c r="G26" s="79">
        <v>33</v>
      </c>
      <c r="H26" s="37">
        <v>0</v>
      </c>
      <c r="I26" s="79">
        <v>479</v>
      </c>
      <c r="J26" s="78">
        <f t="shared" si="1"/>
        <v>1780</v>
      </c>
      <c r="K26" s="79">
        <v>237</v>
      </c>
    </row>
    <row r="27" spans="1:11" ht="19.5" customHeight="1">
      <c r="A27" s="14" t="s">
        <v>165</v>
      </c>
      <c r="B27" s="78">
        <f t="shared" si="0"/>
        <v>1936</v>
      </c>
      <c r="C27" s="37">
        <v>411</v>
      </c>
      <c r="D27" s="37">
        <v>242</v>
      </c>
      <c r="E27" s="37">
        <v>0</v>
      </c>
      <c r="F27" s="37">
        <v>448</v>
      </c>
      <c r="G27" s="37">
        <v>31</v>
      </c>
      <c r="H27" s="37">
        <v>0</v>
      </c>
      <c r="I27" s="37">
        <v>390</v>
      </c>
      <c r="J27" s="78">
        <f t="shared" si="1"/>
        <v>1522</v>
      </c>
      <c r="K27" s="37">
        <v>414</v>
      </c>
    </row>
    <row r="28" spans="1:11" ht="19.5" customHeight="1">
      <c r="A28" s="14" t="s">
        <v>172</v>
      </c>
      <c r="B28" s="78">
        <f t="shared" si="0"/>
        <v>1974</v>
      </c>
      <c r="C28" s="37">
        <v>452</v>
      </c>
      <c r="D28" s="37">
        <v>233</v>
      </c>
      <c r="E28" s="37">
        <v>0</v>
      </c>
      <c r="F28" s="37">
        <v>479</v>
      </c>
      <c r="G28" s="37">
        <v>26</v>
      </c>
      <c r="H28" s="37">
        <v>0</v>
      </c>
      <c r="I28" s="37">
        <v>449</v>
      </c>
      <c r="J28" s="78">
        <f t="shared" si="1"/>
        <v>1639</v>
      </c>
      <c r="K28" s="37">
        <v>335</v>
      </c>
    </row>
    <row r="29" spans="1:11" ht="19.5" customHeight="1">
      <c r="A29" s="14" t="s">
        <v>173</v>
      </c>
      <c r="B29" s="78">
        <f>J29+K29</f>
        <v>2042</v>
      </c>
      <c r="C29" s="37">
        <v>455</v>
      </c>
      <c r="D29" s="37">
        <v>242</v>
      </c>
      <c r="E29" s="37">
        <v>2</v>
      </c>
      <c r="F29" s="37">
        <v>486</v>
      </c>
      <c r="G29" s="37">
        <v>36</v>
      </c>
      <c r="H29" s="37">
        <v>0</v>
      </c>
      <c r="I29" s="37">
        <v>421</v>
      </c>
      <c r="J29" s="78">
        <f>SUM(C29:I29)</f>
        <v>1642</v>
      </c>
      <c r="K29" s="37">
        <v>400</v>
      </c>
    </row>
    <row r="30" spans="1:11" ht="19.5" customHeight="1">
      <c r="A30" s="14" t="s">
        <v>174</v>
      </c>
      <c r="B30" s="78">
        <f>J30+K30</f>
        <v>2202</v>
      </c>
      <c r="C30" s="37">
        <v>415</v>
      </c>
      <c r="D30" s="37">
        <v>232</v>
      </c>
      <c r="E30" s="37">
        <v>1</v>
      </c>
      <c r="F30" s="37">
        <v>473</v>
      </c>
      <c r="G30" s="37">
        <v>36</v>
      </c>
      <c r="H30" s="37">
        <v>0</v>
      </c>
      <c r="I30" s="37">
        <v>499</v>
      </c>
      <c r="J30" s="78">
        <f>SUM(C30:I30)</f>
        <v>1656</v>
      </c>
      <c r="K30" s="37">
        <v>546</v>
      </c>
    </row>
    <row r="31" spans="1:11" ht="19.5" customHeight="1">
      <c r="A31" s="14" t="s">
        <v>175</v>
      </c>
      <c r="B31" s="78">
        <v>2099</v>
      </c>
      <c r="C31" s="37">
        <v>419</v>
      </c>
      <c r="D31" s="37">
        <v>225</v>
      </c>
      <c r="E31" s="37">
        <v>0</v>
      </c>
      <c r="F31" s="37">
        <v>468</v>
      </c>
      <c r="G31" s="37">
        <v>29</v>
      </c>
      <c r="H31" s="37">
        <v>0</v>
      </c>
      <c r="I31" s="37">
        <v>505</v>
      </c>
      <c r="J31" s="78">
        <v>1646</v>
      </c>
      <c r="K31" s="37">
        <v>453</v>
      </c>
    </row>
    <row r="37" ht="13.5">
      <c r="M37" s="94"/>
    </row>
    <row r="38" ht="13.5">
      <c r="M38" s="94"/>
    </row>
    <row r="39" ht="13.5">
      <c r="M39" s="94"/>
    </row>
    <row r="40" ht="13.5">
      <c r="M40" s="94"/>
    </row>
    <row r="41" ht="13.5">
      <c r="M41" s="94"/>
    </row>
    <row r="42" ht="13.5">
      <c r="M42" s="94"/>
    </row>
    <row r="43" ht="13.5">
      <c r="M43" s="94"/>
    </row>
    <row r="44" ht="13.5">
      <c r="M44" s="94"/>
    </row>
    <row r="45" ht="13.5">
      <c r="M45" s="94"/>
    </row>
    <row r="46" ht="13.5">
      <c r="M46" s="94"/>
    </row>
    <row r="47" ht="13.5">
      <c r="M47" s="94"/>
    </row>
    <row r="48" spans="3:13" ht="13.5">
      <c r="C48" s="96">
        <v>0.007</v>
      </c>
      <c r="M48" s="94"/>
    </row>
  </sheetData>
  <sheetProtection/>
  <mergeCells count="4">
    <mergeCell ref="A2:A3"/>
    <mergeCell ref="B2:B3"/>
    <mergeCell ref="C2:J2"/>
    <mergeCell ref="K2:K3"/>
  </mergeCells>
  <printOptions/>
  <pageMargins left="0.75" right="0.86" top="0.51" bottom="0.37" header="0.27" footer="0.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view="pageBreakPreview" zoomScaleSheetLayoutView="100" workbookViewId="0" topLeftCell="A1">
      <pane xSplit="3" ySplit="2" topLeftCell="L3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P17" sqref="P17"/>
    </sheetView>
  </sheetViews>
  <sheetFormatPr defaultColWidth="9.00390625" defaultRowHeight="13.5"/>
  <cols>
    <col min="1" max="1" width="11.375" style="17" customWidth="1"/>
    <col min="2" max="2" width="11.75390625" style="17" customWidth="1"/>
    <col min="3" max="16384" width="9.00390625" style="17" customWidth="1"/>
  </cols>
  <sheetData>
    <row r="1" ht="19.5" customHeight="1">
      <c r="A1" s="17" t="s">
        <v>110</v>
      </c>
    </row>
    <row r="2" spans="1:25" ht="54" customHeight="1">
      <c r="A2" s="114" t="s">
        <v>166</v>
      </c>
      <c r="B2" s="115"/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14</v>
      </c>
      <c r="L2" s="53" t="s">
        <v>15</v>
      </c>
      <c r="M2" s="53" t="s">
        <v>148</v>
      </c>
      <c r="N2" s="53" t="s">
        <v>17</v>
      </c>
      <c r="O2" s="53" t="s">
        <v>18</v>
      </c>
      <c r="P2" s="53" t="s">
        <v>19</v>
      </c>
      <c r="Q2" s="53" t="s">
        <v>20</v>
      </c>
      <c r="R2" s="53" t="s">
        <v>21</v>
      </c>
      <c r="S2" s="53" t="s">
        <v>22</v>
      </c>
      <c r="T2" s="53" t="s">
        <v>23</v>
      </c>
      <c r="U2" s="53" t="s">
        <v>24</v>
      </c>
      <c r="V2" s="53" t="s">
        <v>25</v>
      </c>
      <c r="W2" s="53" t="s">
        <v>16</v>
      </c>
      <c r="X2" s="53" t="s">
        <v>11</v>
      </c>
      <c r="Y2" s="53" t="s">
        <v>12</v>
      </c>
    </row>
    <row r="3" spans="1:26" ht="19.5" customHeight="1">
      <c r="A3" s="112" t="s">
        <v>158</v>
      </c>
      <c r="B3" s="32" t="s">
        <v>111</v>
      </c>
      <c r="C3" s="3">
        <f>SUM(D3:Y3)</f>
        <v>419</v>
      </c>
      <c r="D3" s="1">
        <v>11</v>
      </c>
      <c r="E3" s="1">
        <v>2</v>
      </c>
      <c r="F3" s="1">
        <v>3</v>
      </c>
      <c r="G3" s="1">
        <v>0</v>
      </c>
      <c r="H3" s="1">
        <v>50</v>
      </c>
      <c r="I3" s="1">
        <v>48</v>
      </c>
      <c r="J3" s="1">
        <v>2</v>
      </c>
      <c r="K3" s="1">
        <v>0</v>
      </c>
      <c r="L3" s="1">
        <v>2</v>
      </c>
      <c r="M3" s="1">
        <v>1</v>
      </c>
      <c r="N3" s="1">
        <v>0</v>
      </c>
      <c r="O3" s="1">
        <v>0</v>
      </c>
      <c r="P3" s="1">
        <v>4</v>
      </c>
      <c r="Q3" s="1">
        <v>2</v>
      </c>
      <c r="R3" s="1">
        <v>3</v>
      </c>
      <c r="S3" s="1">
        <v>0</v>
      </c>
      <c r="T3" s="1">
        <v>12</v>
      </c>
      <c r="U3" s="1">
        <v>0</v>
      </c>
      <c r="V3" s="1">
        <v>8</v>
      </c>
      <c r="W3" s="1">
        <v>216</v>
      </c>
      <c r="X3" s="1">
        <v>14</v>
      </c>
      <c r="Y3" s="1">
        <v>41</v>
      </c>
      <c r="Z3" s="19"/>
    </row>
    <row r="4" spans="1:25" ht="19.5" customHeight="1">
      <c r="A4" s="112"/>
      <c r="B4" s="32" t="s">
        <v>112</v>
      </c>
      <c r="C4" s="3">
        <f aca="true" t="shared" si="0" ref="C4:C9">SUM(D4:Y4)</f>
        <v>225</v>
      </c>
      <c r="D4" s="1">
        <v>8</v>
      </c>
      <c r="E4" s="1">
        <v>0</v>
      </c>
      <c r="F4" s="1">
        <v>1</v>
      </c>
      <c r="G4" s="1">
        <v>1</v>
      </c>
      <c r="H4" s="1">
        <v>2</v>
      </c>
      <c r="I4" s="1">
        <v>58</v>
      </c>
      <c r="J4" s="1">
        <v>3</v>
      </c>
      <c r="K4" s="1">
        <v>0</v>
      </c>
      <c r="L4" s="1">
        <v>10</v>
      </c>
      <c r="M4" s="1">
        <v>3</v>
      </c>
      <c r="N4" s="1">
        <v>0</v>
      </c>
      <c r="O4" s="1">
        <v>1</v>
      </c>
      <c r="P4" s="1">
        <v>4</v>
      </c>
      <c r="Q4" s="1">
        <v>1</v>
      </c>
      <c r="R4" s="1">
        <v>0</v>
      </c>
      <c r="S4" s="1">
        <v>1</v>
      </c>
      <c r="T4" s="1">
        <v>14</v>
      </c>
      <c r="U4" s="1">
        <v>2</v>
      </c>
      <c r="V4" s="1">
        <v>1</v>
      </c>
      <c r="W4" s="1">
        <v>17</v>
      </c>
      <c r="X4" s="1">
        <v>21</v>
      </c>
      <c r="Y4" s="1">
        <v>77</v>
      </c>
    </row>
    <row r="5" spans="1:25" ht="19.5" customHeight="1">
      <c r="A5" s="112"/>
      <c r="B5" s="32" t="s">
        <v>113</v>
      </c>
      <c r="C5" s="3">
        <f t="shared" si="0"/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ht="19.5" customHeight="1">
      <c r="A6" s="112"/>
      <c r="B6" s="32" t="s">
        <v>114</v>
      </c>
      <c r="C6" s="3">
        <f t="shared" si="0"/>
        <v>468</v>
      </c>
      <c r="D6" s="1">
        <v>10</v>
      </c>
      <c r="E6" s="1">
        <v>0</v>
      </c>
      <c r="F6" s="1">
        <v>1</v>
      </c>
      <c r="G6" s="1">
        <v>3</v>
      </c>
      <c r="H6" s="1">
        <v>68</v>
      </c>
      <c r="I6" s="1">
        <v>127</v>
      </c>
      <c r="J6" s="1">
        <v>5</v>
      </c>
      <c r="K6" s="1">
        <v>1</v>
      </c>
      <c r="L6" s="1">
        <v>15</v>
      </c>
      <c r="M6" s="1">
        <v>25</v>
      </c>
      <c r="N6" s="1">
        <v>0</v>
      </c>
      <c r="O6" s="1">
        <v>3</v>
      </c>
      <c r="P6" s="1">
        <v>24</v>
      </c>
      <c r="Q6" s="1">
        <v>7</v>
      </c>
      <c r="R6" s="1">
        <v>3</v>
      </c>
      <c r="S6" s="1">
        <v>6</v>
      </c>
      <c r="T6" s="1">
        <v>53</v>
      </c>
      <c r="U6" s="1">
        <v>3</v>
      </c>
      <c r="V6" s="1">
        <v>11</v>
      </c>
      <c r="W6" s="1">
        <v>57</v>
      </c>
      <c r="X6" s="1">
        <v>23</v>
      </c>
      <c r="Y6" s="1">
        <v>23</v>
      </c>
    </row>
    <row r="7" spans="1:25" ht="19.5" customHeight="1">
      <c r="A7" s="112"/>
      <c r="B7" s="32" t="s">
        <v>115</v>
      </c>
      <c r="C7" s="3">
        <f t="shared" si="0"/>
        <v>29</v>
      </c>
      <c r="D7" s="1">
        <v>0</v>
      </c>
      <c r="E7" s="1">
        <v>0</v>
      </c>
      <c r="F7" s="1">
        <v>0</v>
      </c>
      <c r="G7" s="1">
        <v>0</v>
      </c>
      <c r="H7" s="1">
        <v>11</v>
      </c>
      <c r="I7" s="1">
        <v>8</v>
      </c>
      <c r="J7" s="1">
        <v>0</v>
      </c>
      <c r="K7" s="1">
        <v>0</v>
      </c>
      <c r="L7" s="1">
        <v>4</v>
      </c>
      <c r="M7" s="1">
        <v>0</v>
      </c>
      <c r="N7" s="2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0</v>
      </c>
      <c r="W7" s="1">
        <v>1</v>
      </c>
      <c r="X7" s="1">
        <v>4</v>
      </c>
      <c r="Y7" s="1">
        <v>0</v>
      </c>
    </row>
    <row r="8" spans="1:25" ht="19.5" customHeight="1">
      <c r="A8" s="112"/>
      <c r="B8" s="32" t="s">
        <v>116</v>
      </c>
      <c r="C8" s="3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9.5" customHeight="1">
      <c r="A9" s="112"/>
      <c r="B9" s="32" t="s">
        <v>117</v>
      </c>
      <c r="C9" s="3">
        <f t="shared" si="0"/>
        <v>505</v>
      </c>
      <c r="D9" s="1">
        <v>71</v>
      </c>
      <c r="E9" s="1">
        <v>0</v>
      </c>
      <c r="F9" s="1">
        <v>0</v>
      </c>
      <c r="G9" s="1">
        <v>0</v>
      </c>
      <c r="H9" s="1">
        <v>17</v>
      </c>
      <c r="I9" s="1">
        <v>97</v>
      </c>
      <c r="J9" s="1">
        <v>0</v>
      </c>
      <c r="K9" s="1">
        <v>0</v>
      </c>
      <c r="L9" s="1">
        <v>2</v>
      </c>
      <c r="M9" s="1">
        <v>7</v>
      </c>
      <c r="N9" s="1">
        <v>0</v>
      </c>
      <c r="O9" s="1">
        <v>1</v>
      </c>
      <c r="P9" s="1">
        <v>14</v>
      </c>
      <c r="Q9" s="1">
        <v>1</v>
      </c>
      <c r="R9" s="1">
        <v>2</v>
      </c>
      <c r="S9" s="1">
        <v>1</v>
      </c>
      <c r="T9" s="1">
        <v>32</v>
      </c>
      <c r="U9" s="1">
        <v>1</v>
      </c>
      <c r="V9" s="1">
        <v>7</v>
      </c>
      <c r="W9" s="1">
        <v>129</v>
      </c>
      <c r="X9" s="1">
        <v>23</v>
      </c>
      <c r="Y9" s="1">
        <v>100</v>
      </c>
    </row>
    <row r="10" spans="1:25" ht="19.5" customHeight="1">
      <c r="A10" s="116"/>
      <c r="B10" s="77" t="s">
        <v>118</v>
      </c>
      <c r="C10" s="3">
        <f>SUM(C3:C9)</f>
        <v>1646</v>
      </c>
      <c r="D10" s="44">
        <f aca="true" t="shared" si="1" ref="D10:Y10">SUM(D3:D9)</f>
        <v>100</v>
      </c>
      <c r="E10" s="44">
        <f t="shared" si="1"/>
        <v>2</v>
      </c>
      <c r="F10" s="44">
        <f t="shared" si="1"/>
        <v>5</v>
      </c>
      <c r="G10" s="44">
        <f t="shared" si="1"/>
        <v>4</v>
      </c>
      <c r="H10" s="44">
        <f t="shared" si="1"/>
        <v>148</v>
      </c>
      <c r="I10" s="44">
        <f t="shared" si="1"/>
        <v>338</v>
      </c>
      <c r="J10" s="44">
        <f t="shared" si="1"/>
        <v>10</v>
      </c>
      <c r="K10" s="44">
        <f t="shared" si="1"/>
        <v>1</v>
      </c>
      <c r="L10" s="44">
        <f t="shared" si="1"/>
        <v>33</v>
      </c>
      <c r="M10" s="44">
        <f t="shared" si="1"/>
        <v>36</v>
      </c>
      <c r="N10" s="44">
        <v>0</v>
      </c>
      <c r="O10" s="44">
        <f t="shared" si="1"/>
        <v>5</v>
      </c>
      <c r="P10" s="44">
        <f t="shared" si="1"/>
        <v>46</v>
      </c>
      <c r="Q10" s="44">
        <f t="shared" si="1"/>
        <v>11</v>
      </c>
      <c r="R10" s="44">
        <f t="shared" si="1"/>
        <v>8</v>
      </c>
      <c r="S10" s="44">
        <f t="shared" si="1"/>
        <v>8</v>
      </c>
      <c r="T10" s="44">
        <f t="shared" si="1"/>
        <v>112</v>
      </c>
      <c r="U10" s="44">
        <f t="shared" si="1"/>
        <v>6</v>
      </c>
      <c r="V10" s="44">
        <f t="shared" si="1"/>
        <v>27</v>
      </c>
      <c r="W10" s="44">
        <f t="shared" si="1"/>
        <v>420</v>
      </c>
      <c r="X10" s="44">
        <f t="shared" si="1"/>
        <v>85</v>
      </c>
      <c r="Y10" s="44">
        <f t="shared" si="1"/>
        <v>241</v>
      </c>
    </row>
    <row r="11" spans="1:25" ht="19.5" customHeight="1">
      <c r="A11" s="113" t="s">
        <v>119</v>
      </c>
      <c r="B11" s="113"/>
      <c r="C11" s="3">
        <f>SUM(D11:Y11)</f>
        <v>453</v>
      </c>
      <c r="D11" s="1">
        <v>4</v>
      </c>
      <c r="E11" s="1">
        <v>0</v>
      </c>
      <c r="F11" s="1">
        <v>0</v>
      </c>
      <c r="G11" s="1">
        <v>0</v>
      </c>
      <c r="H11" s="1">
        <v>6</v>
      </c>
      <c r="I11" s="1">
        <v>15</v>
      </c>
      <c r="J11" s="1">
        <v>3</v>
      </c>
      <c r="K11" s="1">
        <v>0</v>
      </c>
      <c r="L11" s="1">
        <v>5</v>
      </c>
      <c r="M11" s="1">
        <v>4</v>
      </c>
      <c r="N11" s="1">
        <v>0</v>
      </c>
      <c r="O11" s="1">
        <v>5</v>
      </c>
      <c r="P11" s="1">
        <v>0</v>
      </c>
      <c r="Q11" s="1">
        <v>1</v>
      </c>
      <c r="R11" s="1">
        <v>0</v>
      </c>
      <c r="S11" s="1">
        <v>1</v>
      </c>
      <c r="T11" s="1">
        <v>7</v>
      </c>
      <c r="U11" s="1">
        <v>2</v>
      </c>
      <c r="V11" s="1">
        <v>11</v>
      </c>
      <c r="W11" s="1">
        <v>201</v>
      </c>
      <c r="X11" s="1">
        <v>147</v>
      </c>
      <c r="Y11" s="1">
        <v>41</v>
      </c>
    </row>
    <row r="12" spans="1:25" ht="19.5" customHeight="1">
      <c r="A12" s="112" t="s">
        <v>3</v>
      </c>
      <c r="B12" s="112"/>
      <c r="C12" s="3">
        <f>C10+C11</f>
        <v>2099</v>
      </c>
      <c r="D12" s="44">
        <f aca="true" t="shared" si="2" ref="D12:Y12">D10+D11</f>
        <v>104</v>
      </c>
      <c r="E12" s="44">
        <f t="shared" si="2"/>
        <v>2</v>
      </c>
      <c r="F12" s="44">
        <f t="shared" si="2"/>
        <v>5</v>
      </c>
      <c r="G12" s="44">
        <f t="shared" si="2"/>
        <v>4</v>
      </c>
      <c r="H12" s="44">
        <f t="shared" si="2"/>
        <v>154</v>
      </c>
      <c r="I12" s="44">
        <f t="shared" si="2"/>
        <v>353</v>
      </c>
      <c r="J12" s="44">
        <f t="shared" si="2"/>
        <v>13</v>
      </c>
      <c r="K12" s="44">
        <f t="shared" si="2"/>
        <v>1</v>
      </c>
      <c r="L12" s="44">
        <f t="shared" si="2"/>
        <v>38</v>
      </c>
      <c r="M12" s="44">
        <f t="shared" si="2"/>
        <v>40</v>
      </c>
      <c r="N12" s="44">
        <f t="shared" si="2"/>
        <v>0</v>
      </c>
      <c r="O12" s="44">
        <f t="shared" si="2"/>
        <v>10</v>
      </c>
      <c r="P12" s="44">
        <f t="shared" si="2"/>
        <v>46</v>
      </c>
      <c r="Q12" s="44">
        <f t="shared" si="2"/>
        <v>12</v>
      </c>
      <c r="R12" s="44">
        <f t="shared" si="2"/>
        <v>8</v>
      </c>
      <c r="S12" s="44">
        <f t="shared" si="2"/>
        <v>9</v>
      </c>
      <c r="T12" s="44">
        <f t="shared" si="2"/>
        <v>119</v>
      </c>
      <c r="U12" s="44">
        <f t="shared" si="2"/>
        <v>8</v>
      </c>
      <c r="V12" s="44">
        <f t="shared" si="2"/>
        <v>38</v>
      </c>
      <c r="W12" s="44">
        <f t="shared" si="2"/>
        <v>621</v>
      </c>
      <c r="X12" s="44">
        <f t="shared" si="2"/>
        <v>232</v>
      </c>
      <c r="Y12" s="44">
        <f t="shared" si="2"/>
        <v>282</v>
      </c>
    </row>
    <row r="13" spans="1:26" ht="19.5" customHeight="1">
      <c r="A13" s="113" t="s">
        <v>120</v>
      </c>
      <c r="B13" s="113"/>
      <c r="C13" s="90">
        <f>C12/C12</f>
        <v>1</v>
      </c>
      <c r="D13" s="90">
        <f>D12/C12</f>
        <v>0.04954740352548833</v>
      </c>
      <c r="E13" s="90">
        <f>E12/C12</f>
        <v>0.0009528346831824678</v>
      </c>
      <c r="F13" s="90">
        <f>F12/C12</f>
        <v>0.0023820867079561697</v>
      </c>
      <c r="G13" s="90">
        <f>G12/C12</f>
        <v>0.0019056693663649356</v>
      </c>
      <c r="H13" s="90">
        <f>H12/C12</f>
        <v>0.07336827060505002</v>
      </c>
      <c r="I13" s="90">
        <f>I12/C12</f>
        <v>0.16817532158170556</v>
      </c>
      <c r="J13" s="90">
        <v>0.004</v>
      </c>
      <c r="K13" s="90">
        <f>K12/C12</f>
        <v>0.0004764173415912339</v>
      </c>
      <c r="L13" s="90">
        <f>L12/C12</f>
        <v>0.01810385898046689</v>
      </c>
      <c r="M13" s="90">
        <f>M12/C12</f>
        <v>0.019056693663649357</v>
      </c>
      <c r="N13" s="90">
        <f>N12/C12</f>
        <v>0</v>
      </c>
      <c r="O13" s="90">
        <f>O12/C12</f>
        <v>0.004764173415912339</v>
      </c>
      <c r="P13" s="90">
        <f>P12/C12</f>
        <v>0.02191519771319676</v>
      </c>
      <c r="Q13" s="90">
        <f>Q12/C12</f>
        <v>0.005717008099094807</v>
      </c>
      <c r="R13" s="90">
        <f>R12/C12</f>
        <v>0.003811338732729871</v>
      </c>
      <c r="S13" s="90">
        <f>S12/C12</f>
        <v>0.004287756074321105</v>
      </c>
      <c r="T13" s="90">
        <f>T12/C12</f>
        <v>0.05669366364935684</v>
      </c>
      <c r="U13" s="90">
        <f>U12/C12</f>
        <v>0.003811338732729871</v>
      </c>
      <c r="V13" s="90">
        <f>V12/C12</f>
        <v>0.01810385898046689</v>
      </c>
      <c r="W13" s="90">
        <f>W12/C12</f>
        <v>0.2958551691281563</v>
      </c>
      <c r="X13" s="90">
        <f>X12/C12</f>
        <v>0.11052882324916627</v>
      </c>
      <c r="Y13" s="90">
        <f>Y12/C12</f>
        <v>0.13434969032872796</v>
      </c>
      <c r="Z13" s="20"/>
    </row>
    <row r="26" ht="13.5">
      <c r="C26" s="100"/>
    </row>
    <row r="37" ht="13.5">
      <c r="M37" s="93"/>
    </row>
    <row r="38" ht="13.5">
      <c r="M38" s="93"/>
    </row>
    <row r="39" ht="13.5">
      <c r="M39" s="93"/>
    </row>
    <row r="40" ht="13.5">
      <c r="M40" s="93"/>
    </row>
    <row r="41" ht="13.5">
      <c r="M41" s="93"/>
    </row>
    <row r="42" ht="13.5">
      <c r="M42" s="93"/>
    </row>
    <row r="43" ht="13.5">
      <c r="M43" s="93"/>
    </row>
    <row r="44" ht="13.5">
      <c r="M44" s="93"/>
    </row>
    <row r="45" ht="13.5">
      <c r="M45" s="93"/>
    </row>
    <row r="46" ht="13.5">
      <c r="M46" s="93"/>
    </row>
    <row r="47" ht="13.5">
      <c r="M47" s="93"/>
    </row>
    <row r="48" spans="3:13" ht="13.5">
      <c r="C48" s="100"/>
      <c r="M48" s="93"/>
    </row>
  </sheetData>
  <sheetProtection/>
  <mergeCells count="5">
    <mergeCell ref="A12:B12"/>
    <mergeCell ref="A13:B13"/>
    <mergeCell ref="A2:B2"/>
    <mergeCell ref="A3:A10"/>
    <mergeCell ref="A11:B11"/>
  </mergeCells>
  <printOptions/>
  <pageMargins left="0.38" right="0.3" top="1" bottom="1" header="0.512" footer="0.51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view="pageBreakPreview" zoomScaleSheetLayoutView="100" workbookViewId="0" topLeftCell="A1">
      <pane xSplit="1" topLeftCell="B1" activePane="topRight" state="frozen"/>
      <selection pane="topLeft" activeCell="C48" sqref="C48"/>
      <selection pane="topRight" activeCell="F16" sqref="F16"/>
    </sheetView>
  </sheetViews>
  <sheetFormatPr defaultColWidth="9.00390625" defaultRowHeight="13.5"/>
  <cols>
    <col min="1" max="1" width="11.25390625" style="21" customWidth="1"/>
    <col min="2" max="11" width="10.625" style="21" customWidth="1"/>
    <col min="12" max="12" width="11.875" style="21" customWidth="1"/>
    <col min="13" max="13" width="9.00390625" style="21" customWidth="1"/>
    <col min="14" max="14" width="34.375" style="21" customWidth="1"/>
    <col min="15" max="16384" width="9.00390625" style="21" customWidth="1"/>
  </cols>
  <sheetData>
    <row r="1" ht="19.5" customHeight="1">
      <c r="A1" s="21" t="s">
        <v>121</v>
      </c>
    </row>
    <row r="2" spans="1:12" ht="19.5" customHeight="1">
      <c r="A2" s="117" t="s">
        <v>0</v>
      </c>
      <c r="B2" s="117" t="s">
        <v>3</v>
      </c>
      <c r="C2" s="119" t="s">
        <v>170</v>
      </c>
      <c r="D2" s="120"/>
      <c r="E2" s="120"/>
      <c r="F2" s="120"/>
      <c r="G2" s="120"/>
      <c r="H2" s="120"/>
      <c r="I2" s="120"/>
      <c r="J2" s="120"/>
      <c r="K2" s="121"/>
      <c r="L2" s="117" t="s">
        <v>122</v>
      </c>
    </row>
    <row r="3" spans="1:12" ht="19.5" customHeight="1">
      <c r="A3" s="118"/>
      <c r="B3" s="118"/>
      <c r="C3" s="68" t="s">
        <v>123</v>
      </c>
      <c r="D3" s="68" t="s">
        <v>124</v>
      </c>
      <c r="E3" s="68" t="s">
        <v>125</v>
      </c>
      <c r="F3" s="68" t="s">
        <v>126</v>
      </c>
      <c r="G3" s="68" t="s">
        <v>127</v>
      </c>
      <c r="H3" s="68" t="s">
        <v>128</v>
      </c>
      <c r="I3" s="68" t="s">
        <v>129</v>
      </c>
      <c r="J3" s="69" t="s">
        <v>149</v>
      </c>
      <c r="K3" s="70" t="s">
        <v>151</v>
      </c>
      <c r="L3" s="118"/>
    </row>
    <row r="4" spans="1:12" ht="19.5" customHeight="1">
      <c r="A4" s="18" t="s">
        <v>1</v>
      </c>
      <c r="B4" s="3">
        <f>K4+L4</f>
        <v>2099</v>
      </c>
      <c r="C4" s="3">
        <f>SUM(C10:C46)</f>
        <v>606</v>
      </c>
      <c r="D4" s="3">
        <f aca="true" t="shared" si="0" ref="D4:J4">SUM(D10:D46)</f>
        <v>59</v>
      </c>
      <c r="E4" s="3">
        <f t="shared" si="0"/>
        <v>42</v>
      </c>
      <c r="F4" s="3">
        <f t="shared" si="0"/>
        <v>96</v>
      </c>
      <c r="G4" s="3">
        <f t="shared" si="0"/>
        <v>170</v>
      </c>
      <c r="H4" s="3">
        <f t="shared" si="0"/>
        <v>33</v>
      </c>
      <c r="I4" s="3">
        <f t="shared" si="0"/>
        <v>742</v>
      </c>
      <c r="J4" s="3">
        <f t="shared" si="0"/>
        <v>267</v>
      </c>
      <c r="K4" s="3">
        <f>SUM(C4:J4)</f>
        <v>2015</v>
      </c>
      <c r="L4" s="3">
        <f>SUM(L10:L46)</f>
        <v>84</v>
      </c>
    </row>
    <row r="5" spans="1:12" ht="19.5" customHeight="1">
      <c r="A5" s="18" t="s">
        <v>167</v>
      </c>
      <c r="B5" s="3">
        <f>K5+L5</f>
        <v>1982</v>
      </c>
      <c r="C5" s="3">
        <f aca="true" t="shared" si="1" ref="C5:J5">SUM(C10:C32)</f>
        <v>546</v>
      </c>
      <c r="D5" s="3">
        <f t="shared" si="1"/>
        <v>58</v>
      </c>
      <c r="E5" s="3">
        <f t="shared" si="1"/>
        <v>42</v>
      </c>
      <c r="F5" s="3">
        <f t="shared" si="1"/>
        <v>92</v>
      </c>
      <c r="G5" s="3">
        <f t="shared" si="1"/>
        <v>168</v>
      </c>
      <c r="H5" s="3">
        <f t="shared" si="1"/>
        <v>31</v>
      </c>
      <c r="I5" s="3">
        <f t="shared" si="1"/>
        <v>733</v>
      </c>
      <c r="J5" s="3">
        <f t="shared" si="1"/>
        <v>238</v>
      </c>
      <c r="K5" s="3">
        <f>SUM(C5:J5)</f>
        <v>1908</v>
      </c>
      <c r="L5" s="3">
        <f>SUM(L10:L32)</f>
        <v>74</v>
      </c>
    </row>
    <row r="6" spans="1:12" ht="19.5" customHeight="1">
      <c r="A6" s="18" t="s">
        <v>130</v>
      </c>
      <c r="B6" s="3">
        <f>K6+L6</f>
        <v>117</v>
      </c>
      <c r="C6" s="44">
        <f>SUM(C35:C46)</f>
        <v>60</v>
      </c>
      <c r="D6" s="44">
        <f aca="true" t="shared" si="2" ref="D6:J6">SUM(D35:D46)</f>
        <v>1</v>
      </c>
      <c r="E6" s="44">
        <f t="shared" si="2"/>
        <v>0</v>
      </c>
      <c r="F6" s="44">
        <f t="shared" si="2"/>
        <v>4</v>
      </c>
      <c r="G6" s="44">
        <f t="shared" si="2"/>
        <v>2</v>
      </c>
      <c r="H6" s="44">
        <f t="shared" si="2"/>
        <v>2</v>
      </c>
      <c r="I6" s="44">
        <f t="shared" si="2"/>
        <v>9</v>
      </c>
      <c r="J6" s="44">
        <f t="shared" si="2"/>
        <v>29</v>
      </c>
      <c r="K6" s="3">
        <f>SUM(C6:J6)</f>
        <v>107</v>
      </c>
      <c r="L6" s="44">
        <f>SUM(L35:L46)</f>
        <v>10</v>
      </c>
    </row>
    <row r="7" spans="1:12" ht="19.5" customHeight="1">
      <c r="A7" s="61" t="s">
        <v>131</v>
      </c>
      <c r="B7" s="71">
        <f>B4/B4</f>
        <v>1</v>
      </c>
      <c r="C7" s="71">
        <f>C4/B4</f>
        <v>0.28870890900428775</v>
      </c>
      <c r="D7" s="71">
        <f>D4/B4</f>
        <v>0.0281086231538828</v>
      </c>
      <c r="E7" s="71">
        <f>E4/B4</f>
        <v>0.020009528346831826</v>
      </c>
      <c r="F7" s="71">
        <f>F4/B4</f>
        <v>0.045736064792758456</v>
      </c>
      <c r="G7" s="71">
        <f>G4/B4</f>
        <v>0.08099094807050977</v>
      </c>
      <c r="H7" s="71">
        <f>H4/B4</f>
        <v>0.01572177227251072</v>
      </c>
      <c r="I7" s="71">
        <f>I4/B4</f>
        <v>0.35350166746069556</v>
      </c>
      <c r="J7" s="71">
        <f>J4/B4</f>
        <v>0.12720343020485947</v>
      </c>
      <c r="K7" s="71">
        <f>K4/B4</f>
        <v>0.9599809433063363</v>
      </c>
      <c r="L7" s="71">
        <f>L4/B4</f>
        <v>0.04001905669366365</v>
      </c>
    </row>
    <row r="8" spans="1:12" ht="19.5" customHeight="1">
      <c r="A8" s="6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9.5" customHeight="1">
      <c r="A9" s="64" t="s">
        <v>168</v>
      </c>
      <c r="B9" s="73"/>
      <c r="C9" s="73"/>
      <c r="D9" s="73"/>
      <c r="E9" s="73"/>
      <c r="F9" s="73" t="s">
        <v>176</v>
      </c>
      <c r="G9" s="73"/>
      <c r="H9" s="73"/>
      <c r="I9" s="73"/>
      <c r="J9" s="73"/>
      <c r="K9" s="73"/>
      <c r="L9" s="73"/>
    </row>
    <row r="10" spans="1:28" ht="19.5" customHeight="1">
      <c r="A10" s="63" t="s">
        <v>27</v>
      </c>
      <c r="B10" s="1">
        <f aca="true" t="shared" si="3" ref="B10:B32">K10+L10</f>
        <v>137</v>
      </c>
      <c r="C10" s="1">
        <v>54</v>
      </c>
      <c r="D10" s="1">
        <v>6</v>
      </c>
      <c r="E10" s="1">
        <v>7</v>
      </c>
      <c r="F10" s="1">
        <v>39</v>
      </c>
      <c r="G10" s="1">
        <v>14</v>
      </c>
      <c r="H10" s="1">
        <v>0</v>
      </c>
      <c r="I10" s="1">
        <v>14</v>
      </c>
      <c r="J10" s="1">
        <v>0</v>
      </c>
      <c r="K10" s="3">
        <f>SUM(C10:J10)</f>
        <v>134</v>
      </c>
      <c r="L10" s="26">
        <v>3</v>
      </c>
      <c r="M10" s="2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9.5" customHeight="1">
      <c r="A11" s="63" t="s">
        <v>28</v>
      </c>
      <c r="B11" s="1">
        <f t="shared" si="3"/>
        <v>485</v>
      </c>
      <c r="C11" s="1">
        <v>97</v>
      </c>
      <c r="D11" s="1">
        <v>23</v>
      </c>
      <c r="E11" s="1">
        <v>11</v>
      </c>
      <c r="F11" s="1">
        <v>9</v>
      </c>
      <c r="G11" s="1">
        <v>38</v>
      </c>
      <c r="H11" s="1">
        <v>1</v>
      </c>
      <c r="I11" s="1">
        <v>301</v>
      </c>
      <c r="J11" s="1">
        <v>0</v>
      </c>
      <c r="K11" s="3">
        <f aca="true" t="shared" si="4" ref="K11:K31">SUM(C11:J11)</f>
        <v>480</v>
      </c>
      <c r="L11" s="26">
        <v>5</v>
      </c>
      <c r="M11" s="2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9.5" customHeight="1">
      <c r="A12" s="63" t="s">
        <v>29</v>
      </c>
      <c r="B12" s="1">
        <f t="shared" si="3"/>
        <v>134</v>
      </c>
      <c r="C12" s="1">
        <v>58</v>
      </c>
      <c r="D12" s="1">
        <v>5</v>
      </c>
      <c r="E12" s="1">
        <v>4</v>
      </c>
      <c r="F12" s="1">
        <v>14</v>
      </c>
      <c r="G12" s="1">
        <v>11</v>
      </c>
      <c r="H12" s="1">
        <v>0</v>
      </c>
      <c r="I12" s="1">
        <v>24</v>
      </c>
      <c r="J12" s="1">
        <v>0</v>
      </c>
      <c r="K12" s="3">
        <f t="shared" si="4"/>
        <v>116</v>
      </c>
      <c r="L12" s="26">
        <v>18</v>
      </c>
      <c r="M12" s="2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5" customHeight="1">
      <c r="A13" s="63" t="s">
        <v>30</v>
      </c>
      <c r="B13" s="1">
        <f t="shared" si="3"/>
        <v>18</v>
      </c>
      <c r="C13" s="1">
        <v>18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3">
        <f t="shared" si="4"/>
        <v>18</v>
      </c>
      <c r="L13" s="26">
        <v>0</v>
      </c>
      <c r="M13" s="2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9.5" customHeight="1">
      <c r="A14" s="63" t="s">
        <v>31</v>
      </c>
      <c r="B14" s="1">
        <f t="shared" si="3"/>
        <v>86</v>
      </c>
      <c r="C14" s="1">
        <v>33</v>
      </c>
      <c r="D14" s="1">
        <v>10</v>
      </c>
      <c r="E14" s="1">
        <v>2</v>
      </c>
      <c r="F14" s="1">
        <v>4</v>
      </c>
      <c r="G14" s="1">
        <v>4</v>
      </c>
      <c r="H14" s="1">
        <v>0</v>
      </c>
      <c r="I14" s="1">
        <v>33</v>
      </c>
      <c r="J14" s="1">
        <v>0</v>
      </c>
      <c r="K14" s="3">
        <f t="shared" si="4"/>
        <v>86</v>
      </c>
      <c r="L14" s="26">
        <v>0</v>
      </c>
      <c r="M14" s="2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9.5" customHeight="1">
      <c r="A15" s="63" t="s">
        <v>32</v>
      </c>
      <c r="B15" s="1">
        <f t="shared" si="3"/>
        <v>108</v>
      </c>
      <c r="C15" s="1">
        <v>50</v>
      </c>
      <c r="D15" s="1">
        <v>0</v>
      </c>
      <c r="E15" s="1">
        <v>3</v>
      </c>
      <c r="F15" s="1">
        <v>2</v>
      </c>
      <c r="G15" s="1">
        <v>6</v>
      </c>
      <c r="H15" s="1">
        <v>1</v>
      </c>
      <c r="I15" s="1">
        <v>46</v>
      </c>
      <c r="J15" s="1">
        <v>0</v>
      </c>
      <c r="K15" s="3">
        <f t="shared" si="4"/>
        <v>108</v>
      </c>
      <c r="L15" s="26">
        <v>0</v>
      </c>
      <c r="M15" s="2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9.5" customHeight="1">
      <c r="A16" s="63" t="s">
        <v>33</v>
      </c>
      <c r="B16" s="1">
        <f t="shared" si="3"/>
        <v>15</v>
      </c>
      <c r="C16" s="1">
        <v>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10</v>
      </c>
      <c r="K16" s="3">
        <f t="shared" si="4"/>
        <v>15</v>
      </c>
      <c r="L16" s="26">
        <v>0</v>
      </c>
      <c r="M16" s="2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9.5" customHeight="1">
      <c r="A17" s="63" t="s">
        <v>34</v>
      </c>
      <c r="B17" s="1">
        <f t="shared" si="3"/>
        <v>47</v>
      </c>
      <c r="C17" s="1">
        <v>14</v>
      </c>
      <c r="D17" s="1">
        <v>1</v>
      </c>
      <c r="E17" s="1">
        <v>1</v>
      </c>
      <c r="F17" s="1">
        <v>1</v>
      </c>
      <c r="G17" s="1">
        <v>3</v>
      </c>
      <c r="H17" s="1">
        <v>4</v>
      </c>
      <c r="I17" s="1">
        <v>0</v>
      </c>
      <c r="J17" s="1">
        <v>14</v>
      </c>
      <c r="K17" s="3">
        <f t="shared" si="4"/>
        <v>38</v>
      </c>
      <c r="L17" s="26">
        <v>9</v>
      </c>
      <c r="M17" s="2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9.5" customHeight="1">
      <c r="A18" s="63" t="s">
        <v>35</v>
      </c>
      <c r="B18" s="1">
        <f t="shared" si="3"/>
        <v>158</v>
      </c>
      <c r="C18" s="1">
        <v>40</v>
      </c>
      <c r="D18" s="1">
        <v>3</v>
      </c>
      <c r="E18" s="1">
        <v>3</v>
      </c>
      <c r="F18" s="1">
        <v>1</v>
      </c>
      <c r="G18" s="1">
        <v>67</v>
      </c>
      <c r="H18" s="1">
        <v>10</v>
      </c>
      <c r="I18" s="1">
        <v>25</v>
      </c>
      <c r="J18" s="1">
        <v>8</v>
      </c>
      <c r="K18" s="3">
        <f t="shared" si="4"/>
        <v>157</v>
      </c>
      <c r="L18" s="26">
        <v>1</v>
      </c>
      <c r="M18" s="2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9.5" customHeight="1">
      <c r="A19" s="63" t="s">
        <v>36</v>
      </c>
      <c r="B19" s="1">
        <f t="shared" si="3"/>
        <v>145</v>
      </c>
      <c r="C19" s="1">
        <v>36</v>
      </c>
      <c r="D19" s="1">
        <v>2</v>
      </c>
      <c r="E19" s="1">
        <v>0</v>
      </c>
      <c r="F19" s="1">
        <v>4</v>
      </c>
      <c r="G19" s="1">
        <v>10</v>
      </c>
      <c r="H19" s="1">
        <v>4</v>
      </c>
      <c r="I19" s="1">
        <v>89</v>
      </c>
      <c r="J19" s="1">
        <v>0</v>
      </c>
      <c r="K19" s="3">
        <f t="shared" si="4"/>
        <v>145</v>
      </c>
      <c r="L19" s="26">
        <v>0</v>
      </c>
      <c r="M19" s="2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5" customHeight="1">
      <c r="A20" s="63" t="s">
        <v>37</v>
      </c>
      <c r="B20" s="1">
        <f t="shared" si="3"/>
        <v>80</v>
      </c>
      <c r="C20" s="1">
        <v>12</v>
      </c>
      <c r="D20" s="1">
        <v>2</v>
      </c>
      <c r="E20" s="1">
        <v>1</v>
      </c>
      <c r="F20" s="1">
        <v>9</v>
      </c>
      <c r="G20" s="1">
        <v>4</v>
      </c>
      <c r="H20" s="1">
        <v>2</v>
      </c>
      <c r="I20" s="1">
        <v>50</v>
      </c>
      <c r="J20" s="1">
        <v>0</v>
      </c>
      <c r="K20" s="3">
        <f t="shared" si="4"/>
        <v>80</v>
      </c>
      <c r="L20" s="26">
        <v>0</v>
      </c>
      <c r="M20" s="2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9.5" customHeight="1">
      <c r="A21" s="63" t="s">
        <v>38</v>
      </c>
      <c r="B21" s="1">
        <f t="shared" si="3"/>
        <v>123</v>
      </c>
      <c r="C21" s="1">
        <v>25</v>
      </c>
      <c r="D21" s="1">
        <v>0</v>
      </c>
      <c r="E21" s="1">
        <v>2</v>
      </c>
      <c r="F21" s="1">
        <v>3</v>
      </c>
      <c r="G21" s="1">
        <v>0</v>
      </c>
      <c r="H21" s="1">
        <v>0</v>
      </c>
      <c r="I21" s="1">
        <v>0</v>
      </c>
      <c r="J21" s="1">
        <v>93</v>
      </c>
      <c r="K21" s="3">
        <f t="shared" si="4"/>
        <v>123</v>
      </c>
      <c r="L21" s="26">
        <v>0</v>
      </c>
      <c r="M21" s="2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9.5" customHeight="1">
      <c r="A22" s="63" t="s">
        <v>39</v>
      </c>
      <c r="B22" s="1">
        <f t="shared" si="3"/>
        <v>31</v>
      </c>
      <c r="C22" s="1">
        <v>8</v>
      </c>
      <c r="D22" s="1">
        <v>1</v>
      </c>
      <c r="E22" s="1">
        <v>0</v>
      </c>
      <c r="F22" s="1">
        <v>4</v>
      </c>
      <c r="G22" s="1">
        <v>3</v>
      </c>
      <c r="H22" s="1">
        <v>2</v>
      </c>
      <c r="I22" s="1">
        <v>13</v>
      </c>
      <c r="J22" s="1">
        <v>0</v>
      </c>
      <c r="K22" s="3">
        <f t="shared" si="4"/>
        <v>31</v>
      </c>
      <c r="L22" s="26">
        <v>0</v>
      </c>
      <c r="M22" s="2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9.5" customHeight="1">
      <c r="A23" s="63" t="s">
        <v>47</v>
      </c>
      <c r="B23" s="1">
        <f t="shared" si="3"/>
        <v>23</v>
      </c>
      <c r="C23" s="1">
        <v>5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17</v>
      </c>
      <c r="J23" s="1">
        <v>0</v>
      </c>
      <c r="K23" s="3">
        <f t="shared" si="4"/>
        <v>23</v>
      </c>
      <c r="L23" s="26">
        <v>0</v>
      </c>
      <c r="M23" s="2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5" customHeight="1">
      <c r="A24" s="63" t="s">
        <v>40</v>
      </c>
      <c r="B24" s="1">
        <f t="shared" si="3"/>
        <v>29</v>
      </c>
      <c r="C24" s="1">
        <v>6</v>
      </c>
      <c r="D24" s="1">
        <v>0</v>
      </c>
      <c r="E24" s="1">
        <v>0</v>
      </c>
      <c r="F24" s="1">
        <v>0</v>
      </c>
      <c r="G24" s="1">
        <v>3</v>
      </c>
      <c r="H24" s="1">
        <v>0</v>
      </c>
      <c r="I24" s="1">
        <v>0</v>
      </c>
      <c r="J24" s="1">
        <v>0</v>
      </c>
      <c r="K24" s="3">
        <f t="shared" si="4"/>
        <v>9</v>
      </c>
      <c r="L24" s="26">
        <v>20</v>
      </c>
      <c r="M24" s="2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5" customHeight="1">
      <c r="A25" s="63" t="s">
        <v>41</v>
      </c>
      <c r="B25" s="1">
        <f t="shared" si="3"/>
        <v>8</v>
      </c>
      <c r="C25" s="1">
        <v>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3">
        <f t="shared" si="4"/>
        <v>8</v>
      </c>
      <c r="L25" s="26">
        <v>0</v>
      </c>
      <c r="M25" s="2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5" customHeight="1">
      <c r="A26" s="63" t="s">
        <v>42</v>
      </c>
      <c r="B26" s="1">
        <f t="shared" si="3"/>
        <v>34</v>
      </c>
      <c r="C26" s="1">
        <v>14</v>
      </c>
      <c r="D26" s="1">
        <v>0</v>
      </c>
      <c r="E26" s="1">
        <v>0</v>
      </c>
      <c r="F26" s="1">
        <v>1</v>
      </c>
      <c r="G26" s="1">
        <v>2</v>
      </c>
      <c r="H26" s="1">
        <v>3</v>
      </c>
      <c r="I26" s="1">
        <v>14</v>
      </c>
      <c r="J26" s="1">
        <v>0</v>
      </c>
      <c r="K26" s="3">
        <f t="shared" si="4"/>
        <v>34</v>
      </c>
      <c r="L26" s="26">
        <v>0</v>
      </c>
      <c r="M26" s="2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9.5" customHeight="1">
      <c r="A27" s="63" t="s">
        <v>43</v>
      </c>
      <c r="B27" s="1">
        <f t="shared" si="3"/>
        <v>94</v>
      </c>
      <c r="C27" s="1">
        <v>1</v>
      </c>
      <c r="D27" s="1">
        <v>0</v>
      </c>
      <c r="E27" s="1">
        <v>6</v>
      </c>
      <c r="F27" s="1">
        <v>0</v>
      </c>
      <c r="G27" s="1">
        <v>1</v>
      </c>
      <c r="H27" s="1">
        <v>0</v>
      </c>
      <c r="I27" s="1">
        <v>86</v>
      </c>
      <c r="J27" s="1">
        <v>0</v>
      </c>
      <c r="K27" s="3">
        <f t="shared" si="4"/>
        <v>94</v>
      </c>
      <c r="L27" s="26">
        <v>0</v>
      </c>
      <c r="M27" s="2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9.5" customHeight="1">
      <c r="A28" s="63" t="s">
        <v>44</v>
      </c>
      <c r="B28" s="1">
        <f t="shared" si="3"/>
        <v>16</v>
      </c>
      <c r="C28" s="1">
        <v>1</v>
      </c>
      <c r="D28" s="1">
        <v>0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3">
        <f t="shared" si="4"/>
        <v>7</v>
      </c>
      <c r="L28" s="26">
        <v>9</v>
      </c>
      <c r="M28" s="2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5" customHeight="1">
      <c r="A29" s="63" t="s">
        <v>51</v>
      </c>
      <c r="B29" s="1">
        <f t="shared" si="3"/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6">
        <v>0</v>
      </c>
      <c r="K29" s="3">
        <f t="shared" si="4"/>
        <v>0</v>
      </c>
      <c r="L29" s="26">
        <v>1</v>
      </c>
      <c r="M29" s="2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9.5" customHeight="1">
      <c r="A30" s="63" t="s">
        <v>48</v>
      </c>
      <c r="B30" s="1">
        <f t="shared" si="3"/>
        <v>3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2</v>
      </c>
      <c r="I30" s="1">
        <v>0</v>
      </c>
      <c r="J30" s="1">
        <v>0</v>
      </c>
      <c r="K30" s="3">
        <f t="shared" si="4"/>
        <v>3</v>
      </c>
      <c r="L30" s="26">
        <v>0</v>
      </c>
      <c r="M30" s="2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9.5" customHeight="1">
      <c r="A31" s="63" t="s">
        <v>45</v>
      </c>
      <c r="B31" s="1">
        <f t="shared" si="3"/>
        <v>32</v>
      </c>
      <c r="C31" s="1">
        <v>11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21</v>
      </c>
      <c r="J31" s="1">
        <v>0</v>
      </c>
      <c r="K31" s="3">
        <f t="shared" si="4"/>
        <v>32</v>
      </c>
      <c r="L31" s="26">
        <v>0</v>
      </c>
      <c r="M31" s="2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9.5" customHeight="1">
      <c r="A32" s="63" t="s">
        <v>46</v>
      </c>
      <c r="B32" s="1">
        <f t="shared" si="3"/>
        <v>175</v>
      </c>
      <c r="C32" s="1">
        <v>50</v>
      </c>
      <c r="D32" s="1">
        <v>5</v>
      </c>
      <c r="E32" s="1">
        <v>0</v>
      </c>
      <c r="F32" s="1">
        <v>1</v>
      </c>
      <c r="G32" s="1">
        <v>1</v>
      </c>
      <c r="H32" s="1">
        <v>1</v>
      </c>
      <c r="I32" s="1">
        <v>0</v>
      </c>
      <c r="J32" s="1">
        <v>109</v>
      </c>
      <c r="K32" s="3">
        <f>SUM(C32:J32)</f>
        <v>167</v>
      </c>
      <c r="L32" s="26">
        <v>8</v>
      </c>
      <c r="M32" s="2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9.5" customHeight="1">
      <c r="A33" s="62"/>
      <c r="B33" s="74"/>
      <c r="C33" s="66"/>
      <c r="D33" s="66"/>
      <c r="E33" s="66"/>
      <c r="F33" s="66"/>
      <c r="G33" s="67"/>
      <c r="H33" s="67"/>
      <c r="I33" s="67"/>
      <c r="J33" s="66"/>
      <c r="K33" s="66"/>
      <c r="L33" s="66"/>
      <c r="M33" s="2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5" customHeight="1">
      <c r="A34" s="65" t="s">
        <v>169</v>
      </c>
      <c r="B34" s="8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5" customHeight="1">
      <c r="A35" s="60" t="s">
        <v>132</v>
      </c>
      <c r="B35" s="1">
        <f aca="true" t="shared" si="5" ref="B35:B46">K35+L35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3">
        <f>SUM(C35:J35)</f>
        <v>0</v>
      </c>
      <c r="L35" s="1">
        <v>0</v>
      </c>
      <c r="M35" s="22"/>
      <c r="N35" s="27"/>
      <c r="O35" s="30"/>
      <c r="P35" s="30"/>
      <c r="Q35" s="28"/>
      <c r="R35" s="29"/>
      <c r="S35" s="29"/>
      <c r="T35" s="29"/>
      <c r="U35" s="29"/>
      <c r="V35" s="29"/>
      <c r="W35" s="29"/>
      <c r="X35" s="29"/>
      <c r="Y35" s="28"/>
      <c r="Z35" s="29"/>
      <c r="AA35" s="22"/>
      <c r="AB35" s="22"/>
    </row>
    <row r="36" spans="1:28" ht="19.5" customHeight="1">
      <c r="A36" s="18" t="s">
        <v>133</v>
      </c>
      <c r="B36" s="1">
        <f t="shared" si="5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3">
        <f aca="true" t="shared" si="6" ref="K36:K45">SUM(C36:J36)</f>
        <v>0</v>
      </c>
      <c r="L36" s="1">
        <v>0</v>
      </c>
      <c r="M36" s="22"/>
      <c r="N36" s="27"/>
      <c r="O36" s="30"/>
      <c r="P36" s="30"/>
      <c r="Q36" s="28"/>
      <c r="R36" s="29"/>
      <c r="S36" s="29"/>
      <c r="T36" s="29"/>
      <c r="U36" s="29"/>
      <c r="V36" s="29"/>
      <c r="W36" s="29"/>
      <c r="X36" s="29"/>
      <c r="Y36" s="28"/>
      <c r="Z36" s="29"/>
      <c r="AA36" s="22"/>
      <c r="AB36" s="22"/>
    </row>
    <row r="37" spans="1:28" ht="19.5" customHeight="1">
      <c r="A37" s="18" t="s">
        <v>54</v>
      </c>
      <c r="B37" s="1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3">
        <f t="shared" si="6"/>
        <v>0</v>
      </c>
      <c r="L37" s="1">
        <v>0</v>
      </c>
      <c r="M37" s="92"/>
      <c r="N37" s="27"/>
      <c r="O37" s="30"/>
      <c r="P37" s="30"/>
      <c r="Q37" s="28"/>
      <c r="R37" s="29"/>
      <c r="S37" s="29"/>
      <c r="T37" s="29"/>
      <c r="U37" s="29"/>
      <c r="V37" s="29"/>
      <c r="W37" s="29"/>
      <c r="X37" s="29"/>
      <c r="Y37" s="28"/>
      <c r="Z37" s="29"/>
      <c r="AA37" s="22"/>
      <c r="AB37" s="22"/>
    </row>
    <row r="38" spans="1:28" ht="19.5" customHeight="1">
      <c r="A38" s="18" t="s">
        <v>49</v>
      </c>
      <c r="B38" s="1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3">
        <f t="shared" si="6"/>
        <v>0</v>
      </c>
      <c r="L38" s="1">
        <v>0</v>
      </c>
      <c r="M38" s="92"/>
      <c r="N38" s="27"/>
      <c r="O38" s="30"/>
      <c r="P38" s="30"/>
      <c r="Q38" s="29"/>
      <c r="R38" s="29"/>
      <c r="S38" s="29"/>
      <c r="T38" s="29"/>
      <c r="U38" s="29"/>
      <c r="V38" s="29"/>
      <c r="W38" s="29"/>
      <c r="X38" s="29"/>
      <c r="Y38" s="29"/>
      <c r="Z38" s="28"/>
      <c r="AA38" s="22"/>
      <c r="AB38" s="22"/>
    </row>
    <row r="39" spans="1:28" ht="19.5" customHeight="1">
      <c r="A39" s="18" t="s">
        <v>55</v>
      </c>
      <c r="B39" s="1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3">
        <f t="shared" si="6"/>
        <v>0</v>
      </c>
      <c r="L39" s="1">
        <v>0</v>
      </c>
      <c r="M39" s="92"/>
      <c r="N39" s="27"/>
      <c r="O39" s="30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8"/>
      <c r="AA39" s="22"/>
      <c r="AB39" s="22"/>
    </row>
    <row r="40" spans="1:28" ht="19.5" customHeight="1">
      <c r="A40" s="18" t="s">
        <v>134</v>
      </c>
      <c r="B40" s="1">
        <f t="shared" si="5"/>
        <v>26</v>
      </c>
      <c r="C40" s="1">
        <v>21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5</v>
      </c>
      <c r="J40" s="1">
        <v>0</v>
      </c>
      <c r="K40" s="3">
        <f t="shared" si="6"/>
        <v>26</v>
      </c>
      <c r="L40" s="1">
        <v>0</v>
      </c>
      <c r="M40" s="92"/>
      <c r="N40" s="27"/>
      <c r="O40" s="30"/>
      <c r="P40" s="30"/>
      <c r="Q40" s="28"/>
      <c r="R40" s="28"/>
      <c r="S40" s="29"/>
      <c r="T40" s="29"/>
      <c r="U40" s="29"/>
      <c r="V40" s="28"/>
      <c r="W40" s="29"/>
      <c r="X40" s="28"/>
      <c r="Y40" s="29"/>
      <c r="Z40" s="29"/>
      <c r="AA40" s="22"/>
      <c r="AB40" s="22"/>
    </row>
    <row r="41" spans="1:28" ht="19.5" customHeight="1">
      <c r="A41" s="18" t="s">
        <v>135</v>
      </c>
      <c r="B41" s="1">
        <f t="shared" si="5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3">
        <f t="shared" si="6"/>
        <v>0</v>
      </c>
      <c r="L41" s="1">
        <v>0</v>
      </c>
      <c r="M41" s="92"/>
      <c r="N41" s="27"/>
      <c r="O41" s="30"/>
      <c r="P41" s="30"/>
      <c r="Q41" s="28"/>
      <c r="R41" s="28"/>
      <c r="S41" s="29"/>
      <c r="T41" s="29"/>
      <c r="U41" s="29"/>
      <c r="V41" s="28"/>
      <c r="W41" s="29"/>
      <c r="X41" s="29"/>
      <c r="Y41" s="28"/>
      <c r="Z41" s="29"/>
      <c r="AA41" s="22"/>
      <c r="AB41" s="22"/>
    </row>
    <row r="42" spans="1:28" ht="19.5" customHeight="1">
      <c r="A42" s="63" t="s">
        <v>136</v>
      </c>
      <c r="B42" s="1">
        <f t="shared" si="5"/>
        <v>26</v>
      </c>
      <c r="C42" s="1">
        <v>16</v>
      </c>
      <c r="D42" s="1">
        <v>1</v>
      </c>
      <c r="E42" s="1">
        <v>0</v>
      </c>
      <c r="F42" s="1">
        <v>4</v>
      </c>
      <c r="G42" s="1">
        <v>2</v>
      </c>
      <c r="H42" s="1">
        <v>0</v>
      </c>
      <c r="I42" s="1">
        <v>3</v>
      </c>
      <c r="J42" s="1">
        <v>0</v>
      </c>
      <c r="K42" s="3">
        <f t="shared" si="6"/>
        <v>26</v>
      </c>
      <c r="L42" s="1">
        <v>0</v>
      </c>
      <c r="M42" s="92"/>
      <c r="N42" s="27"/>
      <c r="O42" s="30"/>
      <c r="P42" s="30"/>
      <c r="Q42" s="28"/>
      <c r="R42" s="28"/>
      <c r="S42" s="29"/>
      <c r="T42" s="29"/>
      <c r="U42" s="28"/>
      <c r="V42" s="28"/>
      <c r="W42" s="28"/>
      <c r="X42" s="28"/>
      <c r="Y42" s="29"/>
      <c r="Z42" s="29"/>
      <c r="AA42" s="22"/>
      <c r="AB42" s="22"/>
    </row>
    <row r="43" spans="1:28" ht="19.5" customHeight="1">
      <c r="A43" s="63" t="s">
        <v>137</v>
      </c>
      <c r="B43" s="1">
        <f t="shared" si="5"/>
        <v>5</v>
      </c>
      <c r="C43" s="1">
        <v>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3">
        <f t="shared" si="6"/>
        <v>5</v>
      </c>
      <c r="L43" s="1">
        <v>0</v>
      </c>
      <c r="M43" s="92"/>
      <c r="N43" s="27"/>
      <c r="O43" s="30"/>
      <c r="P43" s="30"/>
      <c r="Q43" s="28"/>
      <c r="R43" s="28"/>
      <c r="S43" s="29"/>
      <c r="T43" s="29"/>
      <c r="U43" s="29"/>
      <c r="V43" s="29"/>
      <c r="W43" s="29"/>
      <c r="X43" s="28"/>
      <c r="Y43" s="29"/>
      <c r="Z43" s="29"/>
      <c r="AA43" s="22"/>
      <c r="AB43" s="22"/>
    </row>
    <row r="44" spans="1:28" ht="19.5" customHeight="1">
      <c r="A44" s="63" t="s">
        <v>138</v>
      </c>
      <c r="B44" s="1">
        <f t="shared" si="5"/>
        <v>6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3">
        <f t="shared" si="6"/>
        <v>1</v>
      </c>
      <c r="L44" s="1">
        <v>5</v>
      </c>
      <c r="M44" s="92"/>
      <c r="N44" s="27"/>
      <c r="O44" s="30"/>
      <c r="P44" s="30"/>
      <c r="Q44" s="28"/>
      <c r="R44" s="29"/>
      <c r="S44" s="29"/>
      <c r="T44" s="29"/>
      <c r="U44" s="29"/>
      <c r="V44" s="28"/>
      <c r="W44" s="29"/>
      <c r="X44" s="29"/>
      <c r="Y44" s="29"/>
      <c r="Z44" s="28"/>
      <c r="AA44" s="22"/>
      <c r="AB44" s="22"/>
    </row>
    <row r="45" spans="1:28" ht="19.5" customHeight="1">
      <c r="A45" s="63" t="s">
        <v>139</v>
      </c>
      <c r="B45" s="1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3">
        <f t="shared" si="6"/>
        <v>0</v>
      </c>
      <c r="L45" s="1">
        <v>0</v>
      </c>
      <c r="M45" s="92"/>
      <c r="N45" s="27"/>
      <c r="O45" s="28"/>
      <c r="P45" s="28"/>
      <c r="Q45" s="29"/>
      <c r="R45" s="29"/>
      <c r="S45" s="28"/>
      <c r="T45" s="28"/>
      <c r="U45" s="28"/>
      <c r="V45" s="28"/>
      <c r="W45" s="29"/>
      <c r="X45" s="29"/>
      <c r="Y45" s="22"/>
      <c r="Z45" s="22"/>
      <c r="AA45" s="22"/>
      <c r="AB45" s="22"/>
    </row>
    <row r="46" spans="1:24" ht="19.5" customHeight="1">
      <c r="A46" s="63" t="s">
        <v>140</v>
      </c>
      <c r="B46" s="1">
        <f t="shared" si="5"/>
        <v>54</v>
      </c>
      <c r="C46" s="1">
        <v>18</v>
      </c>
      <c r="D46" s="1">
        <v>0</v>
      </c>
      <c r="E46" s="1">
        <v>0</v>
      </c>
      <c r="F46" s="1">
        <v>0</v>
      </c>
      <c r="G46" s="1">
        <v>0</v>
      </c>
      <c r="H46" s="1">
        <v>2</v>
      </c>
      <c r="I46" s="1">
        <v>0</v>
      </c>
      <c r="J46" s="1">
        <v>29</v>
      </c>
      <c r="K46" s="3">
        <f>SUM(C46:J46)</f>
        <v>49</v>
      </c>
      <c r="L46" s="1">
        <v>5</v>
      </c>
      <c r="M46" s="92"/>
      <c r="N46" s="27"/>
      <c r="O46" s="28"/>
      <c r="P46" s="28"/>
      <c r="Q46" s="29"/>
      <c r="R46" s="29"/>
      <c r="S46" s="29"/>
      <c r="T46" s="29"/>
      <c r="U46" s="29"/>
      <c r="V46" s="28"/>
      <c r="W46" s="29"/>
      <c r="X46" s="29"/>
    </row>
    <row r="47" spans="13:24" ht="14.25">
      <c r="M47" s="92"/>
      <c r="N47" s="27"/>
      <c r="O47" s="28"/>
      <c r="P47" s="29"/>
      <c r="Q47" s="29"/>
      <c r="R47" s="29"/>
      <c r="S47" s="29"/>
      <c r="T47" s="28"/>
      <c r="U47" s="29"/>
      <c r="V47" s="29"/>
      <c r="W47" s="29"/>
      <c r="X47" s="28"/>
    </row>
    <row r="48" spans="3:13" ht="13.5">
      <c r="C48" s="95"/>
      <c r="M48" s="92"/>
    </row>
  </sheetData>
  <sheetProtection/>
  <mergeCells count="4">
    <mergeCell ref="L2:L3"/>
    <mergeCell ref="A2:A3"/>
    <mergeCell ref="B2:B3"/>
    <mergeCell ref="C2:K2"/>
  </mergeCells>
  <printOptions/>
  <pageMargins left="0.35" right="0.31" top="0.77" bottom="1" header="0.4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2019-12-20T03:00:08Z</cp:lastPrinted>
  <dcterms:created xsi:type="dcterms:W3CDTF">2001-02-16T08:05:24Z</dcterms:created>
  <dcterms:modified xsi:type="dcterms:W3CDTF">2021-01-26T00:03:41Z</dcterms:modified>
  <cp:category/>
  <cp:version/>
  <cp:contentType/>
  <cp:contentStatus/>
</cp:coreProperties>
</file>