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7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<sst xmlns="http://schemas.openxmlformats.org/spreadsheetml/2006/main" count="1472" uniqueCount="153">
  <si>
    <t>平成23年　年末一時金要求・妥結速報(最終結果)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</si>
  <si>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</si>
  <si>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</si>
  <si>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</si>
  <si>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</si>
  <si>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</si>
  <si>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</si>
  <si>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</si>
  <si>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</si>
  <si>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</si>
  <si>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</si>
  <si>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</si>
  <si>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</si>
  <si>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</si>
  <si>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</si>
  <si>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</si>
  <si>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</si>
  <si>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</si>
  <si>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</si>
  <si>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</si>
  <si>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</si>
  <si>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</si>
  <si>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</si>
  <si>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</si>
  <si>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</si>
  <si>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</si>
  <si>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</si>
  <si>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</si>
  <si>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</si>
  <si>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</si>
  <si>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</si>
  <si>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</si>
  <si>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</si>
  <si>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</si>
  <si>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</si>
  <si>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</si>
  <si>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</si>
  <si>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</si>
  <si>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</si>
  <si>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</si>
  <si>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</si>
  <si>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</si>
  <si>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</si>
  <si>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</si>
  <si>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</si>
  <si>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</si>
  <si>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</si>
  <si>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</si>
  <si>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</si>
  <si>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</si>
  <si>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</si>
  <si>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</si>
  <si>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</si>
  <si>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</si>
  <si>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</si>
  <si>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</si>
  <si>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</si>
  <si>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</si>
  <si>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</si>
  <si>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</si>
  <si>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</si>
  <si>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</si>
  <si>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</si>
  <si>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</si>
  <si>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</si>
  <si>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</si>
  <si>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</si>
  <si>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</si>
  <si>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</si>
  <si>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時期別</t>
  </si>
  <si>
    <t>夏　冬　型</t>
  </si>
  <si>
    <t>冬　夏　型</t>
  </si>
  <si>
    <t>各　期　型</t>
  </si>
  <si>
    <t>２期分以上</t>
  </si>
  <si>
    <t>地</t>
  </si>
  <si>
    <t>東            部</t>
  </si>
  <si>
    <t>域</t>
  </si>
  <si>
    <t>中            部</t>
  </si>
  <si>
    <t>西            部</t>
  </si>
  <si>
    <t>全     平     均</t>
  </si>
  <si>
    <t>● 年末一時金要求・妥結結果の推移（加重平均）</t>
  </si>
  <si>
    <t>静岡県</t>
  </si>
  <si>
    <t xml:space="preserve"> 年          次</t>
  </si>
  <si>
    <t>要求状況</t>
  </si>
  <si>
    <t xml:space="preserve">
前年
要求額（円）</t>
  </si>
  <si>
    <t xml:space="preserve"> 14 年 最 終 集 計</t>
  </si>
  <si>
    <t xml:space="preserve"> 15 年 最 終 集 計</t>
  </si>
  <si>
    <t xml:space="preserve"> 16 年 最 終 集 計</t>
  </si>
  <si>
    <t>23年最終集計（A）</t>
  </si>
  <si>
    <t>22年最終集計（B）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</si>
  <si>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</si>
  <si>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</si>
  <si>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</si>
  <si>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</si>
  <si>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</si>
  <si>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</si>
  <si>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春季賃上げ情報：平成２３年３月３０日、４月１３日、４月２７日、５月２５日、７月７日</t>
  </si>
  <si>
    <t>　　　　夏季一時金情報：６月２日、６月１６日、６月３０日、７月１４日、８月１２日</t>
  </si>
  <si>
    <t>　　　　年末一時金情報：１１月４日、１２月１日、１２月１５日、平成 ２４年１月６日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</si>
  <si>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</si>
  <si>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</si>
  <si>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</si>
  <si>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</si>
  <si>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</si>
  <si>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</si>
  <si>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</si>
  <si>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</si>
  <si>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</si>
  <si>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</si>
  <si>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</si>
  <si>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</si>
  <si>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</si>
  <si>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</si>
  <si>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</si>
  <si>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</si>
  <si>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</si>
  <si>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　　　　　　　　　　　＊電話による労働相談のお知らせ</t>
  </si>
  <si>
    <t>フリーアクセス番号 ： ０１２０－９－３９６１０　(携帯電話、ＩＰ電話等からはかけられません。)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</si>
  <si>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</si>
  <si>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</si>
  <si>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</si>
  <si>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</si>
  <si>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</si>
  <si>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（　加　重　平　均　）</t>
  </si>
  <si>
    <t>【公表資料用】</t>
  </si>
  <si>
    <t>食料品･たばこ</t>
  </si>
  <si>
    <t>木材、家具･装備品</t>
  </si>
  <si>
    <t>X</t>
  </si>
  <si>
    <t>石油･石炭製品</t>
  </si>
  <si>
    <t>X</t>
  </si>
  <si>
    <t>機械器具</t>
  </si>
  <si>
    <t>X</t>
  </si>
  <si>
    <t>その他の製造業</t>
  </si>
  <si>
    <t>鉄道業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</si>
  <si>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</si>
  <si>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</si>
  <si>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</si>
  <si>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</si>
  <si>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</si>
  <si>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</si>
  <si>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</si>
  <si>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>静岡県東部県民生活センター</t>
  </si>
  <si>
    <t>東部</t>
  </si>
  <si>
    <t>X</t>
  </si>
  <si>
    <t>X</t>
  </si>
  <si>
    <t>X</t>
  </si>
  <si>
    <t>X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</si>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</sst>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.0;[Red]\-#,##0.0"/>
    <numFmt numFmtId="196" formatCode="#,##0.0;&quot;▲ &quot;#,##0.0"/>
    <numFmt numFmtId="197" formatCode="#,##0.0_ "/>
    <numFmt numFmtId="198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/>
    </xf>
    <xf numFmtId="188" fontId="9" fillId="0" borderId="23" xfId="0" applyNumberFormat="1" applyFont="1" applyFill="1" applyBorder="1" applyAlignment="1">
      <alignment horizontal="right"/>
    </xf>
    <xf numFmtId="193" fontId="9" fillId="0" borderId="23" xfId="0" applyNumberFormat="1" applyFont="1" applyFill="1" applyBorder="1" applyAlignment="1">
      <alignment horizontal="right"/>
    </xf>
    <xf numFmtId="184" fontId="9" fillId="0" borderId="21" xfId="0" applyNumberFormat="1" applyFont="1" applyFill="1" applyBorder="1" applyAlignment="1">
      <alignment horizontal="right"/>
    </xf>
    <xf numFmtId="188" fontId="9" fillId="0" borderId="20" xfId="0" applyNumberFormat="1" applyFont="1" applyFill="1" applyBorder="1" applyAlignment="1">
      <alignment horizontal="right"/>
    </xf>
    <xf numFmtId="184" fontId="9" fillId="0" borderId="24" xfId="0" applyNumberFormat="1" applyFont="1" applyFill="1" applyBorder="1" applyAlignment="1">
      <alignment horizontal="right" vertical="center"/>
    </xf>
    <xf numFmtId="194" fontId="9" fillId="0" borderId="23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9" fontId="9" fillId="0" borderId="26" xfId="0" applyNumberFormat="1" applyFont="1" applyFill="1" applyBorder="1" applyAlignment="1">
      <alignment horizontal="right"/>
    </xf>
    <xf numFmtId="188" fontId="9" fillId="0" borderId="26" xfId="0" applyNumberFormat="1" applyFont="1" applyFill="1" applyBorder="1" applyAlignment="1">
      <alignment horizontal="right"/>
    </xf>
    <xf numFmtId="193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4" fontId="9" fillId="0" borderId="28" xfId="0" applyNumberFormat="1" applyFont="1" applyFill="1" applyBorder="1" applyAlignment="1">
      <alignment horizontal="right" vertical="center"/>
    </xf>
    <xf numFmtId="194" fontId="9" fillId="0" borderId="26" xfId="0" applyNumberFormat="1" applyFont="1" applyFill="1" applyBorder="1" applyAlignment="1">
      <alignment horizontal="right"/>
    </xf>
    <xf numFmtId="184" fontId="9" fillId="0" borderId="29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179" fontId="9" fillId="0" borderId="32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93" fontId="9" fillId="0" borderId="32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8" fontId="9" fillId="0" borderId="33" xfId="0" applyNumberFormat="1" applyFont="1" applyFill="1" applyBorder="1" applyAlignment="1">
      <alignment horizontal="right"/>
    </xf>
    <xf numFmtId="184" fontId="9" fillId="0" borderId="34" xfId="0" applyNumberFormat="1" applyFont="1" applyFill="1" applyBorder="1" applyAlignment="1">
      <alignment horizontal="right" vertical="center"/>
    </xf>
    <xf numFmtId="194" fontId="9" fillId="0" borderId="32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93" fontId="9" fillId="0" borderId="35" xfId="0" applyNumberFormat="1" applyFont="1" applyFill="1" applyBorder="1" applyAlignment="1">
      <alignment horizontal="right"/>
    </xf>
    <xf numFmtId="184" fontId="9" fillId="0" borderId="30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194" fontId="9" fillId="0" borderId="3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93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39" xfId="0" applyNumberFormat="1" applyFont="1" applyFill="1" applyBorder="1" applyAlignment="1">
      <alignment horizontal="right"/>
    </xf>
    <xf numFmtId="184" fontId="9" fillId="0" borderId="40" xfId="0" applyNumberFormat="1" applyFont="1" applyFill="1" applyBorder="1" applyAlignment="1">
      <alignment horizontal="right" vertical="center"/>
    </xf>
    <xf numFmtId="194" fontId="9" fillId="0" borderId="4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93" fontId="9" fillId="0" borderId="13" xfId="0" applyNumberFormat="1" applyFont="1" applyFill="1" applyBorder="1" applyAlignment="1">
      <alignment horizontal="right"/>
    </xf>
    <xf numFmtId="184" fontId="9" fillId="0" borderId="18" xfId="0" applyNumberFormat="1" applyFont="1" applyFill="1" applyBorder="1" applyAlignment="1">
      <alignment horizontal="right"/>
    </xf>
    <xf numFmtId="188" fontId="9" fillId="0" borderId="16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 vertical="center"/>
    </xf>
    <xf numFmtId="194" fontId="9" fillId="0" borderId="13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 textRotation="255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179" fontId="9" fillId="0" borderId="46" xfId="0" applyNumberFormat="1" applyFont="1" applyFill="1" applyBorder="1" applyAlignment="1">
      <alignment horizontal="right"/>
    </xf>
    <xf numFmtId="188" fontId="9" fillId="0" borderId="46" xfId="0" applyNumberFormat="1" applyFont="1" applyFill="1" applyBorder="1" applyAlignment="1">
      <alignment horizontal="right"/>
    </xf>
    <xf numFmtId="193" fontId="9" fillId="0" borderId="46" xfId="0" applyNumberFormat="1" applyFont="1" applyFill="1" applyBorder="1" applyAlignment="1">
      <alignment horizontal="right"/>
    </xf>
    <xf numFmtId="184" fontId="9" fillId="0" borderId="46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 vertical="center"/>
    </xf>
    <xf numFmtId="194" fontId="9" fillId="0" borderId="46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183" fontId="10" fillId="0" borderId="35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36" xfId="17" applyFont="1" applyFill="1" applyBorder="1" applyAlignment="1" applyProtection="1">
      <alignment horizontal="right"/>
      <protection locked="0"/>
    </xf>
    <xf numFmtId="182" fontId="10" fillId="0" borderId="34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34" xfId="0" applyNumberFormat="1" applyFont="1" applyFill="1" applyBorder="1" applyAlignment="1">
      <alignment horizontal="center"/>
    </xf>
    <xf numFmtId="183" fontId="10" fillId="0" borderId="49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42" xfId="17" applyNumberFormat="1" applyFont="1" applyFill="1" applyBorder="1" applyAlignment="1" applyProtection="1">
      <alignment horizontal="center"/>
      <protection locked="0"/>
    </xf>
    <xf numFmtId="38" fontId="10" fillId="0" borderId="50" xfId="17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90" fontId="10" fillId="0" borderId="35" xfId="0" applyNumberFormat="1" applyFont="1" applyFill="1" applyBorder="1" applyAlignment="1" applyProtection="1">
      <alignment/>
      <protection locked="0"/>
    </xf>
    <xf numFmtId="185" fontId="10" fillId="0" borderId="31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35" xfId="0" applyNumberFormat="1" applyFont="1" applyFill="1" applyBorder="1" applyAlignment="1" applyProtection="1">
      <alignment/>
      <protection locked="0"/>
    </xf>
    <xf numFmtId="190" fontId="10" fillId="0" borderId="32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182" fontId="10" fillId="0" borderId="53" xfId="17" applyNumberFormat="1" applyFont="1" applyFill="1" applyBorder="1" applyAlignment="1">
      <alignment horizontal="center"/>
    </xf>
    <xf numFmtId="185" fontId="10" fillId="0" borderId="37" xfId="17" applyNumberFormat="1" applyFont="1" applyFill="1" applyBorder="1" applyAlignment="1" applyProtection="1">
      <alignment horizontal="right"/>
      <protection locked="0"/>
    </xf>
    <xf numFmtId="38" fontId="10" fillId="0" borderId="10" xfId="17" applyFont="1" applyFill="1" applyBorder="1" applyAlignment="1" applyProtection="1">
      <alignment horizontal="right"/>
      <protection locked="0"/>
    </xf>
    <xf numFmtId="191" fontId="10" fillId="0" borderId="32" xfId="0" applyNumberFormat="1" applyFont="1" applyFill="1" applyBorder="1" applyAlignment="1" applyProtection="1">
      <alignment/>
      <protection locked="0"/>
    </xf>
    <xf numFmtId="40" fontId="10" fillId="0" borderId="10" xfId="17" applyNumberFormat="1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>
      <alignment horizontal="center"/>
    </xf>
    <xf numFmtId="185" fontId="10" fillId="0" borderId="35" xfId="0" applyNumberFormat="1" applyFont="1" applyFill="1" applyBorder="1" applyAlignment="1" applyProtection="1">
      <alignment/>
      <protection locked="0"/>
    </xf>
    <xf numFmtId="184" fontId="10" fillId="0" borderId="34" xfId="17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85" fontId="10" fillId="0" borderId="30" xfId="0" applyNumberFormat="1" applyFont="1" applyFill="1" applyBorder="1" applyAlignment="1">
      <alignment horizontal="right"/>
    </xf>
    <xf numFmtId="38" fontId="10" fillId="0" borderId="30" xfId="17" applyFont="1" applyFill="1" applyBorder="1" applyAlignment="1">
      <alignment horizontal="right"/>
    </xf>
    <xf numFmtId="184" fontId="10" fillId="0" borderId="34" xfId="0" applyNumberFormat="1" applyFont="1" applyFill="1" applyBorder="1" applyAlignment="1">
      <alignment horizontal="right"/>
    </xf>
    <xf numFmtId="185" fontId="10" fillId="0" borderId="54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85" fontId="10" fillId="0" borderId="18" xfId="0" applyNumberFormat="1" applyFont="1" applyFill="1" applyBorder="1" applyAlignment="1">
      <alignment horizontal="right"/>
    </xf>
    <xf numFmtId="186" fontId="10" fillId="0" borderId="18" xfId="0" applyNumberFormat="1" applyFont="1" applyFill="1" applyBorder="1" applyAlignment="1">
      <alignment horizontal="right"/>
    </xf>
    <xf numFmtId="192" fontId="10" fillId="0" borderId="18" xfId="0" applyNumberFormat="1" applyFont="1" applyFill="1" applyBorder="1" applyAlignment="1">
      <alignment horizontal="right"/>
    </xf>
    <xf numFmtId="184" fontId="10" fillId="0" borderId="17" xfId="0" applyNumberFormat="1" applyFont="1" applyFill="1" applyBorder="1" applyAlignment="1">
      <alignment horizontal="right"/>
    </xf>
    <xf numFmtId="38" fontId="10" fillId="0" borderId="16" xfId="17" applyFont="1" applyFill="1" applyBorder="1" applyAlignment="1">
      <alignment horizontal="right"/>
    </xf>
    <xf numFmtId="184" fontId="10" fillId="0" borderId="17" xfId="17" applyNumberFormat="1" applyFont="1" applyFill="1" applyBorder="1" applyAlignment="1">
      <alignment horizontal="center"/>
    </xf>
    <xf numFmtId="182" fontId="10" fillId="0" borderId="17" xfId="0" applyNumberFormat="1" applyFont="1" applyFill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185" fontId="10" fillId="0" borderId="6" xfId="0" applyNumberFormat="1" applyFont="1" applyFill="1" applyBorder="1" applyAlignment="1">
      <alignment horizontal="right"/>
    </xf>
    <xf numFmtId="38" fontId="10" fillId="0" borderId="6" xfId="17" applyFont="1" applyFill="1" applyBorder="1" applyAlignment="1">
      <alignment horizontal="right"/>
    </xf>
    <xf numFmtId="192" fontId="10" fillId="0" borderId="6" xfId="0" applyNumberFormat="1" applyFont="1" applyFill="1" applyBorder="1" applyAlignment="1">
      <alignment horizontal="right"/>
    </xf>
    <xf numFmtId="182" fontId="10" fillId="0" borderId="6" xfId="0" applyNumberFormat="1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/>
      <protection locked="0"/>
    </xf>
    <xf numFmtId="185" fontId="10" fillId="0" borderId="46" xfId="0" applyNumberFormat="1" applyFont="1" applyFill="1" applyBorder="1" applyAlignment="1">
      <alignment horizontal="right"/>
    </xf>
    <xf numFmtId="186" fontId="10" fillId="0" borderId="46" xfId="0" applyNumberFormat="1" applyFont="1" applyFill="1" applyBorder="1" applyAlignment="1">
      <alignment horizontal="right"/>
    </xf>
    <xf numFmtId="192" fontId="10" fillId="0" borderId="46" xfId="0" applyNumberFormat="1" applyFont="1" applyFill="1" applyBorder="1" applyAlignment="1">
      <alignment horizontal="right"/>
    </xf>
    <xf numFmtId="184" fontId="10" fillId="0" borderId="47" xfId="0" applyNumberFormat="1" applyFont="1" applyFill="1" applyBorder="1" applyAlignment="1">
      <alignment horizontal="right"/>
    </xf>
    <xf numFmtId="38" fontId="10" fillId="0" borderId="43" xfId="17" applyFont="1" applyFill="1" applyBorder="1" applyAlignment="1">
      <alignment horizontal="right"/>
    </xf>
    <xf numFmtId="184" fontId="10" fillId="0" borderId="47" xfId="17" applyNumberFormat="1" applyFont="1" applyFill="1" applyBorder="1" applyAlignment="1">
      <alignment horizontal="center"/>
    </xf>
    <xf numFmtId="182" fontId="10" fillId="0" borderId="47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85" fontId="10" fillId="0" borderId="55" xfId="0" applyNumberFormat="1" applyFont="1" applyFill="1" applyBorder="1" applyAlignment="1">
      <alignment/>
    </xf>
    <xf numFmtId="186" fontId="10" fillId="0" borderId="55" xfId="17" applyNumberFormat="1" applyFont="1" applyFill="1" applyBorder="1" applyAlignment="1">
      <alignment/>
    </xf>
    <xf numFmtId="186" fontId="10" fillId="0" borderId="55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186" fontId="10" fillId="0" borderId="43" xfId="17" applyNumberFormat="1" applyFont="1" applyFill="1" applyBorder="1" applyAlignment="1">
      <alignment horizontal="right"/>
    </xf>
    <xf numFmtId="185" fontId="10" fillId="0" borderId="56" xfId="0" applyNumberFormat="1" applyFont="1" applyFill="1" applyBorder="1" applyAlignment="1">
      <alignment horizontal="right"/>
    </xf>
    <xf numFmtId="186" fontId="10" fillId="0" borderId="55" xfId="17" applyNumberFormat="1" applyFont="1" applyFill="1" applyBorder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2" xfId="22" applyFont="1" applyFill="1" applyBorder="1" applyProtection="1">
      <alignment/>
      <protection locked="0"/>
    </xf>
    <xf numFmtId="0" fontId="13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center"/>
      <protection locked="0"/>
    </xf>
    <xf numFmtId="0" fontId="15" fillId="0" borderId="0" xfId="22" applyFont="1" applyFill="1" applyBorder="1" applyAlignment="1" applyProtection="1">
      <alignment horizontal="center"/>
      <protection locked="0"/>
    </xf>
    <xf numFmtId="0" fontId="15" fillId="0" borderId="29" xfId="22" applyFont="1" applyFill="1" applyBorder="1" applyAlignment="1" applyProtection="1">
      <alignment horizontal="center"/>
      <protection locked="0"/>
    </xf>
    <xf numFmtId="0" fontId="16" fillId="0" borderId="9" xfId="22" applyFont="1" applyFill="1" applyBorder="1" applyAlignment="1" applyProtection="1">
      <alignment horizontal="left"/>
      <protection locked="0"/>
    </xf>
    <xf numFmtId="0" fontId="16" fillId="0" borderId="0" xfId="22" applyFont="1" applyFill="1" applyBorder="1" applyAlignment="1" applyProtection="1">
      <alignment horizontal="left"/>
      <protection locked="0"/>
    </xf>
    <xf numFmtId="0" fontId="16" fillId="0" borderId="29" xfId="22" applyFont="1" applyFill="1" applyBorder="1" applyAlignment="1" applyProtection="1">
      <alignment horizontal="left"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15" fillId="0" borderId="0" xfId="22" applyFont="1" applyFill="1" applyBorder="1" applyAlignment="1" applyProtection="1">
      <alignment horizontal="left"/>
      <protection locked="0"/>
    </xf>
    <xf numFmtId="0" fontId="15" fillId="0" borderId="29" xfId="22" applyFont="1" applyFill="1" applyBorder="1" applyAlignment="1" applyProtection="1">
      <alignment horizontal="left"/>
      <protection locked="0"/>
    </xf>
    <xf numFmtId="0" fontId="17" fillId="0" borderId="9" xfId="22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9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190" fontId="10" fillId="0" borderId="26" xfId="0" applyNumberFormat="1" applyFont="1" applyFill="1" applyBorder="1" applyAlignment="1" applyProtection="1">
      <alignment/>
      <protection locked="0"/>
    </xf>
    <xf numFmtId="38" fontId="10" fillId="0" borderId="26" xfId="17" applyFont="1" applyFill="1" applyBorder="1" applyAlignment="1" applyProtection="1">
      <alignment/>
      <protection locked="0"/>
    </xf>
    <xf numFmtId="182" fontId="10" fillId="0" borderId="27" xfId="0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5" fontId="10" fillId="0" borderId="41" xfId="17" applyNumberFormat="1" applyFont="1" applyFill="1" applyBorder="1" applyAlignment="1" applyProtection="1">
      <alignment horizontal="right"/>
      <protection locked="0"/>
    </xf>
    <xf numFmtId="38" fontId="10" fillId="0" borderId="27" xfId="17" applyFont="1" applyFill="1" applyBorder="1" applyAlignment="1" applyProtection="1">
      <alignment horizontal="right"/>
      <protection locked="0"/>
    </xf>
    <xf numFmtId="191" fontId="10" fillId="0" borderId="26" xfId="0" applyNumberFormat="1" applyFont="1" applyFill="1" applyBorder="1" applyAlignment="1" applyProtection="1">
      <alignment/>
      <protection locked="0"/>
    </xf>
    <xf numFmtId="40" fontId="10" fillId="0" borderId="27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4" fontId="10" fillId="0" borderId="30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184" fontId="10" fillId="0" borderId="18" xfId="0" applyNumberFormat="1" applyFont="1" applyFill="1" applyBorder="1" applyAlignment="1">
      <alignment horizontal="right"/>
    </xf>
    <xf numFmtId="38" fontId="10" fillId="0" borderId="58" xfId="17" applyFont="1" applyFill="1" applyBorder="1" applyAlignment="1">
      <alignment horizontal="right"/>
    </xf>
    <xf numFmtId="38" fontId="10" fillId="0" borderId="11" xfId="17" applyFont="1" applyFill="1" applyBorder="1" applyAlignment="1">
      <alignment horizontal="right"/>
    </xf>
    <xf numFmtId="184" fontId="10" fillId="0" borderId="46" xfId="0" applyNumberFormat="1" applyFont="1" applyFill="1" applyBorder="1" applyAlignment="1">
      <alignment horizontal="right"/>
    </xf>
    <xf numFmtId="38" fontId="10" fillId="0" borderId="12" xfId="17" applyFont="1" applyFill="1" applyBorder="1" applyAlignment="1">
      <alignment horizontal="right"/>
    </xf>
    <xf numFmtId="185" fontId="10" fillId="0" borderId="27" xfId="0" applyNumberFormat="1" applyFont="1" applyFill="1" applyBorder="1" applyAlignment="1">
      <alignment horizontal="right"/>
    </xf>
    <xf numFmtId="186" fontId="10" fillId="0" borderId="27" xfId="0" applyNumberFormat="1" applyFont="1" applyFill="1" applyBorder="1" applyAlignment="1">
      <alignment horizontal="right"/>
    </xf>
    <xf numFmtId="192" fontId="10" fillId="0" borderId="27" xfId="0" applyNumberFormat="1" applyFont="1" applyFill="1" applyBorder="1" applyAlignment="1">
      <alignment horizontal="right"/>
    </xf>
    <xf numFmtId="184" fontId="10" fillId="0" borderId="27" xfId="0" applyNumberFormat="1" applyFont="1" applyFill="1" applyBorder="1" applyAlignment="1">
      <alignment horizontal="right"/>
    </xf>
    <xf numFmtId="38" fontId="10" fillId="0" borderId="9" xfId="17" applyFont="1" applyFill="1" applyBorder="1" applyAlignment="1">
      <alignment horizontal="right"/>
    </xf>
    <xf numFmtId="184" fontId="10" fillId="0" borderId="28" xfId="17" applyNumberFormat="1" applyFont="1" applyFill="1" applyBorder="1" applyAlignment="1">
      <alignment horizontal="center"/>
    </xf>
    <xf numFmtId="38" fontId="10" fillId="0" borderId="25" xfId="17" applyFont="1" applyFill="1" applyBorder="1" applyAlignment="1">
      <alignment horizontal="right"/>
    </xf>
    <xf numFmtId="40" fontId="10" fillId="0" borderId="6" xfId="17" applyNumberFormat="1" applyFont="1" applyFill="1" applyBorder="1" applyAlignment="1">
      <alignment horizontal="right"/>
    </xf>
    <xf numFmtId="186" fontId="10" fillId="0" borderId="30" xfId="0" applyNumberFormat="1" applyFont="1" applyFill="1" applyBorder="1" applyAlignment="1">
      <alignment horizontal="right"/>
    </xf>
    <xf numFmtId="192" fontId="10" fillId="0" borderId="30" xfId="0" applyNumberFormat="1" applyFont="1" applyFill="1" applyBorder="1" applyAlignment="1">
      <alignment horizontal="right"/>
    </xf>
    <xf numFmtId="38" fontId="10" fillId="0" borderId="36" xfId="17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19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0587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19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19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0587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0587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3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107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448627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448627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028825" y="4486275"/>
          <a:ext cx="6467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467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4875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4875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4875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15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58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1536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4000500" y="4486275"/>
          <a:ext cx="13716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610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57625" y="4667250"/>
          <a:ext cx="15049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610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848100" y="9934575"/>
          <a:ext cx="137160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811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3150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648200" y="10315575"/>
          <a:ext cx="137160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24925" y="0"/>
          <a:ext cx="133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24925" y="0"/>
          <a:ext cx="133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24925" y="0"/>
          <a:ext cx="133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8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58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486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486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A1" sqref="A1:IV1638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4</v>
      </c>
      <c r="K6" s="25"/>
      <c r="L6" s="23"/>
      <c r="M6" s="23"/>
      <c r="N6" s="23"/>
      <c r="O6" s="23"/>
      <c r="P6" s="23"/>
      <c r="Q6" s="24" t="s">
        <v>4</v>
      </c>
      <c r="R6" s="25"/>
    </row>
    <row r="7" spans="2:18" s="9" customFormat="1" ht="42" customHeight="1" thickBot="1">
      <c r="B7" s="26"/>
      <c r="C7" s="27"/>
      <c r="D7" s="28"/>
      <c r="E7" s="29" t="s">
        <v>5</v>
      </c>
      <c r="F7" s="30" t="s">
        <v>6</v>
      </c>
      <c r="G7" s="30" t="s">
        <v>7</v>
      </c>
      <c r="H7" s="30" t="s">
        <v>8</v>
      </c>
      <c r="I7" s="31" t="s">
        <v>9</v>
      </c>
      <c r="J7" s="32" t="s">
        <v>10</v>
      </c>
      <c r="K7" s="33" t="s">
        <v>11</v>
      </c>
      <c r="L7" s="30" t="s">
        <v>5</v>
      </c>
      <c r="M7" s="30" t="s">
        <v>6</v>
      </c>
      <c r="N7" s="30" t="s">
        <v>7</v>
      </c>
      <c r="O7" s="30" t="s">
        <v>12</v>
      </c>
      <c r="P7" s="34" t="s">
        <v>9</v>
      </c>
      <c r="Q7" s="32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38.2</v>
      </c>
      <c r="F8" s="41">
        <v>294115</v>
      </c>
      <c r="G8" s="42">
        <v>299</v>
      </c>
      <c r="H8" s="41">
        <v>725876</v>
      </c>
      <c r="I8" s="43">
        <v>2.47</v>
      </c>
      <c r="J8" s="44">
        <v>702492</v>
      </c>
      <c r="K8" s="45">
        <f>IF(U8=TRUE,"-",ROUND((H8-J8)/J8*100,2))</f>
        <v>3.33</v>
      </c>
      <c r="L8" s="40">
        <v>38.2</v>
      </c>
      <c r="M8" s="41">
        <v>294167</v>
      </c>
      <c r="N8" s="46">
        <v>294</v>
      </c>
      <c r="O8" s="41">
        <v>683558</v>
      </c>
      <c r="P8" s="43">
        <v>2.32</v>
      </c>
      <c r="Q8" s="44">
        <v>643946</v>
      </c>
      <c r="R8" s="45">
        <f>IF(W8=TRUE,"-",ROUND((O8-Q8)/Q8*100,2))</f>
        <v>6.15</v>
      </c>
      <c r="T8" s="36">
        <f>ROUND((H8-J8)/J8*100,2)</f>
        <v>3.33</v>
      </c>
      <c r="U8" s="36" t="b">
        <f>ISERROR(T8)</f>
        <v>0</v>
      </c>
      <c r="V8" s="36">
        <f>ROUND((O8-Q8)/Q8*100,2)</f>
        <v>6.15</v>
      </c>
      <c r="W8" s="36" t="b">
        <f>ISERROR(V8)</f>
        <v>0</v>
      </c>
    </row>
    <row r="9" spans="2:23" s="36" customFormat="1" ht="12">
      <c r="B9" s="47"/>
      <c r="C9" s="48"/>
      <c r="D9" s="49" t="s">
        <v>125</v>
      </c>
      <c r="E9" s="50">
        <v>38.2</v>
      </c>
      <c r="F9" s="51">
        <v>291450</v>
      </c>
      <c r="G9" s="52">
        <v>24</v>
      </c>
      <c r="H9" s="51">
        <v>694168</v>
      </c>
      <c r="I9" s="53">
        <v>2.38</v>
      </c>
      <c r="J9" s="54">
        <v>656925</v>
      </c>
      <c r="K9" s="55">
        <f>IF(U9=TRUE,"-",ROUND((H9-J9)/J9*100,2))</f>
        <v>5.67</v>
      </c>
      <c r="L9" s="50">
        <v>38.2</v>
      </c>
      <c r="M9" s="51">
        <v>291450</v>
      </c>
      <c r="N9" s="56">
        <v>24</v>
      </c>
      <c r="O9" s="51">
        <v>681311</v>
      </c>
      <c r="P9" s="53">
        <v>2.34</v>
      </c>
      <c r="Q9" s="54">
        <v>634273</v>
      </c>
      <c r="R9" s="57">
        <f>IF(W9=TRUE,"-",ROUND((O9-Q9)/Q9*100,2))</f>
        <v>7.42</v>
      </c>
      <c r="T9" s="36">
        <f aca="true" t="shared" si="0" ref="T9:T66">ROUND((H9-J9)/J9*100,2)</f>
        <v>5.67</v>
      </c>
      <c r="U9" s="36" t="b">
        <f aca="true" t="shared" si="1" ref="U9:U66">ISERROR(T9)</f>
        <v>0</v>
      </c>
      <c r="V9" s="36">
        <f aca="true" t="shared" si="2" ref="V9:V66">ROUND((O9-Q9)/Q9*100,2)</f>
        <v>7.42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37.7</v>
      </c>
      <c r="F10" s="51">
        <v>277064</v>
      </c>
      <c r="G10" s="52">
        <v>9</v>
      </c>
      <c r="H10" s="51">
        <v>569786</v>
      </c>
      <c r="I10" s="53">
        <v>2.06</v>
      </c>
      <c r="J10" s="54">
        <v>558267</v>
      </c>
      <c r="K10" s="55">
        <f aca="true" t="shared" si="4" ref="K10:K66">IF(U10=TRUE,"-",ROUND((H10-J10)/J10*100,2))</f>
        <v>2.06</v>
      </c>
      <c r="L10" s="50">
        <v>37.7</v>
      </c>
      <c r="M10" s="51">
        <v>277064</v>
      </c>
      <c r="N10" s="56">
        <v>9</v>
      </c>
      <c r="O10" s="51">
        <v>485385</v>
      </c>
      <c r="P10" s="53">
        <v>1.75</v>
      </c>
      <c r="Q10" s="54">
        <v>407829</v>
      </c>
      <c r="R10" s="57">
        <f aca="true" t="shared" si="5" ref="R10:R66">IF(W10=TRUE,"-",ROUND((O10-Q10)/Q10*100,2))</f>
        <v>19.02</v>
      </c>
      <c r="T10" s="36">
        <f t="shared" si="0"/>
        <v>2.06</v>
      </c>
      <c r="U10" s="36" t="b">
        <f t="shared" si="1"/>
        <v>0</v>
      </c>
      <c r="V10" s="36">
        <f t="shared" si="2"/>
        <v>19.02</v>
      </c>
      <c r="W10" s="36" t="b">
        <f t="shared" si="3"/>
        <v>0</v>
      </c>
    </row>
    <row r="11" spans="2:23" s="36" customFormat="1" ht="12">
      <c r="B11" s="47"/>
      <c r="C11" s="48"/>
      <c r="D11" s="49" t="s">
        <v>126</v>
      </c>
      <c r="E11" s="50">
        <v>38.1</v>
      </c>
      <c r="F11" s="51">
        <v>254849</v>
      </c>
      <c r="G11" s="52" t="s">
        <v>127</v>
      </c>
      <c r="H11" s="51">
        <v>307608</v>
      </c>
      <c r="I11" s="53">
        <v>1.21</v>
      </c>
      <c r="J11" s="54">
        <v>301432</v>
      </c>
      <c r="K11" s="55">
        <f t="shared" si="4"/>
        <v>2.05</v>
      </c>
      <c r="L11" s="50">
        <v>38.1</v>
      </c>
      <c r="M11" s="51">
        <v>254849</v>
      </c>
      <c r="N11" s="56" t="s">
        <v>127</v>
      </c>
      <c r="O11" s="51">
        <v>297110</v>
      </c>
      <c r="P11" s="53">
        <v>1.17</v>
      </c>
      <c r="Q11" s="54">
        <v>200424</v>
      </c>
      <c r="R11" s="57">
        <f t="shared" si="5"/>
        <v>48.24</v>
      </c>
      <c r="T11" s="36">
        <f t="shared" si="0"/>
        <v>2.05</v>
      </c>
      <c r="U11" s="36" t="b">
        <f t="shared" si="1"/>
        <v>0</v>
      </c>
      <c r="V11" s="36">
        <f t="shared" si="2"/>
        <v>48.24</v>
      </c>
      <c r="W11" s="36" t="b">
        <f t="shared" si="3"/>
        <v>0</v>
      </c>
    </row>
    <row r="12" spans="2:23" s="36" customFormat="1" ht="12">
      <c r="B12" s="47"/>
      <c r="C12" s="48"/>
      <c r="D12" s="49" t="s">
        <v>16</v>
      </c>
      <c r="E12" s="50">
        <v>38.5</v>
      </c>
      <c r="F12" s="51">
        <v>280836</v>
      </c>
      <c r="G12" s="52">
        <v>33</v>
      </c>
      <c r="H12" s="51">
        <v>677407</v>
      </c>
      <c r="I12" s="53">
        <v>2.41</v>
      </c>
      <c r="J12" s="54">
        <v>707903</v>
      </c>
      <c r="K12" s="55">
        <f t="shared" si="4"/>
        <v>-4.31</v>
      </c>
      <c r="L12" s="50">
        <v>38.5</v>
      </c>
      <c r="M12" s="51">
        <v>280836</v>
      </c>
      <c r="N12" s="56">
        <v>33</v>
      </c>
      <c r="O12" s="51">
        <v>616094</v>
      </c>
      <c r="P12" s="53">
        <v>2.19</v>
      </c>
      <c r="Q12" s="54">
        <v>635210</v>
      </c>
      <c r="R12" s="57">
        <f t="shared" si="5"/>
        <v>-3.01</v>
      </c>
      <c r="T12" s="36">
        <f t="shared" si="0"/>
        <v>-4.31</v>
      </c>
      <c r="U12" s="36" t="b">
        <f t="shared" si="1"/>
        <v>0</v>
      </c>
      <c r="V12" s="36">
        <f t="shared" si="2"/>
        <v>-3.01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37.9</v>
      </c>
      <c r="F13" s="51">
        <v>237843</v>
      </c>
      <c r="G13" s="52">
        <v>6</v>
      </c>
      <c r="H13" s="51">
        <v>432861</v>
      </c>
      <c r="I13" s="53">
        <v>1.82</v>
      </c>
      <c r="J13" s="54">
        <v>455426</v>
      </c>
      <c r="K13" s="55">
        <f t="shared" si="4"/>
        <v>-4.95</v>
      </c>
      <c r="L13" s="50">
        <v>37.9</v>
      </c>
      <c r="M13" s="51">
        <v>237843</v>
      </c>
      <c r="N13" s="56">
        <v>6</v>
      </c>
      <c r="O13" s="51">
        <v>376900</v>
      </c>
      <c r="P13" s="53">
        <v>1.58</v>
      </c>
      <c r="Q13" s="54">
        <v>408231</v>
      </c>
      <c r="R13" s="57">
        <f t="shared" si="5"/>
        <v>-7.67</v>
      </c>
      <c r="T13" s="36">
        <f t="shared" si="0"/>
        <v>-4.95</v>
      </c>
      <c r="U13" s="36" t="b">
        <f t="shared" si="1"/>
        <v>0</v>
      </c>
      <c r="V13" s="36">
        <f t="shared" si="2"/>
        <v>-7.67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37.3</v>
      </c>
      <c r="F14" s="51">
        <v>352409</v>
      </c>
      <c r="G14" s="52">
        <v>30</v>
      </c>
      <c r="H14" s="51">
        <v>810028</v>
      </c>
      <c r="I14" s="53">
        <v>2.3</v>
      </c>
      <c r="J14" s="54">
        <v>789557</v>
      </c>
      <c r="K14" s="55">
        <f t="shared" si="4"/>
        <v>2.59</v>
      </c>
      <c r="L14" s="50">
        <v>37.3</v>
      </c>
      <c r="M14" s="51">
        <v>352409</v>
      </c>
      <c r="N14" s="56">
        <v>30</v>
      </c>
      <c r="O14" s="51">
        <v>790982</v>
      </c>
      <c r="P14" s="53">
        <v>2.24</v>
      </c>
      <c r="Q14" s="54">
        <v>756721</v>
      </c>
      <c r="R14" s="57">
        <f t="shared" si="5"/>
        <v>4.53</v>
      </c>
      <c r="T14" s="36">
        <f t="shared" si="0"/>
        <v>2.59</v>
      </c>
      <c r="U14" s="36" t="b">
        <f t="shared" si="1"/>
        <v>0</v>
      </c>
      <c r="V14" s="36">
        <f t="shared" si="2"/>
        <v>4.53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36.1</v>
      </c>
      <c r="F16" s="51">
        <v>276396</v>
      </c>
      <c r="G16" s="52">
        <v>10</v>
      </c>
      <c r="H16" s="51">
        <v>656505</v>
      </c>
      <c r="I16" s="53">
        <v>2.38</v>
      </c>
      <c r="J16" s="54">
        <v>724579</v>
      </c>
      <c r="K16" s="55">
        <f t="shared" si="4"/>
        <v>-9.39</v>
      </c>
      <c r="L16" s="50">
        <v>36</v>
      </c>
      <c r="M16" s="51">
        <v>275645</v>
      </c>
      <c r="N16" s="56">
        <v>9</v>
      </c>
      <c r="O16" s="51">
        <v>635563</v>
      </c>
      <c r="P16" s="53">
        <v>2.31</v>
      </c>
      <c r="Q16" s="54">
        <v>687302</v>
      </c>
      <c r="R16" s="57">
        <f t="shared" si="5"/>
        <v>-7.53</v>
      </c>
      <c r="T16" s="36">
        <f t="shared" si="0"/>
        <v>-9.39</v>
      </c>
      <c r="U16" s="36" t="b">
        <f t="shared" si="1"/>
        <v>0</v>
      </c>
      <c r="V16" s="36">
        <f t="shared" si="2"/>
        <v>-7.53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37.2</v>
      </c>
      <c r="F17" s="51">
        <v>269960</v>
      </c>
      <c r="G17" s="52">
        <v>8</v>
      </c>
      <c r="H17" s="51">
        <v>655812</v>
      </c>
      <c r="I17" s="53">
        <v>2.43</v>
      </c>
      <c r="J17" s="54">
        <v>641811</v>
      </c>
      <c r="K17" s="55">
        <f t="shared" si="4"/>
        <v>2.18</v>
      </c>
      <c r="L17" s="50">
        <v>37.2</v>
      </c>
      <c r="M17" s="51">
        <v>269960</v>
      </c>
      <c r="N17" s="56">
        <v>8</v>
      </c>
      <c r="O17" s="51">
        <v>640401</v>
      </c>
      <c r="P17" s="53">
        <v>2.37</v>
      </c>
      <c r="Q17" s="54">
        <v>637567</v>
      </c>
      <c r="R17" s="57">
        <f t="shared" si="5"/>
        <v>0.44</v>
      </c>
      <c r="T17" s="36">
        <f t="shared" si="0"/>
        <v>2.18</v>
      </c>
      <c r="U17" s="36" t="b">
        <f t="shared" si="1"/>
        <v>0</v>
      </c>
      <c r="V17" s="36">
        <f t="shared" si="2"/>
        <v>0.44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39</v>
      </c>
      <c r="F18" s="51">
        <v>276725</v>
      </c>
      <c r="G18" s="52">
        <v>9</v>
      </c>
      <c r="H18" s="51">
        <v>653698</v>
      </c>
      <c r="I18" s="53">
        <v>2.36</v>
      </c>
      <c r="J18" s="54">
        <v>544213</v>
      </c>
      <c r="K18" s="55">
        <f t="shared" si="4"/>
        <v>20.12</v>
      </c>
      <c r="L18" s="50">
        <v>39</v>
      </c>
      <c r="M18" s="51">
        <v>276725</v>
      </c>
      <c r="N18" s="56">
        <v>9</v>
      </c>
      <c r="O18" s="51">
        <v>620728</v>
      </c>
      <c r="P18" s="53">
        <v>2.24</v>
      </c>
      <c r="Q18" s="54">
        <v>532250</v>
      </c>
      <c r="R18" s="57">
        <f t="shared" si="5"/>
        <v>16.62</v>
      </c>
      <c r="T18" s="36">
        <f t="shared" si="0"/>
        <v>20.12</v>
      </c>
      <c r="U18" s="36" t="b">
        <f t="shared" si="1"/>
        <v>0</v>
      </c>
      <c r="V18" s="36">
        <f t="shared" si="2"/>
        <v>16.62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>
        <v>39</v>
      </c>
      <c r="F19" s="51">
        <v>249043</v>
      </c>
      <c r="G19" s="52" t="s">
        <v>129</v>
      </c>
      <c r="H19" s="51">
        <v>500000</v>
      </c>
      <c r="I19" s="53">
        <v>2.01</v>
      </c>
      <c r="J19" s="54">
        <v>500000</v>
      </c>
      <c r="K19" s="55">
        <f t="shared" si="4"/>
        <v>0</v>
      </c>
      <c r="L19" s="50">
        <v>39</v>
      </c>
      <c r="M19" s="51">
        <v>249043</v>
      </c>
      <c r="N19" s="56" t="s">
        <v>129</v>
      </c>
      <c r="O19" s="51">
        <v>410000</v>
      </c>
      <c r="P19" s="53">
        <v>1.65</v>
      </c>
      <c r="Q19" s="54">
        <v>436529</v>
      </c>
      <c r="R19" s="57">
        <f t="shared" si="5"/>
        <v>-6.08</v>
      </c>
      <c r="T19" s="36">
        <f t="shared" si="0"/>
        <v>0</v>
      </c>
      <c r="U19" s="36" t="b">
        <f t="shared" si="1"/>
        <v>0</v>
      </c>
      <c r="V19" s="36">
        <f t="shared" si="2"/>
        <v>-6.08</v>
      </c>
      <c r="W19" s="36" t="b">
        <f t="shared" si="3"/>
        <v>0</v>
      </c>
    </row>
    <row r="20" spans="2:23" s="36" customFormat="1" ht="12">
      <c r="B20" s="58" t="s">
        <v>24</v>
      </c>
      <c r="C20" s="48"/>
      <c r="D20" s="49" t="s">
        <v>25</v>
      </c>
      <c r="E20" s="50">
        <v>38.4</v>
      </c>
      <c r="F20" s="51">
        <v>282681</v>
      </c>
      <c r="G20" s="52">
        <v>10</v>
      </c>
      <c r="H20" s="51">
        <v>673412</v>
      </c>
      <c r="I20" s="53">
        <v>2.38</v>
      </c>
      <c r="J20" s="54">
        <v>628597</v>
      </c>
      <c r="K20" s="55">
        <f t="shared" si="4"/>
        <v>7.13</v>
      </c>
      <c r="L20" s="50">
        <v>38.4</v>
      </c>
      <c r="M20" s="51">
        <v>282681</v>
      </c>
      <c r="N20" s="56">
        <v>10</v>
      </c>
      <c r="O20" s="51">
        <v>599577</v>
      </c>
      <c r="P20" s="53">
        <v>2.12</v>
      </c>
      <c r="Q20" s="54">
        <v>567042</v>
      </c>
      <c r="R20" s="57">
        <f t="shared" si="5"/>
        <v>5.74</v>
      </c>
      <c r="T20" s="36">
        <f t="shared" si="0"/>
        <v>7.13</v>
      </c>
      <c r="U20" s="36" t="b">
        <f t="shared" si="1"/>
        <v>0</v>
      </c>
      <c r="V20" s="36">
        <f t="shared" si="2"/>
        <v>5.74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38.8</v>
      </c>
      <c r="F21" s="51">
        <v>286681</v>
      </c>
      <c r="G21" s="52">
        <v>14</v>
      </c>
      <c r="H21" s="51">
        <v>690075</v>
      </c>
      <c r="I21" s="53">
        <v>2.41</v>
      </c>
      <c r="J21" s="54">
        <v>677726</v>
      </c>
      <c r="K21" s="55">
        <f t="shared" si="4"/>
        <v>1.82</v>
      </c>
      <c r="L21" s="50">
        <v>38.8</v>
      </c>
      <c r="M21" s="51">
        <v>287885</v>
      </c>
      <c r="N21" s="56">
        <v>13</v>
      </c>
      <c r="O21" s="51">
        <v>655297</v>
      </c>
      <c r="P21" s="53">
        <v>2.28</v>
      </c>
      <c r="Q21" s="54">
        <v>611739</v>
      </c>
      <c r="R21" s="57">
        <f t="shared" si="5"/>
        <v>7.12</v>
      </c>
      <c r="T21" s="36">
        <f t="shared" si="0"/>
        <v>1.82</v>
      </c>
      <c r="U21" s="36" t="b">
        <f t="shared" si="1"/>
        <v>0</v>
      </c>
      <c r="V21" s="36">
        <f t="shared" si="2"/>
        <v>7.12</v>
      </c>
      <c r="W21" s="36" t="b">
        <f t="shared" si="3"/>
        <v>0</v>
      </c>
    </row>
    <row r="22" spans="2:23" s="36" customFormat="1" ht="12">
      <c r="B22" s="58"/>
      <c r="C22" s="48"/>
      <c r="D22" s="49" t="s">
        <v>130</v>
      </c>
      <c r="E22" s="50">
        <v>38.7</v>
      </c>
      <c r="F22" s="51">
        <v>291813</v>
      </c>
      <c r="G22" s="52">
        <v>30</v>
      </c>
      <c r="H22" s="51">
        <v>737109</v>
      </c>
      <c r="I22" s="53">
        <v>2.53</v>
      </c>
      <c r="J22" s="54">
        <v>703179</v>
      </c>
      <c r="K22" s="55">
        <f t="shared" si="4"/>
        <v>4.83</v>
      </c>
      <c r="L22" s="50">
        <v>38.7</v>
      </c>
      <c r="M22" s="51">
        <v>291879</v>
      </c>
      <c r="N22" s="56">
        <v>28</v>
      </c>
      <c r="O22" s="51">
        <v>671072</v>
      </c>
      <c r="P22" s="53">
        <v>2.3</v>
      </c>
      <c r="Q22" s="54">
        <v>605156</v>
      </c>
      <c r="R22" s="57">
        <f t="shared" si="5"/>
        <v>10.89</v>
      </c>
      <c r="T22" s="36">
        <f t="shared" si="0"/>
        <v>4.83</v>
      </c>
      <c r="U22" s="36" t="b">
        <f t="shared" si="1"/>
        <v>0</v>
      </c>
      <c r="V22" s="36">
        <f t="shared" si="2"/>
        <v>10.89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39.2</v>
      </c>
      <c r="F23" s="51">
        <v>290898</v>
      </c>
      <c r="G23" s="52">
        <v>7</v>
      </c>
      <c r="H23" s="51">
        <v>680029</v>
      </c>
      <c r="I23" s="53">
        <v>2.34</v>
      </c>
      <c r="J23" s="54">
        <v>665101</v>
      </c>
      <c r="K23" s="55">
        <f t="shared" si="4"/>
        <v>2.24</v>
      </c>
      <c r="L23" s="50">
        <v>39.2</v>
      </c>
      <c r="M23" s="51">
        <v>290898</v>
      </c>
      <c r="N23" s="56">
        <v>7</v>
      </c>
      <c r="O23" s="51">
        <v>558714</v>
      </c>
      <c r="P23" s="53">
        <v>1.92</v>
      </c>
      <c r="Q23" s="54">
        <v>536584</v>
      </c>
      <c r="R23" s="57">
        <f t="shared" si="5"/>
        <v>4.12</v>
      </c>
      <c r="T23" s="36">
        <f t="shared" si="0"/>
        <v>2.24</v>
      </c>
      <c r="U23" s="36" t="b">
        <f t="shared" si="1"/>
        <v>0</v>
      </c>
      <c r="V23" s="36">
        <f t="shared" si="2"/>
        <v>4.12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38.7</v>
      </c>
      <c r="F24" s="51">
        <v>298334</v>
      </c>
      <c r="G24" s="52">
        <v>18</v>
      </c>
      <c r="H24" s="51">
        <v>709097</v>
      </c>
      <c r="I24" s="53">
        <v>2.38</v>
      </c>
      <c r="J24" s="54">
        <v>710020</v>
      </c>
      <c r="K24" s="55">
        <f t="shared" si="4"/>
        <v>-0.13</v>
      </c>
      <c r="L24" s="50">
        <v>38.7</v>
      </c>
      <c r="M24" s="51">
        <v>298334</v>
      </c>
      <c r="N24" s="56">
        <v>18</v>
      </c>
      <c r="O24" s="51">
        <v>699850</v>
      </c>
      <c r="P24" s="53">
        <v>2.35</v>
      </c>
      <c r="Q24" s="54">
        <v>696501</v>
      </c>
      <c r="R24" s="57">
        <f t="shared" si="5"/>
        <v>0.48</v>
      </c>
      <c r="T24" s="36">
        <f t="shared" si="0"/>
        <v>-0.13</v>
      </c>
      <c r="U24" s="36" t="b">
        <f t="shared" si="1"/>
        <v>0</v>
      </c>
      <c r="V24" s="36">
        <f t="shared" si="2"/>
        <v>0.48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39.9</v>
      </c>
      <c r="F25" s="51">
        <v>341361</v>
      </c>
      <c r="G25" s="52" t="s">
        <v>131</v>
      </c>
      <c r="H25" s="51">
        <v>794361</v>
      </c>
      <c r="I25" s="53">
        <v>2.33</v>
      </c>
      <c r="J25" s="54">
        <v>748981</v>
      </c>
      <c r="K25" s="55">
        <f t="shared" si="4"/>
        <v>6.06</v>
      </c>
      <c r="L25" s="50">
        <v>39.9</v>
      </c>
      <c r="M25" s="51">
        <v>345556</v>
      </c>
      <c r="N25" s="56" t="s">
        <v>131</v>
      </c>
      <c r="O25" s="51">
        <v>789825</v>
      </c>
      <c r="P25" s="53">
        <v>2.29</v>
      </c>
      <c r="Q25" s="54">
        <v>746700</v>
      </c>
      <c r="R25" s="57">
        <f t="shared" si="5"/>
        <v>5.78</v>
      </c>
      <c r="T25" s="36">
        <f t="shared" si="0"/>
        <v>6.06</v>
      </c>
      <c r="U25" s="36" t="b">
        <f t="shared" si="1"/>
        <v>0</v>
      </c>
      <c r="V25" s="36">
        <f t="shared" si="2"/>
        <v>5.78</v>
      </c>
      <c r="W25" s="36" t="b">
        <f t="shared" si="3"/>
        <v>0</v>
      </c>
    </row>
    <row r="26" spans="2:23" s="36" customFormat="1" ht="12">
      <c r="B26" s="58"/>
      <c r="C26" s="48"/>
      <c r="D26" s="49" t="s">
        <v>30</v>
      </c>
      <c r="E26" s="50">
        <v>37.9</v>
      </c>
      <c r="F26" s="51">
        <v>288986</v>
      </c>
      <c r="G26" s="52">
        <v>76</v>
      </c>
      <c r="H26" s="51">
        <v>747747</v>
      </c>
      <c r="I26" s="53">
        <v>2.59</v>
      </c>
      <c r="J26" s="54">
        <v>712926</v>
      </c>
      <c r="K26" s="55">
        <f t="shared" si="4"/>
        <v>4.88</v>
      </c>
      <c r="L26" s="50">
        <v>37.9</v>
      </c>
      <c r="M26" s="51">
        <v>288986</v>
      </c>
      <c r="N26" s="56">
        <v>76</v>
      </c>
      <c r="O26" s="51">
        <v>698894</v>
      </c>
      <c r="P26" s="53">
        <v>2.42</v>
      </c>
      <c r="Q26" s="54">
        <v>645660</v>
      </c>
      <c r="R26" s="57">
        <f t="shared" si="5"/>
        <v>8.24</v>
      </c>
      <c r="T26" s="36">
        <f t="shared" si="0"/>
        <v>4.88</v>
      </c>
      <c r="U26" s="36" t="b">
        <f t="shared" si="1"/>
        <v>0</v>
      </c>
      <c r="V26" s="36">
        <f t="shared" si="2"/>
        <v>8.24</v>
      </c>
      <c r="W26" s="36" t="b">
        <f t="shared" si="3"/>
        <v>0</v>
      </c>
    </row>
    <row r="27" spans="2:23" s="36" customFormat="1" ht="12">
      <c r="B27" s="58"/>
      <c r="C27" s="48"/>
      <c r="D27" s="49" t="s">
        <v>132</v>
      </c>
      <c r="E27" s="50">
        <v>40</v>
      </c>
      <c r="F27" s="51">
        <v>316532</v>
      </c>
      <c r="G27" s="52">
        <v>8</v>
      </c>
      <c r="H27" s="51">
        <v>693130</v>
      </c>
      <c r="I27" s="53">
        <v>2.19</v>
      </c>
      <c r="J27" s="54">
        <v>694944</v>
      </c>
      <c r="K27" s="55">
        <f t="shared" si="4"/>
        <v>-0.26</v>
      </c>
      <c r="L27" s="50">
        <v>40</v>
      </c>
      <c r="M27" s="51">
        <v>316532</v>
      </c>
      <c r="N27" s="56">
        <v>8</v>
      </c>
      <c r="O27" s="51">
        <v>675243</v>
      </c>
      <c r="P27" s="53">
        <v>2.13</v>
      </c>
      <c r="Q27" s="54">
        <v>659098</v>
      </c>
      <c r="R27" s="57">
        <f t="shared" si="5"/>
        <v>2.45</v>
      </c>
      <c r="T27" s="36">
        <f t="shared" si="0"/>
        <v>-0.26</v>
      </c>
      <c r="U27" s="36" t="b">
        <f t="shared" si="1"/>
        <v>0</v>
      </c>
      <c r="V27" s="36">
        <f t="shared" si="2"/>
        <v>2.45</v>
      </c>
      <c r="W27" s="36" t="b">
        <f t="shared" si="3"/>
        <v>0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33</v>
      </c>
      <c r="D29" s="60"/>
      <c r="E29" s="68">
        <v>42.8</v>
      </c>
      <c r="F29" s="69">
        <v>276474</v>
      </c>
      <c r="G29" s="70" t="s">
        <v>131</v>
      </c>
      <c r="H29" s="69">
        <v>545500</v>
      </c>
      <c r="I29" s="71">
        <v>1.97</v>
      </c>
      <c r="J29" s="72" t="s">
        <v>19</v>
      </c>
      <c r="K29" s="66" t="str">
        <f t="shared" si="4"/>
        <v>-</v>
      </c>
      <c r="L29" s="68">
        <v>42.8</v>
      </c>
      <c r="M29" s="69">
        <v>276474</v>
      </c>
      <c r="N29" s="73" t="s">
        <v>131</v>
      </c>
      <c r="O29" s="69">
        <v>545500</v>
      </c>
      <c r="P29" s="71">
        <v>1.97</v>
      </c>
      <c r="Q29" s="72" t="s">
        <v>19</v>
      </c>
      <c r="R29" s="66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8"/>
      <c r="C30" s="59" t="s">
        <v>34</v>
      </c>
      <c r="D30" s="60"/>
      <c r="E30" s="68">
        <v>36.7</v>
      </c>
      <c r="F30" s="69">
        <v>294663</v>
      </c>
      <c r="G30" s="70">
        <v>14</v>
      </c>
      <c r="H30" s="69">
        <v>718488</v>
      </c>
      <c r="I30" s="71">
        <v>2.44</v>
      </c>
      <c r="J30" s="72">
        <v>758921</v>
      </c>
      <c r="K30" s="66">
        <f t="shared" si="4"/>
        <v>-5.33</v>
      </c>
      <c r="L30" s="68">
        <v>36.7</v>
      </c>
      <c r="M30" s="69">
        <v>294663</v>
      </c>
      <c r="N30" s="73">
        <v>14</v>
      </c>
      <c r="O30" s="69">
        <v>628682</v>
      </c>
      <c r="P30" s="71">
        <v>2.13</v>
      </c>
      <c r="Q30" s="72">
        <v>646725</v>
      </c>
      <c r="R30" s="66">
        <f t="shared" si="5"/>
        <v>-2.79</v>
      </c>
      <c r="T30" s="36">
        <f t="shared" si="0"/>
        <v>-5.33</v>
      </c>
      <c r="U30" s="36" t="b">
        <f t="shared" si="1"/>
        <v>0</v>
      </c>
      <c r="V30" s="36">
        <f t="shared" si="2"/>
        <v>-2.79</v>
      </c>
      <c r="W30" s="36" t="b">
        <f t="shared" si="3"/>
        <v>0</v>
      </c>
    </row>
    <row r="31" spans="2:23" s="36" customFormat="1" ht="12">
      <c r="B31" s="58"/>
      <c r="C31" s="59" t="s">
        <v>35</v>
      </c>
      <c r="D31" s="60"/>
      <c r="E31" s="68">
        <v>35.4</v>
      </c>
      <c r="F31" s="69">
        <v>294405</v>
      </c>
      <c r="G31" s="70">
        <v>6</v>
      </c>
      <c r="H31" s="69">
        <v>853256</v>
      </c>
      <c r="I31" s="71">
        <v>2.9</v>
      </c>
      <c r="J31" s="72">
        <v>856994</v>
      </c>
      <c r="K31" s="66">
        <f t="shared" si="4"/>
        <v>-0.44</v>
      </c>
      <c r="L31" s="68">
        <v>35.4</v>
      </c>
      <c r="M31" s="69">
        <v>294405</v>
      </c>
      <c r="N31" s="73">
        <v>6</v>
      </c>
      <c r="O31" s="69">
        <v>690546</v>
      </c>
      <c r="P31" s="71">
        <v>2.35</v>
      </c>
      <c r="Q31" s="72">
        <v>728198</v>
      </c>
      <c r="R31" s="66">
        <f t="shared" si="5"/>
        <v>-5.17</v>
      </c>
      <c r="T31" s="36">
        <f t="shared" si="0"/>
        <v>-0.44</v>
      </c>
      <c r="U31" s="36" t="b">
        <f t="shared" si="1"/>
        <v>0</v>
      </c>
      <c r="V31" s="36">
        <f t="shared" si="2"/>
        <v>-5.17</v>
      </c>
      <c r="W31" s="36" t="b">
        <f t="shared" si="3"/>
        <v>0</v>
      </c>
    </row>
    <row r="32" spans="2:23" s="36" customFormat="1" ht="12">
      <c r="B32" s="58"/>
      <c r="C32" s="59" t="s">
        <v>36</v>
      </c>
      <c r="D32" s="60"/>
      <c r="E32" s="68">
        <v>35.9</v>
      </c>
      <c r="F32" s="69">
        <v>292396</v>
      </c>
      <c r="G32" s="70" t="s">
        <v>131</v>
      </c>
      <c r="H32" s="69">
        <v>656483</v>
      </c>
      <c r="I32" s="71">
        <v>2.25</v>
      </c>
      <c r="J32" s="72">
        <v>531708</v>
      </c>
      <c r="K32" s="66">
        <f t="shared" si="4"/>
        <v>23.47</v>
      </c>
      <c r="L32" s="68">
        <v>35.9</v>
      </c>
      <c r="M32" s="69">
        <v>292396</v>
      </c>
      <c r="N32" s="73" t="s">
        <v>131</v>
      </c>
      <c r="O32" s="69">
        <v>496146</v>
      </c>
      <c r="P32" s="71">
        <v>1.7</v>
      </c>
      <c r="Q32" s="72">
        <v>437058</v>
      </c>
      <c r="R32" s="66">
        <f t="shared" si="5"/>
        <v>13.52</v>
      </c>
      <c r="T32" s="36">
        <f t="shared" si="0"/>
        <v>23.47</v>
      </c>
      <c r="U32" s="36" t="b">
        <f t="shared" si="1"/>
        <v>0</v>
      </c>
      <c r="V32" s="36">
        <f t="shared" si="2"/>
        <v>13.52</v>
      </c>
      <c r="W32" s="36" t="b">
        <f t="shared" si="3"/>
        <v>0</v>
      </c>
    </row>
    <row r="33" spans="2:23" s="36" customFormat="1" ht="12">
      <c r="B33" s="58"/>
      <c r="C33" s="74" t="s">
        <v>37</v>
      </c>
      <c r="D33" s="75"/>
      <c r="E33" s="61">
        <v>40.9</v>
      </c>
      <c r="F33" s="62">
        <v>244895</v>
      </c>
      <c r="G33" s="63">
        <v>44</v>
      </c>
      <c r="H33" s="62">
        <v>503944</v>
      </c>
      <c r="I33" s="64">
        <v>2.06</v>
      </c>
      <c r="J33" s="65">
        <v>502975</v>
      </c>
      <c r="K33" s="55">
        <f t="shared" si="4"/>
        <v>0.19</v>
      </c>
      <c r="L33" s="61">
        <v>40.9</v>
      </c>
      <c r="M33" s="62">
        <v>244895</v>
      </c>
      <c r="N33" s="67">
        <v>44</v>
      </c>
      <c r="O33" s="62">
        <v>371329</v>
      </c>
      <c r="P33" s="64">
        <v>1.52</v>
      </c>
      <c r="Q33" s="65">
        <v>365715</v>
      </c>
      <c r="R33" s="57">
        <f t="shared" si="5"/>
        <v>1.54</v>
      </c>
      <c r="T33" s="36">
        <f t="shared" si="0"/>
        <v>0.19</v>
      </c>
      <c r="U33" s="36" t="b">
        <f t="shared" si="1"/>
        <v>0</v>
      </c>
      <c r="V33" s="36">
        <f t="shared" si="2"/>
        <v>1.54</v>
      </c>
      <c r="W33" s="36" t="b">
        <f t="shared" si="3"/>
        <v>0</v>
      </c>
    </row>
    <row r="34" spans="2:23" s="36" customFormat="1" ht="12">
      <c r="B34" s="58"/>
      <c r="C34" s="48"/>
      <c r="D34" s="76" t="s">
        <v>133</v>
      </c>
      <c r="E34" s="50">
        <v>38.1</v>
      </c>
      <c r="F34" s="51">
        <v>227937</v>
      </c>
      <c r="G34" s="52">
        <v>6</v>
      </c>
      <c r="H34" s="51">
        <v>453550</v>
      </c>
      <c r="I34" s="53">
        <v>1.99</v>
      </c>
      <c r="J34" s="54">
        <v>329160</v>
      </c>
      <c r="K34" s="55">
        <f t="shared" si="4"/>
        <v>37.79</v>
      </c>
      <c r="L34" s="50">
        <v>38.1</v>
      </c>
      <c r="M34" s="51">
        <v>227937</v>
      </c>
      <c r="N34" s="56">
        <v>6</v>
      </c>
      <c r="O34" s="51">
        <v>251795</v>
      </c>
      <c r="P34" s="53">
        <v>1.1</v>
      </c>
      <c r="Q34" s="54">
        <v>288804</v>
      </c>
      <c r="R34" s="57">
        <f t="shared" si="5"/>
        <v>-12.81</v>
      </c>
      <c r="T34" s="36">
        <f t="shared" si="0"/>
        <v>37.79</v>
      </c>
      <c r="U34" s="36" t="b">
        <f t="shared" si="1"/>
        <v>0</v>
      </c>
      <c r="V34" s="36">
        <f t="shared" si="2"/>
        <v>-12.81</v>
      </c>
      <c r="W34" s="36" t="b">
        <f t="shared" si="3"/>
        <v>0</v>
      </c>
    </row>
    <row r="35" spans="2:23" s="36" customFormat="1" ht="12">
      <c r="B35" s="58"/>
      <c r="C35" s="48"/>
      <c r="D35" s="76" t="s">
        <v>38</v>
      </c>
      <c r="E35" s="50">
        <v>43.8</v>
      </c>
      <c r="F35" s="51">
        <v>235431</v>
      </c>
      <c r="G35" s="52">
        <v>5</v>
      </c>
      <c r="H35" s="51">
        <v>400003</v>
      </c>
      <c r="I35" s="53">
        <v>1.7</v>
      </c>
      <c r="J35" s="54">
        <v>456233</v>
      </c>
      <c r="K35" s="55">
        <f t="shared" si="4"/>
        <v>-12.32</v>
      </c>
      <c r="L35" s="50">
        <v>43.8</v>
      </c>
      <c r="M35" s="51">
        <v>235431</v>
      </c>
      <c r="N35" s="56">
        <v>5</v>
      </c>
      <c r="O35" s="51">
        <v>348324</v>
      </c>
      <c r="P35" s="53">
        <v>1.48</v>
      </c>
      <c r="Q35" s="54">
        <v>403615</v>
      </c>
      <c r="R35" s="57">
        <f t="shared" si="5"/>
        <v>-13.7</v>
      </c>
      <c r="T35" s="36">
        <f t="shared" si="0"/>
        <v>-12.32</v>
      </c>
      <c r="U35" s="36" t="b">
        <f t="shared" si="1"/>
        <v>0</v>
      </c>
      <c r="V35" s="36">
        <f t="shared" si="2"/>
        <v>-13.7</v>
      </c>
      <c r="W35" s="36" t="b">
        <f t="shared" si="3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42</v>
      </c>
      <c r="F36" s="51">
        <v>249662</v>
      </c>
      <c r="G36" s="52">
        <v>24</v>
      </c>
      <c r="H36" s="51">
        <v>521390</v>
      </c>
      <c r="I36" s="53">
        <v>2.09</v>
      </c>
      <c r="J36" s="54">
        <v>513098</v>
      </c>
      <c r="K36" s="55">
        <f t="shared" si="4"/>
        <v>1.62</v>
      </c>
      <c r="L36" s="50">
        <v>42</v>
      </c>
      <c r="M36" s="51">
        <v>249662</v>
      </c>
      <c r="N36" s="56">
        <v>24</v>
      </c>
      <c r="O36" s="51">
        <v>322885</v>
      </c>
      <c r="P36" s="53">
        <v>1.29</v>
      </c>
      <c r="Q36" s="54">
        <v>279317</v>
      </c>
      <c r="R36" s="57">
        <f t="shared" si="5"/>
        <v>15.6</v>
      </c>
      <c r="T36" s="36">
        <f t="shared" si="0"/>
        <v>1.62</v>
      </c>
      <c r="U36" s="36" t="b">
        <f t="shared" si="1"/>
        <v>0</v>
      </c>
      <c r="V36" s="36">
        <f t="shared" si="2"/>
        <v>15.6</v>
      </c>
      <c r="W36" s="36" t="b">
        <f t="shared" si="3"/>
        <v>0</v>
      </c>
    </row>
    <row r="37" spans="2:23" s="36" customFormat="1" ht="12">
      <c r="B37" s="58"/>
      <c r="C37" s="48"/>
      <c r="D37" s="76" t="s">
        <v>41</v>
      </c>
      <c r="E37" s="50">
        <v>32</v>
      </c>
      <c r="F37" s="51">
        <v>244676</v>
      </c>
      <c r="G37" s="52" t="s">
        <v>131</v>
      </c>
      <c r="H37" s="51">
        <v>725002</v>
      </c>
      <c r="I37" s="53">
        <v>2.96</v>
      </c>
      <c r="J37" s="54">
        <v>695940</v>
      </c>
      <c r="K37" s="55">
        <f t="shared" si="4"/>
        <v>4.18</v>
      </c>
      <c r="L37" s="50">
        <v>32</v>
      </c>
      <c r="M37" s="51">
        <v>244676</v>
      </c>
      <c r="N37" s="56" t="s">
        <v>42</v>
      </c>
      <c r="O37" s="51">
        <v>709948</v>
      </c>
      <c r="P37" s="53">
        <v>2.9</v>
      </c>
      <c r="Q37" s="54">
        <v>680330</v>
      </c>
      <c r="R37" s="57">
        <f t="shared" si="5"/>
        <v>4.35</v>
      </c>
      <c r="T37" s="36">
        <f t="shared" si="0"/>
        <v>4.18</v>
      </c>
      <c r="U37" s="36" t="b">
        <f t="shared" si="1"/>
        <v>0</v>
      </c>
      <c r="V37" s="36">
        <f t="shared" si="2"/>
        <v>4.35</v>
      </c>
      <c r="W37" s="36" t="b">
        <f t="shared" si="3"/>
        <v>0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44</v>
      </c>
      <c r="E39" s="50">
        <v>37.9</v>
      </c>
      <c r="F39" s="51">
        <v>268175</v>
      </c>
      <c r="G39" s="52" t="s">
        <v>129</v>
      </c>
      <c r="H39" s="51">
        <v>607167</v>
      </c>
      <c r="I39" s="53">
        <v>2.26</v>
      </c>
      <c r="J39" s="54">
        <v>644486</v>
      </c>
      <c r="K39" s="55">
        <f t="shared" si="4"/>
        <v>-5.79</v>
      </c>
      <c r="L39" s="50">
        <v>37.9</v>
      </c>
      <c r="M39" s="51">
        <v>268175</v>
      </c>
      <c r="N39" s="56" t="s">
        <v>42</v>
      </c>
      <c r="O39" s="51">
        <v>534263</v>
      </c>
      <c r="P39" s="53">
        <v>1.99</v>
      </c>
      <c r="Q39" s="54">
        <v>462399</v>
      </c>
      <c r="R39" s="57">
        <f t="shared" si="5"/>
        <v>15.54</v>
      </c>
      <c r="T39" s="36">
        <f t="shared" si="0"/>
        <v>-5.79</v>
      </c>
      <c r="U39" s="36" t="b">
        <f t="shared" si="1"/>
        <v>0</v>
      </c>
      <c r="V39" s="36">
        <f t="shared" si="2"/>
        <v>15.54</v>
      </c>
      <c r="W39" s="36" t="b">
        <f t="shared" si="3"/>
        <v>0</v>
      </c>
    </row>
    <row r="40" spans="2:23" s="36" customFormat="1" ht="12">
      <c r="B40" s="58"/>
      <c r="C40" s="48"/>
      <c r="D40" s="49" t="s">
        <v>45</v>
      </c>
      <c r="E40" s="50">
        <v>36.5</v>
      </c>
      <c r="F40" s="51">
        <v>254731</v>
      </c>
      <c r="G40" s="52">
        <v>5</v>
      </c>
      <c r="H40" s="51">
        <v>556203</v>
      </c>
      <c r="I40" s="53">
        <v>2.18</v>
      </c>
      <c r="J40" s="54">
        <v>589909</v>
      </c>
      <c r="K40" s="55">
        <f t="shared" si="4"/>
        <v>-5.71</v>
      </c>
      <c r="L40" s="50">
        <v>36.5</v>
      </c>
      <c r="M40" s="51">
        <v>254731</v>
      </c>
      <c r="N40" s="56">
        <v>5</v>
      </c>
      <c r="O40" s="51">
        <v>532435</v>
      </c>
      <c r="P40" s="53">
        <v>2.09</v>
      </c>
      <c r="Q40" s="54">
        <v>523571</v>
      </c>
      <c r="R40" s="57">
        <f t="shared" si="5"/>
        <v>1.69</v>
      </c>
      <c r="T40" s="36">
        <f t="shared" si="0"/>
        <v>-5.71</v>
      </c>
      <c r="U40" s="36" t="b">
        <f t="shared" si="1"/>
        <v>0</v>
      </c>
      <c r="V40" s="36">
        <f t="shared" si="2"/>
        <v>1.69</v>
      </c>
      <c r="W40" s="36" t="b">
        <f t="shared" si="3"/>
        <v>0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47</v>
      </c>
      <c r="D42" s="77"/>
      <c r="E42" s="68">
        <v>36.3</v>
      </c>
      <c r="F42" s="69">
        <v>257441</v>
      </c>
      <c r="G42" s="70">
        <v>37</v>
      </c>
      <c r="H42" s="69">
        <v>546540</v>
      </c>
      <c r="I42" s="71">
        <v>2.12</v>
      </c>
      <c r="J42" s="72">
        <v>612237</v>
      </c>
      <c r="K42" s="66">
        <f t="shared" si="4"/>
        <v>-10.73</v>
      </c>
      <c r="L42" s="68">
        <v>36.3</v>
      </c>
      <c r="M42" s="69">
        <v>257537</v>
      </c>
      <c r="N42" s="73">
        <v>36</v>
      </c>
      <c r="O42" s="69">
        <v>496608</v>
      </c>
      <c r="P42" s="71">
        <v>1.93</v>
      </c>
      <c r="Q42" s="72">
        <v>540323</v>
      </c>
      <c r="R42" s="66">
        <f t="shared" si="5"/>
        <v>-8.09</v>
      </c>
      <c r="T42" s="36">
        <f t="shared" si="0"/>
        <v>-10.73</v>
      </c>
      <c r="U42" s="36" t="b">
        <f t="shared" si="1"/>
        <v>0</v>
      </c>
      <c r="V42" s="36">
        <f t="shared" si="2"/>
        <v>-8.09</v>
      </c>
      <c r="W42" s="36" t="b">
        <f t="shared" si="3"/>
        <v>0</v>
      </c>
    </row>
    <row r="43" spans="2:23" s="36" customFormat="1" ht="12">
      <c r="B43" s="58"/>
      <c r="C43" s="59" t="s">
        <v>48</v>
      </c>
      <c r="D43" s="77"/>
      <c r="E43" s="68">
        <v>35.9</v>
      </c>
      <c r="F43" s="69">
        <v>301605</v>
      </c>
      <c r="G43" s="70">
        <v>10</v>
      </c>
      <c r="H43" s="69">
        <v>881754</v>
      </c>
      <c r="I43" s="71">
        <v>2.92</v>
      </c>
      <c r="J43" s="72">
        <v>976707</v>
      </c>
      <c r="K43" s="66">
        <f t="shared" si="4"/>
        <v>-9.72</v>
      </c>
      <c r="L43" s="68">
        <v>35.9</v>
      </c>
      <c r="M43" s="69">
        <v>301605</v>
      </c>
      <c r="N43" s="73">
        <v>10</v>
      </c>
      <c r="O43" s="69">
        <v>879083</v>
      </c>
      <c r="P43" s="71">
        <v>2.91</v>
      </c>
      <c r="Q43" s="72">
        <v>975840</v>
      </c>
      <c r="R43" s="66">
        <f t="shared" si="5"/>
        <v>-9.92</v>
      </c>
      <c r="T43" s="36">
        <f t="shared" si="0"/>
        <v>-9.72</v>
      </c>
      <c r="U43" s="36" t="b">
        <f t="shared" si="1"/>
        <v>0</v>
      </c>
      <c r="V43" s="36">
        <f t="shared" si="2"/>
        <v>-9.92</v>
      </c>
      <c r="W43" s="36" t="b">
        <f t="shared" si="3"/>
        <v>0</v>
      </c>
    </row>
    <row r="44" spans="2:23" s="36" customFormat="1" ht="12">
      <c r="B44" s="58"/>
      <c r="C44" s="59" t="s">
        <v>49</v>
      </c>
      <c r="D44" s="77"/>
      <c r="E44" s="68">
        <v>28.4</v>
      </c>
      <c r="F44" s="69">
        <v>225943</v>
      </c>
      <c r="G44" s="70" t="s">
        <v>134</v>
      </c>
      <c r="H44" s="69">
        <v>587452</v>
      </c>
      <c r="I44" s="71">
        <v>2.6</v>
      </c>
      <c r="J44" s="72">
        <v>360194</v>
      </c>
      <c r="K44" s="66">
        <f t="shared" si="4"/>
        <v>63.09</v>
      </c>
      <c r="L44" s="68">
        <v>28.4</v>
      </c>
      <c r="M44" s="69">
        <v>225943</v>
      </c>
      <c r="N44" s="73" t="s">
        <v>134</v>
      </c>
      <c r="O44" s="69">
        <v>542263</v>
      </c>
      <c r="P44" s="71">
        <v>2.4</v>
      </c>
      <c r="Q44" s="72">
        <v>309081</v>
      </c>
      <c r="R44" s="66">
        <f t="shared" si="5"/>
        <v>75.44</v>
      </c>
      <c r="T44" s="36">
        <f t="shared" si="0"/>
        <v>63.09</v>
      </c>
      <c r="U44" s="36" t="b">
        <f t="shared" si="1"/>
        <v>0</v>
      </c>
      <c r="V44" s="36">
        <f t="shared" si="2"/>
        <v>75.44</v>
      </c>
      <c r="W44" s="36" t="b">
        <f t="shared" si="3"/>
        <v>0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51</v>
      </c>
      <c r="D46" s="77"/>
      <c r="E46" s="68">
        <v>34.7</v>
      </c>
      <c r="F46" s="69">
        <v>206725</v>
      </c>
      <c r="G46" s="70">
        <v>4</v>
      </c>
      <c r="H46" s="69">
        <v>353909</v>
      </c>
      <c r="I46" s="71">
        <v>1.71</v>
      </c>
      <c r="J46" s="72">
        <v>363972</v>
      </c>
      <c r="K46" s="66">
        <f t="shared" si="4"/>
        <v>-2.76</v>
      </c>
      <c r="L46" s="68">
        <v>34.7</v>
      </c>
      <c r="M46" s="69">
        <v>206725</v>
      </c>
      <c r="N46" s="73">
        <v>4</v>
      </c>
      <c r="O46" s="69">
        <v>343221</v>
      </c>
      <c r="P46" s="71">
        <v>1.66</v>
      </c>
      <c r="Q46" s="72">
        <v>351539</v>
      </c>
      <c r="R46" s="66">
        <f t="shared" si="5"/>
        <v>-2.37</v>
      </c>
      <c r="T46" s="36">
        <f t="shared" si="0"/>
        <v>-2.76</v>
      </c>
      <c r="U46" s="36" t="b">
        <f t="shared" si="1"/>
        <v>0</v>
      </c>
      <c r="V46" s="36">
        <f t="shared" si="2"/>
        <v>-2.37</v>
      </c>
      <c r="W46" s="36" t="b">
        <f t="shared" si="3"/>
        <v>0</v>
      </c>
    </row>
    <row r="47" spans="2:23" s="36" customFormat="1" ht="12">
      <c r="B47" s="58"/>
      <c r="C47" s="59" t="s">
        <v>52</v>
      </c>
      <c r="D47" s="77"/>
      <c r="E47" s="68">
        <v>37.5</v>
      </c>
      <c r="F47" s="69">
        <v>257018</v>
      </c>
      <c r="G47" s="70">
        <v>10</v>
      </c>
      <c r="H47" s="69">
        <v>640823</v>
      </c>
      <c r="I47" s="71">
        <v>2.49</v>
      </c>
      <c r="J47" s="72">
        <v>663515</v>
      </c>
      <c r="K47" s="66">
        <f t="shared" si="4"/>
        <v>-3.42</v>
      </c>
      <c r="L47" s="68">
        <v>37.5</v>
      </c>
      <c r="M47" s="69">
        <v>257018</v>
      </c>
      <c r="N47" s="73">
        <v>10</v>
      </c>
      <c r="O47" s="69">
        <v>491948</v>
      </c>
      <c r="P47" s="71">
        <v>1.91</v>
      </c>
      <c r="Q47" s="72">
        <v>512328</v>
      </c>
      <c r="R47" s="66">
        <f t="shared" si="5"/>
        <v>-3.98</v>
      </c>
      <c r="T47" s="36">
        <f t="shared" si="0"/>
        <v>-3.42</v>
      </c>
      <c r="U47" s="36" t="b">
        <f t="shared" si="1"/>
        <v>0</v>
      </c>
      <c r="V47" s="36">
        <f t="shared" si="2"/>
        <v>-3.98</v>
      </c>
      <c r="W47" s="36" t="b">
        <f t="shared" si="3"/>
        <v>0</v>
      </c>
    </row>
    <row r="48" spans="2:23" s="36" customFormat="1" ht="12.75" thickBot="1">
      <c r="B48" s="58"/>
      <c r="C48" s="78" t="s">
        <v>53</v>
      </c>
      <c r="D48" s="79"/>
      <c r="E48" s="50">
        <v>32.6</v>
      </c>
      <c r="F48" s="51">
        <v>257943</v>
      </c>
      <c r="G48" s="52">
        <v>8</v>
      </c>
      <c r="H48" s="51">
        <v>629113</v>
      </c>
      <c r="I48" s="53">
        <v>2.44</v>
      </c>
      <c r="J48" s="54">
        <v>636778</v>
      </c>
      <c r="K48" s="55">
        <f t="shared" si="4"/>
        <v>-1.2</v>
      </c>
      <c r="L48" s="50">
        <v>32.6</v>
      </c>
      <c r="M48" s="51">
        <v>257943</v>
      </c>
      <c r="N48" s="56">
        <v>8</v>
      </c>
      <c r="O48" s="51">
        <v>545272</v>
      </c>
      <c r="P48" s="53">
        <v>2.11</v>
      </c>
      <c r="Q48" s="54">
        <v>615024</v>
      </c>
      <c r="R48" s="57">
        <f t="shared" si="5"/>
        <v>-11.34</v>
      </c>
      <c r="T48" s="36">
        <f t="shared" si="0"/>
        <v>-1.2</v>
      </c>
      <c r="U48" s="36" t="b">
        <f t="shared" si="1"/>
        <v>0</v>
      </c>
      <c r="V48" s="36">
        <f t="shared" si="2"/>
        <v>-11.34</v>
      </c>
      <c r="W48" s="36" t="b">
        <f t="shared" si="3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38.8</v>
      </c>
      <c r="F49" s="84">
        <v>309901</v>
      </c>
      <c r="G49" s="85">
        <v>34</v>
      </c>
      <c r="H49" s="84">
        <v>795273</v>
      </c>
      <c r="I49" s="86">
        <v>2.57</v>
      </c>
      <c r="J49" s="87">
        <v>773441</v>
      </c>
      <c r="K49" s="88">
        <f t="shared" si="4"/>
        <v>2.82</v>
      </c>
      <c r="L49" s="83">
        <v>38.8</v>
      </c>
      <c r="M49" s="84">
        <v>309901</v>
      </c>
      <c r="N49" s="89">
        <v>34</v>
      </c>
      <c r="O49" s="84">
        <v>751317.20310284</v>
      </c>
      <c r="P49" s="86">
        <v>2.42</v>
      </c>
      <c r="Q49" s="87">
        <v>700997.104346666</v>
      </c>
      <c r="R49" s="88">
        <f t="shared" si="5"/>
        <v>7.18</v>
      </c>
      <c r="T49" s="36">
        <f t="shared" si="0"/>
        <v>2.82</v>
      </c>
      <c r="U49" s="36" t="b">
        <f t="shared" si="1"/>
        <v>0</v>
      </c>
      <c r="V49" s="36">
        <f t="shared" si="2"/>
        <v>7.18</v>
      </c>
      <c r="W49" s="36" t="b">
        <f t="shared" si="3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38.1</v>
      </c>
      <c r="F50" s="69">
        <v>291188</v>
      </c>
      <c r="G50" s="70">
        <v>79</v>
      </c>
      <c r="H50" s="69">
        <v>695860</v>
      </c>
      <c r="I50" s="71">
        <v>2.39</v>
      </c>
      <c r="J50" s="72">
        <v>669398</v>
      </c>
      <c r="K50" s="66">
        <f t="shared" si="4"/>
        <v>3.95</v>
      </c>
      <c r="L50" s="68">
        <v>38.1</v>
      </c>
      <c r="M50" s="69">
        <v>291188</v>
      </c>
      <c r="N50" s="73">
        <v>79</v>
      </c>
      <c r="O50" s="69">
        <v>640892.218031864</v>
      </c>
      <c r="P50" s="71">
        <v>2.2</v>
      </c>
      <c r="Q50" s="72">
        <v>605937.409648983</v>
      </c>
      <c r="R50" s="66">
        <f t="shared" si="5"/>
        <v>5.77</v>
      </c>
      <c r="T50" s="36">
        <f t="shared" si="0"/>
        <v>3.95</v>
      </c>
      <c r="U50" s="36" t="b">
        <f t="shared" si="1"/>
        <v>0</v>
      </c>
      <c r="V50" s="36">
        <f t="shared" si="2"/>
        <v>5.77</v>
      </c>
      <c r="W50" s="36" t="b">
        <f t="shared" si="3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37.1</v>
      </c>
      <c r="F51" s="69">
        <v>265251</v>
      </c>
      <c r="G51" s="70">
        <v>60</v>
      </c>
      <c r="H51" s="69">
        <v>650639</v>
      </c>
      <c r="I51" s="71">
        <v>2.45</v>
      </c>
      <c r="J51" s="72">
        <v>633137</v>
      </c>
      <c r="K51" s="66">
        <f t="shared" si="4"/>
        <v>2.76</v>
      </c>
      <c r="L51" s="68">
        <v>37.1</v>
      </c>
      <c r="M51" s="69">
        <v>265251</v>
      </c>
      <c r="N51" s="73">
        <v>60</v>
      </c>
      <c r="O51" s="69">
        <v>604636.413557802</v>
      </c>
      <c r="P51" s="71">
        <v>2.28</v>
      </c>
      <c r="Q51" s="72">
        <v>574411.549941496</v>
      </c>
      <c r="R51" s="66">
        <f t="shared" si="5"/>
        <v>5.26</v>
      </c>
      <c r="T51" s="36">
        <f t="shared" si="0"/>
        <v>2.76</v>
      </c>
      <c r="U51" s="36" t="b">
        <f t="shared" si="1"/>
        <v>0</v>
      </c>
      <c r="V51" s="36">
        <f t="shared" si="2"/>
        <v>5.26</v>
      </c>
      <c r="W51" s="36" t="b">
        <f t="shared" si="3"/>
        <v>0</v>
      </c>
    </row>
    <row r="52" spans="2:23" s="36" customFormat="1" ht="12">
      <c r="B52" s="58"/>
      <c r="C52" s="90"/>
      <c r="D52" s="91" t="s">
        <v>60</v>
      </c>
      <c r="E52" s="68">
        <v>36.9</v>
      </c>
      <c r="F52" s="69">
        <v>256911</v>
      </c>
      <c r="G52" s="70">
        <v>55</v>
      </c>
      <c r="H52" s="69">
        <v>572630</v>
      </c>
      <c r="I52" s="71">
        <v>2.23</v>
      </c>
      <c r="J52" s="72">
        <v>581563</v>
      </c>
      <c r="K52" s="66">
        <f t="shared" si="4"/>
        <v>-1.54</v>
      </c>
      <c r="L52" s="68">
        <v>36.9</v>
      </c>
      <c r="M52" s="69">
        <v>256911</v>
      </c>
      <c r="N52" s="73">
        <v>55</v>
      </c>
      <c r="O52" s="69">
        <v>520026.944942596</v>
      </c>
      <c r="P52" s="71">
        <v>2.02</v>
      </c>
      <c r="Q52" s="72">
        <v>524646.630812003</v>
      </c>
      <c r="R52" s="66">
        <f t="shared" si="5"/>
        <v>-0.88</v>
      </c>
      <c r="T52" s="36">
        <f t="shared" si="0"/>
        <v>-1.54</v>
      </c>
      <c r="U52" s="36" t="b">
        <f t="shared" si="1"/>
        <v>0</v>
      </c>
      <c r="V52" s="36">
        <f t="shared" si="2"/>
        <v>-0.88</v>
      </c>
      <c r="W52" s="36" t="b">
        <f t="shared" si="3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38.1</v>
      </c>
      <c r="F53" s="69">
        <v>292353</v>
      </c>
      <c r="G53" s="70">
        <v>228</v>
      </c>
      <c r="H53" s="69">
        <v>721642</v>
      </c>
      <c r="I53" s="71">
        <v>2.47</v>
      </c>
      <c r="J53" s="72">
        <v>704261</v>
      </c>
      <c r="K53" s="66">
        <f t="shared" si="4"/>
        <v>2.47</v>
      </c>
      <c r="L53" s="68">
        <v>38.1</v>
      </c>
      <c r="M53" s="69">
        <v>292353</v>
      </c>
      <c r="N53" s="73">
        <v>228</v>
      </c>
      <c r="O53" s="69">
        <v>673139</v>
      </c>
      <c r="P53" s="71">
        <v>2.3</v>
      </c>
      <c r="Q53" s="72">
        <v>637935</v>
      </c>
      <c r="R53" s="66">
        <f t="shared" si="5"/>
        <v>5.52</v>
      </c>
      <c r="T53" s="36">
        <f t="shared" si="0"/>
        <v>2.47</v>
      </c>
      <c r="U53" s="36" t="b">
        <f t="shared" si="1"/>
        <v>0</v>
      </c>
      <c r="V53" s="36">
        <f t="shared" si="2"/>
        <v>5.52</v>
      </c>
      <c r="W53" s="36" t="b">
        <f t="shared" si="3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37.5</v>
      </c>
      <c r="F54" s="69">
        <v>247121</v>
      </c>
      <c r="G54" s="70">
        <v>131</v>
      </c>
      <c r="H54" s="69">
        <v>570350</v>
      </c>
      <c r="I54" s="71">
        <v>2.31</v>
      </c>
      <c r="J54" s="72">
        <v>553968</v>
      </c>
      <c r="K54" s="66">
        <f t="shared" si="4"/>
        <v>2.96</v>
      </c>
      <c r="L54" s="68">
        <v>37.4</v>
      </c>
      <c r="M54" s="69">
        <v>246926</v>
      </c>
      <c r="N54" s="73">
        <v>127</v>
      </c>
      <c r="O54" s="69">
        <v>497825.346358927</v>
      </c>
      <c r="P54" s="71">
        <v>2.02</v>
      </c>
      <c r="Q54" s="72">
        <v>477625.261051139</v>
      </c>
      <c r="R54" s="66">
        <f t="shared" si="5"/>
        <v>4.23</v>
      </c>
      <c r="T54" s="36">
        <f t="shared" si="0"/>
        <v>2.96</v>
      </c>
      <c r="U54" s="36" t="b">
        <f t="shared" si="1"/>
        <v>0</v>
      </c>
      <c r="V54" s="36">
        <f t="shared" si="2"/>
        <v>4.23</v>
      </c>
      <c r="W54" s="36" t="b">
        <f t="shared" si="3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39.7</v>
      </c>
      <c r="F55" s="69">
        <v>256416</v>
      </c>
      <c r="G55" s="70">
        <v>59</v>
      </c>
      <c r="H55" s="69">
        <v>538202</v>
      </c>
      <c r="I55" s="71">
        <v>2.1</v>
      </c>
      <c r="J55" s="72">
        <v>522147</v>
      </c>
      <c r="K55" s="66">
        <f t="shared" si="4"/>
        <v>3.07</v>
      </c>
      <c r="L55" s="68">
        <v>39.7</v>
      </c>
      <c r="M55" s="69">
        <v>255247</v>
      </c>
      <c r="N55" s="73">
        <v>57</v>
      </c>
      <c r="O55" s="69">
        <v>443595.375397667</v>
      </c>
      <c r="P55" s="71">
        <v>1.74</v>
      </c>
      <c r="Q55" s="72">
        <v>425723.125674218</v>
      </c>
      <c r="R55" s="66">
        <f t="shared" si="5"/>
        <v>4.2</v>
      </c>
      <c r="T55" s="36">
        <f t="shared" si="0"/>
        <v>3.07</v>
      </c>
      <c r="U55" s="36" t="b">
        <f t="shared" si="1"/>
        <v>0</v>
      </c>
      <c r="V55" s="36">
        <f t="shared" si="2"/>
        <v>4.2</v>
      </c>
      <c r="W55" s="36" t="b">
        <f t="shared" si="3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41.9</v>
      </c>
      <c r="F56" s="69">
        <v>277246</v>
      </c>
      <c r="G56" s="70">
        <v>13</v>
      </c>
      <c r="H56" s="69">
        <v>548613</v>
      </c>
      <c r="I56" s="71">
        <v>1.98</v>
      </c>
      <c r="J56" s="72">
        <v>572916</v>
      </c>
      <c r="K56" s="66">
        <f t="shared" si="4"/>
        <v>-4.24</v>
      </c>
      <c r="L56" s="68">
        <v>41.9</v>
      </c>
      <c r="M56" s="69">
        <v>277246</v>
      </c>
      <c r="N56" s="73">
        <v>13</v>
      </c>
      <c r="O56" s="69">
        <v>376975.862068966</v>
      </c>
      <c r="P56" s="71">
        <v>1.36</v>
      </c>
      <c r="Q56" s="72">
        <v>404167.247863248</v>
      </c>
      <c r="R56" s="66">
        <f t="shared" si="5"/>
        <v>-6.73</v>
      </c>
      <c r="T56" s="36">
        <f t="shared" si="0"/>
        <v>-4.24</v>
      </c>
      <c r="U56" s="36" t="b">
        <f t="shared" si="1"/>
        <v>0</v>
      </c>
      <c r="V56" s="36">
        <f t="shared" si="2"/>
        <v>-6.73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37.8</v>
      </c>
      <c r="F57" s="69">
        <v>248498</v>
      </c>
      <c r="G57" s="70">
        <v>203</v>
      </c>
      <c r="H57" s="69">
        <v>566205</v>
      </c>
      <c r="I57" s="71">
        <v>2.28</v>
      </c>
      <c r="J57" s="72">
        <v>550028</v>
      </c>
      <c r="K57" s="66">
        <f t="shared" si="4"/>
        <v>2.94</v>
      </c>
      <c r="L57" s="68">
        <v>37.7</v>
      </c>
      <c r="M57" s="69">
        <v>248196</v>
      </c>
      <c r="N57" s="73">
        <v>197</v>
      </c>
      <c r="O57" s="69">
        <v>490139</v>
      </c>
      <c r="P57" s="71">
        <v>1.97</v>
      </c>
      <c r="Q57" s="72">
        <v>470476</v>
      </c>
      <c r="R57" s="66">
        <f t="shared" si="5"/>
        <v>4.18</v>
      </c>
      <c r="T57" s="36">
        <f t="shared" si="0"/>
        <v>2.94</v>
      </c>
      <c r="U57" s="36" t="b">
        <f t="shared" si="1"/>
        <v>0</v>
      </c>
      <c r="V57" s="36">
        <f t="shared" si="2"/>
        <v>4.18</v>
      </c>
      <c r="W57" s="36" t="b">
        <f t="shared" si="3"/>
        <v>0</v>
      </c>
    </row>
    <row r="58" spans="2:23" s="36" customFormat="1" ht="12.75" thickBot="1">
      <c r="B58" s="93"/>
      <c r="C58" s="94" t="s">
        <v>68</v>
      </c>
      <c r="D58" s="95"/>
      <c r="E58" s="96">
        <v>37.2</v>
      </c>
      <c r="F58" s="97">
        <v>306559</v>
      </c>
      <c r="G58" s="98">
        <v>6</v>
      </c>
      <c r="H58" s="97">
        <v>765531</v>
      </c>
      <c r="I58" s="99">
        <v>2.5</v>
      </c>
      <c r="J58" s="100">
        <v>738604</v>
      </c>
      <c r="K58" s="101">
        <f t="shared" si="4"/>
        <v>3.65</v>
      </c>
      <c r="L58" s="96">
        <v>37.2</v>
      </c>
      <c r="M58" s="97">
        <v>306559</v>
      </c>
      <c r="N58" s="102">
        <v>6</v>
      </c>
      <c r="O58" s="97">
        <v>711299.72583668</v>
      </c>
      <c r="P58" s="99">
        <v>2.32</v>
      </c>
      <c r="Q58" s="100">
        <v>694388.095928566</v>
      </c>
      <c r="R58" s="101">
        <f t="shared" si="5"/>
        <v>2.44</v>
      </c>
      <c r="T58" s="36">
        <f t="shared" si="0"/>
        <v>3.65</v>
      </c>
      <c r="U58" s="36" t="b">
        <f t="shared" si="1"/>
        <v>0</v>
      </c>
      <c r="V58" s="36">
        <f t="shared" si="2"/>
        <v>2.44</v>
      </c>
      <c r="W58" s="36" t="b">
        <f t="shared" si="3"/>
        <v>0</v>
      </c>
    </row>
    <row r="59" spans="2:23" s="36" customFormat="1" ht="12">
      <c r="B59" s="103" t="s">
        <v>69</v>
      </c>
      <c r="C59" s="104" t="s">
        <v>70</v>
      </c>
      <c r="D59" s="105"/>
      <c r="E59" s="83">
        <v>38.2</v>
      </c>
      <c r="F59" s="84">
        <v>292083</v>
      </c>
      <c r="G59" s="85">
        <v>204</v>
      </c>
      <c r="H59" s="84">
        <v>740715</v>
      </c>
      <c r="I59" s="86">
        <v>2.54</v>
      </c>
      <c r="J59" s="87">
        <v>713093</v>
      </c>
      <c r="K59" s="88">
        <f t="shared" si="4"/>
        <v>3.87</v>
      </c>
      <c r="L59" s="83">
        <v>38.2</v>
      </c>
      <c r="M59" s="84">
        <v>292083</v>
      </c>
      <c r="N59" s="89">
        <v>204</v>
      </c>
      <c r="O59" s="84">
        <v>694868</v>
      </c>
      <c r="P59" s="86">
        <v>2.38</v>
      </c>
      <c r="Q59" s="87">
        <v>652894</v>
      </c>
      <c r="R59" s="88">
        <f t="shared" si="5"/>
        <v>6.43</v>
      </c>
      <c r="T59" s="36">
        <f t="shared" si="0"/>
        <v>3.87</v>
      </c>
      <c r="U59" s="36" t="b">
        <f t="shared" si="1"/>
        <v>0</v>
      </c>
      <c r="V59" s="36">
        <f t="shared" si="2"/>
        <v>6.43</v>
      </c>
      <c r="W59" s="36" t="b">
        <f t="shared" si="3"/>
        <v>0</v>
      </c>
    </row>
    <row r="60" spans="2:23" s="36" customFormat="1" ht="12">
      <c r="B60" s="106"/>
      <c r="C60" s="107" t="s">
        <v>71</v>
      </c>
      <c r="D60" s="108"/>
      <c r="E60" s="68">
        <v>38</v>
      </c>
      <c r="F60" s="69">
        <v>301894</v>
      </c>
      <c r="G60" s="70">
        <v>4</v>
      </c>
      <c r="H60" s="69">
        <v>786241</v>
      </c>
      <c r="I60" s="71">
        <v>2.6</v>
      </c>
      <c r="J60" s="72">
        <v>829243</v>
      </c>
      <c r="K60" s="66">
        <f t="shared" si="4"/>
        <v>-5.19</v>
      </c>
      <c r="L60" s="68">
        <v>38</v>
      </c>
      <c r="M60" s="69">
        <v>301894</v>
      </c>
      <c r="N60" s="73">
        <v>4</v>
      </c>
      <c r="O60" s="69">
        <v>712263</v>
      </c>
      <c r="P60" s="71">
        <v>2.36</v>
      </c>
      <c r="Q60" s="72">
        <v>712560</v>
      </c>
      <c r="R60" s="66">
        <f t="shared" si="5"/>
        <v>-0.04</v>
      </c>
      <c r="T60" s="36">
        <f t="shared" si="0"/>
        <v>-5.19</v>
      </c>
      <c r="U60" s="36" t="b">
        <f t="shared" si="1"/>
        <v>0</v>
      </c>
      <c r="V60" s="36">
        <f t="shared" si="2"/>
        <v>-0.04</v>
      </c>
      <c r="W60" s="36" t="b">
        <f t="shared" si="3"/>
        <v>0</v>
      </c>
    </row>
    <row r="61" spans="2:23" s="36" customFormat="1" ht="12">
      <c r="B61" s="106"/>
      <c r="C61" s="107" t="s">
        <v>72</v>
      </c>
      <c r="D61" s="108"/>
      <c r="E61" s="61">
        <v>37.6</v>
      </c>
      <c r="F61" s="62">
        <v>282160</v>
      </c>
      <c r="G61" s="63">
        <v>229</v>
      </c>
      <c r="H61" s="62">
        <v>639035</v>
      </c>
      <c r="I61" s="64">
        <v>2.26</v>
      </c>
      <c r="J61" s="65">
        <v>614804</v>
      </c>
      <c r="K61" s="66">
        <f t="shared" si="4"/>
        <v>3.94</v>
      </c>
      <c r="L61" s="61">
        <v>37.6</v>
      </c>
      <c r="M61" s="62">
        <v>282304</v>
      </c>
      <c r="N61" s="67">
        <v>223</v>
      </c>
      <c r="O61" s="62">
        <v>575373</v>
      </c>
      <c r="P61" s="64">
        <v>2.04</v>
      </c>
      <c r="Q61" s="65">
        <v>529484</v>
      </c>
      <c r="R61" s="66">
        <f t="shared" si="5"/>
        <v>8.67</v>
      </c>
      <c r="T61" s="36">
        <f t="shared" si="0"/>
        <v>3.94</v>
      </c>
      <c r="U61" s="36" t="b">
        <f t="shared" si="1"/>
        <v>0</v>
      </c>
      <c r="V61" s="36">
        <f t="shared" si="2"/>
        <v>8.67</v>
      </c>
      <c r="W61" s="36" t="b">
        <f t="shared" si="3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74</v>
      </c>
      <c r="C63" s="104" t="s">
        <v>75</v>
      </c>
      <c r="D63" s="105"/>
      <c r="E63" s="83">
        <v>38.7</v>
      </c>
      <c r="F63" s="84">
        <v>292401</v>
      </c>
      <c r="G63" s="85">
        <v>137</v>
      </c>
      <c r="H63" s="84">
        <v>726216</v>
      </c>
      <c r="I63" s="86">
        <v>2.48</v>
      </c>
      <c r="J63" s="87">
        <v>713528</v>
      </c>
      <c r="K63" s="88">
        <f t="shared" si="4"/>
        <v>1.78</v>
      </c>
      <c r="L63" s="83">
        <v>38.7</v>
      </c>
      <c r="M63" s="84">
        <v>292451</v>
      </c>
      <c r="N63" s="89">
        <v>135</v>
      </c>
      <c r="O63" s="84">
        <v>680206</v>
      </c>
      <c r="P63" s="86">
        <v>2.33</v>
      </c>
      <c r="Q63" s="87">
        <v>662920</v>
      </c>
      <c r="R63" s="88">
        <f t="shared" si="5"/>
        <v>2.61</v>
      </c>
      <c r="T63" s="36">
        <f t="shared" si="0"/>
        <v>1.78</v>
      </c>
      <c r="U63" s="36" t="b">
        <f t="shared" si="1"/>
        <v>0</v>
      </c>
      <c r="V63" s="36">
        <f t="shared" si="2"/>
        <v>2.61</v>
      </c>
      <c r="W63" s="36" t="b">
        <f t="shared" si="3"/>
        <v>0</v>
      </c>
    </row>
    <row r="64" spans="2:23" s="36" customFormat="1" ht="12">
      <c r="B64" s="58" t="s">
        <v>76</v>
      </c>
      <c r="C64" s="107" t="s">
        <v>77</v>
      </c>
      <c r="D64" s="108"/>
      <c r="E64" s="68">
        <v>37.9</v>
      </c>
      <c r="F64" s="69">
        <v>290754</v>
      </c>
      <c r="G64" s="70">
        <v>144</v>
      </c>
      <c r="H64" s="69">
        <v>691666</v>
      </c>
      <c r="I64" s="71">
        <v>2.38</v>
      </c>
      <c r="J64" s="72">
        <v>665676</v>
      </c>
      <c r="K64" s="66">
        <f t="shared" si="4"/>
        <v>3.9</v>
      </c>
      <c r="L64" s="68">
        <v>37.9</v>
      </c>
      <c r="M64" s="69">
        <v>290860</v>
      </c>
      <c r="N64" s="73">
        <v>141</v>
      </c>
      <c r="O64" s="69">
        <v>621331</v>
      </c>
      <c r="P64" s="71">
        <v>2.14</v>
      </c>
      <c r="Q64" s="72">
        <v>590521</v>
      </c>
      <c r="R64" s="66">
        <f t="shared" si="5"/>
        <v>5.22</v>
      </c>
      <c r="T64" s="36">
        <f t="shared" si="0"/>
        <v>3.9</v>
      </c>
      <c r="U64" s="36" t="b">
        <f t="shared" si="1"/>
        <v>0</v>
      </c>
      <c r="V64" s="36">
        <f t="shared" si="2"/>
        <v>5.22</v>
      </c>
      <c r="W64" s="36" t="b">
        <f t="shared" si="3"/>
        <v>0</v>
      </c>
    </row>
    <row r="65" spans="2:23" s="36" customFormat="1" ht="12.75" thickBot="1">
      <c r="B65" s="93" t="s">
        <v>39</v>
      </c>
      <c r="C65" s="110" t="s">
        <v>78</v>
      </c>
      <c r="D65" s="111"/>
      <c r="E65" s="96">
        <v>37.6</v>
      </c>
      <c r="F65" s="97">
        <v>286135</v>
      </c>
      <c r="G65" s="98">
        <v>156</v>
      </c>
      <c r="H65" s="97">
        <v>706090</v>
      </c>
      <c r="I65" s="99">
        <v>2.47</v>
      </c>
      <c r="J65" s="100">
        <v>687582</v>
      </c>
      <c r="K65" s="101">
        <f t="shared" si="4"/>
        <v>2.69</v>
      </c>
      <c r="L65" s="96">
        <v>37.6</v>
      </c>
      <c r="M65" s="97">
        <v>286185</v>
      </c>
      <c r="N65" s="102">
        <v>155</v>
      </c>
      <c r="O65" s="97">
        <v>659471</v>
      </c>
      <c r="P65" s="99">
        <v>2.3</v>
      </c>
      <c r="Q65" s="100">
        <v>614904</v>
      </c>
      <c r="R65" s="101">
        <f t="shared" si="5"/>
        <v>7.25</v>
      </c>
      <c r="T65" s="36">
        <f t="shared" si="0"/>
        <v>2.69</v>
      </c>
      <c r="U65" s="36" t="b">
        <f t="shared" si="1"/>
        <v>0</v>
      </c>
      <c r="V65" s="36">
        <f t="shared" si="2"/>
        <v>7.25</v>
      </c>
      <c r="W65" s="36" t="b">
        <f t="shared" si="3"/>
        <v>0</v>
      </c>
    </row>
    <row r="66" spans="2:23" s="36" customFormat="1" ht="12.75" thickBot="1">
      <c r="B66" s="112" t="s">
        <v>79</v>
      </c>
      <c r="C66" s="113"/>
      <c r="D66" s="113"/>
      <c r="E66" s="114">
        <v>38</v>
      </c>
      <c r="F66" s="115">
        <v>289053</v>
      </c>
      <c r="G66" s="116">
        <v>437</v>
      </c>
      <c r="H66" s="115">
        <v>709486</v>
      </c>
      <c r="I66" s="117">
        <v>2.45</v>
      </c>
      <c r="J66" s="118">
        <v>692452</v>
      </c>
      <c r="K66" s="119">
        <f t="shared" si="4"/>
        <v>2.46</v>
      </c>
      <c r="L66" s="114">
        <v>38</v>
      </c>
      <c r="M66" s="115">
        <v>289112</v>
      </c>
      <c r="N66" s="120">
        <v>431</v>
      </c>
      <c r="O66" s="115">
        <v>658230</v>
      </c>
      <c r="P66" s="117">
        <v>2.28</v>
      </c>
      <c r="Q66" s="118">
        <v>626894</v>
      </c>
      <c r="R66" s="119">
        <f t="shared" si="5"/>
        <v>5</v>
      </c>
      <c r="T66" s="36">
        <f t="shared" si="0"/>
        <v>2.46</v>
      </c>
      <c r="U66" s="36" t="b">
        <f t="shared" si="1"/>
        <v>0</v>
      </c>
      <c r="V66" s="36">
        <f t="shared" si="2"/>
        <v>5</v>
      </c>
      <c r="W66" s="36" t="b">
        <f t="shared" si="3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7">
      <selection activeCell="A1" sqref="A1:IV16384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2" width="9.125" style="127" customWidth="1"/>
    <col min="13" max="13" width="8.625" style="127" customWidth="1"/>
    <col min="14" max="14" width="9.375" style="127" customWidth="1"/>
    <col min="15" max="15" width="8.625" style="127" customWidth="1"/>
    <col min="16" max="16384" width="9.00390625" style="127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81</v>
      </c>
    </row>
    <row r="2" spans="1:15" ht="14.25" thickBot="1">
      <c r="A2" s="128" t="s">
        <v>82</v>
      </c>
      <c r="B2" s="129" t="s">
        <v>83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84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85</v>
      </c>
      <c r="B5" s="148">
        <v>38</v>
      </c>
      <c r="C5" s="149">
        <v>288706</v>
      </c>
      <c r="D5" s="149">
        <v>353</v>
      </c>
      <c r="E5" s="149">
        <v>724958</v>
      </c>
      <c r="F5" s="150">
        <v>2.51</v>
      </c>
      <c r="G5" s="151">
        <v>751457</v>
      </c>
      <c r="H5" s="152">
        <f aca="true" t="shared" si="0" ref="H5:H11">ROUND((E5-G5)/G5*100,2)</f>
        <v>-3.53</v>
      </c>
      <c r="I5" s="153" t="s">
        <v>19</v>
      </c>
      <c r="J5" s="154" t="s">
        <v>19</v>
      </c>
      <c r="K5" s="155">
        <v>346</v>
      </c>
      <c r="L5" s="149">
        <v>669142</v>
      </c>
      <c r="M5" s="156">
        <v>2.32</v>
      </c>
      <c r="N5" s="151">
        <v>682994</v>
      </c>
      <c r="O5" s="157">
        <f aca="true" t="shared" si="1" ref="O5:O11">ROUND((L5-N5)/N5*100,2)</f>
        <v>-2.03</v>
      </c>
    </row>
    <row r="6" spans="1:15" ht="13.5">
      <c r="A6" s="147" t="s">
        <v>86</v>
      </c>
      <c r="B6" s="158">
        <v>38.5</v>
      </c>
      <c r="C6" s="159">
        <v>294531</v>
      </c>
      <c r="D6" s="160">
        <v>348</v>
      </c>
      <c r="E6" s="159">
        <v>738947</v>
      </c>
      <c r="F6" s="161">
        <v>2.51</v>
      </c>
      <c r="G6" s="162">
        <v>724958</v>
      </c>
      <c r="H6" s="163">
        <f t="shared" si="0"/>
        <v>1.93</v>
      </c>
      <c r="I6" s="164" t="s">
        <v>19</v>
      </c>
      <c r="J6" s="165" t="s">
        <v>19</v>
      </c>
      <c r="K6" s="166">
        <v>333</v>
      </c>
      <c r="L6" s="159">
        <v>685732</v>
      </c>
      <c r="M6" s="167">
        <v>2.33</v>
      </c>
      <c r="N6" s="162">
        <v>669142</v>
      </c>
      <c r="O6" s="157">
        <f t="shared" si="1"/>
        <v>2.48</v>
      </c>
    </row>
    <row r="7" spans="1:15" ht="13.5">
      <c r="A7" s="147" t="s">
        <v>87</v>
      </c>
      <c r="B7" s="148">
        <v>38.6</v>
      </c>
      <c r="C7" s="149">
        <v>289851</v>
      </c>
      <c r="D7" s="149">
        <v>408</v>
      </c>
      <c r="E7" s="149">
        <v>746231</v>
      </c>
      <c r="F7" s="161">
        <v>2.57</v>
      </c>
      <c r="G7" s="162">
        <v>738947</v>
      </c>
      <c r="H7" s="152">
        <f t="shared" si="0"/>
        <v>0.99</v>
      </c>
      <c r="I7" s="164" t="s">
        <v>19</v>
      </c>
      <c r="J7" s="165" t="s">
        <v>19</v>
      </c>
      <c r="K7" s="166">
        <v>406</v>
      </c>
      <c r="L7" s="159">
        <v>692205</v>
      </c>
      <c r="M7" s="167">
        <v>2.39</v>
      </c>
      <c r="N7" s="162">
        <v>685732</v>
      </c>
      <c r="O7" s="157">
        <f t="shared" si="1"/>
        <v>0.94</v>
      </c>
    </row>
    <row r="8" spans="1:15" ht="13.5">
      <c r="A8" s="147" t="s">
        <v>135</v>
      </c>
      <c r="B8" s="148">
        <v>38.7</v>
      </c>
      <c r="C8" s="149">
        <v>290996</v>
      </c>
      <c r="D8" s="149">
        <v>394</v>
      </c>
      <c r="E8" s="149">
        <v>752933</v>
      </c>
      <c r="F8" s="150">
        <v>2.59</v>
      </c>
      <c r="G8" s="151">
        <v>746231</v>
      </c>
      <c r="H8" s="152">
        <f t="shared" si="0"/>
        <v>0.9</v>
      </c>
      <c r="I8" s="153" t="s">
        <v>19</v>
      </c>
      <c r="J8" s="154" t="s">
        <v>19</v>
      </c>
      <c r="K8" s="155">
        <v>394</v>
      </c>
      <c r="L8" s="149">
        <v>706673</v>
      </c>
      <c r="M8" s="156">
        <v>2.43</v>
      </c>
      <c r="N8" s="151">
        <v>692205</v>
      </c>
      <c r="O8" s="157">
        <f t="shared" si="1"/>
        <v>2.09</v>
      </c>
    </row>
    <row r="9" spans="1:15" ht="13.5">
      <c r="A9" s="147" t="s">
        <v>136</v>
      </c>
      <c r="B9" s="168">
        <v>38.5</v>
      </c>
      <c r="C9" s="149">
        <v>289708</v>
      </c>
      <c r="D9" s="149">
        <v>393</v>
      </c>
      <c r="E9" s="149">
        <v>770145</v>
      </c>
      <c r="F9" s="150">
        <v>2.66</v>
      </c>
      <c r="G9" s="151">
        <v>752933</v>
      </c>
      <c r="H9" s="152">
        <f t="shared" si="0"/>
        <v>2.29</v>
      </c>
      <c r="I9" s="169">
        <v>38.5</v>
      </c>
      <c r="J9" s="170">
        <v>289833</v>
      </c>
      <c r="K9" s="171">
        <v>390</v>
      </c>
      <c r="L9" s="149">
        <v>725198</v>
      </c>
      <c r="M9" s="156">
        <v>2.5</v>
      </c>
      <c r="N9" s="151">
        <v>706673</v>
      </c>
      <c r="O9" s="157">
        <f t="shared" si="1"/>
        <v>2.62</v>
      </c>
    </row>
    <row r="10" spans="1:15" ht="13.5">
      <c r="A10" s="147" t="s">
        <v>137</v>
      </c>
      <c r="B10" s="172">
        <v>38.6</v>
      </c>
      <c r="C10" s="173">
        <v>293236</v>
      </c>
      <c r="D10" s="173">
        <v>431</v>
      </c>
      <c r="E10" s="173">
        <v>781310</v>
      </c>
      <c r="F10" s="174">
        <v>2.66</v>
      </c>
      <c r="G10" s="175">
        <v>770145</v>
      </c>
      <c r="H10" s="176">
        <f t="shared" si="0"/>
        <v>1.45</v>
      </c>
      <c r="I10" s="177">
        <v>38.6</v>
      </c>
      <c r="J10" s="178">
        <v>293304</v>
      </c>
      <c r="K10" s="179">
        <v>426</v>
      </c>
      <c r="L10" s="173">
        <v>748792</v>
      </c>
      <c r="M10" s="180">
        <v>2.55</v>
      </c>
      <c r="N10" s="175">
        <v>725198</v>
      </c>
      <c r="O10" s="181">
        <f t="shared" si="1"/>
        <v>3.25</v>
      </c>
    </row>
    <row r="11" spans="1:15" ht="13.5">
      <c r="A11" s="147" t="s">
        <v>138</v>
      </c>
      <c r="B11" s="182">
        <v>38.3</v>
      </c>
      <c r="C11" s="149">
        <v>289182</v>
      </c>
      <c r="D11" s="149">
        <v>438</v>
      </c>
      <c r="E11" s="149">
        <v>785097</v>
      </c>
      <c r="F11" s="150">
        <v>2.71</v>
      </c>
      <c r="G11" s="151">
        <v>781310</v>
      </c>
      <c r="H11" s="183">
        <f t="shared" si="0"/>
        <v>0.48</v>
      </c>
      <c r="I11" s="169">
        <v>38.3</v>
      </c>
      <c r="J11" s="170">
        <v>289186</v>
      </c>
      <c r="K11" s="155">
        <v>435</v>
      </c>
      <c r="L11" s="149">
        <v>742596</v>
      </c>
      <c r="M11" s="156">
        <v>2.57</v>
      </c>
      <c r="N11" s="151">
        <v>748792</v>
      </c>
      <c r="O11" s="157">
        <f t="shared" si="1"/>
        <v>-0.83</v>
      </c>
    </row>
    <row r="12" spans="1:15" ht="13.5">
      <c r="A12" s="184" t="s">
        <v>139</v>
      </c>
      <c r="B12" s="185">
        <v>37.9</v>
      </c>
      <c r="C12" s="186">
        <v>289325</v>
      </c>
      <c r="D12" s="186">
        <v>414</v>
      </c>
      <c r="E12" s="186">
        <v>709315</v>
      </c>
      <c r="F12" s="187">
        <v>2.45</v>
      </c>
      <c r="G12" s="151">
        <v>785097</v>
      </c>
      <c r="H12" s="183">
        <f>ROUND((E12-G12)/G12*100,2)</f>
        <v>-9.65</v>
      </c>
      <c r="I12" s="188">
        <v>37.9</v>
      </c>
      <c r="J12" s="186">
        <v>289321</v>
      </c>
      <c r="K12" s="186">
        <v>412</v>
      </c>
      <c r="L12" s="186">
        <v>609208</v>
      </c>
      <c r="M12" s="187">
        <v>2.11</v>
      </c>
      <c r="N12" s="151">
        <v>742596</v>
      </c>
      <c r="O12" s="157">
        <f>ROUND((L12-N12)/N12*100,2)</f>
        <v>-17.96</v>
      </c>
    </row>
    <row r="13" spans="1:15" ht="14.25" thickBot="1">
      <c r="A13" s="189" t="s">
        <v>140</v>
      </c>
      <c r="B13" s="190">
        <v>37.8</v>
      </c>
      <c r="C13" s="191">
        <v>287295</v>
      </c>
      <c r="D13" s="192">
        <v>411</v>
      </c>
      <c r="E13" s="191">
        <v>692452</v>
      </c>
      <c r="F13" s="193">
        <v>2.41</v>
      </c>
      <c r="G13" s="194">
        <v>709315</v>
      </c>
      <c r="H13" s="195">
        <f>ROUND((E13-G13)/G13*100,2)</f>
        <v>-2.38</v>
      </c>
      <c r="I13" s="190">
        <v>37.8</v>
      </c>
      <c r="J13" s="191">
        <v>287369</v>
      </c>
      <c r="K13" s="192">
        <v>406</v>
      </c>
      <c r="L13" s="191">
        <v>626894</v>
      </c>
      <c r="M13" s="193">
        <v>2.18</v>
      </c>
      <c r="N13" s="194">
        <v>609208</v>
      </c>
      <c r="O13" s="196">
        <f>ROUND((L13-N13)/N13*100,2)</f>
        <v>2.9</v>
      </c>
    </row>
    <row r="14" spans="1:15" ht="13.5">
      <c r="A14" s="197" t="s">
        <v>88</v>
      </c>
      <c r="B14" s="198">
        <v>38</v>
      </c>
      <c r="C14" s="199">
        <v>289053</v>
      </c>
      <c r="D14" s="200">
        <v>437</v>
      </c>
      <c r="E14" s="199">
        <v>709486</v>
      </c>
      <c r="F14" s="201">
        <v>2.45</v>
      </c>
      <c r="G14" s="199">
        <v>692452</v>
      </c>
      <c r="H14" s="202">
        <f>IF(R14=TRUE,"-",ROUND((E14-G14)/G14*100,2))</f>
        <v>2.46</v>
      </c>
      <c r="I14" s="198">
        <v>38</v>
      </c>
      <c r="J14" s="199">
        <v>289112</v>
      </c>
      <c r="K14" s="200">
        <v>431</v>
      </c>
      <c r="L14" s="199">
        <v>658230</v>
      </c>
      <c r="M14" s="201">
        <v>2.28</v>
      </c>
      <c r="N14" s="199">
        <v>626894</v>
      </c>
      <c r="O14" s="202">
        <f>IF(T14=TRUE,"-",ROUND((L14-N14)/N14*100,2))</f>
        <v>5</v>
      </c>
    </row>
    <row r="15" spans="1:15" ht="14.25" thickBot="1">
      <c r="A15" s="203" t="s">
        <v>89</v>
      </c>
      <c r="B15" s="204">
        <v>37.8</v>
      </c>
      <c r="C15" s="205">
        <v>287295</v>
      </c>
      <c r="D15" s="206">
        <v>411</v>
      </c>
      <c r="E15" s="205">
        <v>692452</v>
      </c>
      <c r="F15" s="207">
        <v>2.41</v>
      </c>
      <c r="G15" s="208">
        <v>709315</v>
      </c>
      <c r="H15" s="209">
        <f>ROUND((E15-G15)/G15*100,2)</f>
        <v>-2.38</v>
      </c>
      <c r="I15" s="204">
        <v>37.8</v>
      </c>
      <c r="J15" s="205">
        <v>287369</v>
      </c>
      <c r="K15" s="206">
        <v>406</v>
      </c>
      <c r="L15" s="205">
        <v>626894</v>
      </c>
      <c r="M15" s="207">
        <v>2.18</v>
      </c>
      <c r="N15" s="208">
        <v>609208</v>
      </c>
      <c r="O15" s="210">
        <f>ROUND((L15-N15)/N15*100,2)</f>
        <v>2.9</v>
      </c>
    </row>
    <row r="16" spans="1:15" ht="14.25" thickBot="1">
      <c r="A16" s="211" t="s">
        <v>90</v>
      </c>
      <c r="B16" s="212">
        <f aca="true" t="shared" si="2" ref="B16:O16">B14-B15</f>
        <v>0.20000000000000284</v>
      </c>
      <c r="C16" s="213">
        <f t="shared" si="2"/>
        <v>1758</v>
      </c>
      <c r="D16" s="214">
        <f t="shared" si="2"/>
        <v>26</v>
      </c>
      <c r="E16" s="213">
        <f t="shared" si="2"/>
        <v>17034</v>
      </c>
      <c r="F16" s="215">
        <f t="shared" si="2"/>
        <v>0.040000000000000036</v>
      </c>
      <c r="G16" s="216">
        <f t="shared" si="2"/>
        <v>-16863</v>
      </c>
      <c r="H16" s="210">
        <f t="shared" si="2"/>
        <v>4.84</v>
      </c>
      <c r="I16" s="217">
        <f t="shared" si="2"/>
        <v>0.20000000000000284</v>
      </c>
      <c r="J16" s="218">
        <f t="shared" si="2"/>
        <v>1743</v>
      </c>
      <c r="K16" s="214">
        <f t="shared" si="2"/>
        <v>25</v>
      </c>
      <c r="L16" s="213">
        <f t="shared" si="2"/>
        <v>31336</v>
      </c>
      <c r="M16" s="215">
        <f t="shared" si="2"/>
        <v>0.09999999999999964</v>
      </c>
      <c r="N16" s="216">
        <f t="shared" si="2"/>
        <v>17686</v>
      </c>
      <c r="O16" s="210">
        <f t="shared" si="2"/>
        <v>2.1</v>
      </c>
    </row>
    <row r="17" spans="1:15" ht="13.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 thickBot="1">
      <c r="A24" s="219"/>
      <c r="B24" s="219"/>
      <c r="C24" s="219"/>
      <c r="D24" s="219"/>
      <c r="E24" s="219"/>
      <c r="F24" s="219"/>
      <c r="G24" s="219"/>
      <c r="H24" s="219"/>
      <c r="I24" s="219"/>
      <c r="J24" s="125"/>
      <c r="K24" s="125"/>
      <c r="L24" s="125"/>
      <c r="M24" s="125"/>
      <c r="N24" s="125"/>
      <c r="O24" s="125"/>
    </row>
    <row r="25" spans="1:15" ht="13.5">
      <c r="A25" s="220"/>
      <c r="B25" s="221"/>
      <c r="C25" s="221"/>
      <c r="D25" s="221"/>
      <c r="E25" s="221"/>
      <c r="F25" s="221"/>
      <c r="G25" s="221"/>
      <c r="H25" s="221"/>
      <c r="I25" s="221"/>
      <c r="J25" s="222"/>
      <c r="K25" s="223"/>
      <c r="L25" s="223"/>
      <c r="M25" s="223"/>
      <c r="N25" s="223"/>
      <c r="O25" s="224"/>
    </row>
    <row r="26" spans="1:15" ht="13.5" customHeight="1">
      <c r="A26" s="225" t="s">
        <v>91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</row>
    <row r="27" spans="1:15" ht="13.5">
      <c r="A27" s="225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8" t="s">
        <v>92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</row>
    <row r="29" spans="1:15" ht="19.5" customHeight="1">
      <c r="A29" s="228" t="s">
        <v>93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1:15" ht="25.5" customHeight="1">
      <c r="A30" s="231" t="s">
        <v>94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95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96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99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101</v>
      </c>
      <c r="B39" s="250"/>
      <c r="C39" s="250"/>
      <c r="D39" s="250"/>
      <c r="E39" s="250"/>
      <c r="F39" s="250" t="s">
        <v>102</v>
      </c>
      <c r="G39" s="251"/>
      <c r="H39" s="251"/>
      <c r="I39" s="243"/>
      <c r="J39" s="243"/>
      <c r="K39" s="243"/>
      <c r="L39" s="252"/>
      <c r="M39" s="252" t="s">
        <v>103</v>
      </c>
      <c r="N39" s="243"/>
      <c r="O39" s="244"/>
    </row>
    <row r="40" spans="1:15" ht="13.5">
      <c r="A40" s="249" t="s">
        <v>104</v>
      </c>
      <c r="B40" s="250"/>
      <c r="C40" s="250"/>
      <c r="D40" s="250"/>
      <c r="E40" s="250"/>
      <c r="F40" s="250" t="s">
        <v>105</v>
      </c>
      <c r="G40" s="251"/>
      <c r="H40" s="251"/>
      <c r="I40" s="243"/>
      <c r="J40" s="243"/>
      <c r="K40" s="243"/>
      <c r="L40" s="252"/>
      <c r="M40" s="252" t="s">
        <v>106</v>
      </c>
      <c r="N40" s="243"/>
      <c r="O40" s="244"/>
    </row>
    <row r="41" spans="1:15" ht="13.5">
      <c r="A41" s="249" t="s">
        <v>107</v>
      </c>
      <c r="B41" s="250"/>
      <c r="C41" s="250"/>
      <c r="D41" s="250"/>
      <c r="E41" s="250"/>
      <c r="F41" s="250" t="s">
        <v>108</v>
      </c>
      <c r="G41" s="251"/>
      <c r="H41" s="251"/>
      <c r="I41" s="243"/>
      <c r="J41" s="243"/>
      <c r="K41" s="243"/>
      <c r="L41" s="252"/>
      <c r="M41" s="243" t="s">
        <v>109</v>
      </c>
      <c r="N41" s="243"/>
      <c r="O41" s="244"/>
    </row>
    <row r="42" spans="1:15" ht="13.5">
      <c r="A42" s="249" t="s">
        <v>110</v>
      </c>
      <c r="B42" s="250"/>
      <c r="C42" s="250"/>
      <c r="D42" s="250"/>
      <c r="E42" s="250"/>
      <c r="F42" s="250" t="s">
        <v>111</v>
      </c>
      <c r="G42" s="251"/>
      <c r="H42" s="251"/>
      <c r="I42" s="243"/>
      <c r="J42" s="243"/>
      <c r="K42" s="243"/>
      <c r="L42" s="252"/>
      <c r="M42" s="252" t="s">
        <v>112</v>
      </c>
      <c r="N42" s="243"/>
      <c r="O42" s="244"/>
    </row>
    <row r="43" spans="1:15" ht="13.5">
      <c r="A43" s="249" t="s">
        <v>113</v>
      </c>
      <c r="B43" s="250"/>
      <c r="C43" s="250"/>
      <c r="D43" s="250"/>
      <c r="E43" s="250"/>
      <c r="F43" s="250" t="s">
        <v>114</v>
      </c>
      <c r="G43" s="251"/>
      <c r="H43" s="251"/>
      <c r="I43" s="243"/>
      <c r="J43" s="243"/>
      <c r="K43" s="243"/>
      <c r="L43" s="252"/>
      <c r="M43" s="252" t="s">
        <v>115</v>
      </c>
      <c r="N43" s="243"/>
      <c r="O43" s="244"/>
    </row>
    <row r="44" spans="1:15" ht="13.5">
      <c r="A44" s="253"/>
      <c r="B44" s="254"/>
      <c r="C44" s="254"/>
      <c r="D44" s="243"/>
      <c r="E44" s="125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25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117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118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119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28">
      <selection activeCell="R32" sqref="R3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4</v>
      </c>
      <c r="K6" s="25"/>
      <c r="L6" s="23"/>
      <c r="M6" s="23"/>
      <c r="N6" s="23"/>
      <c r="O6" s="23"/>
      <c r="P6" s="23"/>
      <c r="Q6" s="24" t="s">
        <v>4</v>
      </c>
      <c r="R6" s="25"/>
    </row>
    <row r="7" spans="2:18" s="9" customFormat="1" ht="42" customHeight="1" thickBot="1">
      <c r="B7" s="26"/>
      <c r="C7" s="27"/>
      <c r="D7" s="28"/>
      <c r="E7" s="29" t="s">
        <v>5</v>
      </c>
      <c r="F7" s="30" t="s">
        <v>6</v>
      </c>
      <c r="G7" s="30" t="s">
        <v>7</v>
      </c>
      <c r="H7" s="30" t="s">
        <v>8</v>
      </c>
      <c r="I7" s="31" t="s">
        <v>9</v>
      </c>
      <c r="J7" s="32" t="s">
        <v>10</v>
      </c>
      <c r="K7" s="33" t="s">
        <v>11</v>
      </c>
      <c r="L7" s="30" t="s">
        <v>5</v>
      </c>
      <c r="M7" s="30" t="s">
        <v>6</v>
      </c>
      <c r="N7" s="30" t="s">
        <v>7</v>
      </c>
      <c r="O7" s="30" t="s">
        <v>12</v>
      </c>
      <c r="P7" s="31" t="s">
        <v>9</v>
      </c>
      <c r="Q7" s="32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38.8</v>
      </c>
      <c r="F8" s="41">
        <v>299328</v>
      </c>
      <c r="G8" s="42">
        <v>95</v>
      </c>
      <c r="H8" s="41">
        <v>749188</v>
      </c>
      <c r="I8" s="43">
        <v>2.5</v>
      </c>
      <c r="J8" s="44">
        <v>723147</v>
      </c>
      <c r="K8" s="45">
        <f>IF(U8=TRUE,"-",ROUND((H8-J8)/J8*100,2))</f>
        <v>3.6</v>
      </c>
      <c r="L8" s="40">
        <v>38.8</v>
      </c>
      <c r="M8" s="41">
        <v>299292</v>
      </c>
      <c r="N8" s="46">
        <v>94</v>
      </c>
      <c r="O8" s="41">
        <v>714935</v>
      </c>
      <c r="P8" s="43">
        <v>2.39</v>
      </c>
      <c r="Q8" s="44">
        <v>685749</v>
      </c>
      <c r="R8" s="45">
        <f>IF(W8=TRUE,"-",ROUND((O8-Q8)/Q8*100,2))</f>
        <v>4.26</v>
      </c>
      <c r="T8" s="36">
        <f>ROUND((H8-J8)/J8*100,2)</f>
        <v>3.6</v>
      </c>
      <c r="U8" s="36" t="b">
        <f>ISERROR(T8)</f>
        <v>0</v>
      </c>
      <c r="V8" s="36">
        <f>ROUND((O8-Q8)/Q8*100,2)</f>
        <v>4.26</v>
      </c>
      <c r="W8" s="36" t="b">
        <f>ISERROR(V8)</f>
        <v>0</v>
      </c>
    </row>
    <row r="9" spans="2:23" s="36" customFormat="1" ht="12">
      <c r="B9" s="47"/>
      <c r="C9" s="48"/>
      <c r="D9" s="49" t="s">
        <v>125</v>
      </c>
      <c r="E9" s="50">
        <v>38.1</v>
      </c>
      <c r="F9" s="51">
        <v>270246</v>
      </c>
      <c r="G9" s="52">
        <v>9</v>
      </c>
      <c r="H9" s="51">
        <v>646431</v>
      </c>
      <c r="I9" s="53">
        <v>2.39</v>
      </c>
      <c r="J9" s="54">
        <v>640793</v>
      </c>
      <c r="K9" s="55">
        <f>IF(U9=TRUE,"-",ROUND((H9-J9)/J9*100,2))</f>
        <v>0.88</v>
      </c>
      <c r="L9" s="50">
        <v>38.1</v>
      </c>
      <c r="M9" s="51">
        <v>270246</v>
      </c>
      <c r="N9" s="56">
        <v>9</v>
      </c>
      <c r="O9" s="51">
        <v>629832</v>
      </c>
      <c r="P9" s="53">
        <v>2.33</v>
      </c>
      <c r="Q9" s="54">
        <v>623381</v>
      </c>
      <c r="R9" s="57">
        <f>IF(W9=TRUE,"-",ROUND((O9-Q9)/Q9*100,2))</f>
        <v>1.03</v>
      </c>
      <c r="T9" s="36">
        <f aca="true" t="shared" si="0" ref="T9:T66">ROUND((H9-J9)/J9*100,2)</f>
        <v>0.88</v>
      </c>
      <c r="U9" s="36" t="b">
        <f aca="true" t="shared" si="1" ref="U9:U66">ISERROR(T9)</f>
        <v>0</v>
      </c>
      <c r="V9" s="36">
        <f aca="true" t="shared" si="2" ref="V9:V66">ROUND((O9-Q9)/Q9*100,2)</f>
        <v>1.03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35.9</v>
      </c>
      <c r="F10" s="51">
        <v>270309</v>
      </c>
      <c r="G10" s="52" t="s">
        <v>127</v>
      </c>
      <c r="H10" s="51">
        <v>612030</v>
      </c>
      <c r="I10" s="53">
        <v>2.26</v>
      </c>
      <c r="J10" s="54">
        <v>478897</v>
      </c>
      <c r="K10" s="55">
        <f aca="true" t="shared" si="4" ref="K10:K66">IF(U10=TRUE,"-",ROUND((H10-J10)/J10*100,2))</f>
        <v>27.8</v>
      </c>
      <c r="L10" s="50">
        <v>35.9</v>
      </c>
      <c r="M10" s="51">
        <v>270309</v>
      </c>
      <c r="N10" s="56" t="s">
        <v>127</v>
      </c>
      <c r="O10" s="51">
        <v>601461</v>
      </c>
      <c r="P10" s="53">
        <v>2.23</v>
      </c>
      <c r="Q10" s="54">
        <v>461896</v>
      </c>
      <c r="R10" s="57">
        <f aca="true" t="shared" si="5" ref="R10:R66">IF(W10=TRUE,"-",ROUND((O10-Q10)/Q10*100,2))</f>
        <v>30.22</v>
      </c>
      <c r="T10" s="36">
        <f t="shared" si="0"/>
        <v>27.8</v>
      </c>
      <c r="U10" s="36" t="b">
        <f t="shared" si="1"/>
        <v>0</v>
      </c>
      <c r="V10" s="36">
        <f t="shared" si="2"/>
        <v>30.22</v>
      </c>
      <c r="W10" s="36" t="b">
        <f t="shared" si="3"/>
        <v>0</v>
      </c>
    </row>
    <row r="11" spans="2:23" s="36" customFormat="1" ht="12">
      <c r="B11" s="47"/>
      <c r="C11" s="48"/>
      <c r="D11" s="49" t="s">
        <v>126</v>
      </c>
      <c r="E11" s="50" t="s">
        <v>19</v>
      </c>
      <c r="F11" s="51" t="s">
        <v>19</v>
      </c>
      <c r="G11" s="52" t="s">
        <v>19</v>
      </c>
      <c r="H11" s="51" t="s">
        <v>19</v>
      </c>
      <c r="I11" s="53" t="s">
        <v>19</v>
      </c>
      <c r="J11" s="54" t="s">
        <v>19</v>
      </c>
      <c r="K11" s="55" t="str">
        <f t="shared" si="4"/>
        <v>-</v>
      </c>
      <c r="L11" s="50" t="s">
        <v>19</v>
      </c>
      <c r="M11" s="51" t="s">
        <v>19</v>
      </c>
      <c r="N11" s="56" t="s">
        <v>19</v>
      </c>
      <c r="O11" s="51" t="s">
        <v>19</v>
      </c>
      <c r="P11" s="53" t="s">
        <v>19</v>
      </c>
      <c r="Q11" s="54" t="s">
        <v>19</v>
      </c>
      <c r="R11" s="57" t="str">
        <f t="shared" si="5"/>
        <v>-</v>
      </c>
      <c r="T11" s="36" t="e">
        <f t="shared" si="0"/>
        <v>#VALUE!</v>
      </c>
      <c r="U11" s="36" t="b">
        <f t="shared" si="1"/>
        <v>1</v>
      </c>
      <c r="V11" s="36" t="e">
        <f t="shared" si="2"/>
        <v>#VALUE!</v>
      </c>
      <c r="W11" s="36" t="b">
        <f t="shared" si="3"/>
        <v>1</v>
      </c>
    </row>
    <row r="12" spans="2:23" s="36" customFormat="1" ht="12">
      <c r="B12" s="47"/>
      <c r="C12" s="48"/>
      <c r="D12" s="49" t="s">
        <v>16</v>
      </c>
      <c r="E12" s="50">
        <v>38.5</v>
      </c>
      <c r="F12" s="51">
        <v>279768</v>
      </c>
      <c r="G12" s="52">
        <v>19</v>
      </c>
      <c r="H12" s="51">
        <v>674921</v>
      </c>
      <c r="I12" s="53">
        <v>2.41</v>
      </c>
      <c r="J12" s="54">
        <v>720515</v>
      </c>
      <c r="K12" s="55">
        <f t="shared" si="4"/>
        <v>-6.33</v>
      </c>
      <c r="L12" s="50">
        <v>38.5</v>
      </c>
      <c r="M12" s="51">
        <v>279768</v>
      </c>
      <c r="N12" s="56">
        <v>19</v>
      </c>
      <c r="O12" s="51">
        <v>622086</v>
      </c>
      <c r="P12" s="53">
        <v>2.22</v>
      </c>
      <c r="Q12" s="54">
        <v>639774</v>
      </c>
      <c r="R12" s="57">
        <f t="shared" si="5"/>
        <v>-2.76</v>
      </c>
      <c r="T12" s="36">
        <f t="shared" si="0"/>
        <v>-6.33</v>
      </c>
      <c r="U12" s="36" t="b">
        <f t="shared" si="1"/>
        <v>0</v>
      </c>
      <c r="V12" s="36">
        <f t="shared" si="2"/>
        <v>-2.76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36.7</v>
      </c>
      <c r="F13" s="51">
        <v>232287</v>
      </c>
      <c r="G13" s="52" t="s">
        <v>143</v>
      </c>
      <c r="H13" s="51">
        <v>403611</v>
      </c>
      <c r="I13" s="53">
        <v>1.74</v>
      </c>
      <c r="J13" s="54">
        <v>413337</v>
      </c>
      <c r="K13" s="55">
        <f t="shared" si="4"/>
        <v>-2.35</v>
      </c>
      <c r="L13" s="50">
        <v>36.7</v>
      </c>
      <c r="M13" s="51">
        <v>232287</v>
      </c>
      <c r="N13" s="56" t="s">
        <v>143</v>
      </c>
      <c r="O13" s="51">
        <v>297237</v>
      </c>
      <c r="P13" s="53">
        <v>1.28</v>
      </c>
      <c r="Q13" s="54">
        <v>318117</v>
      </c>
      <c r="R13" s="57">
        <f t="shared" si="5"/>
        <v>-6.56</v>
      </c>
      <c r="T13" s="36">
        <f t="shared" si="0"/>
        <v>-2.35</v>
      </c>
      <c r="U13" s="36" t="b">
        <f t="shared" si="1"/>
        <v>0</v>
      </c>
      <c r="V13" s="36">
        <f t="shared" si="2"/>
        <v>-6.56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38.4</v>
      </c>
      <c r="F14" s="51">
        <v>307492</v>
      </c>
      <c r="G14" s="52">
        <v>11</v>
      </c>
      <c r="H14" s="51">
        <v>893880</v>
      </c>
      <c r="I14" s="53">
        <v>2.91</v>
      </c>
      <c r="J14" s="54">
        <v>863450</v>
      </c>
      <c r="K14" s="55">
        <f t="shared" si="4"/>
        <v>3.52</v>
      </c>
      <c r="L14" s="50">
        <v>38.4</v>
      </c>
      <c r="M14" s="51">
        <v>307492</v>
      </c>
      <c r="N14" s="56">
        <v>11</v>
      </c>
      <c r="O14" s="51">
        <v>886986</v>
      </c>
      <c r="P14" s="53">
        <v>2.88</v>
      </c>
      <c r="Q14" s="54">
        <v>855047</v>
      </c>
      <c r="R14" s="57">
        <f t="shared" si="5"/>
        <v>3.74</v>
      </c>
      <c r="T14" s="36">
        <f t="shared" si="0"/>
        <v>3.52</v>
      </c>
      <c r="U14" s="36" t="b">
        <f t="shared" si="1"/>
        <v>0</v>
      </c>
      <c r="V14" s="36">
        <f t="shared" si="2"/>
        <v>3.74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35.2</v>
      </c>
      <c r="F16" s="51">
        <v>278487</v>
      </c>
      <c r="G16" s="52">
        <v>5</v>
      </c>
      <c r="H16" s="51">
        <v>727752</v>
      </c>
      <c r="I16" s="53">
        <v>2.61</v>
      </c>
      <c r="J16" s="54">
        <v>773960</v>
      </c>
      <c r="K16" s="55">
        <f t="shared" si="4"/>
        <v>-5.97</v>
      </c>
      <c r="L16" s="50">
        <v>35.1</v>
      </c>
      <c r="M16" s="51">
        <v>276982</v>
      </c>
      <c r="N16" s="56">
        <v>4</v>
      </c>
      <c r="O16" s="51">
        <v>711444</v>
      </c>
      <c r="P16" s="53">
        <v>2.57</v>
      </c>
      <c r="Q16" s="54">
        <v>699952</v>
      </c>
      <c r="R16" s="57">
        <f t="shared" si="5"/>
        <v>1.64</v>
      </c>
      <c r="T16" s="36">
        <f t="shared" si="0"/>
        <v>-5.97</v>
      </c>
      <c r="U16" s="36" t="b">
        <f t="shared" si="1"/>
        <v>0</v>
      </c>
      <c r="V16" s="36">
        <f t="shared" si="2"/>
        <v>1.64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37.1</v>
      </c>
      <c r="F17" s="51">
        <v>271743</v>
      </c>
      <c r="G17" s="52" t="s">
        <v>134</v>
      </c>
      <c r="H17" s="51">
        <v>695157</v>
      </c>
      <c r="I17" s="53">
        <v>2.56</v>
      </c>
      <c r="J17" s="54">
        <v>668551</v>
      </c>
      <c r="K17" s="55">
        <f t="shared" si="4"/>
        <v>3.98</v>
      </c>
      <c r="L17" s="50">
        <v>37.1</v>
      </c>
      <c r="M17" s="51">
        <v>271743</v>
      </c>
      <c r="N17" s="56" t="s">
        <v>134</v>
      </c>
      <c r="O17" s="51">
        <v>681187</v>
      </c>
      <c r="P17" s="53">
        <v>2.51</v>
      </c>
      <c r="Q17" s="54">
        <v>665030</v>
      </c>
      <c r="R17" s="57">
        <f t="shared" si="5"/>
        <v>2.43</v>
      </c>
      <c r="T17" s="36">
        <f t="shared" si="0"/>
        <v>3.98</v>
      </c>
      <c r="U17" s="36" t="b">
        <f t="shared" si="1"/>
        <v>0</v>
      </c>
      <c r="V17" s="36">
        <f t="shared" si="2"/>
        <v>2.43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42.6</v>
      </c>
      <c r="F18" s="51">
        <v>277293</v>
      </c>
      <c r="G18" s="52" t="s">
        <v>129</v>
      </c>
      <c r="H18" s="51">
        <v>682923</v>
      </c>
      <c r="I18" s="53">
        <v>2.46</v>
      </c>
      <c r="J18" s="54">
        <v>444707</v>
      </c>
      <c r="K18" s="55">
        <f t="shared" si="4"/>
        <v>53.57</v>
      </c>
      <c r="L18" s="50">
        <v>42.6</v>
      </c>
      <c r="M18" s="51">
        <v>277293</v>
      </c>
      <c r="N18" s="56" t="s">
        <v>129</v>
      </c>
      <c r="O18" s="51">
        <v>451937</v>
      </c>
      <c r="P18" s="53">
        <v>1.63</v>
      </c>
      <c r="Q18" s="54">
        <v>426329</v>
      </c>
      <c r="R18" s="57">
        <f t="shared" si="5"/>
        <v>6.01</v>
      </c>
      <c r="T18" s="36">
        <f t="shared" si="0"/>
        <v>53.57</v>
      </c>
      <c r="U18" s="36" t="b">
        <f t="shared" si="1"/>
        <v>0</v>
      </c>
      <c r="V18" s="36">
        <f t="shared" si="2"/>
        <v>6.01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 t="s">
        <v>19</v>
      </c>
      <c r="F19" s="51" t="s">
        <v>19</v>
      </c>
      <c r="G19" s="52" t="s">
        <v>19</v>
      </c>
      <c r="H19" s="51" t="s">
        <v>19</v>
      </c>
      <c r="I19" s="53" t="s">
        <v>19</v>
      </c>
      <c r="J19" s="54" t="s">
        <v>19</v>
      </c>
      <c r="K19" s="55" t="str">
        <f t="shared" si="4"/>
        <v>-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 t="s">
        <v>19</v>
      </c>
      <c r="R19" s="57" t="str">
        <f t="shared" si="5"/>
        <v>-</v>
      </c>
      <c r="T19" s="36" t="e">
        <f t="shared" si="0"/>
        <v>#VALUE!</v>
      </c>
      <c r="U19" s="36" t="b">
        <f t="shared" si="1"/>
        <v>1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39.8</v>
      </c>
      <c r="F20" s="51">
        <v>302779</v>
      </c>
      <c r="G20" s="52">
        <v>4</v>
      </c>
      <c r="H20" s="51">
        <v>669194</v>
      </c>
      <c r="I20" s="53">
        <v>2.21</v>
      </c>
      <c r="J20" s="54">
        <v>642399</v>
      </c>
      <c r="K20" s="55">
        <f t="shared" si="4"/>
        <v>4.17</v>
      </c>
      <c r="L20" s="50">
        <v>39.8</v>
      </c>
      <c r="M20" s="51">
        <v>302779</v>
      </c>
      <c r="N20" s="56">
        <v>4</v>
      </c>
      <c r="O20" s="51">
        <v>570083</v>
      </c>
      <c r="P20" s="53">
        <v>1.88</v>
      </c>
      <c r="Q20" s="54">
        <v>561082</v>
      </c>
      <c r="R20" s="57">
        <f t="shared" si="5"/>
        <v>1.6</v>
      </c>
      <c r="T20" s="36">
        <f t="shared" si="0"/>
        <v>4.17</v>
      </c>
      <c r="U20" s="36" t="b">
        <f t="shared" si="1"/>
        <v>0</v>
      </c>
      <c r="V20" s="36">
        <f t="shared" si="2"/>
        <v>1.6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36.7</v>
      </c>
      <c r="F21" s="51">
        <v>240407</v>
      </c>
      <c r="G21" s="52" t="s">
        <v>129</v>
      </c>
      <c r="H21" s="51">
        <v>591896</v>
      </c>
      <c r="I21" s="53">
        <v>2.46</v>
      </c>
      <c r="J21" s="54">
        <v>575864</v>
      </c>
      <c r="K21" s="55">
        <f t="shared" si="4"/>
        <v>2.78</v>
      </c>
      <c r="L21" s="50">
        <v>36.7</v>
      </c>
      <c r="M21" s="51">
        <v>240407</v>
      </c>
      <c r="N21" s="56" t="s">
        <v>129</v>
      </c>
      <c r="O21" s="51">
        <v>482982</v>
      </c>
      <c r="P21" s="53">
        <v>2.01</v>
      </c>
      <c r="Q21" s="54">
        <v>501117</v>
      </c>
      <c r="R21" s="57">
        <f t="shared" si="5"/>
        <v>-3.62</v>
      </c>
      <c r="T21" s="36">
        <f t="shared" si="0"/>
        <v>2.78</v>
      </c>
      <c r="U21" s="36" t="b">
        <f t="shared" si="1"/>
        <v>0</v>
      </c>
      <c r="V21" s="36">
        <f t="shared" si="2"/>
        <v>-3.62</v>
      </c>
      <c r="W21" s="36" t="b">
        <f t="shared" si="3"/>
        <v>0</v>
      </c>
    </row>
    <row r="22" spans="2:23" s="36" customFormat="1" ht="12">
      <c r="B22" s="58"/>
      <c r="C22" s="48"/>
      <c r="D22" s="49" t="s">
        <v>130</v>
      </c>
      <c r="E22" s="50">
        <v>38.2</v>
      </c>
      <c r="F22" s="51">
        <v>269730</v>
      </c>
      <c r="G22" s="52">
        <v>8</v>
      </c>
      <c r="H22" s="51">
        <v>649594</v>
      </c>
      <c r="I22" s="53">
        <v>2.41</v>
      </c>
      <c r="J22" s="54">
        <v>631104</v>
      </c>
      <c r="K22" s="55">
        <f t="shared" si="4"/>
        <v>2.93</v>
      </c>
      <c r="L22" s="50">
        <v>38.2</v>
      </c>
      <c r="M22" s="51">
        <v>269730</v>
      </c>
      <c r="N22" s="56">
        <v>8</v>
      </c>
      <c r="O22" s="51">
        <v>543737</v>
      </c>
      <c r="P22" s="53">
        <v>2.02</v>
      </c>
      <c r="Q22" s="54">
        <v>535476</v>
      </c>
      <c r="R22" s="57">
        <f t="shared" si="5"/>
        <v>1.54</v>
      </c>
      <c r="T22" s="36">
        <f t="shared" si="0"/>
        <v>2.93</v>
      </c>
      <c r="U22" s="36" t="b">
        <f t="shared" si="1"/>
        <v>0</v>
      </c>
      <c r="V22" s="36">
        <f t="shared" si="2"/>
        <v>1.54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39.3</v>
      </c>
      <c r="F23" s="51">
        <v>300841</v>
      </c>
      <c r="G23" s="52" t="s">
        <v>129</v>
      </c>
      <c r="H23" s="51">
        <v>676892</v>
      </c>
      <c r="I23" s="53">
        <v>2.25</v>
      </c>
      <c r="J23" s="54">
        <v>679098</v>
      </c>
      <c r="K23" s="55">
        <f t="shared" si="4"/>
        <v>-0.32</v>
      </c>
      <c r="L23" s="50">
        <v>39.3</v>
      </c>
      <c r="M23" s="51">
        <v>300841</v>
      </c>
      <c r="N23" s="56" t="s">
        <v>129</v>
      </c>
      <c r="O23" s="51">
        <v>560212</v>
      </c>
      <c r="P23" s="53">
        <v>1.86</v>
      </c>
      <c r="Q23" s="54">
        <v>488274</v>
      </c>
      <c r="R23" s="57">
        <f t="shared" si="5"/>
        <v>14.73</v>
      </c>
      <c r="T23" s="36">
        <f t="shared" si="0"/>
        <v>-0.32</v>
      </c>
      <c r="U23" s="36" t="b">
        <f t="shared" si="1"/>
        <v>0</v>
      </c>
      <c r="V23" s="36">
        <f t="shared" si="2"/>
        <v>14.73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38.2</v>
      </c>
      <c r="F24" s="51">
        <v>313060</v>
      </c>
      <c r="G24" s="52">
        <v>10</v>
      </c>
      <c r="H24" s="51">
        <v>724127</v>
      </c>
      <c r="I24" s="53">
        <v>2.31</v>
      </c>
      <c r="J24" s="54">
        <v>721016</v>
      </c>
      <c r="K24" s="55">
        <f t="shared" si="4"/>
        <v>0.43</v>
      </c>
      <c r="L24" s="50">
        <v>38.2</v>
      </c>
      <c r="M24" s="51">
        <v>313060</v>
      </c>
      <c r="N24" s="56">
        <v>10</v>
      </c>
      <c r="O24" s="51">
        <v>710832</v>
      </c>
      <c r="P24" s="53">
        <v>2.27</v>
      </c>
      <c r="Q24" s="54">
        <v>709098</v>
      </c>
      <c r="R24" s="57">
        <f t="shared" si="5"/>
        <v>0.24</v>
      </c>
      <c r="T24" s="36">
        <f t="shared" si="0"/>
        <v>0.43</v>
      </c>
      <c r="U24" s="36" t="b">
        <f t="shared" si="1"/>
        <v>0</v>
      </c>
      <c r="V24" s="36">
        <f t="shared" si="2"/>
        <v>0.24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39.9</v>
      </c>
      <c r="F25" s="51">
        <v>346900</v>
      </c>
      <c r="G25" s="52" t="s">
        <v>131</v>
      </c>
      <c r="H25" s="51">
        <v>806550</v>
      </c>
      <c r="I25" s="53">
        <v>2.33</v>
      </c>
      <c r="J25" s="54">
        <v>759700</v>
      </c>
      <c r="K25" s="55">
        <f t="shared" si="4"/>
        <v>6.17</v>
      </c>
      <c r="L25" s="50">
        <v>39.9</v>
      </c>
      <c r="M25" s="51">
        <v>346900</v>
      </c>
      <c r="N25" s="56" t="s">
        <v>131</v>
      </c>
      <c r="O25" s="51">
        <v>806550</v>
      </c>
      <c r="P25" s="53">
        <v>2.33</v>
      </c>
      <c r="Q25" s="54">
        <v>759700</v>
      </c>
      <c r="R25" s="57">
        <f t="shared" si="5"/>
        <v>6.17</v>
      </c>
      <c r="T25" s="36">
        <f t="shared" si="0"/>
        <v>6.17</v>
      </c>
      <c r="U25" s="36" t="b">
        <f t="shared" si="1"/>
        <v>0</v>
      </c>
      <c r="V25" s="36">
        <f t="shared" si="2"/>
        <v>6.17</v>
      </c>
      <c r="W25" s="36" t="b">
        <f t="shared" si="3"/>
        <v>0</v>
      </c>
    </row>
    <row r="26" spans="2:23" s="36" customFormat="1" ht="12">
      <c r="B26" s="58"/>
      <c r="C26" s="48"/>
      <c r="D26" s="49" t="s">
        <v>30</v>
      </c>
      <c r="E26" s="50">
        <v>40</v>
      </c>
      <c r="F26" s="51">
        <v>299789</v>
      </c>
      <c r="G26" s="52">
        <v>14</v>
      </c>
      <c r="H26" s="51">
        <v>789662</v>
      </c>
      <c r="I26" s="53">
        <v>2.63</v>
      </c>
      <c r="J26" s="54">
        <v>736067</v>
      </c>
      <c r="K26" s="55">
        <f t="shared" si="4"/>
        <v>7.28</v>
      </c>
      <c r="L26" s="50">
        <v>40</v>
      </c>
      <c r="M26" s="51">
        <v>299789</v>
      </c>
      <c r="N26" s="56">
        <v>14</v>
      </c>
      <c r="O26" s="51">
        <v>757393</v>
      </c>
      <c r="P26" s="53">
        <v>2.53</v>
      </c>
      <c r="Q26" s="54">
        <v>708798</v>
      </c>
      <c r="R26" s="57">
        <f t="shared" si="5"/>
        <v>6.86</v>
      </c>
      <c r="T26" s="36">
        <f t="shared" si="0"/>
        <v>7.28</v>
      </c>
      <c r="U26" s="36" t="b">
        <f t="shared" si="1"/>
        <v>0</v>
      </c>
      <c r="V26" s="36">
        <f t="shared" si="2"/>
        <v>6.86</v>
      </c>
      <c r="W26" s="36" t="b">
        <f t="shared" si="3"/>
        <v>0</v>
      </c>
    </row>
    <row r="27" spans="2:23" s="36" customFormat="1" ht="12">
      <c r="B27" s="58"/>
      <c r="C27" s="48"/>
      <c r="D27" s="49" t="s">
        <v>132</v>
      </c>
      <c r="E27" s="50" t="s">
        <v>19</v>
      </c>
      <c r="F27" s="51" t="s">
        <v>19</v>
      </c>
      <c r="G27" s="52" t="s">
        <v>19</v>
      </c>
      <c r="H27" s="51" t="s">
        <v>19</v>
      </c>
      <c r="I27" s="53" t="s">
        <v>19</v>
      </c>
      <c r="J27" s="54" t="s">
        <v>19</v>
      </c>
      <c r="K27" s="55" t="str">
        <f t="shared" si="4"/>
        <v>-</v>
      </c>
      <c r="L27" s="50" t="s">
        <v>19</v>
      </c>
      <c r="M27" s="51" t="s">
        <v>19</v>
      </c>
      <c r="N27" s="56" t="s">
        <v>19</v>
      </c>
      <c r="O27" s="51" t="s">
        <v>19</v>
      </c>
      <c r="P27" s="53" t="s">
        <v>19</v>
      </c>
      <c r="Q27" s="54" t="s">
        <v>19</v>
      </c>
      <c r="R27" s="57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33</v>
      </c>
      <c r="D29" s="60"/>
      <c r="E29" s="68" t="s">
        <v>19</v>
      </c>
      <c r="F29" s="69" t="s">
        <v>19</v>
      </c>
      <c r="G29" s="70" t="s">
        <v>19</v>
      </c>
      <c r="H29" s="69" t="s">
        <v>19</v>
      </c>
      <c r="I29" s="71" t="s">
        <v>19</v>
      </c>
      <c r="J29" s="72" t="s">
        <v>19</v>
      </c>
      <c r="K29" s="66" t="str">
        <f t="shared" si="4"/>
        <v>-</v>
      </c>
      <c r="L29" s="68" t="s">
        <v>19</v>
      </c>
      <c r="M29" s="69" t="s">
        <v>19</v>
      </c>
      <c r="N29" s="73" t="s">
        <v>19</v>
      </c>
      <c r="O29" s="69" t="s">
        <v>19</v>
      </c>
      <c r="P29" s="71" t="s">
        <v>19</v>
      </c>
      <c r="Q29" s="72" t="s">
        <v>19</v>
      </c>
      <c r="R29" s="66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8"/>
      <c r="C30" s="59" t="s">
        <v>34</v>
      </c>
      <c r="D30" s="60"/>
      <c r="E30" s="68">
        <v>36</v>
      </c>
      <c r="F30" s="69">
        <v>296812</v>
      </c>
      <c r="G30" s="70" t="s">
        <v>131</v>
      </c>
      <c r="H30" s="69">
        <v>672059</v>
      </c>
      <c r="I30" s="71">
        <v>2.26</v>
      </c>
      <c r="J30" s="72">
        <v>664816</v>
      </c>
      <c r="K30" s="66">
        <f t="shared" si="4"/>
        <v>1.09</v>
      </c>
      <c r="L30" s="68">
        <v>36</v>
      </c>
      <c r="M30" s="69">
        <v>296812</v>
      </c>
      <c r="N30" s="73" t="s">
        <v>131</v>
      </c>
      <c r="O30" s="69">
        <v>523333</v>
      </c>
      <c r="P30" s="71">
        <v>1.76</v>
      </c>
      <c r="Q30" s="72">
        <v>552610</v>
      </c>
      <c r="R30" s="66">
        <f t="shared" si="5"/>
        <v>-5.3</v>
      </c>
      <c r="T30" s="36">
        <f t="shared" si="0"/>
        <v>1.09</v>
      </c>
      <c r="U30" s="36" t="b">
        <f t="shared" si="1"/>
        <v>0</v>
      </c>
      <c r="V30" s="36">
        <f t="shared" si="2"/>
        <v>-5.3</v>
      </c>
      <c r="W30" s="36" t="b">
        <f t="shared" si="3"/>
        <v>0</v>
      </c>
    </row>
    <row r="31" spans="2:23" s="36" customFormat="1" ht="12">
      <c r="B31" s="58"/>
      <c r="C31" s="59" t="s">
        <v>35</v>
      </c>
      <c r="D31" s="60"/>
      <c r="E31" s="68">
        <v>37.2</v>
      </c>
      <c r="F31" s="69">
        <v>296965</v>
      </c>
      <c r="G31" s="70" t="s">
        <v>144</v>
      </c>
      <c r="H31" s="69">
        <v>802587</v>
      </c>
      <c r="I31" s="71">
        <v>2.7</v>
      </c>
      <c r="J31" s="72">
        <v>905456</v>
      </c>
      <c r="K31" s="66">
        <f t="shared" si="4"/>
        <v>-11.36</v>
      </c>
      <c r="L31" s="68">
        <v>37.2</v>
      </c>
      <c r="M31" s="69">
        <v>296965</v>
      </c>
      <c r="N31" s="73" t="s">
        <v>144</v>
      </c>
      <c r="O31" s="69">
        <v>607976</v>
      </c>
      <c r="P31" s="71">
        <v>2.05</v>
      </c>
      <c r="Q31" s="72">
        <v>825425</v>
      </c>
      <c r="R31" s="66">
        <f t="shared" si="5"/>
        <v>-26.34</v>
      </c>
      <c r="T31" s="36">
        <f t="shared" si="0"/>
        <v>-11.36</v>
      </c>
      <c r="U31" s="36" t="b">
        <f t="shared" si="1"/>
        <v>0</v>
      </c>
      <c r="V31" s="36">
        <f t="shared" si="2"/>
        <v>-26.34</v>
      </c>
      <c r="W31" s="36" t="b">
        <f t="shared" si="3"/>
        <v>0</v>
      </c>
    </row>
    <row r="32" spans="2:23" s="36" customFormat="1" ht="12">
      <c r="B32" s="58"/>
      <c r="C32" s="59" t="s">
        <v>36</v>
      </c>
      <c r="D32" s="60"/>
      <c r="E32" s="68">
        <v>35.9</v>
      </c>
      <c r="F32" s="69">
        <v>292396</v>
      </c>
      <c r="G32" s="70" t="s">
        <v>131</v>
      </c>
      <c r="H32" s="69">
        <v>656483</v>
      </c>
      <c r="I32" s="71">
        <v>2.25</v>
      </c>
      <c r="J32" s="72">
        <v>531708</v>
      </c>
      <c r="K32" s="66">
        <f t="shared" si="4"/>
        <v>23.47</v>
      </c>
      <c r="L32" s="68">
        <v>35.9</v>
      </c>
      <c r="M32" s="69">
        <v>292396</v>
      </c>
      <c r="N32" s="73" t="s">
        <v>131</v>
      </c>
      <c r="O32" s="69">
        <v>496146</v>
      </c>
      <c r="P32" s="71">
        <v>1.7</v>
      </c>
      <c r="Q32" s="72">
        <v>437058</v>
      </c>
      <c r="R32" s="66">
        <f t="shared" si="5"/>
        <v>13.52</v>
      </c>
      <c r="T32" s="36">
        <f t="shared" si="0"/>
        <v>23.47</v>
      </c>
      <c r="U32" s="36" t="b">
        <f t="shared" si="1"/>
        <v>0</v>
      </c>
      <c r="V32" s="36">
        <f t="shared" si="2"/>
        <v>13.52</v>
      </c>
      <c r="W32" s="36" t="b">
        <f t="shared" si="3"/>
        <v>0</v>
      </c>
    </row>
    <row r="33" spans="2:23" s="36" customFormat="1" ht="12">
      <c r="B33" s="58"/>
      <c r="C33" s="74" t="s">
        <v>37</v>
      </c>
      <c r="D33" s="75"/>
      <c r="E33" s="61">
        <v>42.7</v>
      </c>
      <c r="F33" s="62">
        <v>215620</v>
      </c>
      <c r="G33" s="63">
        <v>12</v>
      </c>
      <c r="H33" s="62">
        <v>394571</v>
      </c>
      <c r="I33" s="64">
        <v>1.83</v>
      </c>
      <c r="J33" s="65">
        <v>379798</v>
      </c>
      <c r="K33" s="55">
        <f t="shared" si="4"/>
        <v>3.89</v>
      </c>
      <c r="L33" s="61">
        <v>42.7</v>
      </c>
      <c r="M33" s="62">
        <v>215620</v>
      </c>
      <c r="N33" s="67">
        <v>12</v>
      </c>
      <c r="O33" s="62">
        <v>131066</v>
      </c>
      <c r="P33" s="64">
        <v>0.61</v>
      </c>
      <c r="Q33" s="65">
        <v>176305</v>
      </c>
      <c r="R33" s="57">
        <f t="shared" si="5"/>
        <v>-25.66</v>
      </c>
      <c r="T33" s="36">
        <f t="shared" si="0"/>
        <v>3.89</v>
      </c>
      <c r="U33" s="36" t="b">
        <f t="shared" si="1"/>
        <v>0</v>
      </c>
      <c r="V33" s="36">
        <f t="shared" si="2"/>
        <v>-25.66</v>
      </c>
      <c r="W33" s="36" t="b">
        <f t="shared" si="3"/>
        <v>0</v>
      </c>
    </row>
    <row r="34" spans="2:23" s="36" customFormat="1" ht="12">
      <c r="B34" s="58"/>
      <c r="C34" s="48"/>
      <c r="D34" s="76" t="s">
        <v>133</v>
      </c>
      <c r="E34" s="50">
        <v>41</v>
      </c>
      <c r="F34" s="51">
        <v>251488</v>
      </c>
      <c r="G34" s="52" t="s">
        <v>131</v>
      </c>
      <c r="H34" s="51">
        <v>374752</v>
      </c>
      <c r="I34" s="53">
        <v>1.49</v>
      </c>
      <c r="J34" s="54">
        <v>326654</v>
      </c>
      <c r="K34" s="55">
        <f t="shared" si="4"/>
        <v>14.72</v>
      </c>
      <c r="L34" s="50">
        <v>41</v>
      </c>
      <c r="M34" s="51">
        <v>251488</v>
      </c>
      <c r="N34" s="56" t="s">
        <v>42</v>
      </c>
      <c r="O34" s="51">
        <v>219292</v>
      </c>
      <c r="P34" s="53">
        <v>0.87</v>
      </c>
      <c r="Q34" s="54">
        <v>302492</v>
      </c>
      <c r="R34" s="57">
        <f t="shared" si="5"/>
        <v>-27.5</v>
      </c>
      <c r="T34" s="36">
        <f t="shared" si="0"/>
        <v>14.72</v>
      </c>
      <c r="U34" s="36" t="b">
        <f t="shared" si="1"/>
        <v>0</v>
      </c>
      <c r="V34" s="36">
        <f t="shared" si="2"/>
        <v>-27.5</v>
      </c>
      <c r="W34" s="36" t="b">
        <f t="shared" si="3"/>
        <v>0</v>
      </c>
    </row>
    <row r="35" spans="2:23" s="36" customFormat="1" ht="12">
      <c r="B35" s="58"/>
      <c r="C35" s="48"/>
      <c r="D35" s="76" t="s">
        <v>38</v>
      </c>
      <c r="E35" s="50">
        <v>42</v>
      </c>
      <c r="F35" s="51">
        <v>180520</v>
      </c>
      <c r="G35" s="52" t="s">
        <v>131</v>
      </c>
      <c r="H35" s="51">
        <v>469352</v>
      </c>
      <c r="I35" s="53">
        <v>2.6</v>
      </c>
      <c r="J35" s="54">
        <v>476950</v>
      </c>
      <c r="K35" s="55">
        <f t="shared" si="4"/>
        <v>-1.59</v>
      </c>
      <c r="L35" s="50">
        <v>42</v>
      </c>
      <c r="M35" s="51">
        <v>180520</v>
      </c>
      <c r="N35" s="56" t="s">
        <v>42</v>
      </c>
      <c r="O35" s="51">
        <v>180520</v>
      </c>
      <c r="P35" s="53">
        <v>1</v>
      </c>
      <c r="Q35" s="54">
        <v>293507</v>
      </c>
      <c r="R35" s="57">
        <f t="shared" si="5"/>
        <v>-38.5</v>
      </c>
      <c r="T35" s="36">
        <f t="shared" si="0"/>
        <v>-1.59</v>
      </c>
      <c r="U35" s="36" t="b">
        <f t="shared" si="1"/>
        <v>0</v>
      </c>
      <c r="V35" s="36">
        <f t="shared" si="2"/>
        <v>-38.5</v>
      </c>
      <c r="W35" s="36" t="b">
        <f t="shared" si="3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43.1</v>
      </c>
      <c r="F36" s="51">
        <v>213218</v>
      </c>
      <c r="G36" s="52">
        <v>8</v>
      </c>
      <c r="H36" s="51">
        <v>389336</v>
      </c>
      <c r="I36" s="53">
        <v>1.83</v>
      </c>
      <c r="J36" s="54">
        <v>387366</v>
      </c>
      <c r="K36" s="55">
        <f t="shared" si="4"/>
        <v>0.51</v>
      </c>
      <c r="L36" s="50">
        <v>43.1</v>
      </c>
      <c r="M36" s="51">
        <v>213218</v>
      </c>
      <c r="N36" s="56">
        <v>8</v>
      </c>
      <c r="O36" s="51">
        <v>109067</v>
      </c>
      <c r="P36" s="53">
        <v>0.51</v>
      </c>
      <c r="Q36" s="54">
        <v>119228</v>
      </c>
      <c r="R36" s="57">
        <f t="shared" si="5"/>
        <v>-8.52</v>
      </c>
      <c r="T36" s="36">
        <f t="shared" si="0"/>
        <v>0.51</v>
      </c>
      <c r="U36" s="36" t="b">
        <f t="shared" si="1"/>
        <v>0</v>
      </c>
      <c r="V36" s="36">
        <f t="shared" si="2"/>
        <v>-8.52</v>
      </c>
      <c r="W36" s="36" t="b">
        <f t="shared" si="3"/>
        <v>0</v>
      </c>
    </row>
    <row r="37" spans="2:23" s="36" customFormat="1" ht="12">
      <c r="B37" s="58"/>
      <c r="C37" s="48"/>
      <c r="D37" s="76" t="s">
        <v>41</v>
      </c>
      <c r="E37" s="50" t="s">
        <v>19</v>
      </c>
      <c r="F37" s="51" t="s">
        <v>19</v>
      </c>
      <c r="G37" s="52" t="s">
        <v>19</v>
      </c>
      <c r="H37" s="51" t="s">
        <v>19</v>
      </c>
      <c r="I37" s="53" t="s">
        <v>19</v>
      </c>
      <c r="J37" s="54" t="s">
        <v>19</v>
      </c>
      <c r="K37" s="55" t="str">
        <f t="shared" si="4"/>
        <v>-</v>
      </c>
      <c r="L37" s="50" t="s">
        <v>19</v>
      </c>
      <c r="M37" s="51" t="s">
        <v>19</v>
      </c>
      <c r="N37" s="56" t="s">
        <v>19</v>
      </c>
      <c r="O37" s="51" t="s">
        <v>19</v>
      </c>
      <c r="P37" s="53" t="s">
        <v>19</v>
      </c>
      <c r="Q37" s="54" t="s">
        <v>19</v>
      </c>
      <c r="R37" s="57" t="str">
        <f t="shared" si="5"/>
        <v>-</v>
      </c>
      <c r="T37" s="36" t="e">
        <f t="shared" si="0"/>
        <v>#VALUE!</v>
      </c>
      <c r="U37" s="36" t="b">
        <f t="shared" si="1"/>
        <v>1</v>
      </c>
      <c r="V37" s="36" t="e">
        <f t="shared" si="2"/>
        <v>#VALUE!</v>
      </c>
      <c r="W37" s="36" t="b">
        <f t="shared" si="3"/>
        <v>1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44</v>
      </c>
      <c r="E39" s="50" t="s">
        <v>19</v>
      </c>
      <c r="F39" s="51" t="s">
        <v>19</v>
      </c>
      <c r="G39" s="52" t="s">
        <v>19</v>
      </c>
      <c r="H39" s="51" t="s">
        <v>19</v>
      </c>
      <c r="I39" s="53" t="s">
        <v>19</v>
      </c>
      <c r="J39" s="54" t="s">
        <v>19</v>
      </c>
      <c r="K39" s="55" t="str">
        <f t="shared" si="4"/>
        <v>-</v>
      </c>
      <c r="L39" s="50" t="s">
        <v>19</v>
      </c>
      <c r="M39" s="51" t="s">
        <v>19</v>
      </c>
      <c r="N39" s="56" t="s">
        <v>19</v>
      </c>
      <c r="O39" s="51" t="s">
        <v>19</v>
      </c>
      <c r="P39" s="53" t="s">
        <v>19</v>
      </c>
      <c r="Q39" s="54" t="s">
        <v>19</v>
      </c>
      <c r="R39" s="57" t="str">
        <f t="shared" si="5"/>
        <v>-</v>
      </c>
      <c r="T39" s="36" t="e">
        <f t="shared" si="0"/>
        <v>#VALUE!</v>
      </c>
      <c r="U39" s="36" t="b">
        <f t="shared" si="1"/>
        <v>1</v>
      </c>
      <c r="V39" s="36" t="e">
        <f t="shared" si="2"/>
        <v>#VALUE!</v>
      </c>
      <c r="W39" s="36" t="b">
        <f t="shared" si="3"/>
        <v>1</v>
      </c>
    </row>
    <row r="40" spans="2:23" s="36" customFormat="1" ht="12">
      <c r="B40" s="58"/>
      <c r="C40" s="48"/>
      <c r="D40" s="49" t="s">
        <v>45</v>
      </c>
      <c r="E40" s="50" t="s">
        <v>19</v>
      </c>
      <c r="F40" s="51" t="s">
        <v>19</v>
      </c>
      <c r="G40" s="52" t="s">
        <v>19</v>
      </c>
      <c r="H40" s="51" t="s">
        <v>19</v>
      </c>
      <c r="I40" s="53" t="s">
        <v>19</v>
      </c>
      <c r="J40" s="54" t="s">
        <v>19</v>
      </c>
      <c r="K40" s="55" t="str">
        <f t="shared" si="4"/>
        <v>-</v>
      </c>
      <c r="L40" s="50" t="s">
        <v>19</v>
      </c>
      <c r="M40" s="51" t="s">
        <v>19</v>
      </c>
      <c r="N40" s="56" t="s">
        <v>19</v>
      </c>
      <c r="O40" s="51" t="s">
        <v>19</v>
      </c>
      <c r="P40" s="53" t="s">
        <v>19</v>
      </c>
      <c r="Q40" s="54" t="s">
        <v>19</v>
      </c>
      <c r="R40" s="57" t="str">
        <f t="shared" si="5"/>
        <v>-</v>
      </c>
      <c r="T40" s="36" t="e">
        <f t="shared" si="0"/>
        <v>#VALUE!</v>
      </c>
      <c r="U40" s="36" t="b">
        <f t="shared" si="1"/>
        <v>1</v>
      </c>
      <c r="V40" s="36" t="e">
        <f t="shared" si="2"/>
        <v>#VALUE!</v>
      </c>
      <c r="W40" s="36" t="b">
        <f t="shared" si="3"/>
        <v>1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47</v>
      </c>
      <c r="D42" s="77"/>
      <c r="E42" s="68">
        <v>37.1</v>
      </c>
      <c r="F42" s="69">
        <v>276303</v>
      </c>
      <c r="G42" s="70">
        <v>9</v>
      </c>
      <c r="H42" s="69">
        <v>610009</v>
      </c>
      <c r="I42" s="71">
        <v>2.21</v>
      </c>
      <c r="J42" s="72">
        <v>725137</v>
      </c>
      <c r="K42" s="66">
        <f t="shared" si="4"/>
        <v>-15.88</v>
      </c>
      <c r="L42" s="68">
        <v>37</v>
      </c>
      <c r="M42" s="69">
        <v>277587</v>
      </c>
      <c r="N42" s="73">
        <v>8</v>
      </c>
      <c r="O42" s="69">
        <v>592127</v>
      </c>
      <c r="P42" s="71">
        <v>2.13</v>
      </c>
      <c r="Q42" s="72">
        <v>650104</v>
      </c>
      <c r="R42" s="66">
        <f t="shared" si="5"/>
        <v>-8.92</v>
      </c>
      <c r="T42" s="36">
        <f t="shared" si="0"/>
        <v>-15.88</v>
      </c>
      <c r="U42" s="36" t="b">
        <f t="shared" si="1"/>
        <v>0</v>
      </c>
      <c r="V42" s="36">
        <f t="shared" si="2"/>
        <v>-8.92</v>
      </c>
      <c r="W42" s="36" t="b">
        <f t="shared" si="3"/>
        <v>0</v>
      </c>
    </row>
    <row r="43" spans="2:23" s="36" customFormat="1" ht="12">
      <c r="B43" s="58"/>
      <c r="C43" s="59" t="s">
        <v>48</v>
      </c>
      <c r="D43" s="77"/>
      <c r="E43" s="68">
        <v>35.6</v>
      </c>
      <c r="F43" s="69">
        <v>298706</v>
      </c>
      <c r="G43" s="70">
        <v>7</v>
      </c>
      <c r="H43" s="69">
        <v>907667</v>
      </c>
      <c r="I43" s="71">
        <v>3.04</v>
      </c>
      <c r="J43" s="72">
        <v>985292</v>
      </c>
      <c r="K43" s="66">
        <f t="shared" si="4"/>
        <v>-7.88</v>
      </c>
      <c r="L43" s="68">
        <v>35.6</v>
      </c>
      <c r="M43" s="69">
        <v>298706</v>
      </c>
      <c r="N43" s="73">
        <v>7</v>
      </c>
      <c r="O43" s="69">
        <v>907172</v>
      </c>
      <c r="P43" s="71">
        <v>3.04</v>
      </c>
      <c r="Q43" s="72">
        <v>984406</v>
      </c>
      <c r="R43" s="66">
        <f t="shared" si="5"/>
        <v>-7.85</v>
      </c>
      <c r="T43" s="36">
        <f t="shared" si="0"/>
        <v>-7.88</v>
      </c>
      <c r="U43" s="36" t="b">
        <f t="shared" si="1"/>
        <v>0</v>
      </c>
      <c r="V43" s="36">
        <f t="shared" si="2"/>
        <v>-7.85</v>
      </c>
      <c r="W43" s="36" t="b">
        <f t="shared" si="3"/>
        <v>0</v>
      </c>
    </row>
    <row r="44" spans="2:23" s="36" customFormat="1" ht="12">
      <c r="B44" s="58"/>
      <c r="C44" s="59" t="s">
        <v>49</v>
      </c>
      <c r="D44" s="77"/>
      <c r="E44" s="68" t="s">
        <v>19</v>
      </c>
      <c r="F44" s="69" t="s">
        <v>19</v>
      </c>
      <c r="G44" s="70" t="s">
        <v>19</v>
      </c>
      <c r="H44" s="69" t="s">
        <v>19</v>
      </c>
      <c r="I44" s="71" t="s">
        <v>19</v>
      </c>
      <c r="J44" s="72" t="s">
        <v>19</v>
      </c>
      <c r="K44" s="66" t="str">
        <f t="shared" si="4"/>
        <v>-</v>
      </c>
      <c r="L44" s="68" t="s">
        <v>19</v>
      </c>
      <c r="M44" s="69" t="s">
        <v>19</v>
      </c>
      <c r="N44" s="73" t="s">
        <v>19</v>
      </c>
      <c r="O44" s="69" t="s">
        <v>19</v>
      </c>
      <c r="P44" s="71" t="s">
        <v>19</v>
      </c>
      <c r="Q44" s="72" t="s">
        <v>19</v>
      </c>
      <c r="R44" s="66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51</v>
      </c>
      <c r="D46" s="77"/>
      <c r="E46" s="68">
        <v>31</v>
      </c>
      <c r="F46" s="69">
        <v>194477</v>
      </c>
      <c r="G46" s="70" t="s">
        <v>145</v>
      </c>
      <c r="H46" s="69">
        <v>388954</v>
      </c>
      <c r="I46" s="71">
        <v>2</v>
      </c>
      <c r="J46" s="72">
        <v>408402</v>
      </c>
      <c r="K46" s="66">
        <f t="shared" si="4"/>
        <v>-4.76</v>
      </c>
      <c r="L46" s="68">
        <v>31</v>
      </c>
      <c r="M46" s="69">
        <v>194477</v>
      </c>
      <c r="N46" s="73" t="s">
        <v>145</v>
      </c>
      <c r="O46" s="69">
        <v>388954</v>
      </c>
      <c r="P46" s="71">
        <v>2</v>
      </c>
      <c r="Q46" s="72">
        <v>388954</v>
      </c>
      <c r="R46" s="66">
        <f t="shared" si="5"/>
        <v>0</v>
      </c>
      <c r="T46" s="36">
        <f t="shared" si="0"/>
        <v>-4.76</v>
      </c>
      <c r="U46" s="36" t="b">
        <f t="shared" si="1"/>
        <v>0</v>
      </c>
      <c r="V46" s="36">
        <f t="shared" si="2"/>
        <v>0</v>
      </c>
      <c r="W46" s="36" t="b">
        <f t="shared" si="3"/>
        <v>0</v>
      </c>
    </row>
    <row r="47" spans="2:23" s="36" customFormat="1" ht="12">
      <c r="B47" s="58"/>
      <c r="C47" s="59" t="s">
        <v>52</v>
      </c>
      <c r="D47" s="77"/>
      <c r="E47" s="68">
        <v>38.9</v>
      </c>
      <c r="F47" s="69">
        <v>235096</v>
      </c>
      <c r="G47" s="70" t="s">
        <v>146</v>
      </c>
      <c r="H47" s="69">
        <v>479691</v>
      </c>
      <c r="I47" s="71">
        <v>2.04</v>
      </c>
      <c r="J47" s="72">
        <v>529949</v>
      </c>
      <c r="K47" s="66">
        <f t="shared" si="4"/>
        <v>-9.48</v>
      </c>
      <c r="L47" s="68">
        <v>38.9</v>
      </c>
      <c r="M47" s="69">
        <v>235096</v>
      </c>
      <c r="N47" s="73" t="s">
        <v>146</v>
      </c>
      <c r="O47" s="69">
        <v>449378</v>
      </c>
      <c r="P47" s="71">
        <v>1.91</v>
      </c>
      <c r="Q47" s="72">
        <v>497337</v>
      </c>
      <c r="R47" s="66">
        <f t="shared" si="5"/>
        <v>-9.64</v>
      </c>
      <c r="T47" s="36">
        <f t="shared" si="0"/>
        <v>-9.48</v>
      </c>
      <c r="U47" s="36" t="b">
        <f t="shared" si="1"/>
        <v>0</v>
      </c>
      <c r="V47" s="36">
        <f t="shared" si="2"/>
        <v>-9.64</v>
      </c>
      <c r="W47" s="36" t="b">
        <f t="shared" si="3"/>
        <v>0</v>
      </c>
    </row>
    <row r="48" spans="2:23" s="36" customFormat="1" ht="12.75" thickBot="1">
      <c r="B48" s="58"/>
      <c r="C48" s="78" t="s">
        <v>53</v>
      </c>
      <c r="D48" s="79"/>
      <c r="E48" s="50">
        <v>35</v>
      </c>
      <c r="F48" s="51">
        <v>263308</v>
      </c>
      <c r="G48" s="52" t="s">
        <v>144</v>
      </c>
      <c r="H48" s="51">
        <v>615580</v>
      </c>
      <c r="I48" s="53">
        <v>2.34</v>
      </c>
      <c r="J48" s="54">
        <v>587096</v>
      </c>
      <c r="K48" s="55">
        <f t="shared" si="4"/>
        <v>4.85</v>
      </c>
      <c r="L48" s="50">
        <v>35</v>
      </c>
      <c r="M48" s="51">
        <v>263308</v>
      </c>
      <c r="N48" s="56" t="s">
        <v>144</v>
      </c>
      <c r="O48" s="51">
        <v>591306</v>
      </c>
      <c r="P48" s="53">
        <v>2.25</v>
      </c>
      <c r="Q48" s="54">
        <v>581104</v>
      </c>
      <c r="R48" s="57">
        <f t="shared" si="5"/>
        <v>1.76</v>
      </c>
      <c r="T48" s="36">
        <f t="shared" si="0"/>
        <v>4.85</v>
      </c>
      <c r="U48" s="36" t="b">
        <f t="shared" si="1"/>
        <v>0</v>
      </c>
      <c r="V48" s="36">
        <f t="shared" si="2"/>
        <v>1.76</v>
      </c>
      <c r="W48" s="36" t="b">
        <f t="shared" si="3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40.2</v>
      </c>
      <c r="F49" s="84">
        <v>321657</v>
      </c>
      <c r="G49" s="85">
        <v>13</v>
      </c>
      <c r="H49" s="84">
        <v>844196</v>
      </c>
      <c r="I49" s="86">
        <v>2.62</v>
      </c>
      <c r="J49" s="87">
        <v>798946</v>
      </c>
      <c r="K49" s="88">
        <f t="shared" si="4"/>
        <v>5.66</v>
      </c>
      <c r="L49" s="83">
        <v>40.2</v>
      </c>
      <c r="M49" s="84">
        <v>321657</v>
      </c>
      <c r="N49" s="89">
        <v>13</v>
      </c>
      <c r="O49" s="84">
        <v>824843.975515645</v>
      </c>
      <c r="P49" s="86">
        <v>2.56</v>
      </c>
      <c r="Q49" s="87">
        <v>765887.218273795</v>
      </c>
      <c r="R49" s="88">
        <f t="shared" si="5"/>
        <v>7.7</v>
      </c>
      <c r="T49" s="36">
        <f t="shared" si="0"/>
        <v>5.66</v>
      </c>
      <c r="U49" s="36" t="b">
        <f t="shared" si="1"/>
        <v>0</v>
      </c>
      <c r="V49" s="36">
        <f t="shared" si="2"/>
        <v>7.7</v>
      </c>
      <c r="W49" s="36" t="b">
        <f t="shared" si="3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39</v>
      </c>
      <c r="F50" s="69">
        <v>280137</v>
      </c>
      <c r="G50" s="70">
        <v>20</v>
      </c>
      <c r="H50" s="69">
        <v>682002</v>
      </c>
      <c r="I50" s="71">
        <v>2.43</v>
      </c>
      <c r="J50" s="72">
        <v>684666</v>
      </c>
      <c r="K50" s="66">
        <f t="shared" si="4"/>
        <v>-0.39</v>
      </c>
      <c r="L50" s="68">
        <v>39</v>
      </c>
      <c r="M50" s="69">
        <v>280137</v>
      </c>
      <c r="N50" s="73">
        <v>20</v>
      </c>
      <c r="O50" s="69">
        <v>588177.442197036</v>
      </c>
      <c r="P50" s="71">
        <v>2.1</v>
      </c>
      <c r="Q50" s="72">
        <v>595461.34483185</v>
      </c>
      <c r="R50" s="66">
        <f t="shared" si="5"/>
        <v>-1.22</v>
      </c>
      <c r="T50" s="36">
        <f t="shared" si="0"/>
        <v>-0.39</v>
      </c>
      <c r="U50" s="36" t="b">
        <f t="shared" si="1"/>
        <v>0</v>
      </c>
      <c r="V50" s="36">
        <f t="shared" si="2"/>
        <v>-1.22</v>
      </c>
      <c r="W50" s="36" t="b">
        <f t="shared" si="3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37.3</v>
      </c>
      <c r="F51" s="69">
        <v>267857</v>
      </c>
      <c r="G51" s="70">
        <v>20</v>
      </c>
      <c r="H51" s="69">
        <v>717258</v>
      </c>
      <c r="I51" s="71">
        <v>2.68</v>
      </c>
      <c r="J51" s="72">
        <v>736112</v>
      </c>
      <c r="K51" s="66">
        <f t="shared" si="4"/>
        <v>-2.56</v>
      </c>
      <c r="L51" s="68">
        <v>37.3</v>
      </c>
      <c r="M51" s="69">
        <v>267857</v>
      </c>
      <c r="N51" s="73">
        <v>20</v>
      </c>
      <c r="O51" s="69">
        <v>661291.897587687</v>
      </c>
      <c r="P51" s="71">
        <v>2.47</v>
      </c>
      <c r="Q51" s="72">
        <v>686356.021460843</v>
      </c>
      <c r="R51" s="66">
        <f t="shared" si="5"/>
        <v>-3.65</v>
      </c>
      <c r="T51" s="36">
        <f t="shared" si="0"/>
        <v>-2.56</v>
      </c>
      <c r="U51" s="36" t="b">
        <f t="shared" si="1"/>
        <v>0</v>
      </c>
      <c r="V51" s="36">
        <f t="shared" si="2"/>
        <v>-3.65</v>
      </c>
      <c r="W51" s="36" t="b">
        <f t="shared" si="3"/>
        <v>0</v>
      </c>
    </row>
    <row r="52" spans="2:23" s="36" customFormat="1" ht="12">
      <c r="B52" s="58"/>
      <c r="C52" s="90"/>
      <c r="D52" s="91" t="s">
        <v>60</v>
      </c>
      <c r="E52" s="68">
        <v>36.6</v>
      </c>
      <c r="F52" s="69">
        <v>256669</v>
      </c>
      <c r="G52" s="70">
        <v>17</v>
      </c>
      <c r="H52" s="69">
        <v>607045</v>
      </c>
      <c r="I52" s="71">
        <v>2.37</v>
      </c>
      <c r="J52" s="72">
        <v>609812</v>
      </c>
      <c r="K52" s="66">
        <f t="shared" si="4"/>
        <v>-0.45</v>
      </c>
      <c r="L52" s="68">
        <v>36.6</v>
      </c>
      <c r="M52" s="69">
        <v>256669</v>
      </c>
      <c r="N52" s="73">
        <v>17</v>
      </c>
      <c r="O52" s="69">
        <v>557308.916889483</v>
      </c>
      <c r="P52" s="71">
        <v>2.17</v>
      </c>
      <c r="Q52" s="72">
        <v>560192.127114428</v>
      </c>
      <c r="R52" s="66">
        <f t="shared" si="5"/>
        <v>-0.51</v>
      </c>
      <c r="T52" s="36">
        <f t="shared" si="0"/>
        <v>-0.45</v>
      </c>
      <c r="U52" s="36" t="b">
        <f t="shared" si="1"/>
        <v>0</v>
      </c>
      <c r="V52" s="36">
        <f t="shared" si="2"/>
        <v>-0.51</v>
      </c>
      <c r="W52" s="36" t="b">
        <f t="shared" si="3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38.8</v>
      </c>
      <c r="F53" s="69">
        <v>291052</v>
      </c>
      <c r="G53" s="70">
        <v>70</v>
      </c>
      <c r="H53" s="69">
        <v>741883</v>
      </c>
      <c r="I53" s="71">
        <v>2.55</v>
      </c>
      <c r="J53" s="72">
        <v>728072</v>
      </c>
      <c r="K53" s="66">
        <f t="shared" si="4"/>
        <v>1.9</v>
      </c>
      <c r="L53" s="68">
        <v>38.8</v>
      </c>
      <c r="M53" s="69">
        <v>291052</v>
      </c>
      <c r="N53" s="73">
        <v>70</v>
      </c>
      <c r="O53" s="69">
        <v>689044</v>
      </c>
      <c r="P53" s="71">
        <v>2.37</v>
      </c>
      <c r="Q53" s="72">
        <v>669399</v>
      </c>
      <c r="R53" s="66">
        <f t="shared" si="5"/>
        <v>2.93</v>
      </c>
      <c r="T53" s="36">
        <f t="shared" si="0"/>
        <v>1.9</v>
      </c>
      <c r="U53" s="36" t="b">
        <f t="shared" si="1"/>
        <v>0</v>
      </c>
      <c r="V53" s="36">
        <f t="shared" si="2"/>
        <v>2.93</v>
      </c>
      <c r="W53" s="36" t="b">
        <f t="shared" si="3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37.9</v>
      </c>
      <c r="F54" s="69">
        <v>250702</v>
      </c>
      <c r="G54" s="70">
        <v>41</v>
      </c>
      <c r="H54" s="69">
        <v>592248</v>
      </c>
      <c r="I54" s="71">
        <v>2.36</v>
      </c>
      <c r="J54" s="72">
        <v>598996</v>
      </c>
      <c r="K54" s="66">
        <f t="shared" si="4"/>
        <v>-1.13</v>
      </c>
      <c r="L54" s="68">
        <v>37.9</v>
      </c>
      <c r="M54" s="69">
        <v>250699</v>
      </c>
      <c r="N54" s="73">
        <v>40</v>
      </c>
      <c r="O54" s="69">
        <v>531703.193589744</v>
      </c>
      <c r="P54" s="71">
        <v>2.12</v>
      </c>
      <c r="Q54" s="72">
        <v>533129.948644108</v>
      </c>
      <c r="R54" s="66">
        <f t="shared" si="5"/>
        <v>-0.27</v>
      </c>
      <c r="T54" s="36">
        <f t="shared" si="0"/>
        <v>-1.13</v>
      </c>
      <c r="U54" s="36" t="b">
        <f t="shared" si="1"/>
        <v>0</v>
      </c>
      <c r="V54" s="36">
        <f t="shared" si="2"/>
        <v>-0.27</v>
      </c>
      <c r="W54" s="36" t="b">
        <f t="shared" si="3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40.3</v>
      </c>
      <c r="F55" s="69">
        <v>271676</v>
      </c>
      <c r="G55" s="70">
        <v>20</v>
      </c>
      <c r="H55" s="69">
        <v>587415</v>
      </c>
      <c r="I55" s="71">
        <v>2.16</v>
      </c>
      <c r="J55" s="72">
        <v>537977</v>
      </c>
      <c r="K55" s="66">
        <f t="shared" si="4"/>
        <v>9.19</v>
      </c>
      <c r="L55" s="68">
        <v>40.2</v>
      </c>
      <c r="M55" s="69">
        <v>268636</v>
      </c>
      <c r="N55" s="73">
        <v>19</v>
      </c>
      <c r="O55" s="69">
        <v>484539.318597561</v>
      </c>
      <c r="P55" s="71">
        <v>1.8</v>
      </c>
      <c r="Q55" s="72">
        <v>452061.061781609</v>
      </c>
      <c r="R55" s="66">
        <f t="shared" si="5"/>
        <v>7.18</v>
      </c>
      <c r="T55" s="36">
        <f t="shared" si="0"/>
        <v>9.19</v>
      </c>
      <c r="U55" s="36" t="b">
        <f t="shared" si="1"/>
        <v>0</v>
      </c>
      <c r="V55" s="36">
        <f t="shared" si="2"/>
        <v>7.18</v>
      </c>
      <c r="W55" s="36" t="b">
        <f t="shared" si="3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40.3</v>
      </c>
      <c r="F56" s="69">
        <v>332682</v>
      </c>
      <c r="G56" s="70" t="s">
        <v>144</v>
      </c>
      <c r="H56" s="69">
        <v>630418</v>
      </c>
      <c r="I56" s="71">
        <v>1.89</v>
      </c>
      <c r="J56" s="72">
        <v>641693</v>
      </c>
      <c r="K56" s="66">
        <f t="shared" si="4"/>
        <v>-1.76</v>
      </c>
      <c r="L56" s="68">
        <v>40.3</v>
      </c>
      <c r="M56" s="69">
        <v>332682</v>
      </c>
      <c r="N56" s="73" t="s">
        <v>42</v>
      </c>
      <c r="O56" s="69">
        <v>382463.636363636</v>
      </c>
      <c r="P56" s="71">
        <v>1.15</v>
      </c>
      <c r="Q56" s="72">
        <v>372756.680851064</v>
      </c>
      <c r="R56" s="66">
        <f t="shared" si="5"/>
        <v>2.6</v>
      </c>
      <c r="T56" s="36">
        <f t="shared" si="0"/>
        <v>-1.76</v>
      </c>
      <c r="U56" s="36" t="b">
        <f t="shared" si="1"/>
        <v>0</v>
      </c>
      <c r="V56" s="36">
        <f t="shared" si="2"/>
        <v>2.6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38.3</v>
      </c>
      <c r="F57" s="69">
        <v>254468</v>
      </c>
      <c r="G57" s="70">
        <v>64</v>
      </c>
      <c r="H57" s="69">
        <v>591913</v>
      </c>
      <c r="I57" s="71">
        <v>2.33</v>
      </c>
      <c r="J57" s="72">
        <v>590548</v>
      </c>
      <c r="K57" s="66">
        <f t="shared" si="4"/>
        <v>0.23</v>
      </c>
      <c r="L57" s="68">
        <v>38.2</v>
      </c>
      <c r="M57" s="69">
        <v>254041</v>
      </c>
      <c r="N57" s="73">
        <v>62</v>
      </c>
      <c r="O57" s="69">
        <v>523550</v>
      </c>
      <c r="P57" s="71">
        <v>2.06</v>
      </c>
      <c r="Q57" s="72">
        <v>520103</v>
      </c>
      <c r="R57" s="66">
        <f t="shared" si="5"/>
        <v>0.66</v>
      </c>
      <c r="T57" s="36">
        <f t="shared" si="0"/>
        <v>0.23</v>
      </c>
      <c r="U57" s="36" t="b">
        <f t="shared" si="1"/>
        <v>0</v>
      </c>
      <c r="V57" s="36">
        <f t="shared" si="2"/>
        <v>0.66</v>
      </c>
      <c r="W57" s="36" t="b">
        <f t="shared" si="3"/>
        <v>0</v>
      </c>
    </row>
    <row r="58" spans="2:23" s="36" customFormat="1" ht="12.75" thickBot="1">
      <c r="B58" s="93"/>
      <c r="C58" s="94" t="s">
        <v>68</v>
      </c>
      <c r="D58" s="95"/>
      <c r="E58" s="96">
        <v>38.5</v>
      </c>
      <c r="F58" s="97">
        <v>321362</v>
      </c>
      <c r="G58" s="98" t="s">
        <v>144</v>
      </c>
      <c r="H58" s="97">
        <v>733094</v>
      </c>
      <c r="I58" s="99">
        <v>2.28</v>
      </c>
      <c r="J58" s="100">
        <v>715414</v>
      </c>
      <c r="K58" s="101">
        <f t="shared" si="4"/>
        <v>2.47</v>
      </c>
      <c r="L58" s="96">
        <v>38.5</v>
      </c>
      <c r="M58" s="97">
        <v>321362</v>
      </c>
      <c r="N58" s="102" t="s">
        <v>42</v>
      </c>
      <c r="O58" s="97">
        <v>730071.397392075</v>
      </c>
      <c r="P58" s="99">
        <v>2.27</v>
      </c>
      <c r="Q58" s="100">
        <v>713312.111927247</v>
      </c>
      <c r="R58" s="101">
        <f t="shared" si="5"/>
        <v>2.35</v>
      </c>
      <c r="T58" s="36">
        <f t="shared" si="0"/>
        <v>2.47</v>
      </c>
      <c r="U58" s="36" t="b">
        <f t="shared" si="1"/>
        <v>0</v>
      </c>
      <c r="V58" s="36">
        <f t="shared" si="2"/>
        <v>2.35</v>
      </c>
      <c r="W58" s="36" t="b">
        <f t="shared" si="3"/>
        <v>0</v>
      </c>
    </row>
    <row r="59" spans="2:23" s="36" customFormat="1" ht="12">
      <c r="B59" s="103" t="s">
        <v>69</v>
      </c>
      <c r="C59" s="104" t="s">
        <v>70</v>
      </c>
      <c r="D59" s="105"/>
      <c r="E59" s="83">
        <v>39</v>
      </c>
      <c r="F59" s="84">
        <v>297884</v>
      </c>
      <c r="G59" s="85">
        <v>77</v>
      </c>
      <c r="H59" s="84">
        <v>764636</v>
      </c>
      <c r="I59" s="86">
        <v>2.57</v>
      </c>
      <c r="J59" s="87">
        <v>735923</v>
      </c>
      <c r="K59" s="88">
        <f t="shared" si="4"/>
        <v>3.9</v>
      </c>
      <c r="L59" s="83">
        <v>39</v>
      </c>
      <c r="M59" s="84">
        <v>297884</v>
      </c>
      <c r="N59" s="89">
        <v>77</v>
      </c>
      <c r="O59" s="84">
        <v>724144</v>
      </c>
      <c r="P59" s="86">
        <v>2.43</v>
      </c>
      <c r="Q59" s="87">
        <v>693051</v>
      </c>
      <c r="R59" s="88">
        <f t="shared" si="5"/>
        <v>4.49</v>
      </c>
      <c r="T59" s="36">
        <f t="shared" si="0"/>
        <v>3.9</v>
      </c>
      <c r="U59" s="36" t="b">
        <f t="shared" si="1"/>
        <v>0</v>
      </c>
      <c r="V59" s="36">
        <f t="shared" si="2"/>
        <v>4.49</v>
      </c>
      <c r="W59" s="36" t="b">
        <f t="shared" si="3"/>
        <v>0</v>
      </c>
    </row>
    <row r="60" spans="2:23" s="36" customFormat="1" ht="12">
      <c r="B60" s="106"/>
      <c r="C60" s="107" t="s">
        <v>71</v>
      </c>
      <c r="D60" s="108"/>
      <c r="E60" s="68" t="s">
        <v>19</v>
      </c>
      <c r="F60" s="69" t="s">
        <v>19</v>
      </c>
      <c r="G60" s="70" t="s">
        <v>19</v>
      </c>
      <c r="H60" s="69" t="s">
        <v>19</v>
      </c>
      <c r="I60" s="71" t="s">
        <v>19</v>
      </c>
      <c r="J60" s="72" t="s">
        <v>19</v>
      </c>
      <c r="K60" s="66" t="str">
        <f t="shared" si="4"/>
        <v>-</v>
      </c>
      <c r="L60" s="68" t="s">
        <v>19</v>
      </c>
      <c r="M60" s="69" t="s">
        <v>19</v>
      </c>
      <c r="N60" s="73" t="s">
        <v>19</v>
      </c>
      <c r="O60" s="69" t="s">
        <v>19</v>
      </c>
      <c r="P60" s="71" t="s">
        <v>19</v>
      </c>
      <c r="Q60" s="72" t="s">
        <v>19</v>
      </c>
      <c r="R60" s="66" t="str">
        <f t="shared" si="5"/>
        <v>-</v>
      </c>
      <c r="T60" s="36" t="e">
        <f t="shared" si="0"/>
        <v>#VALUE!</v>
      </c>
      <c r="U60" s="36" t="b">
        <f t="shared" si="1"/>
        <v>1</v>
      </c>
      <c r="V60" s="36" t="e">
        <f t="shared" si="2"/>
        <v>#VALUE!</v>
      </c>
      <c r="W60" s="36" t="b">
        <f t="shared" si="3"/>
        <v>1</v>
      </c>
    </row>
    <row r="61" spans="2:23" s="36" customFormat="1" ht="12">
      <c r="B61" s="106"/>
      <c r="C61" s="107" t="s">
        <v>72</v>
      </c>
      <c r="D61" s="108"/>
      <c r="E61" s="61">
        <v>38.3</v>
      </c>
      <c r="F61" s="62">
        <v>283015</v>
      </c>
      <c r="G61" s="63">
        <v>60</v>
      </c>
      <c r="H61" s="62">
        <v>660455</v>
      </c>
      <c r="I61" s="64">
        <v>2.33</v>
      </c>
      <c r="J61" s="65">
        <v>603369</v>
      </c>
      <c r="K61" s="66">
        <f t="shared" si="4"/>
        <v>9.46</v>
      </c>
      <c r="L61" s="61">
        <v>38.3</v>
      </c>
      <c r="M61" s="62">
        <v>283091</v>
      </c>
      <c r="N61" s="67">
        <v>58</v>
      </c>
      <c r="O61" s="62">
        <v>604516</v>
      </c>
      <c r="P61" s="64">
        <v>2.14</v>
      </c>
      <c r="Q61" s="65">
        <v>512584</v>
      </c>
      <c r="R61" s="66">
        <f t="shared" si="5"/>
        <v>17.94</v>
      </c>
      <c r="T61" s="36">
        <f t="shared" si="0"/>
        <v>9.46</v>
      </c>
      <c r="U61" s="36" t="b">
        <f t="shared" si="1"/>
        <v>0</v>
      </c>
      <c r="V61" s="36">
        <f t="shared" si="2"/>
        <v>17.94</v>
      </c>
      <c r="W61" s="36" t="b">
        <f t="shared" si="3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74</v>
      </c>
      <c r="C63" s="104" t="s">
        <v>75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4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8" t="s">
        <v>76</v>
      </c>
      <c r="C64" s="107" t="s">
        <v>77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4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93" t="s">
        <v>39</v>
      </c>
      <c r="C65" s="110" t="s">
        <v>78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4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12" t="s">
        <v>79</v>
      </c>
      <c r="C66" s="113"/>
      <c r="D66" s="113"/>
      <c r="E66" s="114">
        <v>38.7</v>
      </c>
      <c r="F66" s="115">
        <v>292401</v>
      </c>
      <c r="G66" s="116">
        <v>137</v>
      </c>
      <c r="H66" s="115">
        <v>726216</v>
      </c>
      <c r="I66" s="117">
        <v>2.48</v>
      </c>
      <c r="J66" s="118">
        <v>713528</v>
      </c>
      <c r="K66" s="119">
        <f t="shared" si="4"/>
        <v>1.78</v>
      </c>
      <c r="L66" s="114">
        <v>38.7</v>
      </c>
      <c r="M66" s="115">
        <v>292451</v>
      </c>
      <c r="N66" s="120">
        <v>135</v>
      </c>
      <c r="O66" s="115">
        <v>680206</v>
      </c>
      <c r="P66" s="117">
        <v>2.33</v>
      </c>
      <c r="Q66" s="118">
        <v>662920</v>
      </c>
      <c r="R66" s="119">
        <f t="shared" si="5"/>
        <v>2.61</v>
      </c>
      <c r="T66" s="36">
        <f t="shared" si="0"/>
        <v>1.78</v>
      </c>
      <c r="U66" s="36" t="b">
        <f t="shared" si="1"/>
        <v>0</v>
      </c>
      <c r="V66" s="36">
        <f t="shared" si="2"/>
        <v>2.61</v>
      </c>
      <c r="W66" s="36" t="b">
        <f t="shared" si="3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R32" sqref="R32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5" width="9.375" style="127" customWidth="1"/>
    <col min="6" max="6" width="8.625" style="127" customWidth="1"/>
    <col min="7" max="7" width="9.375" style="127" customWidth="1"/>
    <col min="8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2" width="9.50390625" style="127" customWidth="1"/>
    <col min="13" max="13" width="8.625" style="127" customWidth="1"/>
    <col min="14" max="14" width="9.375" style="127" customWidth="1"/>
    <col min="15" max="15" width="8.625" style="127" customWidth="1"/>
    <col min="16" max="16384" width="9.00390625" style="127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142</v>
      </c>
    </row>
    <row r="2" spans="1:15" ht="14.25" thickBot="1">
      <c r="A2" s="128" t="s">
        <v>82</v>
      </c>
      <c r="B2" s="129" t="s">
        <v>83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84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85</v>
      </c>
      <c r="B5" s="148">
        <v>37.9</v>
      </c>
      <c r="C5" s="149">
        <v>287484</v>
      </c>
      <c r="D5" s="149">
        <v>99</v>
      </c>
      <c r="E5" s="149">
        <v>682531</v>
      </c>
      <c r="F5" s="150">
        <v>2.37</v>
      </c>
      <c r="G5" s="151">
        <v>714639</v>
      </c>
      <c r="H5" s="152">
        <f aca="true" t="shared" si="0" ref="H5:H11">ROUND((E5-G5)/G5*100,2)</f>
        <v>-4.49</v>
      </c>
      <c r="I5" s="153" t="s">
        <v>19</v>
      </c>
      <c r="J5" s="154" t="s">
        <v>19</v>
      </c>
      <c r="K5" s="155">
        <v>96</v>
      </c>
      <c r="L5" s="149">
        <v>630229</v>
      </c>
      <c r="M5" s="156">
        <v>2.19</v>
      </c>
      <c r="N5" s="151">
        <v>637248</v>
      </c>
      <c r="O5" s="157">
        <f aca="true" t="shared" si="1" ref="O5:O11">ROUND((L5-N5)/N5*100,2)</f>
        <v>-1.1</v>
      </c>
    </row>
    <row r="6" spans="1:15" ht="13.5">
      <c r="A6" s="147" t="s">
        <v>86</v>
      </c>
      <c r="B6" s="158">
        <v>39</v>
      </c>
      <c r="C6" s="159">
        <v>299474</v>
      </c>
      <c r="D6" s="160">
        <v>106</v>
      </c>
      <c r="E6" s="159">
        <v>724684</v>
      </c>
      <c r="F6" s="161">
        <v>2.42</v>
      </c>
      <c r="G6" s="162">
        <v>682531</v>
      </c>
      <c r="H6" s="163">
        <f t="shared" si="0"/>
        <v>6.18</v>
      </c>
      <c r="I6" s="164" t="s">
        <v>19</v>
      </c>
      <c r="J6" s="165" t="s">
        <v>19</v>
      </c>
      <c r="K6" s="166">
        <v>102</v>
      </c>
      <c r="L6" s="159">
        <v>673670</v>
      </c>
      <c r="M6" s="167">
        <v>2.25</v>
      </c>
      <c r="N6" s="162">
        <v>630229</v>
      </c>
      <c r="O6" s="157">
        <f t="shared" si="1"/>
        <v>6.89</v>
      </c>
    </row>
    <row r="7" spans="1:15" ht="13.5">
      <c r="A7" s="147" t="s">
        <v>87</v>
      </c>
      <c r="B7" s="148">
        <v>38.8</v>
      </c>
      <c r="C7" s="149">
        <v>292446</v>
      </c>
      <c r="D7" s="149">
        <v>125</v>
      </c>
      <c r="E7" s="149">
        <v>732587</v>
      </c>
      <c r="F7" s="161">
        <v>2.51</v>
      </c>
      <c r="G7" s="162">
        <v>724684</v>
      </c>
      <c r="H7" s="152">
        <f t="shared" si="0"/>
        <v>1.09</v>
      </c>
      <c r="I7" s="164" t="s">
        <v>19</v>
      </c>
      <c r="J7" s="165" t="s">
        <v>19</v>
      </c>
      <c r="K7" s="166">
        <v>124</v>
      </c>
      <c r="L7" s="159">
        <v>672658</v>
      </c>
      <c r="M7" s="167">
        <v>2.3</v>
      </c>
      <c r="N7" s="162">
        <v>673670</v>
      </c>
      <c r="O7" s="157">
        <f t="shared" si="1"/>
        <v>-0.15</v>
      </c>
    </row>
    <row r="8" spans="1:15" ht="13.5">
      <c r="A8" s="147" t="s">
        <v>135</v>
      </c>
      <c r="B8" s="148">
        <v>38.8</v>
      </c>
      <c r="C8" s="149">
        <v>295359</v>
      </c>
      <c r="D8" s="149">
        <v>130</v>
      </c>
      <c r="E8" s="149">
        <v>755431</v>
      </c>
      <c r="F8" s="150">
        <v>2.56</v>
      </c>
      <c r="G8" s="151">
        <v>732587</v>
      </c>
      <c r="H8" s="152">
        <f t="shared" si="0"/>
        <v>3.12</v>
      </c>
      <c r="I8" s="153" t="s">
        <v>19</v>
      </c>
      <c r="J8" s="154" t="s">
        <v>19</v>
      </c>
      <c r="K8" s="155">
        <v>130</v>
      </c>
      <c r="L8" s="149">
        <v>694204</v>
      </c>
      <c r="M8" s="156">
        <v>2.35</v>
      </c>
      <c r="N8" s="151">
        <v>672658</v>
      </c>
      <c r="O8" s="157">
        <f t="shared" si="1"/>
        <v>3.2</v>
      </c>
    </row>
    <row r="9" spans="1:15" ht="13.5">
      <c r="A9" s="147" t="s">
        <v>136</v>
      </c>
      <c r="B9" s="168">
        <v>38.8</v>
      </c>
      <c r="C9" s="149">
        <v>292653</v>
      </c>
      <c r="D9" s="149">
        <v>138</v>
      </c>
      <c r="E9" s="149">
        <v>762633</v>
      </c>
      <c r="F9" s="150">
        <v>2.61</v>
      </c>
      <c r="G9" s="151">
        <v>755431</v>
      </c>
      <c r="H9" s="152">
        <f t="shared" si="0"/>
        <v>0.95</v>
      </c>
      <c r="I9" s="169">
        <v>38.8</v>
      </c>
      <c r="J9" s="170">
        <v>292653</v>
      </c>
      <c r="K9" s="171">
        <v>138</v>
      </c>
      <c r="L9" s="149">
        <v>698641</v>
      </c>
      <c r="M9" s="156">
        <v>2.39</v>
      </c>
      <c r="N9" s="151">
        <v>694204</v>
      </c>
      <c r="O9" s="157">
        <f t="shared" si="1"/>
        <v>0.64</v>
      </c>
    </row>
    <row r="10" spans="1:15" ht="13.5">
      <c r="A10" s="147" t="s">
        <v>137</v>
      </c>
      <c r="B10" s="266">
        <v>38.8</v>
      </c>
      <c r="C10" s="267">
        <v>294232</v>
      </c>
      <c r="D10" s="267">
        <v>143</v>
      </c>
      <c r="E10" s="267">
        <v>770861</v>
      </c>
      <c r="F10" s="268">
        <v>2.62</v>
      </c>
      <c r="G10" s="269">
        <v>762633</v>
      </c>
      <c r="H10" s="270">
        <f t="shared" si="0"/>
        <v>1.08</v>
      </c>
      <c r="I10" s="271">
        <v>38.8</v>
      </c>
      <c r="J10" s="272">
        <v>294232</v>
      </c>
      <c r="K10" s="273">
        <v>143</v>
      </c>
      <c r="L10" s="267">
        <v>724786</v>
      </c>
      <c r="M10" s="274">
        <v>2.46</v>
      </c>
      <c r="N10" s="269">
        <v>698641</v>
      </c>
      <c r="O10" s="275">
        <f t="shared" si="1"/>
        <v>3.74</v>
      </c>
    </row>
    <row r="11" spans="1:15" ht="13.5">
      <c r="A11" s="147" t="s">
        <v>138</v>
      </c>
      <c r="B11" s="182">
        <v>38.8</v>
      </c>
      <c r="C11" s="149">
        <v>294712</v>
      </c>
      <c r="D11" s="149">
        <v>145</v>
      </c>
      <c r="E11" s="149">
        <v>767544</v>
      </c>
      <c r="F11" s="150">
        <v>2.6</v>
      </c>
      <c r="G11" s="151">
        <v>770861</v>
      </c>
      <c r="H11" s="183">
        <f t="shared" si="0"/>
        <v>-0.43</v>
      </c>
      <c r="I11" s="169">
        <v>38.8</v>
      </c>
      <c r="J11" s="170">
        <v>294728</v>
      </c>
      <c r="K11" s="155">
        <v>143</v>
      </c>
      <c r="L11" s="149">
        <v>715113</v>
      </c>
      <c r="M11" s="156">
        <v>2.43</v>
      </c>
      <c r="N11" s="151">
        <v>724786</v>
      </c>
      <c r="O11" s="157">
        <f t="shared" si="1"/>
        <v>-1.33</v>
      </c>
    </row>
    <row r="12" spans="1:15" ht="13.5">
      <c r="A12" s="184" t="s">
        <v>139</v>
      </c>
      <c r="B12" s="185">
        <v>38.6</v>
      </c>
      <c r="C12" s="186">
        <v>294343</v>
      </c>
      <c r="D12" s="186">
        <v>145</v>
      </c>
      <c r="E12" s="186">
        <v>677061</v>
      </c>
      <c r="F12" s="276">
        <v>2.3</v>
      </c>
      <c r="G12" s="151">
        <v>767544</v>
      </c>
      <c r="H12" s="183">
        <f>ROUND((E12-G12)/G12*100,2)</f>
        <v>-11.79</v>
      </c>
      <c r="I12" s="188">
        <v>38.6</v>
      </c>
      <c r="J12" s="186">
        <v>294335</v>
      </c>
      <c r="K12" s="186">
        <v>144</v>
      </c>
      <c r="L12" s="186">
        <v>585234</v>
      </c>
      <c r="M12" s="276">
        <v>1.99</v>
      </c>
      <c r="N12" s="151">
        <v>715113</v>
      </c>
      <c r="O12" s="157">
        <f>ROUND((L12-N12)/N12*100,2)</f>
        <v>-18.16</v>
      </c>
    </row>
    <row r="13" spans="1:15" ht="14.25" thickBot="1">
      <c r="A13" s="277" t="s">
        <v>140</v>
      </c>
      <c r="B13" s="190">
        <v>38.6</v>
      </c>
      <c r="C13" s="191">
        <v>295893</v>
      </c>
      <c r="D13" s="192">
        <v>139</v>
      </c>
      <c r="E13" s="191">
        <v>713528</v>
      </c>
      <c r="F13" s="278">
        <v>2.41</v>
      </c>
      <c r="G13" s="279">
        <v>677061</v>
      </c>
      <c r="H13" s="195">
        <f>ROUND((E13-G13)/G13*100,2)</f>
        <v>5.39</v>
      </c>
      <c r="I13" s="190">
        <v>38.6</v>
      </c>
      <c r="J13" s="191">
        <v>295925</v>
      </c>
      <c r="K13" s="192">
        <v>137</v>
      </c>
      <c r="L13" s="191">
        <v>662920</v>
      </c>
      <c r="M13" s="278">
        <v>2.24</v>
      </c>
      <c r="N13" s="194">
        <v>585234</v>
      </c>
      <c r="O13" s="196">
        <f>ROUND((L13-N13)/N13*100,2)</f>
        <v>13.27</v>
      </c>
    </row>
    <row r="14" spans="1:15" ht="13.5">
      <c r="A14" s="197" t="s">
        <v>88</v>
      </c>
      <c r="B14" s="198">
        <v>38.7</v>
      </c>
      <c r="C14" s="199">
        <v>292401</v>
      </c>
      <c r="D14" s="200">
        <v>137</v>
      </c>
      <c r="E14" s="199">
        <v>726216</v>
      </c>
      <c r="F14" s="201">
        <v>2.48</v>
      </c>
      <c r="G14" s="280">
        <v>713528</v>
      </c>
      <c r="H14" s="202">
        <f>IF(R14=TRUE,"-",ROUND((E14-G14)/G14*100,2))</f>
        <v>1.78</v>
      </c>
      <c r="I14" s="198">
        <v>38.7</v>
      </c>
      <c r="J14" s="199">
        <v>292451</v>
      </c>
      <c r="K14" s="200">
        <v>135</v>
      </c>
      <c r="L14" s="199">
        <v>680206</v>
      </c>
      <c r="M14" s="201">
        <v>2.33</v>
      </c>
      <c r="N14" s="280">
        <v>662920</v>
      </c>
      <c r="O14" s="202">
        <f>IF(T14=TRUE,"-",ROUND((L14-N14)/N14*100,2))</f>
        <v>2.61</v>
      </c>
    </row>
    <row r="15" spans="1:15" ht="14.25" thickBot="1">
      <c r="A15" s="203" t="s">
        <v>89</v>
      </c>
      <c r="B15" s="204">
        <v>38.6</v>
      </c>
      <c r="C15" s="205">
        <v>295893</v>
      </c>
      <c r="D15" s="206">
        <v>139</v>
      </c>
      <c r="E15" s="205">
        <v>713528</v>
      </c>
      <c r="F15" s="281">
        <v>2.41</v>
      </c>
      <c r="G15" s="282">
        <v>677061</v>
      </c>
      <c r="H15" s="209">
        <f>ROUND((E15-G15)/G15*100,2)</f>
        <v>5.39</v>
      </c>
      <c r="I15" s="204">
        <v>38.6</v>
      </c>
      <c r="J15" s="205">
        <v>295925</v>
      </c>
      <c r="K15" s="206">
        <v>137</v>
      </c>
      <c r="L15" s="205">
        <v>662920</v>
      </c>
      <c r="M15" s="278">
        <v>2.24</v>
      </c>
      <c r="N15" s="208">
        <v>585234</v>
      </c>
      <c r="O15" s="210">
        <f>ROUND((L15-N15)/N15*100,2)</f>
        <v>13.27</v>
      </c>
    </row>
    <row r="16" spans="1:15" ht="14.25" thickBot="1">
      <c r="A16" s="211" t="s">
        <v>90</v>
      </c>
      <c r="B16" s="212">
        <f aca="true" t="shared" si="2" ref="B16:O16">B14-B15</f>
        <v>0.10000000000000142</v>
      </c>
      <c r="C16" s="213">
        <f t="shared" si="2"/>
        <v>-3492</v>
      </c>
      <c r="D16" s="214">
        <f t="shared" si="2"/>
        <v>-2</v>
      </c>
      <c r="E16" s="213">
        <f t="shared" si="2"/>
        <v>12688</v>
      </c>
      <c r="F16" s="215">
        <f t="shared" si="2"/>
        <v>0.06999999999999984</v>
      </c>
      <c r="G16" s="216">
        <f t="shared" si="2"/>
        <v>36467</v>
      </c>
      <c r="H16" s="210">
        <f t="shared" si="2"/>
        <v>-3.6099999999999994</v>
      </c>
      <c r="I16" s="217">
        <f t="shared" si="2"/>
        <v>0.10000000000000142</v>
      </c>
      <c r="J16" s="218">
        <f t="shared" si="2"/>
        <v>-3474</v>
      </c>
      <c r="K16" s="214">
        <f t="shared" si="2"/>
        <v>-2</v>
      </c>
      <c r="L16" s="213">
        <f t="shared" si="2"/>
        <v>17286</v>
      </c>
      <c r="M16" s="215">
        <f t="shared" si="2"/>
        <v>0.08999999999999986</v>
      </c>
      <c r="N16" s="216">
        <f t="shared" si="2"/>
        <v>77686</v>
      </c>
      <c r="O16" s="210">
        <f t="shared" si="2"/>
        <v>-10.66</v>
      </c>
    </row>
    <row r="17" spans="1:15" ht="13.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 thickBot="1">
      <c r="A24" s="219"/>
      <c r="B24" s="219"/>
      <c r="C24" s="219"/>
      <c r="D24" s="219"/>
      <c r="E24" s="219"/>
      <c r="F24" s="219"/>
      <c r="G24" s="219"/>
      <c r="H24" s="219"/>
      <c r="I24" s="219"/>
      <c r="J24" s="125"/>
      <c r="K24" s="125"/>
      <c r="L24" s="125"/>
      <c r="M24" s="125"/>
      <c r="N24" s="125"/>
      <c r="O24" s="125"/>
    </row>
    <row r="25" spans="1:15" ht="13.5">
      <c r="A25" s="220"/>
      <c r="B25" s="221"/>
      <c r="C25" s="221"/>
      <c r="D25" s="221"/>
      <c r="E25" s="221"/>
      <c r="F25" s="221"/>
      <c r="G25" s="221"/>
      <c r="H25" s="221"/>
      <c r="I25" s="221"/>
      <c r="J25" s="222"/>
      <c r="K25" s="223"/>
      <c r="L25" s="223"/>
      <c r="M25" s="223"/>
      <c r="N25" s="223"/>
      <c r="O25" s="224"/>
    </row>
    <row r="26" spans="1:15" ht="13.5" customHeight="1">
      <c r="A26" s="225" t="s">
        <v>91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</row>
    <row r="27" spans="1:15" ht="13.5">
      <c r="A27" s="225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8" t="s">
        <v>92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</row>
    <row r="29" spans="1:15" ht="19.5" customHeight="1">
      <c r="A29" s="228" t="s">
        <v>93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1:15" ht="25.5" customHeight="1">
      <c r="A30" s="231" t="s">
        <v>94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95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96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99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101</v>
      </c>
      <c r="B39" s="250"/>
      <c r="C39" s="250"/>
      <c r="D39" s="250"/>
      <c r="E39" s="250"/>
      <c r="F39" s="250" t="s">
        <v>102</v>
      </c>
      <c r="G39" s="251"/>
      <c r="H39" s="251"/>
      <c r="I39" s="243"/>
      <c r="J39" s="243"/>
      <c r="K39" s="243"/>
      <c r="L39" s="252"/>
      <c r="M39" s="252" t="s">
        <v>103</v>
      </c>
      <c r="N39" s="243"/>
      <c r="O39" s="244"/>
    </row>
    <row r="40" spans="1:15" ht="13.5">
      <c r="A40" s="249" t="s">
        <v>104</v>
      </c>
      <c r="B40" s="250"/>
      <c r="C40" s="250"/>
      <c r="D40" s="250"/>
      <c r="E40" s="250"/>
      <c r="F40" s="250" t="s">
        <v>105</v>
      </c>
      <c r="G40" s="251"/>
      <c r="H40" s="251"/>
      <c r="I40" s="243"/>
      <c r="J40" s="243"/>
      <c r="K40" s="243"/>
      <c r="L40" s="252"/>
      <c r="M40" s="252" t="s">
        <v>106</v>
      </c>
      <c r="N40" s="243"/>
      <c r="O40" s="244"/>
    </row>
    <row r="41" spans="1:15" ht="13.5">
      <c r="A41" s="249" t="s">
        <v>107</v>
      </c>
      <c r="B41" s="250"/>
      <c r="C41" s="250"/>
      <c r="D41" s="250"/>
      <c r="E41" s="250"/>
      <c r="F41" s="250" t="s">
        <v>108</v>
      </c>
      <c r="G41" s="251"/>
      <c r="H41" s="251"/>
      <c r="I41" s="243"/>
      <c r="J41" s="243"/>
      <c r="K41" s="243"/>
      <c r="L41" s="252"/>
      <c r="M41" s="243" t="s">
        <v>109</v>
      </c>
      <c r="N41" s="243"/>
      <c r="O41" s="244"/>
    </row>
    <row r="42" spans="1:15" ht="13.5">
      <c r="A42" s="249" t="s">
        <v>110</v>
      </c>
      <c r="B42" s="250"/>
      <c r="C42" s="250"/>
      <c r="D42" s="250"/>
      <c r="E42" s="250"/>
      <c r="F42" s="250" t="s">
        <v>111</v>
      </c>
      <c r="G42" s="251"/>
      <c r="H42" s="251"/>
      <c r="I42" s="243"/>
      <c r="J42" s="243"/>
      <c r="K42" s="243"/>
      <c r="L42" s="252"/>
      <c r="M42" s="252" t="s">
        <v>112</v>
      </c>
      <c r="N42" s="243"/>
      <c r="O42" s="244"/>
    </row>
    <row r="43" spans="1:15" ht="13.5">
      <c r="A43" s="249" t="s">
        <v>113</v>
      </c>
      <c r="B43" s="250"/>
      <c r="C43" s="250"/>
      <c r="D43" s="250"/>
      <c r="E43" s="250"/>
      <c r="F43" s="250" t="s">
        <v>114</v>
      </c>
      <c r="G43" s="251"/>
      <c r="H43" s="251"/>
      <c r="I43" s="243"/>
      <c r="J43" s="243"/>
      <c r="K43" s="243"/>
      <c r="L43" s="252"/>
      <c r="M43" s="252" t="s">
        <v>115</v>
      </c>
      <c r="N43" s="243"/>
      <c r="O43" s="244"/>
    </row>
    <row r="44" spans="1:15" ht="13.5">
      <c r="A44" s="253"/>
      <c r="B44" s="254"/>
      <c r="C44" s="254"/>
      <c r="D44" s="243"/>
      <c r="E44" s="125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25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117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118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119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B1">
      <selection activeCell="B13" sqref="A1:IV1638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147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4</v>
      </c>
      <c r="K6" s="25"/>
      <c r="L6" s="23"/>
      <c r="M6" s="23"/>
      <c r="N6" s="23"/>
      <c r="O6" s="23"/>
      <c r="P6" s="23"/>
      <c r="Q6" s="24" t="s">
        <v>4</v>
      </c>
      <c r="R6" s="25"/>
    </row>
    <row r="7" spans="2:18" s="9" customFormat="1" ht="42" customHeight="1" thickBot="1">
      <c r="B7" s="26"/>
      <c r="C7" s="27"/>
      <c r="D7" s="28"/>
      <c r="E7" s="29" t="s">
        <v>5</v>
      </c>
      <c r="F7" s="30" t="s">
        <v>6</v>
      </c>
      <c r="G7" s="30" t="s">
        <v>7</v>
      </c>
      <c r="H7" s="30" t="s">
        <v>8</v>
      </c>
      <c r="I7" s="31" t="s">
        <v>9</v>
      </c>
      <c r="J7" s="32" t="s">
        <v>10</v>
      </c>
      <c r="K7" s="33" t="s">
        <v>11</v>
      </c>
      <c r="L7" s="30" t="s">
        <v>5</v>
      </c>
      <c r="M7" s="30" t="s">
        <v>6</v>
      </c>
      <c r="N7" s="30" t="s">
        <v>7</v>
      </c>
      <c r="O7" s="30" t="s">
        <v>12</v>
      </c>
      <c r="P7" s="31" t="s">
        <v>9</v>
      </c>
      <c r="Q7" s="32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38.8</v>
      </c>
      <c r="F8" s="41">
        <v>308387</v>
      </c>
      <c r="G8" s="42">
        <v>76</v>
      </c>
      <c r="H8" s="41">
        <v>721372</v>
      </c>
      <c r="I8" s="43">
        <v>2.34</v>
      </c>
      <c r="J8" s="44">
        <v>690095</v>
      </c>
      <c r="K8" s="45">
        <f>IF(U8=TRUE,"-",ROUND((H8-J8)/J8*100,2))</f>
        <v>4.53</v>
      </c>
      <c r="L8" s="40">
        <v>38.8</v>
      </c>
      <c r="M8" s="41">
        <v>308714</v>
      </c>
      <c r="N8" s="46">
        <v>73</v>
      </c>
      <c r="O8" s="41">
        <v>678605</v>
      </c>
      <c r="P8" s="43">
        <v>2.2</v>
      </c>
      <c r="Q8" s="44">
        <v>638573</v>
      </c>
      <c r="R8" s="45">
        <f>IF(W8=TRUE,"-",ROUND((O8-Q8)/Q8*100,2))</f>
        <v>6.27</v>
      </c>
      <c r="T8" s="36">
        <f>ROUND((H8-J8)/J8*100,2)</f>
        <v>4.53</v>
      </c>
      <c r="U8" s="36" t="b">
        <f>ISERROR(T8)</f>
        <v>0</v>
      </c>
      <c r="V8" s="36">
        <f>ROUND((O8-Q8)/Q8*100,2)</f>
        <v>6.27</v>
      </c>
      <c r="W8" s="36" t="b">
        <f>ISERROR(V8)</f>
        <v>0</v>
      </c>
    </row>
    <row r="9" spans="2:23" s="36" customFormat="1" ht="12">
      <c r="B9" s="47"/>
      <c r="C9" s="48"/>
      <c r="D9" s="49" t="s">
        <v>125</v>
      </c>
      <c r="E9" s="50">
        <v>38.1</v>
      </c>
      <c r="F9" s="51">
        <v>317910</v>
      </c>
      <c r="G9" s="52">
        <v>12</v>
      </c>
      <c r="H9" s="51">
        <v>760480</v>
      </c>
      <c r="I9" s="53">
        <v>2.39</v>
      </c>
      <c r="J9" s="54">
        <v>681033</v>
      </c>
      <c r="K9" s="55">
        <f>IF(U9=TRUE,"-",ROUND((H9-J9)/J9*100,2))</f>
        <v>11.67</v>
      </c>
      <c r="L9" s="50">
        <v>38.1</v>
      </c>
      <c r="M9" s="51">
        <v>317910</v>
      </c>
      <c r="N9" s="56">
        <v>12</v>
      </c>
      <c r="O9" s="51">
        <v>755321</v>
      </c>
      <c r="P9" s="53">
        <v>2.38</v>
      </c>
      <c r="Q9" s="54">
        <v>659073</v>
      </c>
      <c r="R9" s="57">
        <f>IF(W9=TRUE,"-",ROUND((O9-Q9)/Q9*100,2))</f>
        <v>14.6</v>
      </c>
      <c r="T9" s="36">
        <f aca="true" t="shared" si="0" ref="T9:T66">ROUND((H9-J9)/J9*100,2)</f>
        <v>11.67</v>
      </c>
      <c r="U9" s="36" t="b">
        <f aca="true" t="shared" si="1" ref="U9:U66">ISERROR(T9)</f>
        <v>0</v>
      </c>
      <c r="V9" s="36">
        <f aca="true" t="shared" si="2" ref="V9:V66">ROUND((O9-Q9)/Q9*100,2)</f>
        <v>14.6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38.2</v>
      </c>
      <c r="F10" s="51">
        <v>271658</v>
      </c>
      <c r="G10" s="52" t="s">
        <v>127</v>
      </c>
      <c r="H10" s="51">
        <v>671878</v>
      </c>
      <c r="I10" s="53">
        <v>2.47</v>
      </c>
      <c r="J10" s="54">
        <v>622545</v>
      </c>
      <c r="K10" s="55">
        <f aca="true" t="shared" si="4" ref="K10:K66">IF(U10=TRUE,"-",ROUND((H10-J10)/J10*100,2))</f>
        <v>7.92</v>
      </c>
      <c r="L10" s="50">
        <v>38.2</v>
      </c>
      <c r="M10" s="51">
        <v>271658</v>
      </c>
      <c r="N10" s="56" t="s">
        <v>127</v>
      </c>
      <c r="O10" s="51">
        <v>637514</v>
      </c>
      <c r="P10" s="53">
        <v>2.35</v>
      </c>
      <c r="Q10" s="54">
        <v>570381</v>
      </c>
      <c r="R10" s="57">
        <f aca="true" t="shared" si="5" ref="R10:R66">IF(W10=TRUE,"-",ROUND((O10-Q10)/Q10*100,2))</f>
        <v>11.77</v>
      </c>
      <c r="T10" s="36">
        <f t="shared" si="0"/>
        <v>7.92</v>
      </c>
      <c r="U10" s="36" t="b">
        <f t="shared" si="1"/>
        <v>0</v>
      </c>
      <c r="V10" s="36">
        <f t="shared" si="2"/>
        <v>11.77</v>
      </c>
      <c r="W10" s="36" t="b">
        <f t="shared" si="3"/>
        <v>0</v>
      </c>
    </row>
    <row r="11" spans="2:23" s="36" customFormat="1" ht="12">
      <c r="B11" s="47"/>
      <c r="C11" s="48"/>
      <c r="D11" s="49" t="s">
        <v>126</v>
      </c>
      <c r="E11" s="50">
        <v>38.1</v>
      </c>
      <c r="F11" s="51">
        <v>259188</v>
      </c>
      <c r="G11" s="52" t="s">
        <v>127</v>
      </c>
      <c r="H11" s="51">
        <v>318417</v>
      </c>
      <c r="I11" s="53">
        <v>1.23</v>
      </c>
      <c r="J11" s="54">
        <v>288448</v>
      </c>
      <c r="K11" s="55">
        <f t="shared" si="4"/>
        <v>10.39</v>
      </c>
      <c r="L11" s="50">
        <v>38.1</v>
      </c>
      <c r="M11" s="51">
        <v>259188</v>
      </c>
      <c r="N11" s="56" t="s">
        <v>127</v>
      </c>
      <c r="O11" s="51">
        <v>312891</v>
      </c>
      <c r="P11" s="53">
        <v>1.21</v>
      </c>
      <c r="Q11" s="54">
        <v>189894</v>
      </c>
      <c r="R11" s="57">
        <f t="shared" si="5"/>
        <v>64.77</v>
      </c>
      <c r="T11" s="36">
        <f t="shared" si="0"/>
        <v>10.39</v>
      </c>
      <c r="U11" s="36" t="b">
        <f t="shared" si="1"/>
        <v>0</v>
      </c>
      <c r="V11" s="36">
        <f t="shared" si="2"/>
        <v>64.77</v>
      </c>
      <c r="W11" s="36" t="b">
        <f t="shared" si="3"/>
        <v>0</v>
      </c>
    </row>
    <row r="12" spans="2:23" s="36" customFormat="1" ht="12">
      <c r="B12" s="47"/>
      <c r="C12" s="48"/>
      <c r="D12" s="49" t="s">
        <v>16</v>
      </c>
      <c r="E12" s="50">
        <v>39</v>
      </c>
      <c r="F12" s="51">
        <v>286341</v>
      </c>
      <c r="G12" s="52">
        <v>9</v>
      </c>
      <c r="H12" s="51">
        <v>695727</v>
      </c>
      <c r="I12" s="53">
        <v>2.43</v>
      </c>
      <c r="J12" s="54">
        <v>671433</v>
      </c>
      <c r="K12" s="55">
        <f t="shared" si="4"/>
        <v>3.62</v>
      </c>
      <c r="L12" s="50">
        <v>39</v>
      </c>
      <c r="M12" s="51">
        <v>286341</v>
      </c>
      <c r="N12" s="56">
        <v>9</v>
      </c>
      <c r="O12" s="51">
        <v>604943</v>
      </c>
      <c r="P12" s="53">
        <v>2.11</v>
      </c>
      <c r="Q12" s="54">
        <v>637417</v>
      </c>
      <c r="R12" s="57">
        <f t="shared" si="5"/>
        <v>-5.09</v>
      </c>
      <c r="T12" s="36">
        <f t="shared" si="0"/>
        <v>3.62</v>
      </c>
      <c r="U12" s="36" t="b">
        <f t="shared" si="1"/>
        <v>0</v>
      </c>
      <c r="V12" s="36">
        <f t="shared" si="2"/>
        <v>-5.09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44.7</v>
      </c>
      <c r="F13" s="51">
        <v>244417</v>
      </c>
      <c r="G13" s="52" t="s">
        <v>143</v>
      </c>
      <c r="H13" s="51">
        <v>274031</v>
      </c>
      <c r="I13" s="53">
        <v>1.12</v>
      </c>
      <c r="J13" s="54">
        <v>400748</v>
      </c>
      <c r="K13" s="55">
        <f t="shared" si="4"/>
        <v>-31.62</v>
      </c>
      <c r="L13" s="50">
        <v>44.7</v>
      </c>
      <c r="M13" s="51">
        <v>244417</v>
      </c>
      <c r="N13" s="56" t="s">
        <v>143</v>
      </c>
      <c r="O13" s="51">
        <v>261435</v>
      </c>
      <c r="P13" s="53">
        <v>1.07</v>
      </c>
      <c r="Q13" s="54">
        <v>348694</v>
      </c>
      <c r="R13" s="57">
        <f t="shared" si="5"/>
        <v>-25.02</v>
      </c>
      <c r="T13" s="36">
        <f t="shared" si="0"/>
        <v>-31.62</v>
      </c>
      <c r="U13" s="36" t="b">
        <f t="shared" si="1"/>
        <v>0</v>
      </c>
      <c r="V13" s="36">
        <f t="shared" si="2"/>
        <v>-25.02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36.5</v>
      </c>
      <c r="F14" s="51">
        <v>537386</v>
      </c>
      <c r="G14" s="52">
        <v>10</v>
      </c>
      <c r="H14" s="51">
        <v>636077</v>
      </c>
      <c r="I14" s="53">
        <v>1.18</v>
      </c>
      <c r="J14" s="54">
        <v>625015</v>
      </c>
      <c r="K14" s="55">
        <f t="shared" si="4"/>
        <v>1.77</v>
      </c>
      <c r="L14" s="50">
        <v>36.5</v>
      </c>
      <c r="M14" s="51">
        <v>537386</v>
      </c>
      <c r="N14" s="56">
        <v>10</v>
      </c>
      <c r="O14" s="51">
        <v>604787</v>
      </c>
      <c r="P14" s="53">
        <v>1.13</v>
      </c>
      <c r="Q14" s="54">
        <v>560865</v>
      </c>
      <c r="R14" s="57">
        <f t="shared" si="5"/>
        <v>7.83</v>
      </c>
      <c r="T14" s="36">
        <f t="shared" si="0"/>
        <v>1.77</v>
      </c>
      <c r="U14" s="36" t="b">
        <f t="shared" si="1"/>
        <v>0</v>
      </c>
      <c r="V14" s="36">
        <f t="shared" si="2"/>
        <v>7.83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37.8</v>
      </c>
      <c r="F16" s="51">
        <v>291482</v>
      </c>
      <c r="G16" s="52" t="s">
        <v>143</v>
      </c>
      <c r="H16" s="51">
        <v>582246</v>
      </c>
      <c r="I16" s="53">
        <v>2</v>
      </c>
      <c r="J16" s="54">
        <v>700000</v>
      </c>
      <c r="K16" s="55">
        <f t="shared" si="4"/>
        <v>-16.82</v>
      </c>
      <c r="L16" s="50">
        <v>37.8</v>
      </c>
      <c r="M16" s="51">
        <v>291482</v>
      </c>
      <c r="N16" s="56" t="s">
        <v>143</v>
      </c>
      <c r="O16" s="51">
        <v>569960</v>
      </c>
      <c r="P16" s="53">
        <v>1.96</v>
      </c>
      <c r="Q16" s="54">
        <v>700000</v>
      </c>
      <c r="R16" s="57">
        <f t="shared" si="5"/>
        <v>-18.58</v>
      </c>
      <c r="T16" s="36">
        <f t="shared" si="0"/>
        <v>-16.82</v>
      </c>
      <c r="U16" s="36" t="b">
        <f t="shared" si="1"/>
        <v>0</v>
      </c>
      <c r="V16" s="36">
        <f t="shared" si="2"/>
        <v>-18.58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35.8</v>
      </c>
      <c r="F17" s="51">
        <v>266644</v>
      </c>
      <c r="G17" s="52" t="s">
        <v>134</v>
      </c>
      <c r="H17" s="51">
        <v>613638</v>
      </c>
      <c r="I17" s="53">
        <v>2.3</v>
      </c>
      <c r="J17" s="54">
        <v>624691</v>
      </c>
      <c r="K17" s="55">
        <f t="shared" si="4"/>
        <v>-1.77</v>
      </c>
      <c r="L17" s="50">
        <v>35.8</v>
      </c>
      <c r="M17" s="51">
        <v>266644</v>
      </c>
      <c r="N17" s="56" t="s">
        <v>134</v>
      </c>
      <c r="O17" s="51">
        <v>589183</v>
      </c>
      <c r="P17" s="53">
        <v>2.21</v>
      </c>
      <c r="Q17" s="54">
        <v>621153</v>
      </c>
      <c r="R17" s="57">
        <f t="shared" si="5"/>
        <v>-5.15</v>
      </c>
      <c r="T17" s="36">
        <f t="shared" si="0"/>
        <v>-1.77</v>
      </c>
      <c r="U17" s="36" t="b">
        <f t="shared" si="1"/>
        <v>0</v>
      </c>
      <c r="V17" s="36">
        <f t="shared" si="2"/>
        <v>-5.15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39.4</v>
      </c>
      <c r="F18" s="51">
        <v>271911</v>
      </c>
      <c r="G18" s="52" t="s">
        <v>129</v>
      </c>
      <c r="H18" s="51">
        <v>627290</v>
      </c>
      <c r="I18" s="53">
        <v>2.31</v>
      </c>
      <c r="J18" s="54">
        <v>578384</v>
      </c>
      <c r="K18" s="55">
        <f t="shared" si="4"/>
        <v>8.46</v>
      </c>
      <c r="L18" s="50">
        <v>39.4</v>
      </c>
      <c r="M18" s="51">
        <v>271911</v>
      </c>
      <c r="N18" s="56" t="s">
        <v>129</v>
      </c>
      <c r="O18" s="51">
        <v>624556</v>
      </c>
      <c r="P18" s="53">
        <v>2.3</v>
      </c>
      <c r="Q18" s="54">
        <v>569184</v>
      </c>
      <c r="R18" s="57">
        <f t="shared" si="5"/>
        <v>9.73</v>
      </c>
      <c r="T18" s="36">
        <f t="shared" si="0"/>
        <v>8.46</v>
      </c>
      <c r="U18" s="36" t="b">
        <f t="shared" si="1"/>
        <v>0</v>
      </c>
      <c r="V18" s="36">
        <f t="shared" si="2"/>
        <v>9.73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>
        <v>39</v>
      </c>
      <c r="F19" s="51">
        <v>249043</v>
      </c>
      <c r="G19" s="52" t="s">
        <v>129</v>
      </c>
      <c r="H19" s="51">
        <v>500000</v>
      </c>
      <c r="I19" s="53">
        <v>2.01</v>
      </c>
      <c r="J19" s="54">
        <v>500000</v>
      </c>
      <c r="K19" s="55">
        <f t="shared" si="4"/>
        <v>0</v>
      </c>
      <c r="L19" s="50">
        <v>39</v>
      </c>
      <c r="M19" s="51">
        <v>249043</v>
      </c>
      <c r="N19" s="56" t="s">
        <v>129</v>
      </c>
      <c r="O19" s="51">
        <v>410000</v>
      </c>
      <c r="P19" s="53">
        <v>1.65</v>
      </c>
      <c r="Q19" s="54">
        <v>436529</v>
      </c>
      <c r="R19" s="57">
        <f t="shared" si="5"/>
        <v>-6.08</v>
      </c>
      <c r="T19" s="36">
        <f t="shared" si="0"/>
        <v>0</v>
      </c>
      <c r="U19" s="36" t="b">
        <f t="shared" si="1"/>
        <v>0</v>
      </c>
      <c r="V19" s="36">
        <f t="shared" si="2"/>
        <v>-6.08</v>
      </c>
      <c r="W19" s="36" t="b">
        <f t="shared" si="3"/>
        <v>0</v>
      </c>
    </row>
    <row r="20" spans="2:23" s="36" customFormat="1" ht="12">
      <c r="B20" s="58" t="s">
        <v>24</v>
      </c>
      <c r="C20" s="48"/>
      <c r="D20" s="49" t="s">
        <v>25</v>
      </c>
      <c r="E20" s="50">
        <v>36.9</v>
      </c>
      <c r="F20" s="51">
        <v>264476</v>
      </c>
      <c r="G20" s="52" t="s">
        <v>129</v>
      </c>
      <c r="H20" s="51">
        <v>658341</v>
      </c>
      <c r="I20" s="53">
        <v>2.49</v>
      </c>
      <c r="J20" s="54">
        <v>518775</v>
      </c>
      <c r="K20" s="55">
        <f t="shared" si="4"/>
        <v>26.9</v>
      </c>
      <c r="L20" s="50">
        <v>36.9</v>
      </c>
      <c r="M20" s="51">
        <v>264476</v>
      </c>
      <c r="N20" s="56" t="s">
        <v>129</v>
      </c>
      <c r="O20" s="51">
        <v>572640</v>
      </c>
      <c r="P20" s="53">
        <v>2.17</v>
      </c>
      <c r="Q20" s="54">
        <v>486798</v>
      </c>
      <c r="R20" s="57">
        <f t="shared" si="5"/>
        <v>17.63</v>
      </c>
      <c r="T20" s="36">
        <f t="shared" si="0"/>
        <v>26.9</v>
      </c>
      <c r="U20" s="36" t="b">
        <f t="shared" si="1"/>
        <v>0</v>
      </c>
      <c r="V20" s="36">
        <f t="shared" si="2"/>
        <v>17.63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40.7</v>
      </c>
      <c r="F21" s="51">
        <v>306156</v>
      </c>
      <c r="G21" s="52" t="s">
        <v>129</v>
      </c>
      <c r="H21" s="51">
        <v>753539</v>
      </c>
      <c r="I21" s="53">
        <v>2.46</v>
      </c>
      <c r="J21" s="54">
        <v>762342</v>
      </c>
      <c r="K21" s="55">
        <f t="shared" si="4"/>
        <v>-1.15</v>
      </c>
      <c r="L21" s="50">
        <v>40.7</v>
      </c>
      <c r="M21" s="51">
        <v>306156</v>
      </c>
      <c r="N21" s="56" t="s">
        <v>129</v>
      </c>
      <c r="O21" s="51">
        <v>732524</v>
      </c>
      <c r="P21" s="53">
        <v>2.39</v>
      </c>
      <c r="Q21" s="54">
        <v>670138</v>
      </c>
      <c r="R21" s="57">
        <f t="shared" si="5"/>
        <v>9.31</v>
      </c>
      <c r="T21" s="36">
        <f t="shared" si="0"/>
        <v>-1.15</v>
      </c>
      <c r="U21" s="36" t="b">
        <f t="shared" si="1"/>
        <v>0</v>
      </c>
      <c r="V21" s="36">
        <f t="shared" si="2"/>
        <v>9.31</v>
      </c>
      <c r="W21" s="36" t="b">
        <f t="shared" si="3"/>
        <v>0</v>
      </c>
    </row>
    <row r="22" spans="2:23" s="36" customFormat="1" ht="12">
      <c r="B22" s="58"/>
      <c r="C22" s="48"/>
      <c r="D22" s="49" t="s">
        <v>130</v>
      </c>
      <c r="E22" s="50">
        <v>39</v>
      </c>
      <c r="F22" s="51">
        <v>299020</v>
      </c>
      <c r="G22" s="52">
        <v>10</v>
      </c>
      <c r="H22" s="51">
        <v>807970</v>
      </c>
      <c r="I22" s="53">
        <v>2.7</v>
      </c>
      <c r="J22" s="54">
        <v>707754</v>
      </c>
      <c r="K22" s="55">
        <f t="shared" si="4"/>
        <v>14.16</v>
      </c>
      <c r="L22" s="50">
        <v>38.7</v>
      </c>
      <c r="M22" s="51">
        <v>299868</v>
      </c>
      <c r="N22" s="56">
        <v>8</v>
      </c>
      <c r="O22" s="51">
        <v>706122</v>
      </c>
      <c r="P22" s="53">
        <v>2.35</v>
      </c>
      <c r="Q22" s="54">
        <v>579334</v>
      </c>
      <c r="R22" s="57">
        <f t="shared" si="5"/>
        <v>21.89</v>
      </c>
      <c r="T22" s="36">
        <f t="shared" si="0"/>
        <v>14.16</v>
      </c>
      <c r="U22" s="36" t="b">
        <f t="shared" si="1"/>
        <v>0</v>
      </c>
      <c r="V22" s="36">
        <f t="shared" si="2"/>
        <v>21.89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39.5</v>
      </c>
      <c r="F23" s="51">
        <v>326178</v>
      </c>
      <c r="G23" s="52" t="s">
        <v>129</v>
      </c>
      <c r="H23" s="51">
        <v>750210</v>
      </c>
      <c r="I23" s="53">
        <v>2.3</v>
      </c>
      <c r="J23" s="54">
        <v>943753</v>
      </c>
      <c r="K23" s="55">
        <f t="shared" si="4"/>
        <v>-20.51</v>
      </c>
      <c r="L23" s="50">
        <v>39.5</v>
      </c>
      <c r="M23" s="51">
        <v>326178</v>
      </c>
      <c r="N23" s="56" t="s">
        <v>129</v>
      </c>
      <c r="O23" s="51">
        <v>750210</v>
      </c>
      <c r="P23" s="53">
        <v>2.3</v>
      </c>
      <c r="Q23" s="54">
        <v>781037</v>
      </c>
      <c r="R23" s="57">
        <f t="shared" si="5"/>
        <v>-3.95</v>
      </c>
      <c r="T23" s="36">
        <f t="shared" si="0"/>
        <v>-20.51</v>
      </c>
      <c r="U23" s="36" t="b">
        <f t="shared" si="1"/>
        <v>0</v>
      </c>
      <c r="V23" s="36">
        <f t="shared" si="2"/>
        <v>-3.95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43</v>
      </c>
      <c r="F24" s="51">
        <v>280579</v>
      </c>
      <c r="G24" s="52" t="s">
        <v>149</v>
      </c>
      <c r="H24" s="51">
        <v>810826</v>
      </c>
      <c r="I24" s="53">
        <v>2.89</v>
      </c>
      <c r="J24" s="54">
        <v>742277</v>
      </c>
      <c r="K24" s="55">
        <f t="shared" si="4"/>
        <v>9.23</v>
      </c>
      <c r="L24" s="50">
        <v>43</v>
      </c>
      <c r="M24" s="51">
        <v>280579</v>
      </c>
      <c r="N24" s="56" t="s">
        <v>149</v>
      </c>
      <c r="O24" s="51">
        <v>806838</v>
      </c>
      <c r="P24" s="53">
        <v>2.88</v>
      </c>
      <c r="Q24" s="54">
        <v>708347</v>
      </c>
      <c r="R24" s="57">
        <f t="shared" si="5"/>
        <v>13.9</v>
      </c>
      <c r="T24" s="36">
        <f t="shared" si="0"/>
        <v>9.23</v>
      </c>
      <c r="U24" s="36" t="b">
        <f t="shared" si="1"/>
        <v>0</v>
      </c>
      <c r="V24" s="36">
        <f t="shared" si="2"/>
        <v>13.9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39.8</v>
      </c>
      <c r="F25" s="51">
        <v>293609</v>
      </c>
      <c r="G25" s="52" t="s">
        <v>131</v>
      </c>
      <c r="H25" s="51">
        <v>689278</v>
      </c>
      <c r="I25" s="53">
        <v>2.35</v>
      </c>
      <c r="J25" s="54">
        <v>662921</v>
      </c>
      <c r="K25" s="55">
        <f t="shared" si="4"/>
        <v>3.98</v>
      </c>
      <c r="L25" s="50">
        <v>40.5</v>
      </c>
      <c r="M25" s="51">
        <v>323700</v>
      </c>
      <c r="N25" s="56" t="s">
        <v>131</v>
      </c>
      <c r="O25" s="51">
        <v>517920</v>
      </c>
      <c r="P25" s="53">
        <v>1.6</v>
      </c>
      <c r="Q25" s="54">
        <v>642329</v>
      </c>
      <c r="R25" s="57">
        <f t="shared" si="5"/>
        <v>-19.37</v>
      </c>
      <c r="T25" s="36">
        <f t="shared" si="0"/>
        <v>3.98</v>
      </c>
      <c r="U25" s="36" t="b">
        <f t="shared" si="1"/>
        <v>0</v>
      </c>
      <c r="V25" s="36">
        <f t="shared" si="2"/>
        <v>-19.37</v>
      </c>
      <c r="W25" s="36" t="b">
        <f t="shared" si="3"/>
        <v>0</v>
      </c>
    </row>
    <row r="26" spans="2:23" s="36" customFormat="1" ht="12">
      <c r="B26" s="58"/>
      <c r="C26" s="48"/>
      <c r="D26" s="49" t="s">
        <v>30</v>
      </c>
      <c r="E26" s="50">
        <v>38.4</v>
      </c>
      <c r="F26" s="51">
        <v>283461</v>
      </c>
      <c r="G26" s="52">
        <v>10</v>
      </c>
      <c r="H26" s="51">
        <v>802108</v>
      </c>
      <c r="I26" s="53">
        <v>2.83</v>
      </c>
      <c r="J26" s="54">
        <v>761562</v>
      </c>
      <c r="K26" s="55">
        <f t="shared" si="4"/>
        <v>5.32</v>
      </c>
      <c r="L26" s="50">
        <v>38.4</v>
      </c>
      <c r="M26" s="51">
        <v>283461</v>
      </c>
      <c r="N26" s="56">
        <v>10</v>
      </c>
      <c r="O26" s="51">
        <v>744921</v>
      </c>
      <c r="P26" s="53">
        <v>2.63</v>
      </c>
      <c r="Q26" s="54">
        <v>715401</v>
      </c>
      <c r="R26" s="57">
        <f t="shared" si="5"/>
        <v>4.13</v>
      </c>
      <c r="T26" s="36">
        <f t="shared" si="0"/>
        <v>5.32</v>
      </c>
      <c r="U26" s="36" t="b">
        <f t="shared" si="1"/>
        <v>0</v>
      </c>
      <c r="V26" s="36">
        <f t="shared" si="2"/>
        <v>4.13</v>
      </c>
      <c r="W26" s="36" t="b">
        <f t="shared" si="3"/>
        <v>0</v>
      </c>
    </row>
    <row r="27" spans="2:23" s="36" customFormat="1" ht="12">
      <c r="B27" s="58"/>
      <c r="C27" s="48"/>
      <c r="D27" s="49" t="s">
        <v>132</v>
      </c>
      <c r="E27" s="50" t="s">
        <v>19</v>
      </c>
      <c r="F27" s="51" t="s">
        <v>19</v>
      </c>
      <c r="G27" s="52" t="s">
        <v>19</v>
      </c>
      <c r="H27" s="51" t="s">
        <v>19</v>
      </c>
      <c r="I27" s="53" t="s">
        <v>19</v>
      </c>
      <c r="J27" s="54" t="s">
        <v>19</v>
      </c>
      <c r="K27" s="55" t="str">
        <f t="shared" si="4"/>
        <v>-</v>
      </c>
      <c r="L27" s="50" t="s">
        <v>19</v>
      </c>
      <c r="M27" s="51" t="s">
        <v>19</v>
      </c>
      <c r="N27" s="56" t="s">
        <v>19</v>
      </c>
      <c r="O27" s="51" t="s">
        <v>19</v>
      </c>
      <c r="P27" s="53" t="s">
        <v>19</v>
      </c>
      <c r="Q27" s="54" t="s">
        <v>19</v>
      </c>
      <c r="R27" s="57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33</v>
      </c>
      <c r="D29" s="60"/>
      <c r="E29" s="68">
        <v>39.5</v>
      </c>
      <c r="F29" s="69">
        <v>235823</v>
      </c>
      <c r="G29" s="70" t="s">
        <v>131</v>
      </c>
      <c r="H29" s="69">
        <v>551000</v>
      </c>
      <c r="I29" s="71">
        <v>2.34</v>
      </c>
      <c r="J29" s="72" t="s">
        <v>19</v>
      </c>
      <c r="K29" s="66" t="str">
        <f t="shared" si="4"/>
        <v>-</v>
      </c>
      <c r="L29" s="68">
        <v>39.5</v>
      </c>
      <c r="M29" s="69">
        <v>235823</v>
      </c>
      <c r="N29" s="73" t="s">
        <v>131</v>
      </c>
      <c r="O29" s="69">
        <v>551000</v>
      </c>
      <c r="P29" s="71">
        <v>2.34</v>
      </c>
      <c r="Q29" s="72" t="s">
        <v>19</v>
      </c>
      <c r="R29" s="66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8"/>
      <c r="C30" s="59" t="s">
        <v>34</v>
      </c>
      <c r="D30" s="60"/>
      <c r="E30" s="68">
        <v>37.5</v>
      </c>
      <c r="F30" s="69">
        <v>303921</v>
      </c>
      <c r="G30" s="70">
        <v>6</v>
      </c>
      <c r="H30" s="69">
        <v>761367</v>
      </c>
      <c r="I30" s="71">
        <v>2.51</v>
      </c>
      <c r="J30" s="72">
        <v>832795</v>
      </c>
      <c r="K30" s="66">
        <f t="shared" si="4"/>
        <v>-8.58</v>
      </c>
      <c r="L30" s="68">
        <v>37.5</v>
      </c>
      <c r="M30" s="69">
        <v>303921</v>
      </c>
      <c r="N30" s="73">
        <v>6</v>
      </c>
      <c r="O30" s="69">
        <v>667242</v>
      </c>
      <c r="P30" s="71">
        <v>2.2</v>
      </c>
      <c r="Q30" s="72">
        <v>698504</v>
      </c>
      <c r="R30" s="66">
        <f t="shared" si="5"/>
        <v>-4.48</v>
      </c>
      <c r="T30" s="36">
        <f t="shared" si="0"/>
        <v>-8.58</v>
      </c>
      <c r="U30" s="36" t="b">
        <f t="shared" si="1"/>
        <v>0</v>
      </c>
      <c r="V30" s="36">
        <f t="shared" si="2"/>
        <v>-4.48</v>
      </c>
      <c r="W30" s="36" t="b">
        <f t="shared" si="3"/>
        <v>0</v>
      </c>
    </row>
    <row r="31" spans="2:23" s="36" customFormat="1" ht="12">
      <c r="B31" s="58"/>
      <c r="C31" s="59" t="s">
        <v>35</v>
      </c>
      <c r="D31" s="60"/>
      <c r="E31" s="68">
        <v>35.1</v>
      </c>
      <c r="F31" s="69">
        <v>292485</v>
      </c>
      <c r="G31" s="70" t="s">
        <v>144</v>
      </c>
      <c r="H31" s="69">
        <v>870947</v>
      </c>
      <c r="I31" s="71">
        <v>2.98</v>
      </c>
      <c r="J31" s="72">
        <v>839203</v>
      </c>
      <c r="K31" s="66">
        <f t="shared" si="4"/>
        <v>3.78</v>
      </c>
      <c r="L31" s="68">
        <v>35.1</v>
      </c>
      <c r="M31" s="69">
        <v>292485</v>
      </c>
      <c r="N31" s="73" t="s">
        <v>144</v>
      </c>
      <c r="O31" s="69">
        <v>701342</v>
      </c>
      <c r="P31" s="71">
        <v>2.4</v>
      </c>
      <c r="Q31" s="72">
        <v>692504</v>
      </c>
      <c r="R31" s="66">
        <f t="shared" si="5"/>
        <v>1.28</v>
      </c>
      <c r="T31" s="36">
        <f t="shared" si="0"/>
        <v>3.78</v>
      </c>
      <c r="U31" s="36" t="b">
        <f t="shared" si="1"/>
        <v>0</v>
      </c>
      <c r="V31" s="36">
        <f t="shared" si="2"/>
        <v>1.28</v>
      </c>
      <c r="W31" s="36" t="b">
        <f t="shared" si="3"/>
        <v>0</v>
      </c>
    </row>
    <row r="32" spans="2:23" s="36" customFormat="1" ht="12">
      <c r="B32" s="58"/>
      <c r="C32" s="59" t="s">
        <v>36</v>
      </c>
      <c r="D32" s="60"/>
      <c r="E32" s="68" t="s">
        <v>19</v>
      </c>
      <c r="F32" s="69" t="s">
        <v>19</v>
      </c>
      <c r="G32" s="70" t="s">
        <v>19</v>
      </c>
      <c r="H32" s="69" t="s">
        <v>19</v>
      </c>
      <c r="I32" s="71" t="s">
        <v>19</v>
      </c>
      <c r="J32" s="72" t="s">
        <v>19</v>
      </c>
      <c r="K32" s="66" t="str">
        <f t="shared" si="4"/>
        <v>-</v>
      </c>
      <c r="L32" s="68" t="s">
        <v>19</v>
      </c>
      <c r="M32" s="69" t="s">
        <v>19</v>
      </c>
      <c r="N32" s="73" t="s">
        <v>19</v>
      </c>
      <c r="O32" s="69" t="s">
        <v>19</v>
      </c>
      <c r="P32" s="71" t="s">
        <v>19</v>
      </c>
      <c r="Q32" s="72" t="s">
        <v>19</v>
      </c>
      <c r="R32" s="66" t="str">
        <f t="shared" si="5"/>
        <v>-</v>
      </c>
      <c r="T32" s="36" t="e">
        <f t="shared" si="0"/>
        <v>#VALUE!</v>
      </c>
      <c r="U32" s="36" t="b">
        <f t="shared" si="1"/>
        <v>1</v>
      </c>
      <c r="V32" s="36" t="e">
        <f t="shared" si="2"/>
        <v>#VALUE!</v>
      </c>
      <c r="W32" s="36" t="b">
        <f t="shared" si="3"/>
        <v>1</v>
      </c>
    </row>
    <row r="33" spans="2:23" s="36" customFormat="1" ht="12">
      <c r="B33" s="58"/>
      <c r="C33" s="74" t="s">
        <v>37</v>
      </c>
      <c r="D33" s="75"/>
      <c r="E33" s="61">
        <v>39.6</v>
      </c>
      <c r="F33" s="62">
        <v>247417</v>
      </c>
      <c r="G33" s="63">
        <v>24</v>
      </c>
      <c r="H33" s="62">
        <v>526066</v>
      </c>
      <c r="I33" s="64">
        <v>2.13</v>
      </c>
      <c r="J33" s="65">
        <v>552661</v>
      </c>
      <c r="K33" s="55">
        <f t="shared" si="4"/>
        <v>-4.81</v>
      </c>
      <c r="L33" s="61">
        <v>39.6</v>
      </c>
      <c r="M33" s="62">
        <v>247417</v>
      </c>
      <c r="N33" s="67">
        <v>24</v>
      </c>
      <c r="O33" s="62">
        <v>432169</v>
      </c>
      <c r="P33" s="64">
        <v>1.75</v>
      </c>
      <c r="Q33" s="65">
        <v>447784</v>
      </c>
      <c r="R33" s="57">
        <f t="shared" si="5"/>
        <v>-3.49</v>
      </c>
      <c r="T33" s="36">
        <f t="shared" si="0"/>
        <v>-4.81</v>
      </c>
      <c r="U33" s="36" t="b">
        <f t="shared" si="1"/>
        <v>0</v>
      </c>
      <c r="V33" s="36">
        <f t="shared" si="2"/>
        <v>-3.49</v>
      </c>
      <c r="W33" s="36" t="b">
        <f t="shared" si="3"/>
        <v>0</v>
      </c>
    </row>
    <row r="34" spans="2:23" s="36" customFormat="1" ht="12">
      <c r="B34" s="58"/>
      <c r="C34" s="48"/>
      <c r="D34" s="76" t="s">
        <v>133</v>
      </c>
      <c r="E34" s="50">
        <v>35</v>
      </c>
      <c r="F34" s="51">
        <v>202962</v>
      </c>
      <c r="G34" s="52" t="s">
        <v>131</v>
      </c>
      <c r="H34" s="51">
        <v>537111</v>
      </c>
      <c r="I34" s="53">
        <v>2.65</v>
      </c>
      <c r="J34" s="54">
        <v>341315</v>
      </c>
      <c r="K34" s="55">
        <f t="shared" si="4"/>
        <v>57.37</v>
      </c>
      <c r="L34" s="50">
        <v>35</v>
      </c>
      <c r="M34" s="51">
        <v>202962</v>
      </c>
      <c r="N34" s="56" t="s">
        <v>42</v>
      </c>
      <c r="O34" s="51">
        <v>286263</v>
      </c>
      <c r="P34" s="53">
        <v>1.41</v>
      </c>
      <c r="Q34" s="54">
        <v>222409</v>
      </c>
      <c r="R34" s="57">
        <f t="shared" si="5"/>
        <v>28.71</v>
      </c>
      <c r="T34" s="36">
        <f t="shared" si="0"/>
        <v>57.37</v>
      </c>
      <c r="U34" s="36" t="b">
        <f t="shared" si="1"/>
        <v>0</v>
      </c>
      <c r="V34" s="36">
        <f t="shared" si="2"/>
        <v>28.71</v>
      </c>
      <c r="W34" s="36" t="b">
        <f t="shared" si="3"/>
        <v>0</v>
      </c>
    </row>
    <row r="35" spans="2:23" s="36" customFormat="1" ht="12">
      <c r="B35" s="58"/>
      <c r="C35" s="48"/>
      <c r="D35" s="76" t="s">
        <v>38</v>
      </c>
      <c r="E35" s="50">
        <v>48.3</v>
      </c>
      <c r="F35" s="51">
        <v>223410</v>
      </c>
      <c r="G35" s="52" t="s">
        <v>131</v>
      </c>
      <c r="H35" s="51">
        <v>249897</v>
      </c>
      <c r="I35" s="53">
        <v>1.12</v>
      </c>
      <c r="J35" s="54">
        <v>318000</v>
      </c>
      <c r="K35" s="55">
        <f t="shared" si="4"/>
        <v>-21.42</v>
      </c>
      <c r="L35" s="50">
        <v>48.3</v>
      </c>
      <c r="M35" s="51">
        <v>223410</v>
      </c>
      <c r="N35" s="56" t="s">
        <v>42</v>
      </c>
      <c r="O35" s="51">
        <v>249897</v>
      </c>
      <c r="P35" s="53">
        <v>1.12</v>
      </c>
      <c r="Q35" s="54">
        <v>296800</v>
      </c>
      <c r="R35" s="57">
        <f t="shared" si="5"/>
        <v>-15.8</v>
      </c>
      <c r="T35" s="36">
        <f t="shared" si="0"/>
        <v>-21.42</v>
      </c>
      <c r="U35" s="36" t="b">
        <f t="shared" si="1"/>
        <v>0</v>
      </c>
      <c r="V35" s="36">
        <f t="shared" si="2"/>
        <v>-15.8</v>
      </c>
      <c r="W35" s="36" t="b">
        <f t="shared" si="3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40</v>
      </c>
      <c r="F36" s="51">
        <v>272300</v>
      </c>
      <c r="G36" s="52">
        <v>10</v>
      </c>
      <c r="H36" s="51">
        <v>602745</v>
      </c>
      <c r="I36" s="53">
        <v>2.21</v>
      </c>
      <c r="J36" s="54">
        <v>606800</v>
      </c>
      <c r="K36" s="55">
        <f t="shared" si="4"/>
        <v>-0.67</v>
      </c>
      <c r="L36" s="50">
        <v>40</v>
      </c>
      <c r="M36" s="51">
        <v>272300</v>
      </c>
      <c r="N36" s="56">
        <v>10</v>
      </c>
      <c r="O36" s="51">
        <v>400985</v>
      </c>
      <c r="P36" s="53">
        <v>1.47</v>
      </c>
      <c r="Q36" s="54">
        <v>371309</v>
      </c>
      <c r="R36" s="57">
        <f t="shared" si="5"/>
        <v>7.99</v>
      </c>
      <c r="T36" s="36">
        <f t="shared" si="0"/>
        <v>-0.67</v>
      </c>
      <c r="U36" s="36" t="b">
        <f t="shared" si="1"/>
        <v>0</v>
      </c>
      <c r="V36" s="36">
        <f t="shared" si="2"/>
        <v>7.99</v>
      </c>
      <c r="W36" s="36" t="b">
        <f t="shared" si="3"/>
        <v>0</v>
      </c>
    </row>
    <row r="37" spans="2:23" s="36" customFormat="1" ht="12">
      <c r="B37" s="58"/>
      <c r="C37" s="48"/>
      <c r="D37" s="76" t="s">
        <v>41</v>
      </c>
      <c r="E37" s="50">
        <v>32</v>
      </c>
      <c r="F37" s="51">
        <v>244676</v>
      </c>
      <c r="G37" s="52" t="s">
        <v>131</v>
      </c>
      <c r="H37" s="51">
        <v>725002</v>
      </c>
      <c r="I37" s="53">
        <v>2.96</v>
      </c>
      <c r="J37" s="54">
        <v>695940</v>
      </c>
      <c r="K37" s="55">
        <f t="shared" si="4"/>
        <v>4.18</v>
      </c>
      <c r="L37" s="50">
        <v>32</v>
      </c>
      <c r="M37" s="51">
        <v>244676</v>
      </c>
      <c r="N37" s="56" t="s">
        <v>42</v>
      </c>
      <c r="O37" s="51">
        <v>709948</v>
      </c>
      <c r="P37" s="53">
        <v>2.9</v>
      </c>
      <c r="Q37" s="54">
        <v>680330</v>
      </c>
      <c r="R37" s="57">
        <f t="shared" si="5"/>
        <v>4.35</v>
      </c>
      <c r="T37" s="36">
        <f t="shared" si="0"/>
        <v>4.18</v>
      </c>
      <c r="U37" s="36" t="b">
        <f t="shared" si="1"/>
        <v>0</v>
      </c>
      <c r="V37" s="36">
        <f t="shared" si="2"/>
        <v>4.35</v>
      </c>
      <c r="W37" s="36" t="b">
        <f t="shared" si="3"/>
        <v>0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44</v>
      </c>
      <c r="E39" s="50">
        <v>37.9</v>
      </c>
      <c r="F39" s="51">
        <v>268175</v>
      </c>
      <c r="G39" s="52" t="s">
        <v>129</v>
      </c>
      <c r="H39" s="51">
        <v>607167</v>
      </c>
      <c r="I39" s="53">
        <v>2.26</v>
      </c>
      <c r="J39" s="54">
        <v>644486</v>
      </c>
      <c r="K39" s="55">
        <f t="shared" si="4"/>
        <v>-5.79</v>
      </c>
      <c r="L39" s="50">
        <v>37.9</v>
      </c>
      <c r="M39" s="51">
        <v>268175</v>
      </c>
      <c r="N39" s="56" t="s">
        <v>42</v>
      </c>
      <c r="O39" s="51">
        <v>534263</v>
      </c>
      <c r="P39" s="53">
        <v>1.99</v>
      </c>
      <c r="Q39" s="54">
        <v>462399</v>
      </c>
      <c r="R39" s="57">
        <f t="shared" si="5"/>
        <v>15.54</v>
      </c>
      <c r="T39" s="36">
        <f t="shared" si="0"/>
        <v>-5.79</v>
      </c>
      <c r="U39" s="36" t="b">
        <f t="shared" si="1"/>
        <v>0</v>
      </c>
      <c r="V39" s="36">
        <f t="shared" si="2"/>
        <v>15.54</v>
      </c>
      <c r="W39" s="36" t="b">
        <f t="shared" si="3"/>
        <v>0</v>
      </c>
    </row>
    <row r="40" spans="2:23" s="36" customFormat="1" ht="12">
      <c r="B40" s="58"/>
      <c r="C40" s="48"/>
      <c r="D40" s="49" t="s">
        <v>45</v>
      </c>
      <c r="E40" s="50">
        <v>36.5</v>
      </c>
      <c r="F40" s="51">
        <v>254731</v>
      </c>
      <c r="G40" s="52">
        <v>5</v>
      </c>
      <c r="H40" s="51">
        <v>556203</v>
      </c>
      <c r="I40" s="53">
        <v>2.18</v>
      </c>
      <c r="J40" s="54">
        <v>589909</v>
      </c>
      <c r="K40" s="55">
        <f t="shared" si="4"/>
        <v>-5.71</v>
      </c>
      <c r="L40" s="50">
        <v>36.5</v>
      </c>
      <c r="M40" s="51">
        <v>254731</v>
      </c>
      <c r="N40" s="56">
        <v>5</v>
      </c>
      <c r="O40" s="51">
        <v>532435</v>
      </c>
      <c r="P40" s="53">
        <v>2.09</v>
      </c>
      <c r="Q40" s="54">
        <v>523571</v>
      </c>
      <c r="R40" s="57">
        <f t="shared" si="5"/>
        <v>1.69</v>
      </c>
      <c r="T40" s="36">
        <f t="shared" si="0"/>
        <v>-5.71</v>
      </c>
      <c r="U40" s="36" t="b">
        <f t="shared" si="1"/>
        <v>0</v>
      </c>
      <c r="V40" s="36">
        <f t="shared" si="2"/>
        <v>1.69</v>
      </c>
      <c r="W40" s="36" t="b">
        <f t="shared" si="3"/>
        <v>0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47</v>
      </c>
      <c r="D42" s="77"/>
      <c r="E42" s="68">
        <v>36.1</v>
      </c>
      <c r="F42" s="69">
        <v>250418</v>
      </c>
      <c r="G42" s="70">
        <v>21</v>
      </c>
      <c r="H42" s="69">
        <v>514662</v>
      </c>
      <c r="I42" s="71">
        <v>2.06</v>
      </c>
      <c r="J42" s="72">
        <v>491190</v>
      </c>
      <c r="K42" s="66">
        <f t="shared" si="4"/>
        <v>4.78</v>
      </c>
      <c r="L42" s="68">
        <v>36.1</v>
      </c>
      <c r="M42" s="69">
        <v>250418</v>
      </c>
      <c r="N42" s="73">
        <v>21</v>
      </c>
      <c r="O42" s="69">
        <v>454333</v>
      </c>
      <c r="P42" s="71">
        <v>1.81</v>
      </c>
      <c r="Q42" s="72">
        <v>428902</v>
      </c>
      <c r="R42" s="66">
        <f t="shared" si="5"/>
        <v>5.93</v>
      </c>
      <c r="T42" s="36">
        <f t="shared" si="0"/>
        <v>4.78</v>
      </c>
      <c r="U42" s="36" t="b">
        <f t="shared" si="1"/>
        <v>0</v>
      </c>
      <c r="V42" s="36">
        <f t="shared" si="2"/>
        <v>5.93</v>
      </c>
      <c r="W42" s="36" t="b">
        <f t="shared" si="3"/>
        <v>0</v>
      </c>
    </row>
    <row r="43" spans="2:23" s="36" customFormat="1" ht="12">
      <c r="B43" s="58"/>
      <c r="C43" s="59" t="s">
        <v>48</v>
      </c>
      <c r="D43" s="77"/>
      <c r="E43" s="68">
        <v>36.4</v>
      </c>
      <c r="F43" s="69">
        <v>307292</v>
      </c>
      <c r="G43" s="70" t="s">
        <v>131</v>
      </c>
      <c r="H43" s="69">
        <v>830913</v>
      </c>
      <c r="I43" s="71">
        <v>2.7</v>
      </c>
      <c r="J43" s="72">
        <v>570000</v>
      </c>
      <c r="K43" s="66">
        <f t="shared" si="4"/>
        <v>45.77</v>
      </c>
      <c r="L43" s="68">
        <v>36.4</v>
      </c>
      <c r="M43" s="69">
        <v>307292</v>
      </c>
      <c r="N43" s="73" t="s">
        <v>131</v>
      </c>
      <c r="O43" s="69">
        <v>823972</v>
      </c>
      <c r="P43" s="71">
        <v>2.68</v>
      </c>
      <c r="Q43" s="72">
        <v>570000</v>
      </c>
      <c r="R43" s="66">
        <f t="shared" si="5"/>
        <v>44.56</v>
      </c>
      <c r="T43" s="36">
        <f t="shared" si="0"/>
        <v>45.77</v>
      </c>
      <c r="U43" s="36" t="b">
        <f t="shared" si="1"/>
        <v>0</v>
      </c>
      <c r="V43" s="36">
        <f t="shared" si="2"/>
        <v>44.56</v>
      </c>
      <c r="W43" s="36" t="b">
        <f t="shared" si="3"/>
        <v>0</v>
      </c>
    </row>
    <row r="44" spans="2:23" s="36" customFormat="1" ht="12">
      <c r="B44" s="58"/>
      <c r="C44" s="59" t="s">
        <v>49</v>
      </c>
      <c r="D44" s="77"/>
      <c r="E44" s="68" t="s">
        <v>19</v>
      </c>
      <c r="F44" s="69" t="s">
        <v>19</v>
      </c>
      <c r="G44" s="70" t="s">
        <v>19</v>
      </c>
      <c r="H44" s="69" t="s">
        <v>19</v>
      </c>
      <c r="I44" s="71" t="s">
        <v>19</v>
      </c>
      <c r="J44" s="72">
        <v>338000</v>
      </c>
      <c r="K44" s="66" t="str">
        <f t="shared" si="4"/>
        <v>-</v>
      </c>
      <c r="L44" s="68" t="s">
        <v>19</v>
      </c>
      <c r="M44" s="69" t="s">
        <v>19</v>
      </c>
      <c r="N44" s="73" t="s">
        <v>19</v>
      </c>
      <c r="O44" s="69" t="s">
        <v>19</v>
      </c>
      <c r="P44" s="71" t="s">
        <v>19</v>
      </c>
      <c r="Q44" s="72">
        <v>286000</v>
      </c>
      <c r="R44" s="66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51</v>
      </c>
      <c r="D46" s="77"/>
      <c r="E46" s="68">
        <v>42</v>
      </c>
      <c r="F46" s="69">
        <v>299885</v>
      </c>
      <c r="G46" s="70" t="s">
        <v>145</v>
      </c>
      <c r="H46" s="69">
        <v>245469</v>
      </c>
      <c r="I46" s="71">
        <v>0.82</v>
      </c>
      <c r="J46" s="72" t="s">
        <v>19</v>
      </c>
      <c r="K46" s="66" t="str">
        <f t="shared" si="4"/>
        <v>-</v>
      </c>
      <c r="L46" s="68">
        <v>42</v>
      </c>
      <c r="M46" s="69">
        <v>299885</v>
      </c>
      <c r="N46" s="73" t="s">
        <v>145</v>
      </c>
      <c r="O46" s="69">
        <v>245469</v>
      </c>
      <c r="P46" s="71">
        <v>0.82</v>
      </c>
      <c r="Q46" s="72" t="s">
        <v>19</v>
      </c>
      <c r="R46" s="66" t="str">
        <f t="shared" si="5"/>
        <v>-</v>
      </c>
      <c r="T46" s="36" t="e">
        <f t="shared" si="0"/>
        <v>#VALUE!</v>
      </c>
      <c r="U46" s="36" t="b">
        <f t="shared" si="1"/>
        <v>1</v>
      </c>
      <c r="V46" s="36" t="e">
        <f t="shared" si="2"/>
        <v>#VALUE!</v>
      </c>
      <c r="W46" s="36" t="b">
        <f t="shared" si="3"/>
        <v>1</v>
      </c>
    </row>
    <row r="47" spans="2:23" s="36" customFormat="1" ht="12">
      <c r="B47" s="58"/>
      <c r="C47" s="59" t="s">
        <v>52</v>
      </c>
      <c r="D47" s="77"/>
      <c r="E47" s="68">
        <v>35.9</v>
      </c>
      <c r="F47" s="69">
        <v>280627</v>
      </c>
      <c r="G47" s="70">
        <v>7</v>
      </c>
      <c r="H47" s="69">
        <v>814350</v>
      </c>
      <c r="I47" s="71">
        <v>2.9</v>
      </c>
      <c r="J47" s="72">
        <v>798739</v>
      </c>
      <c r="K47" s="66">
        <f t="shared" si="4"/>
        <v>1.95</v>
      </c>
      <c r="L47" s="68">
        <v>35.9</v>
      </c>
      <c r="M47" s="69">
        <v>280627</v>
      </c>
      <c r="N47" s="73">
        <v>7</v>
      </c>
      <c r="O47" s="69">
        <v>537793</v>
      </c>
      <c r="P47" s="71">
        <v>1.92</v>
      </c>
      <c r="Q47" s="72">
        <v>527504</v>
      </c>
      <c r="R47" s="66">
        <f t="shared" si="5"/>
        <v>1.95</v>
      </c>
      <c r="T47" s="36">
        <f t="shared" si="0"/>
        <v>1.95</v>
      </c>
      <c r="U47" s="36" t="b">
        <f t="shared" si="1"/>
        <v>0</v>
      </c>
      <c r="V47" s="36">
        <f t="shared" si="2"/>
        <v>1.95</v>
      </c>
      <c r="W47" s="36" t="b">
        <f t="shared" si="3"/>
        <v>0</v>
      </c>
    </row>
    <row r="48" spans="2:23" s="36" customFormat="1" ht="12.75" thickBot="1">
      <c r="B48" s="58"/>
      <c r="C48" s="78" t="s">
        <v>53</v>
      </c>
      <c r="D48" s="79"/>
      <c r="E48" s="50">
        <v>35.7</v>
      </c>
      <c r="F48" s="51">
        <v>261719</v>
      </c>
      <c r="G48" s="52" t="s">
        <v>144</v>
      </c>
      <c r="H48" s="51">
        <v>581019</v>
      </c>
      <c r="I48" s="53">
        <v>2.22</v>
      </c>
      <c r="J48" s="54">
        <v>545825</v>
      </c>
      <c r="K48" s="55">
        <f t="shared" si="4"/>
        <v>6.45</v>
      </c>
      <c r="L48" s="50">
        <v>35.7</v>
      </c>
      <c r="M48" s="51">
        <v>261719</v>
      </c>
      <c r="N48" s="56" t="s">
        <v>144</v>
      </c>
      <c r="O48" s="51">
        <v>447586</v>
      </c>
      <c r="P48" s="53">
        <v>1.71</v>
      </c>
      <c r="Q48" s="54">
        <v>545825</v>
      </c>
      <c r="R48" s="57">
        <f t="shared" si="5"/>
        <v>-18</v>
      </c>
      <c r="T48" s="36">
        <f t="shared" si="0"/>
        <v>6.45</v>
      </c>
      <c r="U48" s="36" t="b">
        <f t="shared" si="1"/>
        <v>0</v>
      </c>
      <c r="V48" s="36">
        <f t="shared" si="2"/>
        <v>-18</v>
      </c>
      <c r="W48" s="36" t="b">
        <f t="shared" si="3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39.6</v>
      </c>
      <c r="F49" s="84">
        <v>296922</v>
      </c>
      <c r="G49" s="85">
        <v>10</v>
      </c>
      <c r="H49" s="84">
        <v>763722</v>
      </c>
      <c r="I49" s="86">
        <v>2.57</v>
      </c>
      <c r="J49" s="87">
        <v>788835</v>
      </c>
      <c r="K49" s="88">
        <f t="shared" si="4"/>
        <v>-3.18</v>
      </c>
      <c r="L49" s="83">
        <v>39.6</v>
      </c>
      <c r="M49" s="84">
        <v>296922</v>
      </c>
      <c r="N49" s="89">
        <v>10</v>
      </c>
      <c r="O49" s="84">
        <v>654197.411048689</v>
      </c>
      <c r="P49" s="86">
        <v>2.2</v>
      </c>
      <c r="Q49" s="87">
        <v>676176.96211897</v>
      </c>
      <c r="R49" s="88">
        <f t="shared" si="5"/>
        <v>-3.25</v>
      </c>
      <c r="T49" s="36">
        <f t="shared" si="0"/>
        <v>-3.18</v>
      </c>
      <c r="U49" s="36" t="b">
        <f t="shared" si="1"/>
        <v>0</v>
      </c>
      <c r="V49" s="36">
        <f t="shared" si="2"/>
        <v>-3.25</v>
      </c>
      <c r="W49" s="36" t="b">
        <f t="shared" si="3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38.3</v>
      </c>
      <c r="F50" s="69">
        <v>329646</v>
      </c>
      <c r="G50" s="70">
        <v>30</v>
      </c>
      <c r="H50" s="69">
        <v>757626</v>
      </c>
      <c r="I50" s="71">
        <v>2.3</v>
      </c>
      <c r="J50" s="72">
        <v>692779</v>
      </c>
      <c r="K50" s="66">
        <f t="shared" si="4"/>
        <v>9.36</v>
      </c>
      <c r="L50" s="68">
        <v>38.3</v>
      </c>
      <c r="M50" s="69">
        <v>329646</v>
      </c>
      <c r="N50" s="73">
        <v>30</v>
      </c>
      <c r="O50" s="69">
        <v>715587.641996266</v>
      </c>
      <c r="P50" s="71">
        <v>2.17</v>
      </c>
      <c r="Q50" s="72">
        <v>645906.111589556</v>
      </c>
      <c r="R50" s="66">
        <f t="shared" si="5"/>
        <v>10.79</v>
      </c>
      <c r="T50" s="36">
        <f t="shared" si="0"/>
        <v>9.36</v>
      </c>
      <c r="U50" s="36" t="b">
        <f t="shared" si="1"/>
        <v>0</v>
      </c>
      <c r="V50" s="36">
        <f t="shared" si="2"/>
        <v>10.79</v>
      </c>
      <c r="W50" s="36" t="b">
        <f t="shared" si="3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37.3</v>
      </c>
      <c r="F51" s="69">
        <v>258843</v>
      </c>
      <c r="G51" s="70">
        <v>21</v>
      </c>
      <c r="H51" s="69">
        <v>579448</v>
      </c>
      <c r="I51" s="71">
        <v>2.24</v>
      </c>
      <c r="J51" s="72">
        <v>558918</v>
      </c>
      <c r="K51" s="66">
        <f t="shared" si="4"/>
        <v>3.67</v>
      </c>
      <c r="L51" s="68">
        <v>37.3</v>
      </c>
      <c r="M51" s="69">
        <v>258843</v>
      </c>
      <c r="N51" s="73">
        <v>21</v>
      </c>
      <c r="O51" s="69">
        <v>543863.41327375</v>
      </c>
      <c r="P51" s="71">
        <v>2.1</v>
      </c>
      <c r="Q51" s="72">
        <v>510505.023319616</v>
      </c>
      <c r="R51" s="66">
        <f t="shared" si="5"/>
        <v>6.53</v>
      </c>
      <c r="T51" s="36">
        <f t="shared" si="0"/>
        <v>3.67</v>
      </c>
      <c r="U51" s="36" t="b">
        <f t="shared" si="1"/>
        <v>0</v>
      </c>
      <c r="V51" s="36">
        <f t="shared" si="2"/>
        <v>6.53</v>
      </c>
      <c r="W51" s="36" t="b">
        <f t="shared" si="3"/>
        <v>0</v>
      </c>
    </row>
    <row r="52" spans="2:23" s="36" customFormat="1" ht="12">
      <c r="B52" s="58"/>
      <c r="C52" s="90"/>
      <c r="D52" s="91" t="s">
        <v>60</v>
      </c>
      <c r="E52" s="68">
        <v>40.1</v>
      </c>
      <c r="F52" s="69">
        <v>265713</v>
      </c>
      <c r="G52" s="70">
        <v>13</v>
      </c>
      <c r="H52" s="69">
        <v>495149</v>
      </c>
      <c r="I52" s="71">
        <v>1.86</v>
      </c>
      <c r="J52" s="72">
        <v>552608</v>
      </c>
      <c r="K52" s="66">
        <f t="shared" si="4"/>
        <v>-10.4</v>
      </c>
      <c r="L52" s="68">
        <v>40.1</v>
      </c>
      <c r="M52" s="69">
        <v>265713</v>
      </c>
      <c r="N52" s="73">
        <v>13</v>
      </c>
      <c r="O52" s="69">
        <v>448034.50270027</v>
      </c>
      <c r="P52" s="71">
        <v>1.69</v>
      </c>
      <c r="Q52" s="72">
        <v>474522.573278094</v>
      </c>
      <c r="R52" s="66">
        <f t="shared" si="5"/>
        <v>-5.58</v>
      </c>
      <c r="T52" s="36">
        <f t="shared" si="0"/>
        <v>-10.4</v>
      </c>
      <c r="U52" s="36" t="b">
        <f t="shared" si="1"/>
        <v>0</v>
      </c>
      <c r="V52" s="36">
        <f t="shared" si="2"/>
        <v>-5.58</v>
      </c>
      <c r="W52" s="36" t="b">
        <f t="shared" si="3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38.5</v>
      </c>
      <c r="F53" s="69">
        <v>300464</v>
      </c>
      <c r="G53" s="70">
        <v>74</v>
      </c>
      <c r="H53" s="69">
        <v>690444</v>
      </c>
      <c r="I53" s="71">
        <v>2.3</v>
      </c>
      <c r="J53" s="72">
        <v>659829</v>
      </c>
      <c r="K53" s="66">
        <f t="shared" si="4"/>
        <v>4.64</v>
      </c>
      <c r="L53" s="68">
        <v>38.5</v>
      </c>
      <c r="M53" s="69">
        <v>300464</v>
      </c>
      <c r="N53" s="73">
        <v>74</v>
      </c>
      <c r="O53" s="69">
        <v>637690</v>
      </c>
      <c r="P53" s="71">
        <v>2.12</v>
      </c>
      <c r="Q53" s="72">
        <v>599739</v>
      </c>
      <c r="R53" s="66">
        <f t="shared" si="5"/>
        <v>6.33</v>
      </c>
      <c r="T53" s="36">
        <f t="shared" si="0"/>
        <v>4.64</v>
      </c>
      <c r="U53" s="36" t="b">
        <f t="shared" si="1"/>
        <v>0</v>
      </c>
      <c r="V53" s="36">
        <f t="shared" si="2"/>
        <v>6.33</v>
      </c>
      <c r="W53" s="36" t="b">
        <f t="shared" si="3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37.8</v>
      </c>
      <c r="F54" s="69">
        <v>254582</v>
      </c>
      <c r="G54" s="70">
        <v>37</v>
      </c>
      <c r="H54" s="69">
        <v>609023</v>
      </c>
      <c r="I54" s="71">
        <v>2.39</v>
      </c>
      <c r="J54" s="72">
        <v>591607</v>
      </c>
      <c r="K54" s="66">
        <f t="shared" si="4"/>
        <v>2.94</v>
      </c>
      <c r="L54" s="68">
        <v>37.7</v>
      </c>
      <c r="M54" s="69">
        <v>254152</v>
      </c>
      <c r="N54" s="73">
        <v>35</v>
      </c>
      <c r="O54" s="69">
        <v>515294.674445077</v>
      </c>
      <c r="P54" s="71">
        <v>2.03</v>
      </c>
      <c r="Q54" s="72">
        <v>502842.348796753</v>
      </c>
      <c r="R54" s="66">
        <f t="shared" si="5"/>
        <v>2.48</v>
      </c>
      <c r="T54" s="36">
        <f t="shared" si="0"/>
        <v>2.94</v>
      </c>
      <c r="U54" s="36" t="b">
        <f t="shared" si="1"/>
        <v>0</v>
      </c>
      <c r="V54" s="36">
        <f t="shared" si="2"/>
        <v>2.48</v>
      </c>
      <c r="W54" s="36" t="b">
        <f t="shared" si="3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38.5</v>
      </c>
      <c r="F55" s="69">
        <v>246298</v>
      </c>
      <c r="G55" s="70">
        <v>25</v>
      </c>
      <c r="H55" s="69">
        <v>502507</v>
      </c>
      <c r="I55" s="71">
        <v>2.04</v>
      </c>
      <c r="J55" s="72">
        <v>537272</v>
      </c>
      <c r="K55" s="66">
        <f t="shared" si="4"/>
        <v>-6.47</v>
      </c>
      <c r="L55" s="68">
        <v>38.5</v>
      </c>
      <c r="M55" s="69">
        <v>246259</v>
      </c>
      <c r="N55" s="73">
        <v>24</v>
      </c>
      <c r="O55" s="69">
        <v>423732.018203883</v>
      </c>
      <c r="P55" s="71">
        <v>1.72</v>
      </c>
      <c r="Q55" s="72">
        <v>435024.514363885</v>
      </c>
      <c r="R55" s="66">
        <f t="shared" si="5"/>
        <v>-2.6</v>
      </c>
      <c r="T55" s="36">
        <f t="shared" si="0"/>
        <v>-6.47</v>
      </c>
      <c r="U55" s="36" t="b">
        <f t="shared" si="1"/>
        <v>0</v>
      </c>
      <c r="V55" s="36">
        <f t="shared" si="2"/>
        <v>-2.6</v>
      </c>
      <c r="W55" s="36" t="b">
        <f t="shared" si="3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36</v>
      </c>
      <c r="F56" s="69">
        <v>226155</v>
      </c>
      <c r="G56" s="70">
        <v>5</v>
      </c>
      <c r="H56" s="69">
        <v>408710</v>
      </c>
      <c r="I56" s="71">
        <v>1.81</v>
      </c>
      <c r="J56" s="72">
        <v>446662</v>
      </c>
      <c r="K56" s="66">
        <f t="shared" si="4"/>
        <v>-8.5</v>
      </c>
      <c r="L56" s="68">
        <v>36</v>
      </c>
      <c r="M56" s="69">
        <v>226155</v>
      </c>
      <c r="N56" s="73">
        <v>5</v>
      </c>
      <c r="O56" s="69">
        <v>353240.651162791</v>
      </c>
      <c r="P56" s="71">
        <v>1.56</v>
      </c>
      <c r="Q56" s="72">
        <v>403524.829268293</v>
      </c>
      <c r="R56" s="66">
        <f t="shared" si="5"/>
        <v>-12.46</v>
      </c>
      <c r="T56" s="36">
        <f t="shared" si="0"/>
        <v>-8.5</v>
      </c>
      <c r="U56" s="36" t="b">
        <f t="shared" si="1"/>
        <v>0</v>
      </c>
      <c r="V56" s="36">
        <f t="shared" si="2"/>
        <v>-12.46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37.9</v>
      </c>
      <c r="F57" s="69">
        <v>252779</v>
      </c>
      <c r="G57" s="70">
        <v>67</v>
      </c>
      <c r="H57" s="69">
        <v>587417</v>
      </c>
      <c r="I57" s="71">
        <v>2.32</v>
      </c>
      <c r="J57" s="72">
        <v>580790</v>
      </c>
      <c r="K57" s="66">
        <f t="shared" si="4"/>
        <v>1.14</v>
      </c>
      <c r="L57" s="68">
        <v>37.9</v>
      </c>
      <c r="M57" s="69">
        <v>252392</v>
      </c>
      <c r="N57" s="73">
        <v>64</v>
      </c>
      <c r="O57" s="69">
        <v>496483</v>
      </c>
      <c r="P57" s="71">
        <v>1.97</v>
      </c>
      <c r="Q57" s="72">
        <v>490133</v>
      </c>
      <c r="R57" s="66">
        <f t="shared" si="5"/>
        <v>1.3</v>
      </c>
      <c r="T57" s="36">
        <f t="shared" si="0"/>
        <v>1.14</v>
      </c>
      <c r="U57" s="36" t="b">
        <f t="shared" si="1"/>
        <v>0</v>
      </c>
      <c r="V57" s="36">
        <f t="shared" si="2"/>
        <v>1.3</v>
      </c>
      <c r="W57" s="36" t="b">
        <f t="shared" si="3"/>
        <v>0</v>
      </c>
    </row>
    <row r="58" spans="2:23" s="36" customFormat="1" ht="12.75" thickBot="1">
      <c r="B58" s="93"/>
      <c r="C58" s="94" t="s">
        <v>68</v>
      </c>
      <c r="D58" s="95"/>
      <c r="E58" s="96">
        <v>34.2</v>
      </c>
      <c r="F58" s="97">
        <v>271189</v>
      </c>
      <c r="G58" s="98" t="s">
        <v>144</v>
      </c>
      <c r="H58" s="97">
        <v>843032</v>
      </c>
      <c r="I58" s="99">
        <v>3.11</v>
      </c>
      <c r="J58" s="100">
        <v>809373</v>
      </c>
      <c r="K58" s="101">
        <f t="shared" si="4"/>
        <v>4.16</v>
      </c>
      <c r="L58" s="96">
        <v>34.2</v>
      </c>
      <c r="M58" s="97">
        <v>271189</v>
      </c>
      <c r="N58" s="102" t="s">
        <v>42</v>
      </c>
      <c r="O58" s="97">
        <v>666448.717483364</v>
      </c>
      <c r="P58" s="99">
        <v>2.46</v>
      </c>
      <c r="Q58" s="100">
        <v>655520.280743144</v>
      </c>
      <c r="R58" s="101">
        <f t="shared" si="5"/>
        <v>1.67</v>
      </c>
      <c r="T58" s="36">
        <f t="shared" si="0"/>
        <v>4.16</v>
      </c>
      <c r="U58" s="36" t="b">
        <f t="shared" si="1"/>
        <v>0</v>
      </c>
      <c r="V58" s="36">
        <f t="shared" si="2"/>
        <v>1.67</v>
      </c>
      <c r="W58" s="36" t="b">
        <f t="shared" si="3"/>
        <v>0</v>
      </c>
    </row>
    <row r="59" spans="2:23" s="36" customFormat="1" ht="12">
      <c r="B59" s="103" t="s">
        <v>69</v>
      </c>
      <c r="C59" s="104" t="s">
        <v>70</v>
      </c>
      <c r="D59" s="105"/>
      <c r="E59" s="83">
        <v>38.7</v>
      </c>
      <c r="F59" s="84">
        <v>279748</v>
      </c>
      <c r="G59" s="85">
        <v>49</v>
      </c>
      <c r="H59" s="84">
        <v>714674</v>
      </c>
      <c r="I59" s="86">
        <v>2.55</v>
      </c>
      <c r="J59" s="87">
        <v>666973</v>
      </c>
      <c r="K59" s="88">
        <f t="shared" si="4"/>
        <v>7.15</v>
      </c>
      <c r="L59" s="83">
        <v>38.7</v>
      </c>
      <c r="M59" s="84">
        <v>279748</v>
      </c>
      <c r="N59" s="89">
        <v>49</v>
      </c>
      <c r="O59" s="84">
        <v>665050</v>
      </c>
      <c r="P59" s="86">
        <v>2.38</v>
      </c>
      <c r="Q59" s="87">
        <v>613282</v>
      </c>
      <c r="R59" s="88">
        <f t="shared" si="5"/>
        <v>8.44</v>
      </c>
      <c r="T59" s="36">
        <f t="shared" si="0"/>
        <v>7.15</v>
      </c>
      <c r="U59" s="36" t="b">
        <f t="shared" si="1"/>
        <v>0</v>
      </c>
      <c r="V59" s="36">
        <f t="shared" si="2"/>
        <v>8.44</v>
      </c>
      <c r="W59" s="36" t="b">
        <f t="shared" si="3"/>
        <v>0</v>
      </c>
    </row>
    <row r="60" spans="2:23" s="36" customFormat="1" ht="12">
      <c r="B60" s="106"/>
      <c r="C60" s="107" t="s">
        <v>71</v>
      </c>
      <c r="D60" s="108"/>
      <c r="E60" s="68">
        <v>38.6</v>
      </c>
      <c r="F60" s="69">
        <v>308011</v>
      </c>
      <c r="G60" s="70" t="s">
        <v>129</v>
      </c>
      <c r="H60" s="69">
        <v>801309</v>
      </c>
      <c r="I60" s="71">
        <v>2.6</v>
      </c>
      <c r="J60" s="72">
        <v>849696</v>
      </c>
      <c r="K60" s="66">
        <f t="shared" si="4"/>
        <v>-5.69</v>
      </c>
      <c r="L60" s="68">
        <v>38.6</v>
      </c>
      <c r="M60" s="69">
        <v>308011</v>
      </c>
      <c r="N60" s="73" t="s">
        <v>129</v>
      </c>
      <c r="O60" s="69">
        <v>721191</v>
      </c>
      <c r="P60" s="71">
        <v>2.34</v>
      </c>
      <c r="Q60" s="72">
        <v>722647</v>
      </c>
      <c r="R60" s="66">
        <f t="shared" si="5"/>
        <v>-0.2</v>
      </c>
      <c r="T60" s="36">
        <f t="shared" si="0"/>
        <v>-5.69</v>
      </c>
      <c r="U60" s="36" t="b">
        <f t="shared" si="1"/>
        <v>0</v>
      </c>
      <c r="V60" s="36">
        <f t="shared" si="2"/>
        <v>-0.2</v>
      </c>
      <c r="W60" s="36" t="b">
        <f t="shared" si="3"/>
        <v>0</v>
      </c>
    </row>
    <row r="61" spans="2:23" s="36" customFormat="1" ht="12">
      <c r="B61" s="106"/>
      <c r="C61" s="107" t="s">
        <v>72</v>
      </c>
      <c r="D61" s="108"/>
      <c r="E61" s="61">
        <v>37.1</v>
      </c>
      <c r="F61" s="62">
        <v>301834</v>
      </c>
      <c r="G61" s="63">
        <v>92</v>
      </c>
      <c r="H61" s="62">
        <v>664060</v>
      </c>
      <c r="I61" s="64">
        <v>2.2</v>
      </c>
      <c r="J61" s="65">
        <v>657325</v>
      </c>
      <c r="K61" s="66">
        <f t="shared" si="4"/>
        <v>1.02</v>
      </c>
      <c r="L61" s="61">
        <v>37.1</v>
      </c>
      <c r="M61" s="62">
        <v>302154</v>
      </c>
      <c r="N61" s="67">
        <v>89</v>
      </c>
      <c r="O61" s="62">
        <v>571751</v>
      </c>
      <c r="P61" s="64">
        <v>1.89</v>
      </c>
      <c r="Q61" s="65">
        <v>557924</v>
      </c>
      <c r="R61" s="66">
        <f t="shared" si="5"/>
        <v>2.48</v>
      </c>
      <c r="T61" s="36">
        <f t="shared" si="0"/>
        <v>1.02</v>
      </c>
      <c r="U61" s="36" t="b">
        <f t="shared" si="1"/>
        <v>0</v>
      </c>
      <c r="V61" s="36">
        <f t="shared" si="2"/>
        <v>2.48</v>
      </c>
      <c r="W61" s="36" t="b">
        <f t="shared" si="3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74</v>
      </c>
      <c r="C63" s="104" t="s">
        <v>75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4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8" t="s">
        <v>76</v>
      </c>
      <c r="C64" s="107" t="s">
        <v>77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4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93" t="s">
        <v>39</v>
      </c>
      <c r="C65" s="110" t="s">
        <v>78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4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12" t="s">
        <v>79</v>
      </c>
      <c r="C66" s="113"/>
      <c r="D66" s="113"/>
      <c r="E66" s="114">
        <v>37.9</v>
      </c>
      <c r="F66" s="115">
        <v>290754</v>
      </c>
      <c r="G66" s="116">
        <v>144</v>
      </c>
      <c r="H66" s="115">
        <v>691666</v>
      </c>
      <c r="I66" s="117">
        <v>2.38</v>
      </c>
      <c r="J66" s="118">
        <v>665676</v>
      </c>
      <c r="K66" s="119">
        <f t="shared" si="4"/>
        <v>3.9</v>
      </c>
      <c r="L66" s="114">
        <v>37.9</v>
      </c>
      <c r="M66" s="115">
        <v>290860</v>
      </c>
      <c r="N66" s="120">
        <v>141</v>
      </c>
      <c r="O66" s="115">
        <v>621331</v>
      </c>
      <c r="P66" s="117">
        <v>2.14</v>
      </c>
      <c r="Q66" s="118">
        <v>590521</v>
      </c>
      <c r="R66" s="119">
        <f t="shared" si="5"/>
        <v>5.22</v>
      </c>
      <c r="T66" s="36">
        <f t="shared" si="0"/>
        <v>3.9</v>
      </c>
      <c r="U66" s="36" t="b">
        <f t="shared" si="1"/>
        <v>0</v>
      </c>
      <c r="V66" s="36">
        <f t="shared" si="2"/>
        <v>5.22</v>
      </c>
      <c r="W66" s="36" t="b">
        <f t="shared" si="3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13" sqref="A1:IV16384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5" width="8.625" style="127" customWidth="1"/>
    <col min="16" max="16384" width="9.00390625" style="127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148</v>
      </c>
    </row>
    <row r="2" spans="1:15" ht="14.25" thickBot="1">
      <c r="A2" s="128" t="s">
        <v>82</v>
      </c>
      <c r="B2" s="129" t="s">
        <v>83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84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85</v>
      </c>
      <c r="B5" s="148">
        <v>37.3</v>
      </c>
      <c r="C5" s="149">
        <v>280533</v>
      </c>
      <c r="D5" s="149">
        <v>123</v>
      </c>
      <c r="E5" s="149">
        <v>698073</v>
      </c>
      <c r="F5" s="150">
        <v>2.49</v>
      </c>
      <c r="G5" s="151">
        <v>723048</v>
      </c>
      <c r="H5" s="152">
        <f aca="true" t="shared" si="0" ref="H5:H11">ROUND((E5-G5)/G5*100,2)</f>
        <v>-3.45</v>
      </c>
      <c r="I5" s="153" t="s">
        <v>19</v>
      </c>
      <c r="J5" s="154" t="s">
        <v>19</v>
      </c>
      <c r="K5" s="155">
        <v>120</v>
      </c>
      <c r="L5" s="149">
        <v>619993</v>
      </c>
      <c r="M5" s="156">
        <v>2.21</v>
      </c>
      <c r="N5" s="151">
        <v>640742</v>
      </c>
      <c r="O5" s="157">
        <f aca="true" t="shared" si="1" ref="O5:O11">ROUND((L5-N5)/N5*100,2)</f>
        <v>-3.24</v>
      </c>
    </row>
    <row r="6" spans="1:15" ht="13.5">
      <c r="A6" s="147" t="s">
        <v>86</v>
      </c>
      <c r="B6" s="158">
        <v>38.1</v>
      </c>
      <c r="C6" s="159">
        <v>283660</v>
      </c>
      <c r="D6" s="160">
        <v>102</v>
      </c>
      <c r="E6" s="159">
        <v>690158</v>
      </c>
      <c r="F6" s="161">
        <v>2.43</v>
      </c>
      <c r="G6" s="162">
        <v>698073</v>
      </c>
      <c r="H6" s="163">
        <f t="shared" si="0"/>
        <v>-1.13</v>
      </c>
      <c r="I6" s="164" t="s">
        <v>19</v>
      </c>
      <c r="J6" s="165" t="s">
        <v>19</v>
      </c>
      <c r="K6" s="166">
        <v>93</v>
      </c>
      <c r="L6" s="159">
        <v>611659</v>
      </c>
      <c r="M6" s="167">
        <v>2.16</v>
      </c>
      <c r="N6" s="162">
        <v>619993</v>
      </c>
      <c r="O6" s="157">
        <f t="shared" si="1"/>
        <v>-1.34</v>
      </c>
    </row>
    <row r="7" spans="1:15" ht="13.5">
      <c r="A7" s="147" t="s">
        <v>87</v>
      </c>
      <c r="B7" s="148">
        <v>37.8</v>
      </c>
      <c r="C7" s="149">
        <v>273659</v>
      </c>
      <c r="D7" s="149">
        <v>137</v>
      </c>
      <c r="E7" s="149">
        <v>683983</v>
      </c>
      <c r="F7" s="161">
        <v>2.5</v>
      </c>
      <c r="G7" s="162">
        <v>690158</v>
      </c>
      <c r="H7" s="152">
        <f t="shared" si="0"/>
        <v>-0.89</v>
      </c>
      <c r="I7" s="164" t="s">
        <v>19</v>
      </c>
      <c r="J7" s="165" t="s">
        <v>19</v>
      </c>
      <c r="K7" s="166">
        <v>137</v>
      </c>
      <c r="L7" s="159">
        <v>612073</v>
      </c>
      <c r="M7" s="167">
        <v>2.24</v>
      </c>
      <c r="N7" s="162">
        <v>611659</v>
      </c>
      <c r="O7" s="157">
        <f t="shared" si="1"/>
        <v>0.07</v>
      </c>
    </row>
    <row r="8" spans="1:15" ht="13.5">
      <c r="A8" s="147" t="s">
        <v>135</v>
      </c>
      <c r="B8" s="148">
        <v>37.9</v>
      </c>
      <c r="C8" s="149">
        <v>279365</v>
      </c>
      <c r="D8" s="149">
        <v>125</v>
      </c>
      <c r="E8" s="149">
        <v>703985</v>
      </c>
      <c r="F8" s="150">
        <v>2.52</v>
      </c>
      <c r="G8" s="151">
        <v>683983</v>
      </c>
      <c r="H8" s="152">
        <f t="shared" si="0"/>
        <v>2.92</v>
      </c>
      <c r="I8" s="153" t="s">
        <v>19</v>
      </c>
      <c r="J8" s="154" t="s">
        <v>19</v>
      </c>
      <c r="K8" s="155">
        <v>125</v>
      </c>
      <c r="L8" s="149">
        <v>642970</v>
      </c>
      <c r="M8" s="156">
        <v>2.3</v>
      </c>
      <c r="N8" s="151">
        <v>612073</v>
      </c>
      <c r="O8" s="157">
        <f t="shared" si="1"/>
        <v>5.05</v>
      </c>
    </row>
    <row r="9" spans="1:15" ht="13.5">
      <c r="A9" s="147" t="s">
        <v>136</v>
      </c>
      <c r="B9" s="168">
        <v>37.5</v>
      </c>
      <c r="C9" s="149">
        <v>278688</v>
      </c>
      <c r="D9" s="149">
        <v>118</v>
      </c>
      <c r="E9" s="149">
        <v>739459</v>
      </c>
      <c r="F9" s="150">
        <v>2.65</v>
      </c>
      <c r="G9" s="151">
        <v>703985</v>
      </c>
      <c r="H9" s="152">
        <f t="shared" si="0"/>
        <v>5.04</v>
      </c>
      <c r="I9" s="169">
        <v>37.5</v>
      </c>
      <c r="J9" s="170">
        <v>279119</v>
      </c>
      <c r="K9" s="171">
        <v>115</v>
      </c>
      <c r="L9" s="149">
        <v>698657</v>
      </c>
      <c r="M9" s="156">
        <v>2.5</v>
      </c>
      <c r="N9" s="151">
        <v>642970</v>
      </c>
      <c r="O9" s="157">
        <f t="shared" si="1"/>
        <v>8.66</v>
      </c>
    </row>
    <row r="10" spans="1:15" ht="13.5">
      <c r="A10" s="147" t="s">
        <v>137</v>
      </c>
      <c r="B10" s="266">
        <v>38</v>
      </c>
      <c r="C10" s="267">
        <v>286722</v>
      </c>
      <c r="D10" s="267">
        <v>140</v>
      </c>
      <c r="E10" s="267">
        <v>723608</v>
      </c>
      <c r="F10" s="268">
        <v>2.52</v>
      </c>
      <c r="G10" s="269">
        <v>739459</v>
      </c>
      <c r="H10" s="270">
        <f t="shared" si="0"/>
        <v>-2.14</v>
      </c>
      <c r="I10" s="271">
        <v>38</v>
      </c>
      <c r="J10" s="272">
        <v>286760</v>
      </c>
      <c r="K10" s="273">
        <v>138</v>
      </c>
      <c r="L10" s="267">
        <v>678186</v>
      </c>
      <c r="M10" s="274">
        <v>2.36</v>
      </c>
      <c r="N10" s="269">
        <v>698657</v>
      </c>
      <c r="O10" s="275">
        <f t="shared" si="1"/>
        <v>-2.93</v>
      </c>
    </row>
    <row r="11" spans="1:15" ht="13.5">
      <c r="A11" s="147" t="s">
        <v>138</v>
      </c>
      <c r="B11" s="182">
        <v>37.7</v>
      </c>
      <c r="C11" s="149">
        <v>275083</v>
      </c>
      <c r="D11" s="149">
        <v>137</v>
      </c>
      <c r="E11" s="149">
        <v>735758</v>
      </c>
      <c r="F11" s="150">
        <v>2.67</v>
      </c>
      <c r="G11" s="151">
        <v>723608</v>
      </c>
      <c r="H11" s="183">
        <f t="shared" si="0"/>
        <v>1.68</v>
      </c>
      <c r="I11" s="169">
        <v>37.7</v>
      </c>
      <c r="J11" s="170">
        <v>275081</v>
      </c>
      <c r="K11" s="155">
        <v>136</v>
      </c>
      <c r="L11" s="149">
        <v>663965</v>
      </c>
      <c r="M11" s="156">
        <v>2.41</v>
      </c>
      <c r="N11" s="151">
        <v>678186</v>
      </c>
      <c r="O11" s="157">
        <f t="shared" si="1"/>
        <v>-2.1</v>
      </c>
    </row>
    <row r="12" spans="1:15" ht="13.5">
      <c r="A12" s="184" t="s">
        <v>139</v>
      </c>
      <c r="B12" s="185">
        <v>37.7</v>
      </c>
      <c r="C12" s="186">
        <v>277359</v>
      </c>
      <c r="D12" s="186">
        <v>124</v>
      </c>
      <c r="E12" s="186">
        <v>681306</v>
      </c>
      <c r="F12" s="276">
        <v>2.46</v>
      </c>
      <c r="G12" s="151">
        <v>735758</v>
      </c>
      <c r="H12" s="183">
        <f>ROUND((E12-G12)/G12*100,2)</f>
        <v>-7.4</v>
      </c>
      <c r="I12" s="188">
        <v>37.7</v>
      </c>
      <c r="J12" s="186">
        <v>277359</v>
      </c>
      <c r="K12" s="186">
        <v>124</v>
      </c>
      <c r="L12" s="186">
        <v>587488</v>
      </c>
      <c r="M12" s="276">
        <v>2.12</v>
      </c>
      <c r="N12" s="151">
        <v>663965</v>
      </c>
      <c r="O12" s="157">
        <f>ROUND((L12-N12)/N12*100,2)</f>
        <v>-11.52</v>
      </c>
    </row>
    <row r="13" spans="1:15" ht="14.25" thickBot="1">
      <c r="A13" s="277" t="s">
        <v>140</v>
      </c>
      <c r="B13" s="283">
        <v>37.2</v>
      </c>
      <c r="C13" s="284">
        <v>274594</v>
      </c>
      <c r="D13" s="285">
        <v>127</v>
      </c>
      <c r="E13" s="284">
        <v>665676</v>
      </c>
      <c r="F13" s="286">
        <v>2.42</v>
      </c>
      <c r="G13" s="287">
        <v>681306</v>
      </c>
      <c r="H13" s="288">
        <f>ROUND((E13-G13)/G13*100,2)</f>
        <v>-2.29</v>
      </c>
      <c r="I13" s="283">
        <v>37.2</v>
      </c>
      <c r="J13" s="284">
        <v>274594</v>
      </c>
      <c r="K13" s="285">
        <v>127</v>
      </c>
      <c r="L13" s="284">
        <v>590521</v>
      </c>
      <c r="M13" s="286">
        <v>2.15</v>
      </c>
      <c r="N13" s="289">
        <v>587488</v>
      </c>
      <c r="O13" s="275">
        <f>ROUND((L13-N13)/N13*100,2)</f>
        <v>0.52</v>
      </c>
    </row>
    <row r="14" spans="1:15" ht="13.5">
      <c r="A14" s="197" t="s">
        <v>88</v>
      </c>
      <c r="B14" s="198">
        <v>37.9</v>
      </c>
      <c r="C14" s="199">
        <v>290754</v>
      </c>
      <c r="D14" s="200">
        <v>144</v>
      </c>
      <c r="E14" s="199">
        <v>691666</v>
      </c>
      <c r="F14" s="290">
        <v>2.38</v>
      </c>
      <c r="G14" s="280">
        <v>665676</v>
      </c>
      <c r="H14" s="202">
        <f>IF(R14=TRUE,"-",ROUND((E14-G14)/G14*100,2))</f>
        <v>3.9</v>
      </c>
      <c r="I14" s="198">
        <v>37.9</v>
      </c>
      <c r="J14" s="199">
        <v>290860</v>
      </c>
      <c r="K14" s="200">
        <v>141</v>
      </c>
      <c r="L14" s="199">
        <v>621331</v>
      </c>
      <c r="M14" s="201">
        <v>2.14</v>
      </c>
      <c r="N14" s="280">
        <v>590521</v>
      </c>
      <c r="O14" s="202">
        <f>IF(T14=TRUE,"-",ROUND((L14-N14)/N14*100,2))</f>
        <v>5.22</v>
      </c>
    </row>
    <row r="15" spans="1:15" ht="14.25" thickBot="1">
      <c r="A15" s="203" t="s">
        <v>89</v>
      </c>
      <c r="B15" s="204">
        <v>37.2</v>
      </c>
      <c r="C15" s="205">
        <v>274594</v>
      </c>
      <c r="D15" s="206">
        <v>127</v>
      </c>
      <c r="E15" s="205">
        <v>665676</v>
      </c>
      <c r="F15" s="281">
        <v>2.42</v>
      </c>
      <c r="G15" s="282">
        <v>681306</v>
      </c>
      <c r="H15" s="209">
        <f>ROUND((E15-G15)/G15*100,2)</f>
        <v>-2.29</v>
      </c>
      <c r="I15" s="204">
        <v>37.2</v>
      </c>
      <c r="J15" s="205">
        <v>274594</v>
      </c>
      <c r="K15" s="206">
        <v>127</v>
      </c>
      <c r="L15" s="205">
        <v>590521</v>
      </c>
      <c r="M15" s="281">
        <v>2.15</v>
      </c>
      <c r="N15" s="208">
        <v>587488</v>
      </c>
      <c r="O15" s="210">
        <f>ROUND((L15-N15)/N15*100,2)</f>
        <v>0.52</v>
      </c>
    </row>
    <row r="16" spans="1:15" ht="14.25" thickBot="1">
      <c r="A16" s="211" t="s">
        <v>90</v>
      </c>
      <c r="B16" s="212">
        <f aca="true" t="shared" si="2" ref="B16:O16">B14-B15</f>
        <v>0.6999999999999957</v>
      </c>
      <c r="C16" s="213">
        <f t="shared" si="2"/>
        <v>16160</v>
      </c>
      <c r="D16" s="214">
        <f t="shared" si="2"/>
        <v>17</v>
      </c>
      <c r="E16" s="213">
        <f t="shared" si="2"/>
        <v>25990</v>
      </c>
      <c r="F16" s="215">
        <f t="shared" si="2"/>
        <v>-0.040000000000000036</v>
      </c>
      <c r="G16" s="216">
        <f t="shared" si="2"/>
        <v>-15630</v>
      </c>
      <c r="H16" s="210">
        <f t="shared" si="2"/>
        <v>6.1899999999999995</v>
      </c>
      <c r="I16" s="217">
        <f t="shared" si="2"/>
        <v>0.6999999999999957</v>
      </c>
      <c r="J16" s="218">
        <f t="shared" si="2"/>
        <v>16266</v>
      </c>
      <c r="K16" s="214">
        <f t="shared" si="2"/>
        <v>14</v>
      </c>
      <c r="L16" s="213">
        <f t="shared" si="2"/>
        <v>30810</v>
      </c>
      <c r="M16" s="215">
        <f t="shared" si="2"/>
        <v>-0.009999999999999787</v>
      </c>
      <c r="N16" s="216">
        <f t="shared" si="2"/>
        <v>3033</v>
      </c>
      <c r="O16" s="210">
        <f t="shared" si="2"/>
        <v>4.699999999999999</v>
      </c>
    </row>
    <row r="17" spans="1:15" ht="13.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 thickBot="1">
      <c r="A24" s="219"/>
      <c r="B24" s="219"/>
      <c r="C24" s="219"/>
      <c r="D24" s="219"/>
      <c r="E24" s="219"/>
      <c r="F24" s="219"/>
      <c r="G24" s="219"/>
      <c r="H24" s="219"/>
      <c r="I24" s="219"/>
      <c r="J24" s="125"/>
      <c r="K24" s="125"/>
      <c r="L24" s="125"/>
      <c r="M24" s="125"/>
      <c r="N24" s="125"/>
      <c r="O24" s="125"/>
    </row>
    <row r="25" spans="1:15" ht="13.5">
      <c r="A25" s="220"/>
      <c r="B25" s="221"/>
      <c r="C25" s="221"/>
      <c r="D25" s="221"/>
      <c r="E25" s="221"/>
      <c r="F25" s="221"/>
      <c r="G25" s="221"/>
      <c r="H25" s="221"/>
      <c r="I25" s="221"/>
      <c r="J25" s="222"/>
      <c r="K25" s="223"/>
      <c r="L25" s="223"/>
      <c r="M25" s="223"/>
      <c r="N25" s="223"/>
      <c r="O25" s="224"/>
    </row>
    <row r="26" spans="1:15" ht="13.5" customHeight="1">
      <c r="A26" s="225" t="s">
        <v>91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</row>
    <row r="27" spans="1:15" ht="13.5">
      <c r="A27" s="225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8" t="s">
        <v>92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</row>
    <row r="29" spans="1:15" ht="19.5" customHeight="1">
      <c r="A29" s="228" t="s">
        <v>93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1:15" ht="25.5" customHeight="1">
      <c r="A30" s="231" t="s">
        <v>94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95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96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99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101</v>
      </c>
      <c r="B39" s="250"/>
      <c r="C39" s="250"/>
      <c r="D39" s="250"/>
      <c r="E39" s="250"/>
      <c r="F39" s="250" t="s">
        <v>102</v>
      </c>
      <c r="G39" s="251"/>
      <c r="H39" s="251"/>
      <c r="I39" s="243"/>
      <c r="J39" s="243"/>
      <c r="K39" s="243"/>
      <c r="L39" s="252"/>
      <c r="M39" s="252" t="s">
        <v>103</v>
      </c>
      <c r="N39" s="243"/>
      <c r="O39" s="244"/>
    </row>
    <row r="40" spans="1:15" ht="13.5">
      <c r="A40" s="249" t="s">
        <v>104</v>
      </c>
      <c r="B40" s="250"/>
      <c r="C40" s="250"/>
      <c r="D40" s="250"/>
      <c r="E40" s="250"/>
      <c r="F40" s="250" t="s">
        <v>105</v>
      </c>
      <c r="G40" s="251"/>
      <c r="H40" s="251"/>
      <c r="I40" s="243"/>
      <c r="J40" s="243"/>
      <c r="K40" s="243"/>
      <c r="L40" s="252"/>
      <c r="M40" s="252" t="s">
        <v>106</v>
      </c>
      <c r="N40" s="243"/>
      <c r="O40" s="244"/>
    </row>
    <row r="41" spans="1:15" ht="13.5">
      <c r="A41" s="249" t="s">
        <v>107</v>
      </c>
      <c r="B41" s="250"/>
      <c r="C41" s="250"/>
      <c r="D41" s="250"/>
      <c r="E41" s="250"/>
      <c r="F41" s="250" t="s">
        <v>108</v>
      </c>
      <c r="G41" s="251"/>
      <c r="H41" s="251"/>
      <c r="I41" s="243"/>
      <c r="J41" s="243"/>
      <c r="K41" s="243"/>
      <c r="L41" s="252"/>
      <c r="M41" s="243" t="s">
        <v>109</v>
      </c>
      <c r="N41" s="243"/>
      <c r="O41" s="244"/>
    </row>
    <row r="42" spans="1:15" ht="13.5">
      <c r="A42" s="249" t="s">
        <v>110</v>
      </c>
      <c r="B42" s="250"/>
      <c r="C42" s="250"/>
      <c r="D42" s="250"/>
      <c r="E42" s="250"/>
      <c r="F42" s="250" t="s">
        <v>111</v>
      </c>
      <c r="G42" s="251"/>
      <c r="H42" s="251"/>
      <c r="I42" s="243"/>
      <c r="J42" s="243"/>
      <c r="K42" s="243"/>
      <c r="L42" s="252"/>
      <c r="M42" s="252" t="s">
        <v>112</v>
      </c>
      <c r="N42" s="243"/>
      <c r="O42" s="244"/>
    </row>
    <row r="43" spans="1:15" ht="13.5">
      <c r="A43" s="249" t="s">
        <v>113</v>
      </c>
      <c r="B43" s="250"/>
      <c r="C43" s="250"/>
      <c r="D43" s="250"/>
      <c r="E43" s="250"/>
      <c r="F43" s="250" t="s">
        <v>114</v>
      </c>
      <c r="G43" s="251"/>
      <c r="H43" s="251"/>
      <c r="I43" s="243"/>
      <c r="J43" s="243"/>
      <c r="K43" s="243"/>
      <c r="L43" s="252"/>
      <c r="M43" s="252" t="s">
        <v>115</v>
      </c>
      <c r="N43" s="243"/>
      <c r="O43" s="244"/>
    </row>
    <row r="44" spans="1:15" ht="13.5">
      <c r="A44" s="253"/>
      <c r="B44" s="254"/>
      <c r="C44" s="254"/>
      <c r="D44" s="243"/>
      <c r="E44" s="125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25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117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118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119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2" sqref="A2:IV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150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4</v>
      </c>
      <c r="K6" s="25"/>
      <c r="L6" s="23"/>
      <c r="M6" s="23"/>
      <c r="N6" s="23"/>
      <c r="O6" s="23"/>
      <c r="P6" s="23"/>
      <c r="Q6" s="24" t="s">
        <v>4</v>
      </c>
      <c r="R6" s="25"/>
    </row>
    <row r="7" spans="2:18" s="9" customFormat="1" ht="42" customHeight="1" thickBot="1">
      <c r="B7" s="26"/>
      <c r="C7" s="27"/>
      <c r="D7" s="28"/>
      <c r="E7" s="29" t="s">
        <v>5</v>
      </c>
      <c r="F7" s="30" t="s">
        <v>6</v>
      </c>
      <c r="G7" s="30" t="s">
        <v>7</v>
      </c>
      <c r="H7" s="30" t="s">
        <v>8</v>
      </c>
      <c r="I7" s="34" t="s">
        <v>9</v>
      </c>
      <c r="J7" s="32" t="s">
        <v>10</v>
      </c>
      <c r="K7" s="33" t="s">
        <v>11</v>
      </c>
      <c r="L7" s="30" t="s">
        <v>5</v>
      </c>
      <c r="M7" s="30" t="s">
        <v>6</v>
      </c>
      <c r="N7" s="30" t="s">
        <v>7</v>
      </c>
      <c r="O7" s="30" t="s">
        <v>12</v>
      </c>
      <c r="P7" s="31" t="s">
        <v>9</v>
      </c>
      <c r="Q7" s="32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37.6</v>
      </c>
      <c r="F8" s="41">
        <v>287585</v>
      </c>
      <c r="G8" s="42">
        <v>128</v>
      </c>
      <c r="H8" s="41">
        <v>713755</v>
      </c>
      <c r="I8" s="43">
        <v>2.48</v>
      </c>
      <c r="J8" s="44">
        <v>693649</v>
      </c>
      <c r="K8" s="45">
        <f>IF(U8=TRUE,"-",ROUND((H8-J8)/J8*100,2))</f>
        <v>2.9</v>
      </c>
      <c r="L8" s="40">
        <v>37.6</v>
      </c>
      <c r="M8" s="41">
        <v>287640</v>
      </c>
      <c r="N8" s="46">
        <v>127</v>
      </c>
      <c r="O8" s="41">
        <v>666944</v>
      </c>
      <c r="P8" s="43">
        <v>2.32</v>
      </c>
      <c r="Q8" s="44">
        <v>621245</v>
      </c>
      <c r="R8" s="45">
        <f>IF(W8=TRUE,"-",ROUND((O8-Q8)/Q8*100,2))</f>
        <v>7.36</v>
      </c>
      <c r="T8" s="36">
        <f>ROUND((H8-J8)/J8*100,2)</f>
        <v>2.9</v>
      </c>
      <c r="U8" s="36" t="b">
        <f>ISERROR(T8)</f>
        <v>0</v>
      </c>
      <c r="V8" s="36">
        <f>ROUND((O8-Q8)/Q8*100,2)</f>
        <v>7.36</v>
      </c>
      <c r="W8" s="36" t="b">
        <f>ISERROR(V8)</f>
        <v>0</v>
      </c>
    </row>
    <row r="9" spans="2:23" s="36" customFormat="1" ht="12">
      <c r="B9" s="47"/>
      <c r="C9" s="48"/>
      <c r="D9" s="49" t="s">
        <v>125</v>
      </c>
      <c r="E9" s="50">
        <v>39.5</v>
      </c>
      <c r="F9" s="51">
        <v>221756</v>
      </c>
      <c r="G9" s="52" t="s">
        <v>152</v>
      </c>
      <c r="H9" s="51">
        <v>501092</v>
      </c>
      <c r="I9" s="53">
        <v>2.26</v>
      </c>
      <c r="J9" s="54">
        <v>471429</v>
      </c>
      <c r="K9" s="55">
        <f>IF(U9=TRUE,"-",ROUND((H9-J9)/J9*100,2))</f>
        <v>6.29</v>
      </c>
      <c r="L9" s="50">
        <v>39.5</v>
      </c>
      <c r="M9" s="51">
        <v>221756</v>
      </c>
      <c r="N9" s="56" t="s">
        <v>152</v>
      </c>
      <c r="O9" s="51">
        <v>459681</v>
      </c>
      <c r="P9" s="53">
        <v>2.07</v>
      </c>
      <c r="Q9" s="54">
        <v>425918</v>
      </c>
      <c r="R9" s="57">
        <f aca="true" t="shared" si="0" ref="R9:R66">IF(W9=TRUE,"-",ROUND((O9-Q9)/Q9*100,2))</f>
        <v>7.93</v>
      </c>
      <c r="T9" s="36">
        <f aca="true" t="shared" si="1" ref="T9:T66">ROUND((H9-J9)/J9*100,2)</f>
        <v>6.29</v>
      </c>
      <c r="U9" s="36" t="b">
        <f aca="true" t="shared" si="2" ref="U9:U66">ISERROR(T9)</f>
        <v>0</v>
      </c>
      <c r="V9" s="36">
        <f aca="true" t="shared" si="3" ref="V9:V66">ROUND((O9-Q9)/Q9*100,2)</f>
        <v>7.93</v>
      </c>
      <c r="W9" s="36" t="b">
        <f aca="true" t="shared" si="4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39.7</v>
      </c>
      <c r="F10" s="51">
        <v>290105</v>
      </c>
      <c r="G10" s="52">
        <v>5</v>
      </c>
      <c r="H10" s="51">
        <v>435416</v>
      </c>
      <c r="I10" s="53">
        <v>1.5</v>
      </c>
      <c r="J10" s="54">
        <v>626556</v>
      </c>
      <c r="K10" s="55">
        <f aca="true" t="shared" si="5" ref="K10:K66">IF(U10=TRUE,"-",ROUND((H10-J10)/J10*100,2))</f>
        <v>-30.51</v>
      </c>
      <c r="L10" s="50">
        <v>39.7</v>
      </c>
      <c r="M10" s="51">
        <v>290105</v>
      </c>
      <c r="N10" s="56">
        <v>5</v>
      </c>
      <c r="O10" s="51">
        <v>215486</v>
      </c>
      <c r="P10" s="53">
        <v>0.74</v>
      </c>
      <c r="Q10" s="54">
        <v>216548</v>
      </c>
      <c r="R10" s="57">
        <f t="shared" si="0"/>
        <v>-0.49</v>
      </c>
      <c r="T10" s="36">
        <f t="shared" si="1"/>
        <v>-30.51</v>
      </c>
      <c r="U10" s="36" t="b">
        <f t="shared" si="2"/>
        <v>0</v>
      </c>
      <c r="V10" s="36">
        <f t="shared" si="3"/>
        <v>-0.49</v>
      </c>
      <c r="W10" s="36" t="b">
        <f t="shared" si="4"/>
        <v>0</v>
      </c>
    </row>
    <row r="11" spans="2:23" s="36" customFormat="1" ht="12">
      <c r="B11" s="47"/>
      <c r="C11" s="48"/>
      <c r="D11" s="49" t="s">
        <v>126</v>
      </c>
      <c r="E11" s="50">
        <v>38.6</v>
      </c>
      <c r="F11" s="51">
        <v>211654</v>
      </c>
      <c r="G11" s="52" t="s">
        <v>127</v>
      </c>
      <c r="H11" s="51">
        <v>200000</v>
      </c>
      <c r="I11" s="53">
        <v>0.94</v>
      </c>
      <c r="J11" s="54">
        <v>396514</v>
      </c>
      <c r="K11" s="55">
        <f t="shared" si="5"/>
        <v>-49.56</v>
      </c>
      <c r="L11" s="50">
        <v>38.6</v>
      </c>
      <c r="M11" s="51">
        <v>211654</v>
      </c>
      <c r="N11" s="56" t="s">
        <v>127</v>
      </c>
      <c r="O11" s="51">
        <v>140000</v>
      </c>
      <c r="P11" s="53">
        <v>0.66</v>
      </c>
      <c r="Q11" s="54">
        <v>277539</v>
      </c>
      <c r="R11" s="57">
        <f t="shared" si="0"/>
        <v>-49.56</v>
      </c>
      <c r="T11" s="36">
        <f t="shared" si="1"/>
        <v>-49.56</v>
      </c>
      <c r="U11" s="36" t="b">
        <f t="shared" si="2"/>
        <v>0</v>
      </c>
      <c r="V11" s="36">
        <f t="shared" si="3"/>
        <v>-49.56</v>
      </c>
      <c r="W11" s="36" t="b">
        <f t="shared" si="4"/>
        <v>0</v>
      </c>
    </row>
    <row r="12" spans="2:23" s="36" customFormat="1" ht="12">
      <c r="B12" s="47"/>
      <c r="C12" s="48"/>
      <c r="D12" s="49" t="s">
        <v>16</v>
      </c>
      <c r="E12" s="50">
        <v>36.8</v>
      </c>
      <c r="F12" s="51">
        <v>269984</v>
      </c>
      <c r="G12" s="52">
        <v>5</v>
      </c>
      <c r="H12" s="51">
        <v>628993</v>
      </c>
      <c r="I12" s="53">
        <v>2.33</v>
      </c>
      <c r="J12" s="54">
        <v>605743</v>
      </c>
      <c r="K12" s="55">
        <f t="shared" si="5"/>
        <v>3.84</v>
      </c>
      <c r="L12" s="50">
        <v>36.8</v>
      </c>
      <c r="M12" s="51">
        <v>269984</v>
      </c>
      <c r="N12" s="56">
        <v>5</v>
      </c>
      <c r="O12" s="51">
        <v>593909</v>
      </c>
      <c r="P12" s="53">
        <v>2.2</v>
      </c>
      <c r="Q12" s="54">
        <v>553964</v>
      </c>
      <c r="R12" s="57">
        <f t="shared" si="0"/>
        <v>7.21</v>
      </c>
      <c r="T12" s="36">
        <f t="shared" si="1"/>
        <v>3.84</v>
      </c>
      <c r="U12" s="36" t="b">
        <f t="shared" si="2"/>
        <v>0</v>
      </c>
      <c r="V12" s="36">
        <f t="shared" si="3"/>
        <v>7.21</v>
      </c>
      <c r="W12" s="36" t="b">
        <f t="shared" si="4"/>
        <v>0</v>
      </c>
    </row>
    <row r="13" spans="2:23" s="36" customFormat="1" ht="12">
      <c r="B13" s="47"/>
      <c r="C13" s="48"/>
      <c r="D13" s="49" t="s">
        <v>17</v>
      </c>
      <c r="E13" s="50">
        <v>37.4</v>
      </c>
      <c r="F13" s="51">
        <v>241493</v>
      </c>
      <c r="G13" s="52" t="s">
        <v>143</v>
      </c>
      <c r="H13" s="51">
        <v>495219</v>
      </c>
      <c r="I13" s="53">
        <v>2.05</v>
      </c>
      <c r="J13" s="54">
        <v>499322</v>
      </c>
      <c r="K13" s="55">
        <f t="shared" si="5"/>
        <v>-0.82</v>
      </c>
      <c r="L13" s="50">
        <v>37.4</v>
      </c>
      <c r="M13" s="51">
        <v>241493</v>
      </c>
      <c r="N13" s="56" t="s">
        <v>143</v>
      </c>
      <c r="O13" s="51">
        <v>476009</v>
      </c>
      <c r="P13" s="53">
        <v>1.97</v>
      </c>
      <c r="Q13" s="54">
        <v>489241</v>
      </c>
      <c r="R13" s="57">
        <f t="shared" si="0"/>
        <v>-2.7</v>
      </c>
      <c r="T13" s="36">
        <f t="shared" si="1"/>
        <v>-0.82</v>
      </c>
      <c r="U13" s="36" t="b">
        <f t="shared" si="2"/>
        <v>0</v>
      </c>
      <c r="V13" s="36">
        <f t="shared" si="3"/>
        <v>-2.7</v>
      </c>
      <c r="W13" s="36" t="b">
        <f t="shared" si="4"/>
        <v>0</v>
      </c>
    </row>
    <row r="14" spans="2:23" s="36" customFormat="1" ht="12">
      <c r="B14" s="47"/>
      <c r="C14" s="48"/>
      <c r="D14" s="49" t="s">
        <v>18</v>
      </c>
      <c r="E14" s="50">
        <v>34.6</v>
      </c>
      <c r="F14" s="51">
        <v>284372</v>
      </c>
      <c r="G14" s="52">
        <v>9</v>
      </c>
      <c r="H14" s="51">
        <v>722396</v>
      </c>
      <c r="I14" s="53">
        <v>2.54</v>
      </c>
      <c r="J14" s="54">
        <v>738099</v>
      </c>
      <c r="K14" s="55">
        <f t="shared" si="5"/>
        <v>-2.13</v>
      </c>
      <c r="L14" s="50">
        <v>34.6</v>
      </c>
      <c r="M14" s="51">
        <v>284372</v>
      </c>
      <c r="N14" s="56">
        <v>9</v>
      </c>
      <c r="O14" s="51">
        <v>674408</v>
      </c>
      <c r="P14" s="53">
        <v>2.37</v>
      </c>
      <c r="Q14" s="54">
        <v>657328</v>
      </c>
      <c r="R14" s="57">
        <f t="shared" si="0"/>
        <v>2.6</v>
      </c>
      <c r="T14" s="36">
        <f t="shared" si="1"/>
        <v>-2.13</v>
      </c>
      <c r="U14" s="36" t="b">
        <f t="shared" si="2"/>
        <v>0</v>
      </c>
      <c r="V14" s="36">
        <f t="shared" si="3"/>
        <v>2.6</v>
      </c>
      <c r="W14" s="36" t="b">
        <f t="shared" si="4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5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0"/>
        <v>-</v>
      </c>
      <c r="T15" s="36" t="e">
        <f t="shared" si="1"/>
        <v>#VALUE!</v>
      </c>
      <c r="U15" s="36" t="b">
        <f t="shared" si="2"/>
        <v>1</v>
      </c>
      <c r="V15" s="36" t="e">
        <f t="shared" si="3"/>
        <v>#VALUE!</v>
      </c>
      <c r="W15" s="36" t="b">
        <f t="shared" si="4"/>
        <v>1</v>
      </c>
    </row>
    <row r="16" spans="2:23" s="36" customFormat="1" ht="12">
      <c r="B16" s="58"/>
      <c r="C16" s="48"/>
      <c r="D16" s="49" t="s">
        <v>20</v>
      </c>
      <c r="E16" s="50">
        <v>34.9</v>
      </c>
      <c r="F16" s="51">
        <v>237567</v>
      </c>
      <c r="G16" s="52" t="s">
        <v>143</v>
      </c>
      <c r="H16" s="51">
        <v>598654</v>
      </c>
      <c r="I16" s="53">
        <v>2.52</v>
      </c>
      <c r="J16" s="54">
        <v>639824</v>
      </c>
      <c r="K16" s="55">
        <f t="shared" si="5"/>
        <v>-6.43</v>
      </c>
      <c r="L16" s="50">
        <v>34.9</v>
      </c>
      <c r="M16" s="51">
        <v>237567</v>
      </c>
      <c r="N16" s="56" t="s">
        <v>143</v>
      </c>
      <c r="O16" s="51">
        <v>548448</v>
      </c>
      <c r="P16" s="53">
        <v>2.31</v>
      </c>
      <c r="Q16" s="54">
        <v>632584</v>
      </c>
      <c r="R16" s="57">
        <f t="shared" si="0"/>
        <v>-13.3</v>
      </c>
      <c r="T16" s="36">
        <f t="shared" si="1"/>
        <v>-6.43</v>
      </c>
      <c r="U16" s="36" t="b">
        <f t="shared" si="2"/>
        <v>0</v>
      </c>
      <c r="V16" s="36">
        <f t="shared" si="3"/>
        <v>-13.3</v>
      </c>
      <c r="W16" s="36" t="b">
        <f t="shared" si="4"/>
        <v>0</v>
      </c>
    </row>
    <row r="17" spans="2:23" s="36" customFormat="1" ht="12">
      <c r="B17" s="58"/>
      <c r="C17" s="48"/>
      <c r="D17" s="49" t="s">
        <v>21</v>
      </c>
      <c r="E17" s="50">
        <v>38.2</v>
      </c>
      <c r="F17" s="51">
        <v>270349</v>
      </c>
      <c r="G17" s="52">
        <v>4</v>
      </c>
      <c r="H17" s="51">
        <v>645405</v>
      </c>
      <c r="I17" s="53">
        <v>2.39</v>
      </c>
      <c r="J17" s="54">
        <v>627310</v>
      </c>
      <c r="K17" s="55">
        <f t="shared" si="5"/>
        <v>2.88</v>
      </c>
      <c r="L17" s="50">
        <v>38.2</v>
      </c>
      <c r="M17" s="51">
        <v>270349</v>
      </c>
      <c r="N17" s="56">
        <v>4</v>
      </c>
      <c r="O17" s="51">
        <v>634206</v>
      </c>
      <c r="P17" s="53">
        <v>2.35</v>
      </c>
      <c r="Q17" s="54">
        <v>621929</v>
      </c>
      <c r="R17" s="57">
        <f t="shared" si="0"/>
        <v>1.97</v>
      </c>
      <c r="T17" s="36">
        <f t="shared" si="1"/>
        <v>2.88</v>
      </c>
      <c r="U17" s="36" t="b">
        <f t="shared" si="2"/>
        <v>0</v>
      </c>
      <c r="V17" s="36">
        <f t="shared" si="3"/>
        <v>1.97</v>
      </c>
      <c r="W17" s="36" t="b">
        <f t="shared" si="4"/>
        <v>0</v>
      </c>
    </row>
    <row r="18" spans="2:23" s="36" customFormat="1" ht="12">
      <c r="B18" s="58"/>
      <c r="C18" s="48"/>
      <c r="D18" s="49" t="s">
        <v>22</v>
      </c>
      <c r="E18" s="50">
        <v>35.2</v>
      </c>
      <c r="F18" s="51">
        <v>294764</v>
      </c>
      <c r="G18" s="52" t="s">
        <v>129</v>
      </c>
      <c r="H18" s="51">
        <v>736088</v>
      </c>
      <c r="I18" s="53">
        <v>2.5</v>
      </c>
      <c r="J18" s="54">
        <v>353411</v>
      </c>
      <c r="K18" s="55">
        <f t="shared" si="5"/>
        <v>108.28</v>
      </c>
      <c r="L18" s="50">
        <v>35.2</v>
      </c>
      <c r="M18" s="51">
        <v>294764</v>
      </c>
      <c r="N18" s="56" t="s">
        <v>129</v>
      </c>
      <c r="O18" s="51">
        <v>713103</v>
      </c>
      <c r="P18" s="53">
        <v>2.42</v>
      </c>
      <c r="Q18" s="54">
        <v>323157</v>
      </c>
      <c r="R18" s="57">
        <f t="shared" si="0"/>
        <v>120.67</v>
      </c>
      <c r="T18" s="36">
        <f t="shared" si="1"/>
        <v>108.28</v>
      </c>
      <c r="U18" s="36" t="b">
        <f t="shared" si="2"/>
        <v>0</v>
      </c>
      <c r="V18" s="36">
        <f t="shared" si="3"/>
        <v>120.67</v>
      </c>
      <c r="W18" s="36" t="b">
        <f t="shared" si="4"/>
        <v>0</v>
      </c>
    </row>
    <row r="19" spans="2:23" s="36" customFormat="1" ht="12">
      <c r="B19" s="58"/>
      <c r="C19" s="48"/>
      <c r="D19" s="49" t="s">
        <v>23</v>
      </c>
      <c r="E19" s="50" t="s">
        <v>19</v>
      </c>
      <c r="F19" s="51" t="s">
        <v>19</v>
      </c>
      <c r="G19" s="52" t="s">
        <v>19</v>
      </c>
      <c r="H19" s="51" t="s">
        <v>19</v>
      </c>
      <c r="I19" s="53" t="s">
        <v>19</v>
      </c>
      <c r="J19" s="54" t="s">
        <v>19</v>
      </c>
      <c r="K19" s="55" t="str">
        <f t="shared" si="5"/>
        <v>-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 t="s">
        <v>19</v>
      </c>
      <c r="R19" s="57" t="str">
        <f t="shared" si="0"/>
        <v>-</v>
      </c>
      <c r="T19" s="36" t="e">
        <f t="shared" si="1"/>
        <v>#VALUE!</v>
      </c>
      <c r="U19" s="36" t="b">
        <f t="shared" si="2"/>
        <v>1</v>
      </c>
      <c r="V19" s="36" t="e">
        <f t="shared" si="3"/>
        <v>#VALUE!</v>
      </c>
      <c r="W19" s="36" t="b">
        <f t="shared" si="4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36.9</v>
      </c>
      <c r="F20" s="51">
        <v>257876</v>
      </c>
      <c r="G20" s="52" t="s">
        <v>129</v>
      </c>
      <c r="H20" s="51">
        <v>699200</v>
      </c>
      <c r="I20" s="53">
        <v>2.71</v>
      </c>
      <c r="J20" s="54">
        <v>671813</v>
      </c>
      <c r="K20" s="55">
        <f t="shared" si="5"/>
        <v>4.08</v>
      </c>
      <c r="L20" s="50">
        <v>36.9</v>
      </c>
      <c r="M20" s="51">
        <v>257876</v>
      </c>
      <c r="N20" s="56" t="s">
        <v>129</v>
      </c>
      <c r="O20" s="51">
        <v>694433</v>
      </c>
      <c r="P20" s="53">
        <v>2.69</v>
      </c>
      <c r="Q20" s="54">
        <v>631556</v>
      </c>
      <c r="R20" s="57">
        <f t="shared" si="0"/>
        <v>9.96</v>
      </c>
      <c r="T20" s="36">
        <f t="shared" si="1"/>
        <v>4.08</v>
      </c>
      <c r="U20" s="36" t="b">
        <f t="shared" si="2"/>
        <v>0</v>
      </c>
      <c r="V20" s="36">
        <f t="shared" si="3"/>
        <v>9.96</v>
      </c>
      <c r="W20" s="36" t="b">
        <f t="shared" si="4"/>
        <v>0</v>
      </c>
    </row>
    <row r="21" spans="2:23" s="36" customFormat="1" ht="12">
      <c r="B21" s="58"/>
      <c r="C21" s="48"/>
      <c r="D21" s="49" t="s">
        <v>26</v>
      </c>
      <c r="E21" s="50">
        <v>36.8</v>
      </c>
      <c r="F21" s="51">
        <v>272535</v>
      </c>
      <c r="G21" s="52">
        <v>8</v>
      </c>
      <c r="H21" s="51">
        <v>628621</v>
      </c>
      <c r="I21" s="53">
        <v>2.31</v>
      </c>
      <c r="J21" s="54">
        <v>592728</v>
      </c>
      <c r="K21" s="55">
        <f t="shared" si="5"/>
        <v>6.06</v>
      </c>
      <c r="L21" s="50">
        <v>36.7</v>
      </c>
      <c r="M21" s="51">
        <v>274816</v>
      </c>
      <c r="N21" s="56">
        <v>7</v>
      </c>
      <c r="O21" s="51">
        <v>591106</v>
      </c>
      <c r="P21" s="53">
        <v>2.15</v>
      </c>
      <c r="Q21" s="54">
        <v>559679</v>
      </c>
      <c r="R21" s="57">
        <f t="shared" si="0"/>
        <v>5.62</v>
      </c>
      <c r="T21" s="36">
        <f t="shared" si="1"/>
        <v>6.06</v>
      </c>
      <c r="U21" s="36" t="b">
        <f t="shared" si="2"/>
        <v>0</v>
      </c>
      <c r="V21" s="36">
        <f t="shared" si="3"/>
        <v>5.62</v>
      </c>
      <c r="W21" s="36" t="b">
        <f t="shared" si="4"/>
        <v>0</v>
      </c>
    </row>
    <row r="22" spans="2:23" s="36" customFormat="1" ht="12">
      <c r="B22" s="58"/>
      <c r="C22" s="48"/>
      <c r="D22" s="49" t="s">
        <v>130</v>
      </c>
      <c r="E22" s="50">
        <v>38.8</v>
      </c>
      <c r="F22" s="51">
        <v>297723</v>
      </c>
      <c r="G22" s="52">
        <v>12</v>
      </c>
      <c r="H22" s="51">
        <v>752454</v>
      </c>
      <c r="I22" s="53">
        <v>2.53</v>
      </c>
      <c r="J22" s="54">
        <v>735296</v>
      </c>
      <c r="K22" s="55">
        <f t="shared" si="5"/>
        <v>2.33</v>
      </c>
      <c r="L22" s="50">
        <v>38.8</v>
      </c>
      <c r="M22" s="51">
        <v>297723</v>
      </c>
      <c r="N22" s="56">
        <v>12</v>
      </c>
      <c r="O22" s="51">
        <v>706663</v>
      </c>
      <c r="P22" s="53">
        <v>2.37</v>
      </c>
      <c r="Q22" s="54">
        <v>642889</v>
      </c>
      <c r="R22" s="57">
        <f t="shared" si="0"/>
        <v>9.92</v>
      </c>
      <c r="T22" s="36">
        <f t="shared" si="1"/>
        <v>2.33</v>
      </c>
      <c r="U22" s="36" t="b">
        <f t="shared" si="2"/>
        <v>0</v>
      </c>
      <c r="V22" s="36">
        <f t="shared" si="3"/>
        <v>9.92</v>
      </c>
      <c r="W22" s="36" t="b">
        <f t="shared" si="4"/>
        <v>0</v>
      </c>
    </row>
    <row r="23" spans="2:23" s="36" customFormat="1" ht="12">
      <c r="B23" s="58"/>
      <c r="C23" s="48"/>
      <c r="D23" s="49" t="s">
        <v>27</v>
      </c>
      <c r="E23" s="50">
        <v>39.2</v>
      </c>
      <c r="F23" s="51">
        <v>276068</v>
      </c>
      <c r="G23" s="52">
        <v>4</v>
      </c>
      <c r="H23" s="51">
        <v>668701</v>
      </c>
      <c r="I23" s="53">
        <v>2.42</v>
      </c>
      <c r="J23" s="54">
        <v>600237</v>
      </c>
      <c r="K23" s="55">
        <f t="shared" si="5"/>
        <v>11.41</v>
      </c>
      <c r="L23" s="50">
        <v>39.2</v>
      </c>
      <c r="M23" s="51">
        <v>276068</v>
      </c>
      <c r="N23" s="56">
        <v>4</v>
      </c>
      <c r="O23" s="51">
        <v>519829</v>
      </c>
      <c r="P23" s="53">
        <v>1.88</v>
      </c>
      <c r="Q23" s="54">
        <v>527378</v>
      </c>
      <c r="R23" s="57">
        <f t="shared" si="0"/>
        <v>-1.43</v>
      </c>
      <c r="T23" s="36">
        <f t="shared" si="1"/>
        <v>11.41</v>
      </c>
      <c r="U23" s="36" t="b">
        <f t="shared" si="2"/>
        <v>0</v>
      </c>
      <c r="V23" s="36">
        <f t="shared" si="3"/>
        <v>-1.43</v>
      </c>
      <c r="W23" s="36" t="b">
        <f t="shared" si="4"/>
        <v>0</v>
      </c>
    </row>
    <row r="24" spans="2:23" s="36" customFormat="1" ht="12">
      <c r="B24" s="58"/>
      <c r="C24" s="48"/>
      <c r="D24" s="49" t="s">
        <v>28</v>
      </c>
      <c r="E24" s="50">
        <v>38.1</v>
      </c>
      <c r="F24" s="51">
        <v>267803</v>
      </c>
      <c r="G24" s="52">
        <v>6</v>
      </c>
      <c r="H24" s="51">
        <v>629459</v>
      </c>
      <c r="I24" s="53">
        <v>2.35</v>
      </c>
      <c r="J24" s="54">
        <v>656015</v>
      </c>
      <c r="K24" s="55">
        <f t="shared" si="5"/>
        <v>-4.05</v>
      </c>
      <c r="L24" s="50">
        <v>38.1</v>
      </c>
      <c r="M24" s="51">
        <v>267803</v>
      </c>
      <c r="N24" s="56">
        <v>6</v>
      </c>
      <c r="O24" s="51">
        <v>628449</v>
      </c>
      <c r="P24" s="53">
        <v>2.35</v>
      </c>
      <c r="Q24" s="54">
        <v>647886</v>
      </c>
      <c r="R24" s="57">
        <f t="shared" si="0"/>
        <v>-3</v>
      </c>
      <c r="T24" s="36">
        <f t="shared" si="1"/>
        <v>-4.05</v>
      </c>
      <c r="U24" s="36" t="b">
        <f t="shared" si="2"/>
        <v>0</v>
      </c>
      <c r="V24" s="36">
        <f t="shared" si="3"/>
        <v>-3</v>
      </c>
      <c r="W24" s="36" t="b">
        <f t="shared" si="4"/>
        <v>0</v>
      </c>
    </row>
    <row r="25" spans="2:23" s="36" customFormat="1" ht="12">
      <c r="B25" s="58"/>
      <c r="C25" s="48"/>
      <c r="D25" s="49" t="s">
        <v>29</v>
      </c>
      <c r="E25" s="50" t="s">
        <v>19</v>
      </c>
      <c r="F25" s="51" t="s">
        <v>19</v>
      </c>
      <c r="G25" s="52" t="s">
        <v>19</v>
      </c>
      <c r="H25" s="51" t="s">
        <v>19</v>
      </c>
      <c r="I25" s="53" t="s">
        <v>19</v>
      </c>
      <c r="J25" s="54" t="s">
        <v>19</v>
      </c>
      <c r="K25" s="55" t="str">
        <f t="shared" si="5"/>
        <v>-</v>
      </c>
      <c r="L25" s="50" t="s">
        <v>19</v>
      </c>
      <c r="M25" s="51" t="s">
        <v>19</v>
      </c>
      <c r="N25" s="56" t="s">
        <v>19</v>
      </c>
      <c r="O25" s="51" t="s">
        <v>19</v>
      </c>
      <c r="P25" s="53" t="s">
        <v>19</v>
      </c>
      <c r="Q25" s="54" t="s">
        <v>19</v>
      </c>
      <c r="R25" s="57" t="str">
        <f t="shared" si="0"/>
        <v>-</v>
      </c>
      <c r="T25" s="36" t="e">
        <f t="shared" si="1"/>
        <v>#VALUE!</v>
      </c>
      <c r="U25" s="36" t="b">
        <f t="shared" si="2"/>
        <v>1</v>
      </c>
      <c r="V25" s="36" t="e">
        <f t="shared" si="3"/>
        <v>#VALUE!</v>
      </c>
      <c r="W25" s="36" t="b">
        <f t="shared" si="4"/>
        <v>1</v>
      </c>
    </row>
    <row r="26" spans="2:23" s="36" customFormat="1" ht="12">
      <c r="B26" s="58"/>
      <c r="C26" s="48"/>
      <c r="D26" s="49" t="s">
        <v>30</v>
      </c>
      <c r="E26" s="50">
        <v>37.2</v>
      </c>
      <c r="F26" s="51">
        <v>286610</v>
      </c>
      <c r="G26" s="52">
        <v>52</v>
      </c>
      <c r="H26" s="51">
        <v>729918</v>
      </c>
      <c r="I26" s="53">
        <v>2.55</v>
      </c>
      <c r="J26" s="54">
        <v>701741</v>
      </c>
      <c r="K26" s="55">
        <f t="shared" si="5"/>
        <v>4.02</v>
      </c>
      <c r="L26" s="50">
        <v>37.2</v>
      </c>
      <c r="M26" s="51">
        <v>286610</v>
      </c>
      <c r="N26" s="56">
        <v>52</v>
      </c>
      <c r="O26" s="51">
        <v>677402</v>
      </c>
      <c r="P26" s="53">
        <v>2.36</v>
      </c>
      <c r="Q26" s="54">
        <v>621418</v>
      </c>
      <c r="R26" s="57">
        <f t="shared" si="0"/>
        <v>9.01</v>
      </c>
      <c r="T26" s="36">
        <f t="shared" si="1"/>
        <v>4.02</v>
      </c>
      <c r="U26" s="36" t="b">
        <f t="shared" si="2"/>
        <v>0</v>
      </c>
      <c r="V26" s="36">
        <f t="shared" si="3"/>
        <v>9.01</v>
      </c>
      <c r="W26" s="36" t="b">
        <f t="shared" si="4"/>
        <v>0</v>
      </c>
    </row>
    <row r="27" spans="2:23" s="36" customFormat="1" ht="12">
      <c r="B27" s="58"/>
      <c r="C27" s="48"/>
      <c r="D27" s="49" t="s">
        <v>132</v>
      </c>
      <c r="E27" s="50">
        <v>40</v>
      </c>
      <c r="F27" s="51">
        <v>316532</v>
      </c>
      <c r="G27" s="52">
        <v>8</v>
      </c>
      <c r="H27" s="51">
        <v>693130</v>
      </c>
      <c r="I27" s="53">
        <v>2.19</v>
      </c>
      <c r="J27" s="54">
        <v>694944</v>
      </c>
      <c r="K27" s="55">
        <f t="shared" si="5"/>
        <v>-0.26</v>
      </c>
      <c r="L27" s="50">
        <v>40</v>
      </c>
      <c r="M27" s="51">
        <v>316532</v>
      </c>
      <c r="N27" s="56">
        <v>8</v>
      </c>
      <c r="O27" s="51">
        <v>675243</v>
      </c>
      <c r="P27" s="53">
        <v>2.13</v>
      </c>
      <c r="Q27" s="54">
        <v>659098</v>
      </c>
      <c r="R27" s="57">
        <f t="shared" si="0"/>
        <v>2.45</v>
      </c>
      <c r="T27" s="36">
        <f t="shared" si="1"/>
        <v>-0.26</v>
      </c>
      <c r="U27" s="36" t="b">
        <f t="shared" si="2"/>
        <v>0</v>
      </c>
      <c r="V27" s="36">
        <f t="shared" si="3"/>
        <v>2.45</v>
      </c>
      <c r="W27" s="36" t="b">
        <f t="shared" si="4"/>
        <v>0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5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0"/>
        <v>-</v>
      </c>
      <c r="T28" s="36" t="e">
        <f t="shared" si="1"/>
        <v>#VALUE!</v>
      </c>
      <c r="U28" s="36" t="b">
        <f t="shared" si="2"/>
        <v>1</v>
      </c>
      <c r="V28" s="36" t="e">
        <f t="shared" si="3"/>
        <v>#VALUE!</v>
      </c>
      <c r="W28" s="36" t="b">
        <f t="shared" si="4"/>
        <v>1</v>
      </c>
    </row>
    <row r="29" spans="2:23" s="36" customFormat="1" ht="12">
      <c r="B29" s="58"/>
      <c r="C29" s="59" t="s">
        <v>33</v>
      </c>
      <c r="D29" s="60"/>
      <c r="E29" s="68">
        <v>46</v>
      </c>
      <c r="F29" s="69">
        <v>317125</v>
      </c>
      <c r="G29" s="70" t="s">
        <v>131</v>
      </c>
      <c r="H29" s="69">
        <v>540000</v>
      </c>
      <c r="I29" s="71">
        <v>1.7</v>
      </c>
      <c r="J29" s="72" t="s">
        <v>19</v>
      </c>
      <c r="K29" s="66" t="str">
        <f t="shared" si="5"/>
        <v>-</v>
      </c>
      <c r="L29" s="68">
        <v>46</v>
      </c>
      <c r="M29" s="69">
        <v>317125</v>
      </c>
      <c r="N29" s="73" t="s">
        <v>131</v>
      </c>
      <c r="O29" s="69">
        <v>540000</v>
      </c>
      <c r="P29" s="71">
        <v>1.7</v>
      </c>
      <c r="Q29" s="72" t="s">
        <v>19</v>
      </c>
      <c r="R29" s="66" t="str">
        <f t="shared" si="0"/>
        <v>-</v>
      </c>
      <c r="T29" s="36" t="e">
        <f t="shared" si="1"/>
        <v>#VALUE!</v>
      </c>
      <c r="U29" s="36" t="b">
        <f t="shared" si="2"/>
        <v>1</v>
      </c>
      <c r="V29" s="36" t="e">
        <f t="shared" si="3"/>
        <v>#VALUE!</v>
      </c>
      <c r="W29" s="36" t="b">
        <f t="shared" si="4"/>
        <v>1</v>
      </c>
    </row>
    <row r="30" spans="2:23" s="36" customFormat="1" ht="12">
      <c r="B30" s="58"/>
      <c r="C30" s="59" t="s">
        <v>34</v>
      </c>
      <c r="D30" s="60"/>
      <c r="E30" s="68">
        <v>35.4</v>
      </c>
      <c r="F30" s="69">
        <v>269204</v>
      </c>
      <c r="G30" s="70">
        <v>6</v>
      </c>
      <c r="H30" s="69">
        <v>648029</v>
      </c>
      <c r="I30" s="71">
        <v>2.41</v>
      </c>
      <c r="J30" s="72">
        <v>656225</v>
      </c>
      <c r="K30" s="66">
        <f t="shared" si="5"/>
        <v>-1.25</v>
      </c>
      <c r="L30" s="68">
        <v>35.4</v>
      </c>
      <c r="M30" s="69">
        <v>269204</v>
      </c>
      <c r="N30" s="73">
        <v>6</v>
      </c>
      <c r="O30" s="69">
        <v>618842</v>
      </c>
      <c r="P30" s="71">
        <v>2.3</v>
      </c>
      <c r="Q30" s="72">
        <v>602797</v>
      </c>
      <c r="R30" s="66">
        <f t="shared" si="0"/>
        <v>2.66</v>
      </c>
      <c r="T30" s="36">
        <f t="shared" si="1"/>
        <v>-1.25</v>
      </c>
      <c r="U30" s="36" t="b">
        <f t="shared" si="2"/>
        <v>0</v>
      </c>
      <c r="V30" s="36">
        <f t="shared" si="3"/>
        <v>2.66</v>
      </c>
      <c r="W30" s="36" t="b">
        <f t="shared" si="4"/>
        <v>0</v>
      </c>
    </row>
    <row r="31" spans="2:23" s="36" customFormat="1" ht="12">
      <c r="B31" s="58"/>
      <c r="C31" s="59" t="s">
        <v>35</v>
      </c>
      <c r="D31" s="60"/>
      <c r="E31" s="68">
        <v>40.4</v>
      </c>
      <c r="F31" s="69">
        <v>331125</v>
      </c>
      <c r="G31" s="70" t="s">
        <v>144</v>
      </c>
      <c r="H31" s="69">
        <v>535125</v>
      </c>
      <c r="I31" s="71">
        <v>1.62</v>
      </c>
      <c r="J31" s="72" t="s">
        <v>19</v>
      </c>
      <c r="K31" s="66" t="str">
        <f t="shared" si="5"/>
        <v>-</v>
      </c>
      <c r="L31" s="68">
        <v>40.4</v>
      </c>
      <c r="M31" s="69">
        <v>331125</v>
      </c>
      <c r="N31" s="73" t="s">
        <v>144</v>
      </c>
      <c r="O31" s="69">
        <v>535125</v>
      </c>
      <c r="P31" s="71">
        <v>1.62</v>
      </c>
      <c r="Q31" s="72" t="s">
        <v>19</v>
      </c>
      <c r="R31" s="66" t="str">
        <f t="shared" si="0"/>
        <v>-</v>
      </c>
      <c r="T31" s="36" t="e">
        <f t="shared" si="1"/>
        <v>#VALUE!</v>
      </c>
      <c r="U31" s="36" t="b">
        <f t="shared" si="2"/>
        <v>1</v>
      </c>
      <c r="V31" s="36" t="e">
        <f t="shared" si="3"/>
        <v>#VALUE!</v>
      </c>
      <c r="W31" s="36" t="b">
        <f t="shared" si="4"/>
        <v>1</v>
      </c>
    </row>
    <row r="32" spans="2:23" s="36" customFormat="1" ht="12">
      <c r="B32" s="58"/>
      <c r="C32" s="59" t="s">
        <v>36</v>
      </c>
      <c r="D32" s="60"/>
      <c r="E32" s="68" t="s">
        <v>19</v>
      </c>
      <c r="F32" s="69" t="s">
        <v>19</v>
      </c>
      <c r="G32" s="70" t="s">
        <v>19</v>
      </c>
      <c r="H32" s="69" t="s">
        <v>19</v>
      </c>
      <c r="I32" s="71" t="s">
        <v>19</v>
      </c>
      <c r="J32" s="72" t="s">
        <v>19</v>
      </c>
      <c r="K32" s="66" t="str">
        <f t="shared" si="5"/>
        <v>-</v>
      </c>
      <c r="L32" s="68" t="s">
        <v>19</v>
      </c>
      <c r="M32" s="69" t="s">
        <v>19</v>
      </c>
      <c r="N32" s="73" t="s">
        <v>19</v>
      </c>
      <c r="O32" s="69" t="s">
        <v>19</v>
      </c>
      <c r="P32" s="71" t="s">
        <v>19</v>
      </c>
      <c r="Q32" s="72" t="s">
        <v>19</v>
      </c>
      <c r="R32" s="66" t="str">
        <f t="shared" si="0"/>
        <v>-</v>
      </c>
      <c r="T32" s="36" t="e">
        <f t="shared" si="1"/>
        <v>#VALUE!</v>
      </c>
      <c r="U32" s="36" t="b">
        <f t="shared" si="2"/>
        <v>1</v>
      </c>
      <c r="V32" s="36" t="e">
        <f t="shared" si="3"/>
        <v>#VALUE!</v>
      </c>
      <c r="W32" s="36" t="b">
        <f t="shared" si="4"/>
        <v>1</v>
      </c>
    </row>
    <row r="33" spans="2:23" s="36" customFormat="1" ht="12">
      <c r="B33" s="58"/>
      <c r="C33" s="74" t="s">
        <v>37</v>
      </c>
      <c r="D33" s="75"/>
      <c r="E33" s="61">
        <v>41</v>
      </c>
      <c r="F33" s="62">
        <v>277436</v>
      </c>
      <c r="G33" s="63">
        <v>8</v>
      </c>
      <c r="H33" s="62">
        <v>602160</v>
      </c>
      <c r="I33" s="64">
        <v>2.17</v>
      </c>
      <c r="J33" s="65">
        <v>614215</v>
      </c>
      <c r="K33" s="55">
        <f t="shared" si="5"/>
        <v>-1.96</v>
      </c>
      <c r="L33" s="61">
        <v>41</v>
      </c>
      <c r="M33" s="62">
        <v>277436</v>
      </c>
      <c r="N33" s="67">
        <v>8</v>
      </c>
      <c r="O33" s="62">
        <v>564546</v>
      </c>
      <c r="P33" s="64">
        <v>2.03</v>
      </c>
      <c r="Q33" s="65">
        <v>525398</v>
      </c>
      <c r="R33" s="57">
        <f t="shared" si="0"/>
        <v>7.45</v>
      </c>
      <c r="T33" s="36">
        <f t="shared" si="1"/>
        <v>-1.96</v>
      </c>
      <c r="U33" s="36" t="b">
        <f t="shared" si="2"/>
        <v>0</v>
      </c>
      <c r="V33" s="36">
        <f t="shared" si="3"/>
        <v>7.45</v>
      </c>
      <c r="W33" s="36" t="b">
        <f t="shared" si="4"/>
        <v>0</v>
      </c>
    </row>
    <row r="34" spans="2:23" s="36" customFormat="1" ht="12">
      <c r="B34" s="58"/>
      <c r="C34" s="48"/>
      <c r="D34" s="76" t="s">
        <v>133</v>
      </c>
      <c r="E34" s="50" t="s">
        <v>19</v>
      </c>
      <c r="F34" s="51" t="s">
        <v>19</v>
      </c>
      <c r="G34" s="52" t="s">
        <v>19</v>
      </c>
      <c r="H34" s="51" t="s">
        <v>19</v>
      </c>
      <c r="I34" s="53" t="s">
        <v>19</v>
      </c>
      <c r="J34" s="54" t="s">
        <v>19</v>
      </c>
      <c r="K34" s="55" t="str">
        <f t="shared" si="5"/>
        <v>-</v>
      </c>
      <c r="L34" s="50" t="s">
        <v>19</v>
      </c>
      <c r="M34" s="51" t="s">
        <v>19</v>
      </c>
      <c r="N34" s="56" t="s">
        <v>19</v>
      </c>
      <c r="O34" s="51" t="s">
        <v>19</v>
      </c>
      <c r="P34" s="53" t="s">
        <v>19</v>
      </c>
      <c r="Q34" s="54" t="s">
        <v>19</v>
      </c>
      <c r="R34" s="57" t="str">
        <f t="shared" si="0"/>
        <v>-</v>
      </c>
      <c r="T34" s="36" t="e">
        <f t="shared" si="1"/>
        <v>#VALUE!</v>
      </c>
      <c r="U34" s="36" t="b">
        <f t="shared" si="2"/>
        <v>1</v>
      </c>
      <c r="V34" s="36" t="e">
        <f t="shared" si="3"/>
        <v>#VALUE!</v>
      </c>
      <c r="W34" s="36" t="b">
        <f t="shared" si="4"/>
        <v>1</v>
      </c>
    </row>
    <row r="35" spans="2:23" s="36" customFormat="1" ht="12">
      <c r="B35" s="58"/>
      <c r="C35" s="48"/>
      <c r="D35" s="76" t="s">
        <v>38</v>
      </c>
      <c r="E35" s="50">
        <v>40.3</v>
      </c>
      <c r="F35" s="51">
        <v>258264</v>
      </c>
      <c r="G35" s="52" t="s">
        <v>131</v>
      </c>
      <c r="H35" s="51">
        <v>512581</v>
      </c>
      <c r="I35" s="53">
        <v>1.98</v>
      </c>
      <c r="J35" s="54">
        <v>522890</v>
      </c>
      <c r="K35" s="55">
        <f t="shared" si="5"/>
        <v>-1.97</v>
      </c>
      <c r="L35" s="50">
        <v>40.3</v>
      </c>
      <c r="M35" s="51">
        <v>258264</v>
      </c>
      <c r="N35" s="56" t="s">
        <v>42</v>
      </c>
      <c r="O35" s="51">
        <v>470883</v>
      </c>
      <c r="P35" s="53">
        <v>1.82</v>
      </c>
      <c r="Q35" s="54">
        <v>479544</v>
      </c>
      <c r="R35" s="57">
        <f t="shared" si="0"/>
        <v>-1.81</v>
      </c>
      <c r="T35" s="36">
        <f t="shared" si="1"/>
        <v>-1.97</v>
      </c>
      <c r="U35" s="36" t="b">
        <f t="shared" si="2"/>
        <v>0</v>
      </c>
      <c r="V35" s="36">
        <f t="shared" si="3"/>
        <v>-1.81</v>
      </c>
      <c r="W35" s="36" t="b">
        <f t="shared" si="4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41.8</v>
      </c>
      <c r="F36" s="51">
        <v>297075</v>
      </c>
      <c r="G36" s="52">
        <v>6</v>
      </c>
      <c r="H36" s="51">
        <v>693919</v>
      </c>
      <c r="I36" s="53">
        <v>2.34</v>
      </c>
      <c r="J36" s="54">
        <v>743069</v>
      </c>
      <c r="K36" s="55">
        <f t="shared" si="5"/>
        <v>-6.61</v>
      </c>
      <c r="L36" s="50">
        <v>41.8</v>
      </c>
      <c r="M36" s="51">
        <v>297075</v>
      </c>
      <c r="N36" s="56">
        <v>6</v>
      </c>
      <c r="O36" s="51">
        <v>660490</v>
      </c>
      <c r="P36" s="53">
        <v>2.22</v>
      </c>
      <c r="Q36" s="54">
        <v>590096</v>
      </c>
      <c r="R36" s="57">
        <f t="shared" si="0"/>
        <v>11.93</v>
      </c>
      <c r="T36" s="36">
        <f t="shared" si="1"/>
        <v>-6.61</v>
      </c>
      <c r="U36" s="36" t="b">
        <f t="shared" si="2"/>
        <v>0</v>
      </c>
      <c r="V36" s="36">
        <f t="shared" si="3"/>
        <v>11.93</v>
      </c>
      <c r="W36" s="36" t="b">
        <f t="shared" si="4"/>
        <v>0</v>
      </c>
    </row>
    <row r="37" spans="2:23" s="36" customFormat="1" ht="12">
      <c r="B37" s="58"/>
      <c r="C37" s="48"/>
      <c r="D37" s="76" t="s">
        <v>41</v>
      </c>
      <c r="E37" s="50" t="s">
        <v>19</v>
      </c>
      <c r="F37" s="51" t="s">
        <v>19</v>
      </c>
      <c r="G37" s="52" t="s">
        <v>19</v>
      </c>
      <c r="H37" s="51" t="s">
        <v>19</v>
      </c>
      <c r="I37" s="53" t="s">
        <v>19</v>
      </c>
      <c r="J37" s="54" t="s">
        <v>19</v>
      </c>
      <c r="K37" s="55" t="str">
        <f t="shared" si="5"/>
        <v>-</v>
      </c>
      <c r="L37" s="50" t="s">
        <v>19</v>
      </c>
      <c r="M37" s="51" t="s">
        <v>19</v>
      </c>
      <c r="N37" s="56" t="s">
        <v>19</v>
      </c>
      <c r="O37" s="51" t="s">
        <v>19</v>
      </c>
      <c r="P37" s="53" t="s">
        <v>19</v>
      </c>
      <c r="Q37" s="54" t="s">
        <v>19</v>
      </c>
      <c r="R37" s="57" t="str">
        <f t="shared" si="0"/>
        <v>-</v>
      </c>
      <c r="T37" s="36" t="e">
        <f t="shared" si="1"/>
        <v>#VALUE!</v>
      </c>
      <c r="U37" s="36" t="b">
        <f t="shared" si="2"/>
        <v>1</v>
      </c>
      <c r="V37" s="36" t="e">
        <f t="shared" si="3"/>
        <v>#VALUE!</v>
      </c>
      <c r="W37" s="36" t="b">
        <f t="shared" si="4"/>
        <v>1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5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0"/>
        <v>-</v>
      </c>
      <c r="T38" s="36" t="e">
        <f t="shared" si="1"/>
        <v>#VALUE!</v>
      </c>
      <c r="U38" s="36" t="b">
        <f t="shared" si="2"/>
        <v>1</v>
      </c>
      <c r="V38" s="36" t="e">
        <f t="shared" si="3"/>
        <v>#VALUE!</v>
      </c>
      <c r="W38" s="36" t="b">
        <f t="shared" si="4"/>
        <v>1</v>
      </c>
    </row>
    <row r="39" spans="2:23" s="36" customFormat="1" ht="12">
      <c r="B39" s="58"/>
      <c r="C39" s="48"/>
      <c r="D39" s="76" t="s">
        <v>44</v>
      </c>
      <c r="E39" s="50" t="s">
        <v>19</v>
      </c>
      <c r="F39" s="51" t="s">
        <v>19</v>
      </c>
      <c r="G39" s="52" t="s">
        <v>19</v>
      </c>
      <c r="H39" s="51" t="s">
        <v>19</v>
      </c>
      <c r="I39" s="53" t="s">
        <v>19</v>
      </c>
      <c r="J39" s="54" t="s">
        <v>19</v>
      </c>
      <c r="K39" s="55" t="str">
        <f t="shared" si="5"/>
        <v>-</v>
      </c>
      <c r="L39" s="50" t="s">
        <v>19</v>
      </c>
      <c r="M39" s="51" t="s">
        <v>19</v>
      </c>
      <c r="N39" s="56" t="s">
        <v>19</v>
      </c>
      <c r="O39" s="51" t="s">
        <v>19</v>
      </c>
      <c r="P39" s="53" t="s">
        <v>19</v>
      </c>
      <c r="Q39" s="54" t="s">
        <v>19</v>
      </c>
      <c r="R39" s="57" t="str">
        <f t="shared" si="0"/>
        <v>-</v>
      </c>
      <c r="T39" s="36" t="e">
        <f t="shared" si="1"/>
        <v>#VALUE!</v>
      </c>
      <c r="U39" s="36" t="b">
        <f t="shared" si="2"/>
        <v>1</v>
      </c>
      <c r="V39" s="36" t="e">
        <f t="shared" si="3"/>
        <v>#VALUE!</v>
      </c>
      <c r="W39" s="36" t="b">
        <f t="shared" si="4"/>
        <v>1</v>
      </c>
    </row>
    <row r="40" spans="2:23" s="36" customFormat="1" ht="12">
      <c r="B40" s="58"/>
      <c r="C40" s="48"/>
      <c r="D40" s="49" t="s">
        <v>45</v>
      </c>
      <c r="E40" s="50" t="s">
        <v>19</v>
      </c>
      <c r="F40" s="51" t="s">
        <v>19</v>
      </c>
      <c r="G40" s="52" t="s">
        <v>19</v>
      </c>
      <c r="H40" s="51" t="s">
        <v>19</v>
      </c>
      <c r="I40" s="53" t="s">
        <v>19</v>
      </c>
      <c r="J40" s="54" t="s">
        <v>19</v>
      </c>
      <c r="K40" s="55" t="str">
        <f t="shared" si="5"/>
        <v>-</v>
      </c>
      <c r="L40" s="50" t="s">
        <v>19</v>
      </c>
      <c r="M40" s="51" t="s">
        <v>19</v>
      </c>
      <c r="N40" s="56" t="s">
        <v>19</v>
      </c>
      <c r="O40" s="51" t="s">
        <v>19</v>
      </c>
      <c r="P40" s="53" t="s">
        <v>19</v>
      </c>
      <c r="Q40" s="54" t="s">
        <v>19</v>
      </c>
      <c r="R40" s="57" t="str">
        <f t="shared" si="0"/>
        <v>-</v>
      </c>
      <c r="T40" s="36" t="e">
        <f t="shared" si="1"/>
        <v>#VALUE!</v>
      </c>
      <c r="U40" s="36" t="b">
        <f t="shared" si="2"/>
        <v>1</v>
      </c>
      <c r="V40" s="36" t="e">
        <f t="shared" si="3"/>
        <v>#VALUE!</v>
      </c>
      <c r="W40" s="36" t="b">
        <f t="shared" si="4"/>
        <v>1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5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0"/>
        <v>-</v>
      </c>
      <c r="T41" s="36" t="e">
        <f t="shared" si="1"/>
        <v>#VALUE!</v>
      </c>
      <c r="U41" s="36" t="b">
        <f t="shared" si="2"/>
        <v>1</v>
      </c>
      <c r="V41" s="36" t="e">
        <f t="shared" si="3"/>
        <v>#VALUE!</v>
      </c>
      <c r="W41" s="36" t="b">
        <f t="shared" si="4"/>
        <v>1</v>
      </c>
    </row>
    <row r="42" spans="2:23" s="36" customFormat="1" ht="12">
      <c r="B42" s="58"/>
      <c r="C42" s="59" t="s">
        <v>47</v>
      </c>
      <c r="D42" s="77"/>
      <c r="E42" s="68">
        <v>35.9</v>
      </c>
      <c r="F42" s="69">
        <v>247017</v>
      </c>
      <c r="G42" s="70">
        <v>7</v>
      </c>
      <c r="H42" s="69">
        <v>534366</v>
      </c>
      <c r="I42" s="71">
        <v>2.16</v>
      </c>
      <c r="J42" s="72">
        <v>527361</v>
      </c>
      <c r="K42" s="66">
        <f t="shared" si="5"/>
        <v>1.33</v>
      </c>
      <c r="L42" s="68">
        <v>35.9</v>
      </c>
      <c r="M42" s="69">
        <v>247017</v>
      </c>
      <c r="N42" s="73">
        <v>7</v>
      </c>
      <c r="O42" s="69">
        <v>469715</v>
      </c>
      <c r="P42" s="71">
        <v>1.9</v>
      </c>
      <c r="Q42" s="72">
        <v>445259</v>
      </c>
      <c r="R42" s="66">
        <f t="shared" si="0"/>
        <v>5.49</v>
      </c>
      <c r="T42" s="36">
        <f t="shared" si="1"/>
        <v>1.33</v>
      </c>
      <c r="U42" s="36" t="b">
        <f t="shared" si="2"/>
        <v>0</v>
      </c>
      <c r="V42" s="36">
        <f t="shared" si="3"/>
        <v>5.49</v>
      </c>
      <c r="W42" s="36" t="b">
        <f t="shared" si="4"/>
        <v>0</v>
      </c>
    </row>
    <row r="43" spans="2:23" s="36" customFormat="1" ht="12">
      <c r="B43" s="58"/>
      <c r="C43" s="59" t="s">
        <v>48</v>
      </c>
      <c r="D43" s="77"/>
      <c r="E43" s="68" t="s">
        <v>19</v>
      </c>
      <c r="F43" s="69" t="s">
        <v>19</v>
      </c>
      <c r="G43" s="70" t="s">
        <v>19</v>
      </c>
      <c r="H43" s="69" t="s">
        <v>19</v>
      </c>
      <c r="I43" s="71" t="s">
        <v>19</v>
      </c>
      <c r="J43" s="72" t="s">
        <v>19</v>
      </c>
      <c r="K43" s="66" t="str">
        <f t="shared" si="5"/>
        <v>-</v>
      </c>
      <c r="L43" s="68" t="s">
        <v>19</v>
      </c>
      <c r="M43" s="69" t="s">
        <v>19</v>
      </c>
      <c r="N43" s="73" t="s">
        <v>19</v>
      </c>
      <c r="O43" s="69" t="s">
        <v>19</v>
      </c>
      <c r="P43" s="71" t="s">
        <v>19</v>
      </c>
      <c r="Q43" s="72" t="s">
        <v>19</v>
      </c>
      <c r="R43" s="66" t="str">
        <f t="shared" si="0"/>
        <v>-</v>
      </c>
      <c r="T43" s="36" t="e">
        <f t="shared" si="1"/>
        <v>#VALUE!</v>
      </c>
      <c r="U43" s="36" t="b">
        <f t="shared" si="2"/>
        <v>1</v>
      </c>
      <c r="V43" s="36" t="e">
        <f t="shared" si="3"/>
        <v>#VALUE!</v>
      </c>
      <c r="W43" s="36" t="b">
        <f t="shared" si="4"/>
        <v>1</v>
      </c>
    </row>
    <row r="44" spans="2:23" s="36" customFormat="1" ht="12">
      <c r="B44" s="58"/>
      <c r="C44" s="59" t="s">
        <v>49</v>
      </c>
      <c r="D44" s="77"/>
      <c r="E44" s="68">
        <v>28.4</v>
      </c>
      <c r="F44" s="69">
        <v>225943</v>
      </c>
      <c r="G44" s="70" t="s">
        <v>134</v>
      </c>
      <c r="H44" s="69">
        <v>587452</v>
      </c>
      <c r="I44" s="71">
        <v>2.6</v>
      </c>
      <c r="J44" s="72">
        <v>574738</v>
      </c>
      <c r="K44" s="66">
        <f t="shared" si="5"/>
        <v>2.21</v>
      </c>
      <c r="L44" s="68">
        <v>28.4</v>
      </c>
      <c r="M44" s="69">
        <v>225943</v>
      </c>
      <c r="N44" s="73" t="s">
        <v>134</v>
      </c>
      <c r="O44" s="69">
        <v>542263</v>
      </c>
      <c r="P44" s="71">
        <v>2.4</v>
      </c>
      <c r="Q44" s="72">
        <v>532198</v>
      </c>
      <c r="R44" s="66">
        <f t="shared" si="0"/>
        <v>1.89</v>
      </c>
      <c r="T44" s="36">
        <f t="shared" si="1"/>
        <v>2.21</v>
      </c>
      <c r="U44" s="36" t="b">
        <f t="shared" si="2"/>
        <v>0</v>
      </c>
      <c r="V44" s="36">
        <f t="shared" si="3"/>
        <v>1.89</v>
      </c>
      <c r="W44" s="36" t="b">
        <f t="shared" si="4"/>
        <v>0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5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0"/>
        <v>-</v>
      </c>
      <c r="T45" s="36" t="e">
        <f t="shared" si="1"/>
        <v>#VALUE!</v>
      </c>
      <c r="U45" s="36" t="b">
        <f t="shared" si="2"/>
        <v>1</v>
      </c>
      <c r="V45" s="36" t="e">
        <f t="shared" si="3"/>
        <v>#VALUE!</v>
      </c>
      <c r="W45" s="36" t="b">
        <f t="shared" si="4"/>
        <v>1</v>
      </c>
    </row>
    <row r="46" spans="2:23" s="36" customFormat="1" ht="12">
      <c r="B46" s="58"/>
      <c r="C46" s="59" t="s">
        <v>51</v>
      </c>
      <c r="D46" s="77"/>
      <c r="E46" s="68">
        <v>35.4</v>
      </c>
      <c r="F46" s="69">
        <v>202905</v>
      </c>
      <c r="G46" s="70" t="s">
        <v>145</v>
      </c>
      <c r="H46" s="69">
        <v>351163</v>
      </c>
      <c r="I46" s="71">
        <v>1.73</v>
      </c>
      <c r="J46" s="72">
        <v>350643</v>
      </c>
      <c r="K46" s="66">
        <f t="shared" si="5"/>
        <v>0.15</v>
      </c>
      <c r="L46" s="68">
        <v>35.4</v>
      </c>
      <c r="M46" s="69">
        <v>202905</v>
      </c>
      <c r="N46" s="73" t="s">
        <v>145</v>
      </c>
      <c r="O46" s="69">
        <v>335854</v>
      </c>
      <c r="P46" s="71">
        <v>1.66</v>
      </c>
      <c r="Q46" s="72">
        <v>340314</v>
      </c>
      <c r="R46" s="66">
        <f t="shared" si="0"/>
        <v>-1.31</v>
      </c>
      <c r="T46" s="36">
        <f t="shared" si="1"/>
        <v>0.15</v>
      </c>
      <c r="U46" s="36" t="b">
        <f t="shared" si="2"/>
        <v>0</v>
      </c>
      <c r="V46" s="36">
        <f t="shared" si="3"/>
        <v>-1.31</v>
      </c>
      <c r="W46" s="36" t="b">
        <f t="shared" si="4"/>
        <v>0</v>
      </c>
    </row>
    <row r="47" spans="2:23" s="36" customFormat="1" ht="12">
      <c r="B47" s="58"/>
      <c r="C47" s="59" t="s">
        <v>52</v>
      </c>
      <c r="D47" s="77"/>
      <c r="E47" s="68" t="s">
        <v>19</v>
      </c>
      <c r="F47" s="69" t="s">
        <v>19</v>
      </c>
      <c r="G47" s="70" t="s">
        <v>19</v>
      </c>
      <c r="H47" s="69" t="s">
        <v>19</v>
      </c>
      <c r="I47" s="71" t="s">
        <v>19</v>
      </c>
      <c r="J47" s="72" t="s">
        <v>19</v>
      </c>
      <c r="K47" s="66" t="str">
        <f t="shared" si="5"/>
        <v>-</v>
      </c>
      <c r="L47" s="68" t="s">
        <v>19</v>
      </c>
      <c r="M47" s="69" t="s">
        <v>19</v>
      </c>
      <c r="N47" s="73" t="s">
        <v>19</v>
      </c>
      <c r="O47" s="69" t="s">
        <v>19</v>
      </c>
      <c r="P47" s="71" t="s">
        <v>19</v>
      </c>
      <c r="Q47" s="72" t="s">
        <v>19</v>
      </c>
      <c r="R47" s="66" t="str">
        <f t="shared" si="0"/>
        <v>-</v>
      </c>
      <c r="T47" s="36" t="e">
        <f t="shared" si="1"/>
        <v>#VALUE!</v>
      </c>
      <c r="U47" s="36" t="b">
        <f t="shared" si="2"/>
        <v>1</v>
      </c>
      <c r="V47" s="36" t="e">
        <f t="shared" si="3"/>
        <v>#VALUE!</v>
      </c>
      <c r="W47" s="36" t="b">
        <f t="shared" si="4"/>
        <v>1</v>
      </c>
    </row>
    <row r="48" spans="2:23" s="36" customFormat="1" ht="12.75" thickBot="1">
      <c r="B48" s="58"/>
      <c r="C48" s="78" t="s">
        <v>53</v>
      </c>
      <c r="D48" s="79"/>
      <c r="E48" s="50">
        <v>24.2</v>
      </c>
      <c r="F48" s="51">
        <v>245460</v>
      </c>
      <c r="G48" s="52" t="s">
        <v>144</v>
      </c>
      <c r="H48" s="51">
        <v>733871</v>
      </c>
      <c r="I48" s="53">
        <v>2.99</v>
      </c>
      <c r="J48" s="54">
        <v>735000</v>
      </c>
      <c r="K48" s="55">
        <f t="shared" si="5"/>
        <v>-0.15</v>
      </c>
      <c r="L48" s="50">
        <v>24.2</v>
      </c>
      <c r="M48" s="51">
        <v>245460</v>
      </c>
      <c r="N48" s="56" t="s">
        <v>144</v>
      </c>
      <c r="O48" s="51">
        <v>685257</v>
      </c>
      <c r="P48" s="53">
        <v>2.79</v>
      </c>
      <c r="Q48" s="54">
        <v>686000</v>
      </c>
      <c r="R48" s="57">
        <f t="shared" si="0"/>
        <v>-0.11</v>
      </c>
      <c r="T48" s="36">
        <f t="shared" si="1"/>
        <v>-0.15</v>
      </c>
      <c r="U48" s="36" t="b">
        <f t="shared" si="2"/>
        <v>0</v>
      </c>
      <c r="V48" s="36">
        <f t="shared" si="3"/>
        <v>-0.11</v>
      </c>
      <c r="W48" s="36" t="b">
        <f t="shared" si="4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38.2</v>
      </c>
      <c r="F49" s="84">
        <v>307048</v>
      </c>
      <c r="G49" s="85">
        <v>11</v>
      </c>
      <c r="H49" s="84">
        <v>780956</v>
      </c>
      <c r="I49" s="86">
        <v>2.54</v>
      </c>
      <c r="J49" s="87">
        <v>762091</v>
      </c>
      <c r="K49" s="88">
        <f t="shared" si="5"/>
        <v>2.48</v>
      </c>
      <c r="L49" s="83">
        <v>38.2</v>
      </c>
      <c r="M49" s="84">
        <v>307048</v>
      </c>
      <c r="N49" s="89">
        <v>11</v>
      </c>
      <c r="O49" s="84">
        <v>735203.112134786</v>
      </c>
      <c r="P49" s="86">
        <v>2.39</v>
      </c>
      <c r="Q49" s="87">
        <v>677449.702931243</v>
      </c>
      <c r="R49" s="88">
        <f t="shared" si="0"/>
        <v>8.53</v>
      </c>
      <c r="T49" s="36">
        <f t="shared" si="1"/>
        <v>2.48</v>
      </c>
      <c r="U49" s="36" t="b">
        <f t="shared" si="2"/>
        <v>0</v>
      </c>
      <c r="V49" s="36">
        <f t="shared" si="3"/>
        <v>8.53</v>
      </c>
      <c r="W49" s="36" t="b">
        <f t="shared" si="4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37.3</v>
      </c>
      <c r="F50" s="69">
        <v>272653</v>
      </c>
      <c r="G50" s="70">
        <v>29</v>
      </c>
      <c r="H50" s="69">
        <v>663558</v>
      </c>
      <c r="I50" s="71">
        <v>2.43</v>
      </c>
      <c r="J50" s="72">
        <v>639524</v>
      </c>
      <c r="K50" s="66">
        <f t="shared" si="5"/>
        <v>3.76</v>
      </c>
      <c r="L50" s="68">
        <v>37.3</v>
      </c>
      <c r="M50" s="69">
        <v>272653</v>
      </c>
      <c r="N50" s="73">
        <v>29</v>
      </c>
      <c r="O50" s="69">
        <v>625251.181838832</v>
      </c>
      <c r="P50" s="71">
        <v>2.29</v>
      </c>
      <c r="Q50" s="72">
        <v>590066.049910767</v>
      </c>
      <c r="R50" s="66">
        <f t="shared" si="0"/>
        <v>5.96</v>
      </c>
      <c r="T50" s="36">
        <f t="shared" si="1"/>
        <v>3.76</v>
      </c>
      <c r="U50" s="36" t="b">
        <f t="shared" si="2"/>
        <v>0</v>
      </c>
      <c r="V50" s="36">
        <f t="shared" si="3"/>
        <v>5.96</v>
      </c>
      <c r="W50" s="36" t="b">
        <f t="shared" si="4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36.9</v>
      </c>
      <c r="F51" s="69">
        <v>268151</v>
      </c>
      <c r="G51" s="70">
        <v>19</v>
      </c>
      <c r="H51" s="69">
        <v>647891</v>
      </c>
      <c r="I51" s="71">
        <v>2.42</v>
      </c>
      <c r="J51" s="72">
        <v>618231</v>
      </c>
      <c r="K51" s="66">
        <f t="shared" si="5"/>
        <v>4.8</v>
      </c>
      <c r="L51" s="68">
        <v>36.9</v>
      </c>
      <c r="M51" s="69">
        <v>268151</v>
      </c>
      <c r="N51" s="73">
        <v>19</v>
      </c>
      <c r="O51" s="69">
        <v>602488.757900522</v>
      </c>
      <c r="P51" s="71">
        <v>2.25</v>
      </c>
      <c r="Q51" s="72">
        <v>545429.28702011</v>
      </c>
      <c r="R51" s="66">
        <f t="shared" si="0"/>
        <v>10.46</v>
      </c>
      <c r="T51" s="36">
        <f t="shared" si="1"/>
        <v>4.8</v>
      </c>
      <c r="U51" s="36" t="b">
        <f t="shared" si="2"/>
        <v>0</v>
      </c>
      <c r="V51" s="36">
        <f t="shared" si="3"/>
        <v>10.46</v>
      </c>
      <c r="W51" s="36" t="b">
        <f t="shared" si="4"/>
        <v>0</v>
      </c>
    </row>
    <row r="52" spans="2:23" s="36" customFormat="1" ht="12">
      <c r="B52" s="58"/>
      <c r="C52" s="90"/>
      <c r="D52" s="91" t="s">
        <v>60</v>
      </c>
      <c r="E52" s="68">
        <v>35.8</v>
      </c>
      <c r="F52" s="69">
        <v>253373</v>
      </c>
      <c r="G52" s="70">
        <v>25</v>
      </c>
      <c r="H52" s="69">
        <v>576022</v>
      </c>
      <c r="I52" s="71">
        <v>2.27</v>
      </c>
      <c r="J52" s="72">
        <v>568695</v>
      </c>
      <c r="K52" s="66">
        <f t="shared" si="5"/>
        <v>1.29</v>
      </c>
      <c r="L52" s="68">
        <v>35.8</v>
      </c>
      <c r="M52" s="69">
        <v>253373</v>
      </c>
      <c r="N52" s="73">
        <v>25</v>
      </c>
      <c r="O52" s="69">
        <v>518618.887612483</v>
      </c>
      <c r="P52" s="71">
        <v>2.05</v>
      </c>
      <c r="Q52" s="72">
        <v>514355.706696429</v>
      </c>
      <c r="R52" s="66">
        <f t="shared" si="0"/>
        <v>0.83</v>
      </c>
      <c r="T52" s="36">
        <f t="shared" si="1"/>
        <v>1.29</v>
      </c>
      <c r="U52" s="36" t="b">
        <f t="shared" si="2"/>
        <v>0</v>
      </c>
      <c r="V52" s="36">
        <f t="shared" si="3"/>
        <v>0.83</v>
      </c>
      <c r="W52" s="36" t="b">
        <f t="shared" si="4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37.6</v>
      </c>
      <c r="F53" s="69">
        <v>290203</v>
      </c>
      <c r="G53" s="70">
        <v>84</v>
      </c>
      <c r="H53" s="69">
        <v>721792</v>
      </c>
      <c r="I53" s="71">
        <v>2.49</v>
      </c>
      <c r="J53" s="72">
        <v>704137</v>
      </c>
      <c r="K53" s="66">
        <f t="shared" si="5"/>
        <v>2.51</v>
      </c>
      <c r="L53" s="68">
        <v>37.6</v>
      </c>
      <c r="M53" s="69">
        <v>290203</v>
      </c>
      <c r="N53" s="73">
        <v>84</v>
      </c>
      <c r="O53" s="69">
        <v>677089</v>
      </c>
      <c r="P53" s="71">
        <v>2.33</v>
      </c>
      <c r="Q53" s="72">
        <v>631261</v>
      </c>
      <c r="R53" s="66">
        <f t="shared" si="0"/>
        <v>7.26</v>
      </c>
      <c r="T53" s="36">
        <f t="shared" si="1"/>
        <v>2.51</v>
      </c>
      <c r="U53" s="36" t="b">
        <f t="shared" si="2"/>
        <v>0</v>
      </c>
      <c r="V53" s="36">
        <f t="shared" si="3"/>
        <v>7.26</v>
      </c>
      <c r="W53" s="36" t="b">
        <f t="shared" si="4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36.9</v>
      </c>
      <c r="F54" s="69">
        <v>239979</v>
      </c>
      <c r="G54" s="70">
        <v>53</v>
      </c>
      <c r="H54" s="69">
        <v>531031</v>
      </c>
      <c r="I54" s="71">
        <v>2.21</v>
      </c>
      <c r="J54" s="72">
        <v>492483</v>
      </c>
      <c r="K54" s="66">
        <f t="shared" si="5"/>
        <v>7.83</v>
      </c>
      <c r="L54" s="68">
        <v>36.9</v>
      </c>
      <c r="M54" s="69">
        <v>239907</v>
      </c>
      <c r="N54" s="73">
        <v>52</v>
      </c>
      <c r="O54" s="69">
        <v>463959.259012951</v>
      </c>
      <c r="P54" s="71">
        <v>1.93</v>
      </c>
      <c r="Q54" s="72">
        <v>414913.582463054</v>
      </c>
      <c r="R54" s="66">
        <f t="shared" si="0"/>
        <v>11.82</v>
      </c>
      <c r="T54" s="36">
        <f t="shared" si="1"/>
        <v>7.83</v>
      </c>
      <c r="U54" s="36" t="b">
        <f t="shared" si="2"/>
        <v>0</v>
      </c>
      <c r="V54" s="36">
        <f t="shared" si="3"/>
        <v>11.82</v>
      </c>
      <c r="W54" s="36" t="b">
        <f t="shared" si="4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41.3</v>
      </c>
      <c r="F55" s="69">
        <v>251853</v>
      </c>
      <c r="G55" s="70">
        <v>14</v>
      </c>
      <c r="H55" s="69">
        <v>529794</v>
      </c>
      <c r="I55" s="71">
        <v>2.1</v>
      </c>
      <c r="J55" s="72">
        <v>473378</v>
      </c>
      <c r="K55" s="66">
        <f t="shared" si="5"/>
        <v>11.92</v>
      </c>
      <c r="L55" s="68">
        <v>41.3</v>
      </c>
      <c r="M55" s="69">
        <v>251853</v>
      </c>
      <c r="N55" s="73">
        <v>14</v>
      </c>
      <c r="O55" s="69">
        <v>417753.45320197</v>
      </c>
      <c r="P55" s="71">
        <v>1.66</v>
      </c>
      <c r="Q55" s="72">
        <v>366869.451990632</v>
      </c>
      <c r="R55" s="66">
        <f t="shared" si="0"/>
        <v>13.87</v>
      </c>
      <c r="T55" s="36">
        <f t="shared" si="1"/>
        <v>11.92</v>
      </c>
      <c r="U55" s="36" t="b">
        <f t="shared" si="2"/>
        <v>0</v>
      </c>
      <c r="V55" s="36">
        <f t="shared" si="3"/>
        <v>13.87</v>
      </c>
      <c r="W55" s="36" t="b">
        <f t="shared" si="4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53.1</v>
      </c>
      <c r="F56" s="69">
        <v>268891</v>
      </c>
      <c r="G56" s="70">
        <v>5</v>
      </c>
      <c r="H56" s="69">
        <v>631939</v>
      </c>
      <c r="I56" s="71">
        <v>2.35</v>
      </c>
      <c r="J56" s="72">
        <v>639946</v>
      </c>
      <c r="K56" s="66">
        <f t="shared" si="5"/>
        <v>-1.25</v>
      </c>
      <c r="L56" s="68">
        <v>53.1</v>
      </c>
      <c r="M56" s="69">
        <v>268891</v>
      </c>
      <c r="N56" s="73">
        <v>5</v>
      </c>
      <c r="O56" s="69">
        <v>403843.172413793</v>
      </c>
      <c r="P56" s="71">
        <v>1.5</v>
      </c>
      <c r="Q56" s="72">
        <v>455982.275862069</v>
      </c>
      <c r="R56" s="66">
        <f t="shared" si="0"/>
        <v>-11.43</v>
      </c>
      <c r="T56" s="36">
        <f t="shared" si="1"/>
        <v>-1.25</v>
      </c>
      <c r="U56" s="36" t="b">
        <f t="shared" si="2"/>
        <v>0</v>
      </c>
      <c r="V56" s="36">
        <f t="shared" si="3"/>
        <v>-11.43</v>
      </c>
      <c r="W56" s="36" t="b">
        <f t="shared" si="4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37.3</v>
      </c>
      <c r="F57" s="69">
        <v>240886</v>
      </c>
      <c r="G57" s="70">
        <v>72</v>
      </c>
      <c r="H57" s="69">
        <v>531420</v>
      </c>
      <c r="I57" s="71">
        <v>2.21</v>
      </c>
      <c r="J57" s="72">
        <v>491682</v>
      </c>
      <c r="K57" s="66">
        <f t="shared" si="5"/>
        <v>8.08</v>
      </c>
      <c r="L57" s="68">
        <v>37.3</v>
      </c>
      <c r="M57" s="69">
        <v>240833</v>
      </c>
      <c r="N57" s="73">
        <v>71</v>
      </c>
      <c r="O57" s="69">
        <v>460625</v>
      </c>
      <c r="P57" s="71">
        <v>1.91</v>
      </c>
      <c r="Q57" s="72">
        <v>411420</v>
      </c>
      <c r="R57" s="66">
        <f t="shared" si="0"/>
        <v>11.96</v>
      </c>
      <c r="T57" s="36">
        <f t="shared" si="1"/>
        <v>8.08</v>
      </c>
      <c r="U57" s="36" t="b">
        <f t="shared" si="2"/>
        <v>0</v>
      </c>
      <c r="V57" s="36">
        <f t="shared" si="3"/>
        <v>11.96</v>
      </c>
      <c r="W57" s="36" t="b">
        <f t="shared" si="4"/>
        <v>0</v>
      </c>
    </row>
    <row r="58" spans="2:23" s="36" customFormat="1" ht="12.75" thickBot="1">
      <c r="B58" s="93"/>
      <c r="C58" s="94" t="s">
        <v>68</v>
      </c>
      <c r="D58" s="95"/>
      <c r="E58" s="96" t="s">
        <v>19</v>
      </c>
      <c r="F58" s="97" t="s">
        <v>19</v>
      </c>
      <c r="G58" s="98" t="s">
        <v>19</v>
      </c>
      <c r="H58" s="97" t="s">
        <v>19</v>
      </c>
      <c r="I58" s="99" t="s">
        <v>19</v>
      </c>
      <c r="J58" s="100">
        <v>566729</v>
      </c>
      <c r="K58" s="101" t="str">
        <f t="shared" si="5"/>
        <v>-</v>
      </c>
      <c r="L58" s="96" t="s">
        <v>19</v>
      </c>
      <c r="M58" s="97" t="s">
        <v>19</v>
      </c>
      <c r="N58" s="102" t="s">
        <v>19</v>
      </c>
      <c r="O58" s="97" t="s">
        <v>19</v>
      </c>
      <c r="P58" s="99" t="s">
        <v>19</v>
      </c>
      <c r="Q58" s="100">
        <v>566729</v>
      </c>
      <c r="R58" s="101" t="str">
        <f t="shared" si="0"/>
        <v>-</v>
      </c>
      <c r="T58" s="36" t="e">
        <f t="shared" si="1"/>
        <v>#VALUE!</v>
      </c>
      <c r="U58" s="36" t="b">
        <f t="shared" si="2"/>
        <v>1</v>
      </c>
      <c r="V58" s="36" t="e">
        <f t="shared" si="3"/>
        <v>#VALUE!</v>
      </c>
      <c r="W58" s="36" t="b">
        <f t="shared" si="4"/>
        <v>1</v>
      </c>
    </row>
    <row r="59" spans="2:23" s="36" customFormat="1" ht="12">
      <c r="B59" s="103" t="s">
        <v>69</v>
      </c>
      <c r="C59" s="104" t="s">
        <v>70</v>
      </c>
      <c r="D59" s="105"/>
      <c r="E59" s="83">
        <v>37.7</v>
      </c>
      <c r="F59" s="84">
        <v>292394</v>
      </c>
      <c r="G59" s="85">
        <v>78</v>
      </c>
      <c r="H59" s="84">
        <v>735358</v>
      </c>
      <c r="I59" s="86">
        <v>2.51</v>
      </c>
      <c r="J59" s="87">
        <v>708271</v>
      </c>
      <c r="K59" s="88">
        <f t="shared" si="5"/>
        <v>3.82</v>
      </c>
      <c r="L59" s="83">
        <v>37.7</v>
      </c>
      <c r="M59" s="84">
        <v>292394</v>
      </c>
      <c r="N59" s="89">
        <v>78</v>
      </c>
      <c r="O59" s="84">
        <v>687762</v>
      </c>
      <c r="P59" s="86">
        <v>2.35</v>
      </c>
      <c r="Q59" s="87">
        <v>633952</v>
      </c>
      <c r="R59" s="88">
        <f t="shared" si="0"/>
        <v>8.49</v>
      </c>
      <c r="T59" s="36">
        <f t="shared" si="1"/>
        <v>3.82</v>
      </c>
      <c r="U59" s="36" t="b">
        <f t="shared" si="2"/>
        <v>0</v>
      </c>
      <c r="V59" s="36">
        <f t="shared" si="3"/>
        <v>8.49</v>
      </c>
      <c r="W59" s="36" t="b">
        <f t="shared" si="4"/>
        <v>0</v>
      </c>
    </row>
    <row r="60" spans="2:23" s="36" customFormat="1" ht="12">
      <c r="B60" s="106"/>
      <c r="C60" s="107" t="s">
        <v>71</v>
      </c>
      <c r="D60" s="108"/>
      <c r="E60" s="68">
        <v>30.9</v>
      </c>
      <c r="F60" s="69">
        <v>228174</v>
      </c>
      <c r="G60" s="70" t="s">
        <v>129</v>
      </c>
      <c r="H60" s="69">
        <v>604661</v>
      </c>
      <c r="I60" s="71">
        <v>2.65</v>
      </c>
      <c r="J60" s="72">
        <v>599027</v>
      </c>
      <c r="K60" s="66">
        <f t="shared" si="5"/>
        <v>0.94</v>
      </c>
      <c r="L60" s="68">
        <v>30.9</v>
      </c>
      <c r="M60" s="69">
        <v>228174</v>
      </c>
      <c r="N60" s="73" t="s">
        <v>129</v>
      </c>
      <c r="O60" s="69">
        <v>604661</v>
      </c>
      <c r="P60" s="71">
        <v>2.65</v>
      </c>
      <c r="Q60" s="72">
        <v>599027</v>
      </c>
      <c r="R60" s="66">
        <f t="shared" si="0"/>
        <v>0.94</v>
      </c>
      <c r="T60" s="36">
        <f t="shared" si="1"/>
        <v>0.94</v>
      </c>
      <c r="U60" s="36" t="b">
        <f t="shared" si="2"/>
        <v>0</v>
      </c>
      <c r="V60" s="36">
        <f t="shared" si="3"/>
        <v>0.94</v>
      </c>
      <c r="W60" s="36" t="b">
        <f t="shared" si="4"/>
        <v>0</v>
      </c>
    </row>
    <row r="61" spans="2:23" s="36" customFormat="1" ht="12">
      <c r="B61" s="106"/>
      <c r="C61" s="107" t="s">
        <v>72</v>
      </c>
      <c r="D61" s="108"/>
      <c r="E61" s="61">
        <v>37.2</v>
      </c>
      <c r="F61" s="62">
        <v>260701</v>
      </c>
      <c r="G61" s="63">
        <v>77</v>
      </c>
      <c r="H61" s="62">
        <v>586719</v>
      </c>
      <c r="I61" s="64">
        <v>2.25</v>
      </c>
      <c r="J61" s="65">
        <v>576467</v>
      </c>
      <c r="K61" s="66">
        <f t="shared" si="5"/>
        <v>1.78</v>
      </c>
      <c r="L61" s="61">
        <v>37.2</v>
      </c>
      <c r="M61" s="62">
        <v>260800</v>
      </c>
      <c r="N61" s="67">
        <v>76</v>
      </c>
      <c r="O61" s="62">
        <v>543269</v>
      </c>
      <c r="P61" s="64">
        <v>2.08</v>
      </c>
      <c r="Q61" s="65">
        <v>510637</v>
      </c>
      <c r="R61" s="66">
        <f t="shared" si="0"/>
        <v>6.39</v>
      </c>
      <c r="T61" s="36">
        <f t="shared" si="1"/>
        <v>1.78</v>
      </c>
      <c r="U61" s="36" t="b">
        <f t="shared" si="2"/>
        <v>0</v>
      </c>
      <c r="V61" s="36">
        <f t="shared" si="3"/>
        <v>6.39</v>
      </c>
      <c r="W61" s="36" t="b">
        <f t="shared" si="4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5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0"/>
        <v>-</v>
      </c>
      <c r="T62" s="36" t="e">
        <f t="shared" si="1"/>
        <v>#VALUE!</v>
      </c>
      <c r="U62" s="36" t="b">
        <f t="shared" si="2"/>
        <v>1</v>
      </c>
      <c r="V62" s="36" t="e">
        <f t="shared" si="3"/>
        <v>#VALUE!</v>
      </c>
      <c r="W62" s="36" t="b">
        <f t="shared" si="4"/>
        <v>1</v>
      </c>
    </row>
    <row r="63" spans="2:23" s="36" customFormat="1" ht="12">
      <c r="B63" s="80" t="s">
        <v>74</v>
      </c>
      <c r="C63" s="104" t="s">
        <v>75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5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0"/>
        <v>-</v>
      </c>
      <c r="T63" s="36" t="e">
        <f t="shared" si="1"/>
        <v>#VALUE!</v>
      </c>
      <c r="U63" s="36" t="b">
        <f t="shared" si="2"/>
        <v>1</v>
      </c>
      <c r="V63" s="36" t="e">
        <f t="shared" si="3"/>
        <v>#VALUE!</v>
      </c>
      <c r="W63" s="36" t="b">
        <f t="shared" si="4"/>
        <v>1</v>
      </c>
    </row>
    <row r="64" spans="2:23" s="36" customFormat="1" ht="12">
      <c r="B64" s="58" t="s">
        <v>76</v>
      </c>
      <c r="C64" s="107" t="s">
        <v>77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5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0"/>
        <v>-</v>
      </c>
      <c r="T64" s="36" t="e">
        <f t="shared" si="1"/>
        <v>#VALUE!</v>
      </c>
      <c r="U64" s="36" t="b">
        <f t="shared" si="2"/>
        <v>1</v>
      </c>
      <c r="V64" s="36" t="e">
        <f t="shared" si="3"/>
        <v>#VALUE!</v>
      </c>
      <c r="W64" s="36" t="b">
        <f t="shared" si="4"/>
        <v>1</v>
      </c>
    </row>
    <row r="65" spans="2:23" s="36" customFormat="1" ht="12.75" thickBot="1">
      <c r="B65" s="93" t="s">
        <v>39</v>
      </c>
      <c r="C65" s="110" t="s">
        <v>78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5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0"/>
        <v>-</v>
      </c>
      <c r="T65" s="36" t="e">
        <f t="shared" si="1"/>
        <v>#VALUE!</v>
      </c>
      <c r="U65" s="36" t="b">
        <f t="shared" si="2"/>
        <v>1</v>
      </c>
      <c r="V65" s="36" t="e">
        <f t="shared" si="3"/>
        <v>#VALUE!</v>
      </c>
      <c r="W65" s="36" t="b">
        <f t="shared" si="4"/>
        <v>1</v>
      </c>
    </row>
    <row r="66" spans="2:23" s="36" customFormat="1" ht="12.75" thickBot="1">
      <c r="B66" s="112" t="s">
        <v>79</v>
      </c>
      <c r="C66" s="113"/>
      <c r="D66" s="113"/>
      <c r="E66" s="114">
        <v>37.6</v>
      </c>
      <c r="F66" s="115">
        <v>286135</v>
      </c>
      <c r="G66" s="116">
        <v>156</v>
      </c>
      <c r="H66" s="115">
        <v>706090</v>
      </c>
      <c r="I66" s="117">
        <v>2.47</v>
      </c>
      <c r="J66" s="118">
        <v>687582</v>
      </c>
      <c r="K66" s="119">
        <f t="shared" si="5"/>
        <v>2.69</v>
      </c>
      <c r="L66" s="114">
        <v>37.6</v>
      </c>
      <c r="M66" s="115">
        <v>286185</v>
      </c>
      <c r="N66" s="120">
        <v>155</v>
      </c>
      <c r="O66" s="115">
        <v>659471</v>
      </c>
      <c r="P66" s="117">
        <v>2.3</v>
      </c>
      <c r="Q66" s="118">
        <v>614904</v>
      </c>
      <c r="R66" s="119">
        <f t="shared" si="0"/>
        <v>7.25</v>
      </c>
      <c r="T66" s="36">
        <f t="shared" si="1"/>
        <v>2.69</v>
      </c>
      <c r="U66" s="36" t="b">
        <f t="shared" si="2"/>
        <v>0</v>
      </c>
      <c r="V66" s="36">
        <f t="shared" si="3"/>
        <v>7.25</v>
      </c>
      <c r="W66" s="36" t="b">
        <f t="shared" si="4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90" zoomScaleNormal="90" workbookViewId="0" topLeftCell="A10">
      <selection activeCell="P29" sqref="P29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2" width="9.375" style="127" customWidth="1"/>
    <col min="13" max="13" width="8.625" style="127" customWidth="1"/>
    <col min="14" max="14" width="9.75390625" style="127" customWidth="1"/>
    <col min="15" max="15" width="8.625" style="127" customWidth="1"/>
    <col min="16" max="16384" width="9.00390625" style="127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151</v>
      </c>
    </row>
    <row r="2" spans="1:15" ht="14.25" thickBot="1">
      <c r="A2" s="128" t="s">
        <v>82</v>
      </c>
      <c r="B2" s="129" t="s">
        <v>83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84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85</v>
      </c>
      <c r="B5" s="148">
        <v>38.3</v>
      </c>
      <c r="C5" s="149">
        <v>293072</v>
      </c>
      <c r="D5" s="149">
        <v>131</v>
      </c>
      <c r="E5" s="149">
        <v>758756</v>
      </c>
      <c r="F5" s="150">
        <v>2.59</v>
      </c>
      <c r="G5" s="151">
        <v>787763</v>
      </c>
      <c r="H5" s="152">
        <f aca="true" t="shared" si="0" ref="H5:H11">ROUND((E5-G5)/G5*100,2)</f>
        <v>-3.68</v>
      </c>
      <c r="I5" s="153" t="s">
        <v>19</v>
      </c>
      <c r="J5" s="154" t="s">
        <v>19</v>
      </c>
      <c r="K5" s="155">
        <v>130</v>
      </c>
      <c r="L5" s="149">
        <v>711312</v>
      </c>
      <c r="M5" s="156">
        <v>2.43</v>
      </c>
      <c r="N5" s="151">
        <v>729702</v>
      </c>
      <c r="O5" s="157">
        <f aca="true" t="shared" si="1" ref="O5:O10">ROUND((L5-N5)/N5*100,2)</f>
        <v>-2.52</v>
      </c>
    </row>
    <row r="6" spans="1:15" ht="13.5">
      <c r="A6" s="147" t="s">
        <v>86</v>
      </c>
      <c r="B6" s="158">
        <v>38.4</v>
      </c>
      <c r="C6" s="159">
        <v>295293</v>
      </c>
      <c r="D6" s="160">
        <v>140</v>
      </c>
      <c r="E6" s="159">
        <v>767423</v>
      </c>
      <c r="F6" s="161">
        <v>2.6</v>
      </c>
      <c r="G6" s="162">
        <v>758756</v>
      </c>
      <c r="H6" s="163">
        <f t="shared" si="0"/>
        <v>1.14</v>
      </c>
      <c r="I6" s="164" t="s">
        <v>19</v>
      </c>
      <c r="J6" s="165" t="s">
        <v>19</v>
      </c>
      <c r="K6" s="166">
        <v>138</v>
      </c>
      <c r="L6" s="159">
        <v>721591</v>
      </c>
      <c r="M6" s="167">
        <v>2.44</v>
      </c>
      <c r="N6" s="162">
        <v>711312</v>
      </c>
      <c r="O6" s="157">
        <f t="shared" si="1"/>
        <v>1.45</v>
      </c>
    </row>
    <row r="7" spans="1:15" ht="13.5">
      <c r="A7" s="147" t="s">
        <v>87</v>
      </c>
      <c r="B7" s="148">
        <v>38.8</v>
      </c>
      <c r="C7" s="149">
        <v>296154</v>
      </c>
      <c r="D7" s="149">
        <v>146</v>
      </c>
      <c r="E7" s="149">
        <v>784312</v>
      </c>
      <c r="F7" s="161">
        <v>2.65</v>
      </c>
      <c r="G7" s="162">
        <v>767423</v>
      </c>
      <c r="H7" s="152">
        <f t="shared" si="0"/>
        <v>2.2</v>
      </c>
      <c r="I7" s="164" t="s">
        <v>19</v>
      </c>
      <c r="J7" s="165" t="s">
        <v>19</v>
      </c>
      <c r="K7" s="166">
        <v>145</v>
      </c>
      <c r="L7" s="159">
        <v>743173</v>
      </c>
      <c r="M7" s="167">
        <v>2.51</v>
      </c>
      <c r="N7" s="162">
        <v>721591</v>
      </c>
      <c r="O7" s="157">
        <f t="shared" si="1"/>
        <v>2.99</v>
      </c>
    </row>
    <row r="8" spans="1:15" ht="13.5">
      <c r="A8" s="147" t="s">
        <v>135</v>
      </c>
      <c r="B8" s="148">
        <v>39</v>
      </c>
      <c r="C8" s="149">
        <v>293895</v>
      </c>
      <c r="D8" s="149">
        <v>139</v>
      </c>
      <c r="E8" s="149">
        <v>774322</v>
      </c>
      <c r="F8" s="150">
        <v>2.63</v>
      </c>
      <c r="G8" s="151">
        <v>784312</v>
      </c>
      <c r="H8" s="152">
        <f t="shared" si="0"/>
        <v>-1.27</v>
      </c>
      <c r="I8" s="153" t="s">
        <v>19</v>
      </c>
      <c r="J8" s="154" t="s">
        <v>19</v>
      </c>
      <c r="K8" s="155">
        <v>139</v>
      </c>
      <c r="L8" s="149">
        <v>743618</v>
      </c>
      <c r="M8" s="156">
        <v>2.53</v>
      </c>
      <c r="N8" s="151">
        <v>743173</v>
      </c>
      <c r="O8" s="157">
        <f t="shared" si="1"/>
        <v>0.06</v>
      </c>
    </row>
    <row r="9" spans="1:15" ht="13.5">
      <c r="A9" s="147" t="s">
        <v>136</v>
      </c>
      <c r="B9" s="168">
        <v>38.7</v>
      </c>
      <c r="C9" s="149">
        <v>293027</v>
      </c>
      <c r="D9" s="149">
        <v>137</v>
      </c>
      <c r="E9" s="149">
        <v>792845</v>
      </c>
      <c r="F9" s="150">
        <v>2.71</v>
      </c>
      <c r="G9" s="151">
        <v>774322</v>
      </c>
      <c r="H9" s="152">
        <f t="shared" si="0"/>
        <v>2.39</v>
      </c>
      <c r="I9" s="169">
        <v>38.7</v>
      </c>
      <c r="J9" s="170">
        <v>293027</v>
      </c>
      <c r="K9" s="171">
        <v>137</v>
      </c>
      <c r="L9" s="149">
        <v>761838</v>
      </c>
      <c r="M9" s="156">
        <v>2.6</v>
      </c>
      <c r="N9" s="151">
        <v>743618</v>
      </c>
      <c r="O9" s="157">
        <f t="shared" si="1"/>
        <v>2.45</v>
      </c>
    </row>
    <row r="10" spans="1:15" ht="13.5">
      <c r="A10" s="147" t="s">
        <v>137</v>
      </c>
      <c r="B10" s="266">
        <v>38.7</v>
      </c>
      <c r="C10" s="267">
        <v>295551</v>
      </c>
      <c r="D10" s="267">
        <v>148</v>
      </c>
      <c r="E10" s="267">
        <v>814937</v>
      </c>
      <c r="F10" s="268">
        <v>2.76</v>
      </c>
      <c r="G10" s="269">
        <v>792845</v>
      </c>
      <c r="H10" s="270">
        <f t="shared" si="0"/>
        <v>2.79</v>
      </c>
      <c r="I10" s="271">
        <v>38.7</v>
      </c>
      <c r="J10" s="272">
        <v>295700</v>
      </c>
      <c r="K10" s="273">
        <v>145</v>
      </c>
      <c r="L10" s="267">
        <v>798022</v>
      </c>
      <c r="M10" s="274">
        <v>2.7</v>
      </c>
      <c r="N10" s="269">
        <v>761838</v>
      </c>
      <c r="O10" s="275">
        <f t="shared" si="1"/>
        <v>4.75</v>
      </c>
    </row>
    <row r="11" spans="1:15" ht="13.5">
      <c r="A11" s="147" t="s">
        <v>138</v>
      </c>
      <c r="B11" s="182">
        <v>38.3</v>
      </c>
      <c r="C11" s="149">
        <v>291344</v>
      </c>
      <c r="D11" s="149">
        <v>156</v>
      </c>
      <c r="E11" s="149">
        <v>817515</v>
      </c>
      <c r="F11" s="150">
        <v>2.81</v>
      </c>
      <c r="G11" s="151">
        <v>814937</v>
      </c>
      <c r="H11" s="183">
        <f t="shared" si="0"/>
        <v>0.32</v>
      </c>
      <c r="I11" s="169">
        <v>38.3</v>
      </c>
      <c r="J11" s="170">
        <v>291344</v>
      </c>
      <c r="K11" s="155">
        <v>156</v>
      </c>
      <c r="L11" s="149">
        <v>793883</v>
      </c>
      <c r="M11" s="156">
        <v>2.72</v>
      </c>
      <c r="N11" s="151">
        <v>798022</v>
      </c>
      <c r="O11" s="157">
        <f>ROUND((L11-N11)/N11*100,2)</f>
        <v>-0.52</v>
      </c>
    </row>
    <row r="12" spans="1:15" ht="13.5">
      <c r="A12" s="184" t="s">
        <v>139</v>
      </c>
      <c r="B12" s="185">
        <v>37.6</v>
      </c>
      <c r="C12" s="291">
        <v>290732</v>
      </c>
      <c r="D12" s="292">
        <v>145</v>
      </c>
      <c r="E12" s="291">
        <v>743887</v>
      </c>
      <c r="F12" s="276">
        <v>2.56</v>
      </c>
      <c r="G12" s="293">
        <v>817515</v>
      </c>
      <c r="H12" s="183">
        <f>ROUND((E12-G12)/G12*100,2)</f>
        <v>-9.01</v>
      </c>
      <c r="I12" s="185">
        <v>37.6</v>
      </c>
      <c r="J12" s="291">
        <v>290736</v>
      </c>
      <c r="K12" s="292">
        <v>144</v>
      </c>
      <c r="L12" s="291">
        <v>635260</v>
      </c>
      <c r="M12" s="276">
        <v>2.19</v>
      </c>
      <c r="N12" s="293">
        <v>793883</v>
      </c>
      <c r="O12" s="157">
        <f>ROUND((L12-N12)/N12*100,2)</f>
        <v>-19.98</v>
      </c>
    </row>
    <row r="13" spans="1:15" ht="14.25" thickBot="1">
      <c r="A13" s="189" t="s">
        <v>140</v>
      </c>
      <c r="B13" s="204">
        <v>37.5</v>
      </c>
      <c r="C13" s="205">
        <v>286007</v>
      </c>
      <c r="D13" s="206">
        <v>145</v>
      </c>
      <c r="E13" s="205">
        <v>687582</v>
      </c>
      <c r="F13" s="281">
        <v>2.4</v>
      </c>
      <c r="G13" s="282">
        <v>743887</v>
      </c>
      <c r="H13" s="209">
        <f>ROUND((E13-G13)/G13*100,2)</f>
        <v>-7.57</v>
      </c>
      <c r="I13" s="204">
        <v>37.5</v>
      </c>
      <c r="J13" s="205">
        <v>286153</v>
      </c>
      <c r="K13" s="206">
        <v>142</v>
      </c>
      <c r="L13" s="205">
        <v>614904</v>
      </c>
      <c r="M13" s="281">
        <v>2.15</v>
      </c>
      <c r="N13" s="208">
        <v>635260</v>
      </c>
      <c r="O13" s="210">
        <f>ROUND((L13-N13)/N13*100,2)</f>
        <v>-3.2</v>
      </c>
    </row>
    <row r="14" spans="1:15" ht="13.5">
      <c r="A14" s="197" t="s">
        <v>88</v>
      </c>
      <c r="B14" s="198">
        <v>37.6</v>
      </c>
      <c r="C14" s="199">
        <v>286135</v>
      </c>
      <c r="D14" s="200">
        <v>156</v>
      </c>
      <c r="E14" s="199">
        <v>706090</v>
      </c>
      <c r="F14" s="201">
        <v>2.47</v>
      </c>
      <c r="G14" s="280">
        <v>687582</v>
      </c>
      <c r="H14" s="202">
        <f>IF(R14=TRUE,"-",ROUND((E14-G14)/G14*100,2))</f>
        <v>2.69</v>
      </c>
      <c r="I14" s="198">
        <v>37.6</v>
      </c>
      <c r="J14" s="199">
        <v>286185</v>
      </c>
      <c r="K14" s="200">
        <v>155</v>
      </c>
      <c r="L14" s="199">
        <v>659471</v>
      </c>
      <c r="M14" s="201">
        <v>2.3</v>
      </c>
      <c r="N14" s="280">
        <v>614904</v>
      </c>
      <c r="O14" s="202">
        <f>IF(T14=TRUE,"-",ROUND((L14-N14)/N14*100,2))</f>
        <v>7.25</v>
      </c>
    </row>
    <row r="15" spans="1:15" ht="14.25" thickBot="1">
      <c r="A15" s="203" t="s">
        <v>89</v>
      </c>
      <c r="B15" s="204">
        <v>37.5</v>
      </c>
      <c r="C15" s="205">
        <v>286007</v>
      </c>
      <c r="D15" s="206">
        <v>145</v>
      </c>
      <c r="E15" s="205">
        <v>687582</v>
      </c>
      <c r="F15" s="281">
        <v>2.4</v>
      </c>
      <c r="G15" s="282">
        <v>743887</v>
      </c>
      <c r="H15" s="209">
        <f>ROUND((E15-G15)/G15*100,2)</f>
        <v>-7.57</v>
      </c>
      <c r="I15" s="204">
        <v>37.5</v>
      </c>
      <c r="J15" s="205">
        <v>286153</v>
      </c>
      <c r="K15" s="206">
        <v>142</v>
      </c>
      <c r="L15" s="205">
        <v>614904</v>
      </c>
      <c r="M15" s="281">
        <v>2.15</v>
      </c>
      <c r="N15" s="208">
        <v>635260</v>
      </c>
      <c r="O15" s="210">
        <f>ROUND((L15-N15)/N15*100,2)</f>
        <v>-3.2</v>
      </c>
    </row>
    <row r="16" spans="1:15" ht="14.25" thickBot="1">
      <c r="A16" s="211" t="s">
        <v>90</v>
      </c>
      <c r="B16" s="212">
        <f aca="true" t="shared" si="2" ref="B16:O16">B14-B15</f>
        <v>0.10000000000000142</v>
      </c>
      <c r="C16" s="213">
        <f t="shared" si="2"/>
        <v>128</v>
      </c>
      <c r="D16" s="214">
        <f t="shared" si="2"/>
        <v>11</v>
      </c>
      <c r="E16" s="213">
        <f t="shared" si="2"/>
        <v>18508</v>
      </c>
      <c r="F16" s="215">
        <f t="shared" si="2"/>
        <v>0.07000000000000028</v>
      </c>
      <c r="G16" s="216">
        <f t="shared" si="2"/>
        <v>-56305</v>
      </c>
      <c r="H16" s="210">
        <f t="shared" si="2"/>
        <v>10.26</v>
      </c>
      <c r="I16" s="217">
        <f t="shared" si="2"/>
        <v>0.10000000000000142</v>
      </c>
      <c r="J16" s="218">
        <f t="shared" si="2"/>
        <v>32</v>
      </c>
      <c r="K16" s="214">
        <f t="shared" si="2"/>
        <v>13</v>
      </c>
      <c r="L16" s="213">
        <f t="shared" si="2"/>
        <v>44567</v>
      </c>
      <c r="M16" s="215">
        <f t="shared" si="2"/>
        <v>0.1499999999999999</v>
      </c>
      <c r="N16" s="216">
        <f t="shared" si="2"/>
        <v>-20356</v>
      </c>
      <c r="O16" s="210">
        <f t="shared" si="2"/>
        <v>10.45</v>
      </c>
    </row>
    <row r="17" spans="1:15" ht="13.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 thickBot="1">
      <c r="A24" s="219"/>
      <c r="B24" s="219"/>
      <c r="C24" s="219"/>
      <c r="D24" s="219"/>
      <c r="E24" s="219"/>
      <c r="F24" s="219"/>
      <c r="G24" s="219"/>
      <c r="H24" s="219"/>
      <c r="I24" s="219"/>
      <c r="J24" s="125"/>
      <c r="K24" s="125"/>
      <c r="L24" s="125"/>
      <c r="M24" s="125"/>
      <c r="N24" s="125"/>
      <c r="O24" s="125"/>
    </row>
    <row r="25" spans="1:15" ht="13.5">
      <c r="A25" s="220"/>
      <c r="B25" s="221"/>
      <c r="C25" s="221"/>
      <c r="D25" s="221"/>
      <c r="E25" s="221"/>
      <c r="F25" s="221"/>
      <c r="G25" s="221"/>
      <c r="H25" s="221"/>
      <c r="I25" s="221"/>
      <c r="J25" s="222"/>
      <c r="K25" s="223"/>
      <c r="L25" s="223"/>
      <c r="M25" s="223"/>
      <c r="N25" s="223"/>
      <c r="O25" s="224"/>
    </row>
    <row r="26" spans="1:15" ht="13.5" customHeight="1">
      <c r="A26" s="225" t="s">
        <v>91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</row>
    <row r="27" spans="1:15" ht="13.5">
      <c r="A27" s="225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8" t="s">
        <v>92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</row>
    <row r="29" spans="1:15" ht="19.5" customHeight="1">
      <c r="A29" s="228" t="s">
        <v>93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1:15" ht="25.5" customHeight="1">
      <c r="A30" s="231" t="s">
        <v>94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95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96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99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101</v>
      </c>
      <c r="B39" s="250"/>
      <c r="C39" s="250"/>
      <c r="D39" s="250"/>
      <c r="E39" s="250"/>
      <c r="F39" s="250" t="s">
        <v>102</v>
      </c>
      <c r="G39" s="251"/>
      <c r="H39" s="251"/>
      <c r="I39" s="243"/>
      <c r="J39" s="243"/>
      <c r="K39" s="243"/>
      <c r="L39" s="252"/>
      <c r="M39" s="252" t="s">
        <v>103</v>
      </c>
      <c r="N39" s="243"/>
      <c r="O39" s="244"/>
    </row>
    <row r="40" spans="1:15" ht="13.5">
      <c r="A40" s="249" t="s">
        <v>104</v>
      </c>
      <c r="B40" s="250"/>
      <c r="C40" s="250"/>
      <c r="D40" s="250"/>
      <c r="E40" s="250"/>
      <c r="F40" s="250" t="s">
        <v>105</v>
      </c>
      <c r="G40" s="251"/>
      <c r="H40" s="251"/>
      <c r="I40" s="243"/>
      <c r="J40" s="243"/>
      <c r="K40" s="243"/>
      <c r="L40" s="252"/>
      <c r="M40" s="252" t="s">
        <v>106</v>
      </c>
      <c r="N40" s="243"/>
      <c r="O40" s="244"/>
    </row>
    <row r="41" spans="1:15" ht="13.5">
      <c r="A41" s="249" t="s">
        <v>107</v>
      </c>
      <c r="B41" s="250"/>
      <c r="C41" s="250"/>
      <c r="D41" s="250"/>
      <c r="E41" s="250"/>
      <c r="F41" s="250" t="s">
        <v>108</v>
      </c>
      <c r="G41" s="251"/>
      <c r="H41" s="251"/>
      <c r="I41" s="243"/>
      <c r="J41" s="243"/>
      <c r="K41" s="243"/>
      <c r="L41" s="252"/>
      <c r="M41" s="243" t="s">
        <v>109</v>
      </c>
      <c r="N41" s="243"/>
      <c r="O41" s="244"/>
    </row>
    <row r="42" spans="1:15" ht="13.5">
      <c r="A42" s="249" t="s">
        <v>110</v>
      </c>
      <c r="B42" s="250"/>
      <c r="C42" s="250"/>
      <c r="D42" s="250"/>
      <c r="E42" s="250"/>
      <c r="F42" s="250" t="s">
        <v>111</v>
      </c>
      <c r="G42" s="251"/>
      <c r="H42" s="251"/>
      <c r="I42" s="243"/>
      <c r="J42" s="243"/>
      <c r="K42" s="243"/>
      <c r="L42" s="252"/>
      <c r="M42" s="252" t="s">
        <v>112</v>
      </c>
      <c r="N42" s="243"/>
      <c r="O42" s="244"/>
    </row>
    <row r="43" spans="1:15" ht="13.5">
      <c r="A43" s="249" t="s">
        <v>113</v>
      </c>
      <c r="B43" s="250"/>
      <c r="C43" s="250"/>
      <c r="D43" s="250"/>
      <c r="E43" s="250"/>
      <c r="F43" s="250" t="s">
        <v>114</v>
      </c>
      <c r="G43" s="251"/>
      <c r="H43" s="251"/>
      <c r="I43" s="243"/>
      <c r="J43" s="243"/>
      <c r="K43" s="243"/>
      <c r="L43" s="252"/>
      <c r="M43" s="252" t="s">
        <v>115</v>
      </c>
      <c r="N43" s="243"/>
      <c r="O43" s="244"/>
    </row>
    <row r="44" spans="1:15" ht="13.5">
      <c r="A44" s="253"/>
      <c r="B44" s="254"/>
      <c r="C44" s="254"/>
      <c r="D44" s="243"/>
      <c r="E44" s="125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25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117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118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119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2012-01-05T08:26:10Z</dcterms:created>
  <dcterms:modified xsi:type="dcterms:W3CDTF">2012-01-05T08:28:23Z</dcterms:modified>
  <cp:category/>
  <cp:version/>
  <cp:contentType/>
  <cp:contentStatus/>
</cp:coreProperties>
</file>