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<sst xmlns="http://schemas.openxmlformats.org/spreadsheetml/2006/main" count="1406" uniqueCount="155">
  <si>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</si>
  <si>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</si>
  <si>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</si>
  <si>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</si>
  <si>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</si>
  <si>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</si>
  <si>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</si>
  <si>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</si>
  <si>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</si>
  <si>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</si>
  <si>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</si>
  <si>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</si>
  <si>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</si>
  <si>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</si>
  <si>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</si>
  <si>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</si>
  <si>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</si>
  <si>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</si>
  <si>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</si>
  <si>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</si>
  <si>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</si>
  <si>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</si>
  <si>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</si>
  <si>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</si>
  <si>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</si>
  <si>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</si>
  <si>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</si>
  <si>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</si>
  <si>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</si>
  <si>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</si>
  <si>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</si>
  <si>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</si>
  <si>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</si>
  <si>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</si>
  <si>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</si>
  <si>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</si>
  <si>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</si>
  <si>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</si>
  <si>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</si>
  <si>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</si>
  <si>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</si>
  <si>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</si>
  <si>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</si>
  <si>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</si>
  <si>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</si>
  <si>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</si>
  <si>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</si>
  <si>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</si>
  <si>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</si>
  <si>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</si>
  <si>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</si>
  <si>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</si>
  <si>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</si>
  <si>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</si>
  <si>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</si>
  <si>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</si>
  <si>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</si>
  <si>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</si>
  <si>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</si>
  <si>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</si>
  <si>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</si>
  <si>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</si>
  <si>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</si>
  <si>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</si>
  <si>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</si>
  <si>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</si>
  <si>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</si>
  <si>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</si>
  <si>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</si>
  <si>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</si>
  <si>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</si>
  <si>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静岡県産業部労働政策室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</si>
  <si>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</si>
  <si>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</si>
  <si>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</si>
  <si>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</si>
  <si>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</si>
  <si>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</si>
  <si>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</si>
  <si>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</si>
  <si>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</si>
  <si>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</si>
  <si>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</si>
  <si>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</si>
  <si>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</si>
  <si>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</si>
  <si>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</si>
  <si>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</si>
  <si>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</si>
  <si>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</si>
  <si>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</si>
  <si>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</si>
  <si>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</si>
  <si>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</si>
  <si>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</si>
  <si>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</si>
  <si>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</si>
  <si>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</si>
  <si>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</si>
  <si>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</si>
  <si>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</si>
  <si>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</si>
  <si>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</si>
  <si>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</si>
  <si>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</si>
  <si>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　　　　※予定日は変更される場合があります。</t>
  </si>
  <si>
    <t>（　単　純　平　均　）</t>
  </si>
  <si>
    <t>-</t>
  </si>
  <si>
    <t xml:space="preserve"> 20 年 最 終 集 計</t>
  </si>
  <si>
    <t>東部県民生活センター　賀茂県民相談室</t>
  </si>
  <si>
    <t>　＊賃上げ一時金情報は、インターネットのホームページでご利用いただけます。</t>
  </si>
  <si>
    <t xml:space="preserve">  　　　　　　　　　   労働政策室ホームページ「しずおか労働福祉情報」のＵＲＬは下記のとおりです。</t>
  </si>
  <si>
    <t>● 春季賃上げ要求・妥結結果の推移（単純平均）</t>
  </si>
  <si>
    <t>賃上げ率
（％）</t>
  </si>
  <si>
    <t>　　　　夏季一時金情報：６月３日、６月１７日、７月１日、７月１５日、８月１４日</t>
  </si>
  <si>
    <t>　　　　年末一時金情報：１１月５日、１２月２日、１２月１６日、平成 ２２年１月８日</t>
  </si>
  <si>
    <t>　　　　春季賃上げ情報：平成２１年４月１日、４月１５日、４月３０日、５月２７日、７月８日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</si>
  <si>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</si>
  <si>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</si>
  <si>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X</t>
  </si>
  <si>
    <t>X</t>
  </si>
  <si>
    <t>平成21年　春季賃上げ要求・妥結速報(最終結果)</t>
  </si>
  <si>
    <t>21年 最終結果（A）</t>
  </si>
  <si>
    <t>20年 最終結果（B）</t>
  </si>
  <si>
    <t>静岡県東部県民生活センター</t>
  </si>
  <si>
    <t>東部</t>
  </si>
  <si>
    <t>【公表資料用】</t>
  </si>
  <si>
    <t>食料品･たばこ</t>
  </si>
  <si>
    <t>X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</si>
  <si>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</si>
  <si>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</si>
  <si>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</si>
  <si>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</si>
  <si>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</si>
  <si>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</si>
  <si>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</si>
  <si>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X</t>
  </si>
  <si>
    <t>鉄道業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</si>
  <si>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</si>
  <si>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</si>
  <si>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</si>
  <si>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</si>
  <si>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</si>
  <si>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 　　　　　　　　　   労働政策室ホームページ「しずおか労働福祉情報」のＵＲＬは下記のとおりです。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</si>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</sst>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  <numFmt numFmtId="195" formatCode="#,##0;&quot;△ &quot;#,##0"/>
    <numFmt numFmtId="196" formatCode="#,##0.0_);\(#,##0.0\)"/>
    <numFmt numFmtId="197" formatCode="0.0_);\(0.0\)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187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8" fontId="8" fillId="0" borderId="41" xfId="0" applyNumberFormat="1" applyFont="1" applyBorder="1" applyAlignment="1">
      <alignment horizontal="right"/>
    </xf>
    <xf numFmtId="187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8" fontId="8" fillId="0" borderId="42" xfId="0" applyNumberFormat="1" applyFont="1" applyBorder="1" applyAlignment="1">
      <alignment horizontal="right"/>
    </xf>
    <xf numFmtId="187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8" fontId="8" fillId="0" borderId="43" xfId="0" applyNumberFormat="1" applyFont="1" applyBorder="1" applyAlignment="1">
      <alignment horizontal="right"/>
    </xf>
    <xf numFmtId="187" fontId="8" fillId="0" borderId="44" xfId="0" applyNumberFormat="1" applyFont="1" applyBorder="1" applyAlignment="1">
      <alignment horizontal="right"/>
    </xf>
    <xf numFmtId="180" fontId="8" fillId="0" borderId="44" xfId="0" applyNumberFormat="1" applyFont="1" applyBorder="1" applyAlignment="1">
      <alignment horizontal="right"/>
    </xf>
    <xf numFmtId="188" fontId="8" fillId="0" borderId="44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84" fontId="8" fillId="0" borderId="45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3" xfId="0" applyNumberFormat="1" applyFont="1" applyFill="1" applyBorder="1" applyAlignment="1">
      <alignment horizontal="right" vertical="center"/>
    </xf>
    <xf numFmtId="0" fontId="10" fillId="0" borderId="46" xfId="0" applyFont="1" applyFill="1" applyBorder="1" applyAlignment="1" applyProtection="1">
      <alignment horizontal="center"/>
      <protection locked="0"/>
    </xf>
    <xf numFmtId="184" fontId="10" fillId="0" borderId="26" xfId="17" applyNumberFormat="1" applyFont="1" applyFill="1" applyBorder="1" applyAlignment="1">
      <alignment horizontal="center"/>
    </xf>
    <xf numFmtId="182" fontId="10" fillId="0" borderId="26" xfId="0" applyNumberFormat="1" applyFont="1" applyFill="1" applyBorder="1" applyAlignment="1">
      <alignment horizontal="center"/>
    </xf>
    <xf numFmtId="184" fontId="8" fillId="0" borderId="41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84" fontId="8" fillId="0" borderId="43" xfId="0" applyNumberFormat="1" applyFont="1" applyBorder="1" applyAlignment="1">
      <alignment horizontal="right"/>
    </xf>
    <xf numFmtId="184" fontId="8" fillId="0" borderId="44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0" fontId="8" fillId="0" borderId="25" xfId="0" applyNumberFormat="1" applyFont="1" applyFill="1" applyBorder="1" applyAlignment="1" applyProtection="1">
      <alignment horizontal="right" vertical="center"/>
      <protection locked="0"/>
    </xf>
    <xf numFmtId="180" fontId="8" fillId="0" borderId="34" xfId="0" applyNumberFormat="1" applyFont="1" applyFill="1" applyBorder="1" applyAlignment="1" applyProtection="1">
      <alignment horizontal="right" vertical="center"/>
      <protection locked="0"/>
    </xf>
    <xf numFmtId="180" fontId="8" fillId="0" borderId="19" xfId="0" applyNumberFormat="1" applyFont="1" applyFill="1" applyBorder="1" applyAlignment="1" applyProtection="1">
      <alignment horizontal="right" vertical="center"/>
      <protection locked="0"/>
    </xf>
    <xf numFmtId="180" fontId="8" fillId="0" borderId="31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44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7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8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/>
      <protection locked="0"/>
    </xf>
    <xf numFmtId="3" fontId="10" fillId="0" borderId="48" xfId="0" applyNumberFormat="1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 horizontal="right"/>
      <protection locked="0"/>
    </xf>
    <xf numFmtId="182" fontId="10" fillId="0" borderId="51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9" xfId="17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/>
      <protection locked="0"/>
    </xf>
    <xf numFmtId="40" fontId="10" fillId="0" borderId="49" xfId="17" applyNumberFormat="1" applyFont="1" applyFill="1" applyBorder="1" applyAlignment="1" applyProtection="1">
      <alignment/>
      <protection locked="0"/>
    </xf>
    <xf numFmtId="190" fontId="10" fillId="0" borderId="44" xfId="0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4" xfId="0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52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38" fontId="10" fillId="0" borderId="52" xfId="17" applyFont="1" applyFill="1" applyBorder="1" applyAlignment="1" applyProtection="1">
      <alignment horizontal="right"/>
      <protection locked="0"/>
    </xf>
    <xf numFmtId="191" fontId="10" fillId="0" borderId="17" xfId="0" applyNumberFormat="1" applyFont="1" applyFill="1" applyBorder="1" applyAlignment="1" applyProtection="1">
      <alignment/>
      <protection locked="0"/>
    </xf>
    <xf numFmtId="40" fontId="10" fillId="0" borderId="52" xfId="17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5" fontId="10" fillId="0" borderId="22" xfId="0" applyNumberFormat="1" applyFont="1" applyFill="1" applyBorder="1" applyAlignment="1" applyProtection="1">
      <alignment/>
      <protection locked="0"/>
    </xf>
    <xf numFmtId="38" fontId="10" fillId="0" borderId="22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184" fontId="10" fillId="0" borderId="14" xfId="17" applyNumberFormat="1" applyFont="1" applyFill="1" applyBorder="1" applyAlignment="1">
      <alignment horizontal="center"/>
    </xf>
    <xf numFmtId="190" fontId="10" fillId="0" borderId="24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/>
      <protection locked="0"/>
    </xf>
    <xf numFmtId="40" fontId="10" fillId="0" borderId="20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184" fontId="8" fillId="0" borderId="42" xfId="0" applyNumberFormat="1" applyFont="1" applyBorder="1" applyAlignment="1">
      <alignment horizontal="right" vertical="center"/>
    </xf>
    <xf numFmtId="0" fontId="10" fillId="0" borderId="47" xfId="17" applyNumberFormat="1" applyFont="1" applyFill="1" applyBorder="1" applyAlignment="1" applyProtection="1">
      <alignment horizontal="right"/>
      <protection locked="0"/>
    </xf>
    <xf numFmtId="190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45" xfId="17" applyNumberFormat="1" applyFont="1" applyFill="1" applyBorder="1" applyAlignment="1">
      <alignment horizontal="center"/>
    </xf>
    <xf numFmtId="0" fontId="10" fillId="0" borderId="38" xfId="17" applyNumberFormat="1" applyFont="1" applyFill="1" applyBorder="1" applyAlignment="1" applyProtection="1">
      <alignment horizontal="right"/>
      <protection locked="0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42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45" xfId="0" applyNumberFormat="1" applyFont="1" applyFill="1" applyBorder="1" applyAlignment="1">
      <alignment horizontal="center"/>
    </xf>
    <xf numFmtId="182" fontId="10" fillId="0" borderId="14" xfId="17" applyNumberFormat="1" applyFont="1" applyFill="1" applyBorder="1" applyAlignment="1">
      <alignment horizontal="center"/>
    </xf>
    <xf numFmtId="0" fontId="10" fillId="0" borderId="11" xfId="17" applyNumberFormat="1" applyFont="1" applyFill="1" applyBorder="1" applyAlignment="1" applyProtection="1">
      <alignment horizontal="right"/>
      <protection locked="0"/>
    </xf>
    <xf numFmtId="184" fontId="10" fillId="0" borderId="29" xfId="0" applyNumberFormat="1" applyFont="1" applyBorder="1" applyAlignment="1">
      <alignment horizontal="right"/>
    </xf>
    <xf numFmtId="194" fontId="10" fillId="0" borderId="5" xfId="0" applyNumberFormat="1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194" fontId="10" fillId="0" borderId="53" xfId="0" applyNumberFormat="1" applyFont="1" applyBorder="1" applyAlignment="1">
      <alignment horizontal="right"/>
    </xf>
    <xf numFmtId="195" fontId="10" fillId="0" borderId="5" xfId="0" applyNumberFormat="1" applyFont="1" applyBorder="1" applyAlignment="1">
      <alignment horizontal="right"/>
    </xf>
    <xf numFmtId="0" fontId="10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90" fontId="10" fillId="0" borderId="47" xfId="17" applyNumberFormat="1" applyFont="1" applyFill="1" applyBorder="1" applyAlignment="1" applyProtection="1">
      <alignment horizontal="right"/>
      <protection locked="0"/>
    </xf>
    <xf numFmtId="190" fontId="10" fillId="0" borderId="38" xfId="17" applyNumberFormat="1" applyFont="1" applyFill="1" applyBorder="1" applyAlignment="1" applyProtection="1">
      <alignment horizontal="right"/>
      <protection locked="0"/>
    </xf>
    <xf numFmtId="190" fontId="10" fillId="0" borderId="11" xfId="17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187" fontId="8" fillId="0" borderId="41" xfId="0" applyNumberFormat="1" applyFont="1" applyFill="1" applyBorder="1" applyAlignment="1">
      <alignment horizontal="right"/>
    </xf>
    <xf numFmtId="180" fontId="8" fillId="0" borderId="41" xfId="0" applyNumberFormat="1" applyFont="1" applyFill="1" applyBorder="1" applyAlignment="1">
      <alignment horizontal="right"/>
    </xf>
    <xf numFmtId="184" fontId="8" fillId="0" borderId="41" xfId="0" applyNumberFormat="1" applyFont="1" applyFill="1" applyBorder="1" applyAlignment="1">
      <alignment horizontal="right"/>
    </xf>
    <xf numFmtId="187" fontId="8" fillId="0" borderId="42" xfId="0" applyNumberFormat="1" applyFont="1" applyFill="1" applyBorder="1" applyAlignment="1">
      <alignment horizontal="right"/>
    </xf>
    <xf numFmtId="180" fontId="8" fillId="0" borderId="42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87" fontId="8" fillId="0" borderId="43" xfId="0" applyNumberFormat="1" applyFont="1" applyFill="1" applyBorder="1" applyAlignment="1">
      <alignment horizontal="right"/>
    </xf>
    <xf numFmtId="180" fontId="8" fillId="0" borderId="43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/>
    </xf>
    <xf numFmtId="187" fontId="8" fillId="0" borderId="44" xfId="0" applyNumberFormat="1" applyFont="1" applyFill="1" applyBorder="1" applyAlignment="1">
      <alignment horizontal="right"/>
    </xf>
    <xf numFmtId="180" fontId="8" fillId="0" borderId="44" xfId="0" applyNumberFormat="1" applyFont="1" applyFill="1" applyBorder="1" applyAlignment="1">
      <alignment horizontal="right"/>
    </xf>
    <xf numFmtId="184" fontId="8" fillId="0" borderId="44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84" fontId="8" fillId="0" borderId="3" xfId="0" applyNumberFormat="1" applyFont="1" applyFill="1" applyBorder="1" applyAlignment="1">
      <alignment horizontal="right"/>
    </xf>
    <xf numFmtId="187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>
      <alignment horizontal="right"/>
    </xf>
    <xf numFmtId="184" fontId="8" fillId="0" borderId="17" xfId="0" applyNumberFormat="1" applyFont="1" applyFill="1" applyBorder="1" applyAlignment="1">
      <alignment horizontal="right"/>
    </xf>
    <xf numFmtId="187" fontId="8" fillId="0" borderId="20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184" fontId="8" fillId="0" borderId="20" xfId="0" applyNumberFormat="1" applyFont="1" applyFill="1" applyBorder="1" applyAlignment="1">
      <alignment horizontal="right"/>
    </xf>
    <xf numFmtId="194" fontId="10" fillId="0" borderId="5" xfId="0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184" fontId="10" fillId="0" borderId="29" xfId="0" applyNumberFormat="1" applyFont="1" applyFill="1" applyBorder="1" applyAlignment="1">
      <alignment horizontal="right"/>
    </xf>
    <xf numFmtId="194" fontId="10" fillId="0" borderId="53" xfId="0" applyNumberFormat="1" applyFont="1" applyFill="1" applyBorder="1" applyAlignment="1">
      <alignment horizontal="right"/>
    </xf>
    <xf numFmtId="195" fontId="10" fillId="0" borderId="5" xfId="0" applyNumberFormat="1" applyFont="1" applyFill="1" applyBorder="1" applyAlignment="1">
      <alignment horizontal="right"/>
    </xf>
    <xf numFmtId="180" fontId="8" fillId="0" borderId="57" xfId="0" applyNumberFormat="1" applyFont="1" applyFill="1" applyBorder="1" applyAlignment="1" applyProtection="1">
      <alignment horizontal="right" vertical="center"/>
      <protection locked="0"/>
    </xf>
    <xf numFmtId="189" fontId="10" fillId="0" borderId="47" xfId="17" applyNumberFormat="1" applyFont="1" applyFill="1" applyBorder="1" applyAlignment="1" applyProtection="1">
      <alignment horizontal="right"/>
      <protection locked="0"/>
    </xf>
    <xf numFmtId="189" fontId="10" fillId="0" borderId="38" xfId="17" applyNumberFormat="1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184" fontId="10" fillId="0" borderId="29" xfId="17" applyNumberFormat="1" applyFont="1" applyFill="1" applyBorder="1" applyAlignment="1">
      <alignment horizontal="center"/>
    </xf>
    <xf numFmtId="187" fontId="10" fillId="0" borderId="53" xfId="0" applyNumberFormat="1" applyFont="1" applyBorder="1" applyAlignment="1">
      <alignment horizontal="right"/>
    </xf>
    <xf numFmtId="182" fontId="10" fillId="0" borderId="29" xfId="0" applyNumberFormat="1" applyFont="1" applyFill="1" applyBorder="1" applyAlignment="1">
      <alignment horizontal="center"/>
    </xf>
    <xf numFmtId="190" fontId="10" fillId="0" borderId="22" xfId="0" applyNumberFormat="1" applyFont="1" applyFill="1" applyBorder="1" applyAlignment="1" applyProtection="1">
      <alignment/>
      <protection locked="0"/>
    </xf>
    <xf numFmtId="184" fontId="10" fillId="0" borderId="23" xfId="17" applyNumberFormat="1" applyFont="1" applyFill="1" applyBorder="1" applyAlignment="1">
      <alignment horizontal="center"/>
    </xf>
    <xf numFmtId="189" fontId="10" fillId="0" borderId="24" xfId="17" applyNumberFormat="1" applyFont="1" applyFill="1" applyBorder="1" applyAlignment="1" applyProtection="1">
      <alignment horizontal="right"/>
      <protection locked="0"/>
    </xf>
    <xf numFmtId="191" fontId="10" fillId="0" borderId="22" xfId="0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9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7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4" t="s">
        <v>121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18.75">
      <c r="B3" s="224" t="s">
        <v>106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2:18" ht="12.75" thickBot="1">
      <c r="B4" s="225" t="s">
        <v>47</v>
      </c>
      <c r="C4" s="225"/>
      <c r="D4" s="225"/>
      <c r="E4" s="58"/>
      <c r="F4" s="58"/>
      <c r="G4" s="58"/>
      <c r="H4" s="58"/>
      <c r="I4" s="58"/>
      <c r="J4" s="58"/>
      <c r="K4" s="60"/>
      <c r="L4" s="58"/>
      <c r="M4" s="58"/>
      <c r="N4" s="58"/>
      <c r="O4" s="226" t="s">
        <v>71</v>
      </c>
      <c r="P4" s="226"/>
      <c r="Q4" s="226"/>
      <c r="R4" s="22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8" t="s">
        <v>48</v>
      </c>
      <c r="K6" s="219"/>
      <c r="L6" s="22"/>
      <c r="M6" s="22"/>
      <c r="N6" s="22"/>
      <c r="O6" s="22"/>
      <c r="P6" s="22"/>
      <c r="Q6" s="218" t="s">
        <v>48</v>
      </c>
      <c r="R6" s="219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220" t="s">
        <v>0</v>
      </c>
      <c r="D8" s="221"/>
      <c r="E8" s="110">
        <v>38.2</v>
      </c>
      <c r="F8" s="111">
        <v>269193</v>
      </c>
      <c r="G8" s="112">
        <v>244</v>
      </c>
      <c r="H8" s="111">
        <v>6609</v>
      </c>
      <c r="I8" s="141">
        <v>2.46</v>
      </c>
      <c r="J8" s="147">
        <v>6587</v>
      </c>
      <c r="K8" s="132">
        <f>IF(U8=TRUE,"-",ROUND((H8-J8)/J8*100,2))</f>
        <v>0.33</v>
      </c>
      <c r="L8" s="110">
        <v>38.2</v>
      </c>
      <c r="M8" s="111">
        <v>269459</v>
      </c>
      <c r="N8" s="111">
        <v>235</v>
      </c>
      <c r="O8" s="111">
        <v>3803</v>
      </c>
      <c r="P8" s="141">
        <v>1.41</v>
      </c>
      <c r="Q8" s="147">
        <v>4698</v>
      </c>
      <c r="R8" s="47">
        <f>IF(W8=TRUE,"-",ROUND((O8-Q8)/Q8*100,2))</f>
        <v>-19.05</v>
      </c>
      <c r="T8" s="45">
        <f>ROUND((H8-J8)/J8*100,2)</f>
        <v>0.33</v>
      </c>
      <c r="U8" s="45" t="b">
        <f>ISERROR(T8)</f>
        <v>0</v>
      </c>
      <c r="V8" s="45">
        <f>ROUND((O8-Q8)/Q8*100,2)</f>
        <v>-19.05</v>
      </c>
      <c r="W8" s="45" t="b">
        <f>ISERROR(V8)</f>
        <v>0</v>
      </c>
    </row>
    <row r="9" spans="2:23" s="45" customFormat="1" ht="12">
      <c r="B9" s="104"/>
      <c r="C9" s="48"/>
      <c r="D9" s="49" t="s">
        <v>37</v>
      </c>
      <c r="E9" s="113">
        <v>38.6</v>
      </c>
      <c r="F9" s="114">
        <v>273777</v>
      </c>
      <c r="G9" s="115">
        <v>21</v>
      </c>
      <c r="H9" s="114">
        <v>6167</v>
      </c>
      <c r="I9" s="142">
        <v>2.25</v>
      </c>
      <c r="J9" s="148">
        <v>6334</v>
      </c>
      <c r="K9" s="133">
        <f>IF(U9=TRUE,"-",ROUND((H9-J9)/J9*100,2))</f>
        <v>-2.64</v>
      </c>
      <c r="L9" s="113">
        <v>38.6</v>
      </c>
      <c r="M9" s="114">
        <v>273777</v>
      </c>
      <c r="N9" s="114">
        <v>21</v>
      </c>
      <c r="O9" s="114">
        <v>4387</v>
      </c>
      <c r="P9" s="142">
        <v>1.6</v>
      </c>
      <c r="Q9" s="148">
        <v>5061</v>
      </c>
      <c r="R9" s="50">
        <f>IF(W9=TRUE,"-",ROUND((O9-Q9)/Q9*100,2))</f>
        <v>-13.32</v>
      </c>
      <c r="T9" s="45">
        <f aca="true" t="shared" si="0" ref="T9:T62">ROUND((H9-J9)/J9*100,2)</f>
        <v>-2.64</v>
      </c>
      <c r="U9" s="45" t="b">
        <f aca="true" t="shared" si="1" ref="U9:U62">ISERROR(T9)</f>
        <v>0</v>
      </c>
      <c r="V9" s="45">
        <f aca="true" t="shared" si="2" ref="V9:V62">ROUND((O9-Q9)/Q9*100,2)</f>
        <v>-13.32</v>
      </c>
      <c r="W9" s="45" t="b">
        <f aca="true" t="shared" si="3" ref="W9:W62">ISERROR(V9)</f>
        <v>0</v>
      </c>
    </row>
    <row r="10" spans="2:23" s="45" customFormat="1" ht="12">
      <c r="B10" s="104"/>
      <c r="C10" s="48"/>
      <c r="D10" s="49" t="s">
        <v>80</v>
      </c>
      <c r="E10" s="113">
        <v>42.1</v>
      </c>
      <c r="F10" s="114">
        <v>238052</v>
      </c>
      <c r="G10" s="115">
        <v>7</v>
      </c>
      <c r="H10" s="114">
        <v>8454</v>
      </c>
      <c r="I10" s="193">
        <v>3.55</v>
      </c>
      <c r="J10" s="148">
        <v>5952</v>
      </c>
      <c r="K10" s="133">
        <f aca="true" t="shared" si="4" ref="K10:K62">IF(U10=TRUE,"-",ROUND((H10-J10)/J10*100,2))</f>
        <v>42.04</v>
      </c>
      <c r="L10" s="113">
        <v>42.1</v>
      </c>
      <c r="M10" s="114">
        <v>238052</v>
      </c>
      <c r="N10" s="114">
        <v>7</v>
      </c>
      <c r="O10" s="114">
        <v>2385</v>
      </c>
      <c r="P10" s="142">
        <v>1</v>
      </c>
      <c r="Q10" s="148">
        <v>2953</v>
      </c>
      <c r="R10" s="50">
        <f aca="true" t="shared" si="5" ref="R10:R62">IF(W10=TRUE,"-",ROUND((O10-Q10)/Q10*100,2))</f>
        <v>-19.23</v>
      </c>
      <c r="T10" s="45">
        <f t="shared" si="0"/>
        <v>42.04</v>
      </c>
      <c r="U10" s="45" t="b">
        <f t="shared" si="1"/>
        <v>0</v>
      </c>
      <c r="V10" s="45">
        <f t="shared" si="2"/>
        <v>-19.23</v>
      </c>
      <c r="W10" s="45" t="b">
        <f t="shared" si="3"/>
        <v>0</v>
      </c>
    </row>
    <row r="11" spans="2:23" s="45" customFormat="1" ht="12">
      <c r="B11" s="104"/>
      <c r="C11" s="48"/>
      <c r="D11" s="49" t="s">
        <v>85</v>
      </c>
      <c r="E11" s="113">
        <v>38.2</v>
      </c>
      <c r="F11" s="114">
        <v>247333</v>
      </c>
      <c r="G11" s="115">
        <v>4</v>
      </c>
      <c r="H11" s="114">
        <v>5304</v>
      </c>
      <c r="I11" s="193">
        <v>2.14</v>
      </c>
      <c r="J11" s="148">
        <v>6084</v>
      </c>
      <c r="K11" s="133">
        <f t="shared" si="4"/>
        <v>-12.82</v>
      </c>
      <c r="L11" s="113">
        <v>38.7</v>
      </c>
      <c r="M11" s="114">
        <v>240376</v>
      </c>
      <c r="N11" s="114" t="s">
        <v>119</v>
      </c>
      <c r="O11" s="114">
        <v>2940</v>
      </c>
      <c r="P11" s="142">
        <v>1.22</v>
      </c>
      <c r="Q11" s="148">
        <v>3404</v>
      </c>
      <c r="R11" s="50">
        <f t="shared" si="5"/>
        <v>-13.63</v>
      </c>
      <c r="T11" s="45">
        <f t="shared" si="0"/>
        <v>-12.82</v>
      </c>
      <c r="U11" s="45" t="b">
        <f t="shared" si="1"/>
        <v>0</v>
      </c>
      <c r="V11" s="45">
        <f t="shared" si="2"/>
        <v>-13.63</v>
      </c>
      <c r="W11" s="45" t="b">
        <f t="shared" si="3"/>
        <v>0</v>
      </c>
    </row>
    <row r="12" spans="2:23" s="45" customFormat="1" ht="12">
      <c r="B12" s="104"/>
      <c r="C12" s="48"/>
      <c r="D12" s="49" t="s">
        <v>86</v>
      </c>
      <c r="E12" s="113">
        <v>38</v>
      </c>
      <c r="F12" s="114">
        <v>265379</v>
      </c>
      <c r="G12" s="115">
        <v>26</v>
      </c>
      <c r="H12" s="114">
        <v>5784</v>
      </c>
      <c r="I12" s="142">
        <v>2.18</v>
      </c>
      <c r="J12" s="148">
        <v>6277</v>
      </c>
      <c r="K12" s="133">
        <f t="shared" si="4"/>
        <v>-7.85</v>
      </c>
      <c r="L12" s="113">
        <v>38</v>
      </c>
      <c r="M12" s="114">
        <v>265379</v>
      </c>
      <c r="N12" s="114">
        <v>26</v>
      </c>
      <c r="O12" s="114">
        <v>3922</v>
      </c>
      <c r="P12" s="142">
        <v>1.48</v>
      </c>
      <c r="Q12" s="148">
        <v>4138</v>
      </c>
      <c r="R12" s="50">
        <f t="shared" si="5"/>
        <v>-5.22</v>
      </c>
      <c r="T12" s="45">
        <f t="shared" si="0"/>
        <v>-7.85</v>
      </c>
      <c r="U12" s="45" t="b">
        <f t="shared" si="1"/>
        <v>0</v>
      </c>
      <c r="V12" s="45">
        <f t="shared" si="2"/>
        <v>-5.22</v>
      </c>
      <c r="W12" s="45" t="b">
        <f t="shared" si="3"/>
        <v>0</v>
      </c>
    </row>
    <row r="13" spans="2:23" s="45" customFormat="1" ht="12">
      <c r="B13" s="104"/>
      <c r="C13" s="48"/>
      <c r="D13" s="49" t="s">
        <v>97</v>
      </c>
      <c r="E13" s="113">
        <v>38.4</v>
      </c>
      <c r="F13" s="114">
        <v>244823</v>
      </c>
      <c r="G13" s="115">
        <v>8</v>
      </c>
      <c r="H13" s="114">
        <v>4905</v>
      </c>
      <c r="I13" s="142">
        <v>2</v>
      </c>
      <c r="J13" s="148">
        <v>4799</v>
      </c>
      <c r="K13" s="133">
        <f t="shared" si="4"/>
        <v>2.21</v>
      </c>
      <c r="L13" s="113">
        <v>37.9</v>
      </c>
      <c r="M13" s="114">
        <v>245828</v>
      </c>
      <c r="N13" s="114">
        <v>7</v>
      </c>
      <c r="O13" s="114">
        <v>2265</v>
      </c>
      <c r="P13" s="142">
        <v>0.92</v>
      </c>
      <c r="Q13" s="148">
        <v>3377</v>
      </c>
      <c r="R13" s="50">
        <f t="shared" si="5"/>
        <v>-32.93</v>
      </c>
      <c r="T13" s="45">
        <f t="shared" si="0"/>
        <v>2.21</v>
      </c>
      <c r="U13" s="45" t="b">
        <f t="shared" si="1"/>
        <v>0</v>
      </c>
      <c r="V13" s="45">
        <f t="shared" si="2"/>
        <v>-32.93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3">
        <v>37.4</v>
      </c>
      <c r="F14" s="114">
        <v>297050</v>
      </c>
      <c r="G14" s="115">
        <v>28</v>
      </c>
      <c r="H14" s="114">
        <v>6770</v>
      </c>
      <c r="I14" s="142">
        <v>2.28</v>
      </c>
      <c r="J14" s="148">
        <v>7168</v>
      </c>
      <c r="K14" s="133">
        <f t="shared" si="4"/>
        <v>-5.55</v>
      </c>
      <c r="L14" s="113">
        <v>37.4</v>
      </c>
      <c r="M14" s="114">
        <v>297050</v>
      </c>
      <c r="N14" s="114">
        <v>28</v>
      </c>
      <c r="O14" s="114">
        <v>5203</v>
      </c>
      <c r="P14" s="142">
        <v>1.75</v>
      </c>
      <c r="Q14" s="148">
        <v>5745</v>
      </c>
      <c r="R14" s="50">
        <f t="shared" si="5"/>
        <v>-9.43</v>
      </c>
      <c r="T14" s="45">
        <f t="shared" si="0"/>
        <v>-5.55</v>
      </c>
      <c r="U14" s="45" t="b">
        <f t="shared" si="1"/>
        <v>0</v>
      </c>
      <c r="V14" s="45">
        <f t="shared" si="2"/>
        <v>-9.43</v>
      </c>
      <c r="W14" s="45" t="b">
        <f t="shared" si="3"/>
        <v>0</v>
      </c>
    </row>
    <row r="15" spans="2:23" s="45" customFormat="1" ht="12">
      <c r="B15" s="101"/>
      <c r="C15" s="48"/>
      <c r="D15" s="49" t="s">
        <v>38</v>
      </c>
      <c r="E15" s="113" t="s">
        <v>107</v>
      </c>
      <c r="F15" s="114" t="s">
        <v>107</v>
      </c>
      <c r="G15" s="115" t="s">
        <v>107</v>
      </c>
      <c r="H15" s="114" t="s">
        <v>107</v>
      </c>
      <c r="I15" s="142" t="s">
        <v>107</v>
      </c>
      <c r="J15" s="148" t="s">
        <v>107</v>
      </c>
      <c r="K15" s="133" t="str">
        <f t="shared" si="4"/>
        <v>-</v>
      </c>
      <c r="L15" s="113" t="s">
        <v>107</v>
      </c>
      <c r="M15" s="114" t="s">
        <v>107</v>
      </c>
      <c r="N15" s="114" t="s">
        <v>107</v>
      </c>
      <c r="O15" s="114" t="s">
        <v>107</v>
      </c>
      <c r="P15" s="142" t="s">
        <v>107</v>
      </c>
      <c r="Q15" s="148" t="s">
        <v>107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3">
        <v>35.8</v>
      </c>
      <c r="F16" s="114">
        <v>273774</v>
      </c>
      <c r="G16" s="115">
        <v>5</v>
      </c>
      <c r="H16" s="114">
        <v>6073</v>
      </c>
      <c r="I16" s="142">
        <v>2.22</v>
      </c>
      <c r="J16" s="148">
        <v>5991</v>
      </c>
      <c r="K16" s="133">
        <f t="shared" si="4"/>
        <v>1.37</v>
      </c>
      <c r="L16" s="113">
        <v>35.8</v>
      </c>
      <c r="M16" s="114">
        <v>273774</v>
      </c>
      <c r="N16" s="114">
        <v>5</v>
      </c>
      <c r="O16" s="114">
        <v>5064</v>
      </c>
      <c r="P16" s="142">
        <v>1.85</v>
      </c>
      <c r="Q16" s="148">
        <v>5069</v>
      </c>
      <c r="R16" s="50">
        <f t="shared" si="5"/>
        <v>-0.1</v>
      </c>
      <c r="T16" s="45">
        <f t="shared" si="0"/>
        <v>1.37</v>
      </c>
      <c r="U16" s="45" t="b">
        <f t="shared" si="1"/>
        <v>0</v>
      </c>
      <c r="V16" s="45">
        <f t="shared" si="2"/>
        <v>-0.1</v>
      </c>
      <c r="W16" s="45" t="b">
        <f t="shared" si="3"/>
        <v>0</v>
      </c>
    </row>
    <row r="17" spans="2:23" s="45" customFormat="1" ht="12">
      <c r="B17" s="101"/>
      <c r="C17" s="48"/>
      <c r="D17" s="49" t="s">
        <v>87</v>
      </c>
      <c r="E17" s="113">
        <v>38</v>
      </c>
      <c r="F17" s="114">
        <v>263652</v>
      </c>
      <c r="G17" s="115">
        <v>5</v>
      </c>
      <c r="H17" s="114">
        <v>3714</v>
      </c>
      <c r="I17" s="142">
        <v>1.41</v>
      </c>
      <c r="J17" s="148">
        <v>5541</v>
      </c>
      <c r="K17" s="133">
        <f t="shared" si="4"/>
        <v>-32.97</v>
      </c>
      <c r="L17" s="113">
        <v>38</v>
      </c>
      <c r="M17" s="114">
        <v>263652</v>
      </c>
      <c r="N17" s="114">
        <v>5</v>
      </c>
      <c r="O17" s="114">
        <v>2941</v>
      </c>
      <c r="P17" s="142">
        <v>1.12</v>
      </c>
      <c r="Q17" s="148">
        <v>4510</v>
      </c>
      <c r="R17" s="50">
        <f t="shared" si="5"/>
        <v>-34.79</v>
      </c>
      <c r="T17" s="45">
        <f t="shared" si="0"/>
        <v>-32.97</v>
      </c>
      <c r="U17" s="45" t="b">
        <f t="shared" si="1"/>
        <v>0</v>
      </c>
      <c r="V17" s="45">
        <f t="shared" si="2"/>
        <v>-34.79</v>
      </c>
      <c r="W17" s="45" t="b">
        <f t="shared" si="3"/>
        <v>0</v>
      </c>
    </row>
    <row r="18" spans="2:23" s="45" customFormat="1" ht="12">
      <c r="B18" s="101"/>
      <c r="C18" s="48"/>
      <c r="D18" s="49" t="s">
        <v>88</v>
      </c>
      <c r="E18" s="113">
        <v>42.5</v>
      </c>
      <c r="F18" s="114">
        <v>276466</v>
      </c>
      <c r="G18" s="115">
        <v>5</v>
      </c>
      <c r="H18" s="114">
        <v>16808</v>
      </c>
      <c r="I18" s="142">
        <v>6.08</v>
      </c>
      <c r="J18" s="148">
        <v>5037</v>
      </c>
      <c r="K18" s="133">
        <f t="shared" si="4"/>
        <v>233.69</v>
      </c>
      <c r="L18" s="113">
        <v>42.5</v>
      </c>
      <c r="M18" s="114">
        <v>276466</v>
      </c>
      <c r="N18" s="114">
        <v>5</v>
      </c>
      <c r="O18" s="114">
        <v>2908</v>
      </c>
      <c r="P18" s="142">
        <v>1.05</v>
      </c>
      <c r="Q18" s="148">
        <v>2625</v>
      </c>
      <c r="R18" s="50">
        <f t="shared" si="5"/>
        <v>10.78</v>
      </c>
      <c r="T18" s="45">
        <f t="shared" si="0"/>
        <v>233.69</v>
      </c>
      <c r="U18" s="45" t="b">
        <f t="shared" si="1"/>
        <v>0</v>
      </c>
      <c r="V18" s="45">
        <f t="shared" si="2"/>
        <v>10.78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3">
        <v>37.9</v>
      </c>
      <c r="F19" s="114">
        <v>250700</v>
      </c>
      <c r="G19" s="115" t="s">
        <v>120</v>
      </c>
      <c r="H19" s="114">
        <v>7000</v>
      </c>
      <c r="I19" s="142">
        <v>2.79</v>
      </c>
      <c r="J19" s="148">
        <v>6900</v>
      </c>
      <c r="K19" s="133">
        <f t="shared" si="4"/>
        <v>1.45</v>
      </c>
      <c r="L19" s="113">
        <v>37.9</v>
      </c>
      <c r="M19" s="114">
        <v>250700</v>
      </c>
      <c r="N19" s="114" t="s">
        <v>119</v>
      </c>
      <c r="O19" s="114">
        <v>0</v>
      </c>
      <c r="P19" s="142">
        <v>0</v>
      </c>
      <c r="Q19" s="148">
        <v>4870</v>
      </c>
      <c r="R19" s="50">
        <f t="shared" si="5"/>
        <v>-100</v>
      </c>
      <c r="T19" s="45">
        <f t="shared" si="0"/>
        <v>1.45</v>
      </c>
      <c r="U19" s="45" t="b">
        <f t="shared" si="1"/>
        <v>0</v>
      </c>
      <c r="V19" s="45">
        <f t="shared" si="2"/>
        <v>-100</v>
      </c>
      <c r="W19" s="45" t="b">
        <f t="shared" si="3"/>
        <v>0</v>
      </c>
    </row>
    <row r="20" spans="2:23" s="45" customFormat="1" ht="12">
      <c r="B20" s="101" t="s">
        <v>4</v>
      </c>
      <c r="C20" s="48"/>
      <c r="D20" s="49" t="s">
        <v>5</v>
      </c>
      <c r="E20" s="113">
        <v>39</v>
      </c>
      <c r="F20" s="114">
        <v>287485</v>
      </c>
      <c r="G20" s="115">
        <v>7</v>
      </c>
      <c r="H20" s="114">
        <v>5338</v>
      </c>
      <c r="I20" s="142">
        <v>1.86</v>
      </c>
      <c r="J20" s="148">
        <v>5936</v>
      </c>
      <c r="K20" s="133">
        <f t="shared" si="4"/>
        <v>-10.07</v>
      </c>
      <c r="L20" s="113">
        <v>39</v>
      </c>
      <c r="M20" s="114">
        <v>287485</v>
      </c>
      <c r="N20" s="114">
        <v>7</v>
      </c>
      <c r="O20" s="114">
        <v>4136</v>
      </c>
      <c r="P20" s="142">
        <v>1.44</v>
      </c>
      <c r="Q20" s="148">
        <v>4954</v>
      </c>
      <c r="R20" s="50">
        <f t="shared" si="5"/>
        <v>-16.51</v>
      </c>
      <c r="T20" s="45">
        <f t="shared" si="0"/>
        <v>-10.07</v>
      </c>
      <c r="U20" s="45" t="b">
        <f t="shared" si="1"/>
        <v>0</v>
      </c>
      <c r="V20" s="45">
        <f t="shared" si="2"/>
        <v>-16.51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3">
        <v>38.2</v>
      </c>
      <c r="F21" s="114">
        <v>272650</v>
      </c>
      <c r="G21" s="115">
        <v>12</v>
      </c>
      <c r="H21" s="114">
        <v>4931</v>
      </c>
      <c r="I21" s="142">
        <v>1.81</v>
      </c>
      <c r="J21" s="148">
        <v>5808</v>
      </c>
      <c r="K21" s="133">
        <f t="shared" si="4"/>
        <v>-15.1</v>
      </c>
      <c r="L21" s="113">
        <v>38.5</v>
      </c>
      <c r="M21" s="114">
        <v>271730</v>
      </c>
      <c r="N21" s="114">
        <v>10</v>
      </c>
      <c r="O21" s="114">
        <v>3476</v>
      </c>
      <c r="P21" s="142">
        <v>1.28</v>
      </c>
      <c r="Q21" s="148">
        <v>4295</v>
      </c>
      <c r="R21" s="50">
        <f t="shared" si="5"/>
        <v>-19.07</v>
      </c>
      <c r="T21" s="45">
        <f t="shared" si="0"/>
        <v>-15.1</v>
      </c>
      <c r="U21" s="45" t="b">
        <f t="shared" si="1"/>
        <v>0</v>
      </c>
      <c r="V21" s="45">
        <f t="shared" si="2"/>
        <v>-19.07</v>
      </c>
      <c r="W21" s="45" t="b">
        <f t="shared" si="3"/>
        <v>0</v>
      </c>
    </row>
    <row r="22" spans="2:23" s="45" customFormat="1" ht="12">
      <c r="B22" s="101"/>
      <c r="C22" s="48"/>
      <c r="D22" s="49" t="s">
        <v>84</v>
      </c>
      <c r="E22" s="113">
        <v>38.3</v>
      </c>
      <c r="F22" s="114">
        <v>273269</v>
      </c>
      <c r="G22" s="115">
        <v>22</v>
      </c>
      <c r="H22" s="114">
        <v>8563</v>
      </c>
      <c r="I22" s="142">
        <v>3.13</v>
      </c>
      <c r="J22" s="148">
        <v>11146</v>
      </c>
      <c r="K22" s="133">
        <f t="shared" si="4"/>
        <v>-23.17</v>
      </c>
      <c r="L22" s="113">
        <v>38.4</v>
      </c>
      <c r="M22" s="114">
        <v>271962</v>
      </c>
      <c r="N22" s="114">
        <v>20</v>
      </c>
      <c r="O22" s="114">
        <v>3675</v>
      </c>
      <c r="P22" s="142">
        <v>1.35</v>
      </c>
      <c r="Q22" s="148">
        <v>5168</v>
      </c>
      <c r="R22" s="50">
        <f t="shared" si="5"/>
        <v>-28.89</v>
      </c>
      <c r="T22" s="45">
        <f t="shared" si="0"/>
        <v>-23.17</v>
      </c>
      <c r="U22" s="45" t="b">
        <f t="shared" si="1"/>
        <v>0</v>
      </c>
      <c r="V22" s="45">
        <f t="shared" si="2"/>
        <v>-28.89</v>
      </c>
      <c r="W22" s="45" t="b">
        <f t="shared" si="3"/>
        <v>0</v>
      </c>
    </row>
    <row r="23" spans="2:23" s="45" customFormat="1" ht="12">
      <c r="B23" s="101"/>
      <c r="C23" s="48"/>
      <c r="D23" s="49" t="s">
        <v>83</v>
      </c>
      <c r="E23" s="113">
        <v>37.4</v>
      </c>
      <c r="F23" s="114">
        <v>278233</v>
      </c>
      <c r="G23" s="115">
        <v>5</v>
      </c>
      <c r="H23" s="114">
        <v>7880</v>
      </c>
      <c r="I23" s="142">
        <v>2.83</v>
      </c>
      <c r="J23" s="148">
        <v>7316</v>
      </c>
      <c r="K23" s="133">
        <f t="shared" si="4"/>
        <v>7.71</v>
      </c>
      <c r="L23" s="113">
        <v>37.4</v>
      </c>
      <c r="M23" s="114">
        <v>278233</v>
      </c>
      <c r="N23" s="114">
        <v>5</v>
      </c>
      <c r="O23" s="114">
        <v>5610</v>
      </c>
      <c r="P23" s="142">
        <v>2.02</v>
      </c>
      <c r="Q23" s="148">
        <v>5745</v>
      </c>
      <c r="R23" s="50">
        <f t="shared" si="5"/>
        <v>-2.35</v>
      </c>
      <c r="T23" s="45">
        <f t="shared" si="0"/>
        <v>7.71</v>
      </c>
      <c r="U23" s="45" t="b">
        <f t="shared" si="1"/>
        <v>0</v>
      </c>
      <c r="V23" s="45">
        <f t="shared" si="2"/>
        <v>-2.35</v>
      </c>
      <c r="W23" s="45" t="b">
        <f t="shared" si="3"/>
        <v>0</v>
      </c>
    </row>
    <row r="24" spans="2:23" s="45" customFormat="1" ht="12">
      <c r="B24" s="101"/>
      <c r="C24" s="48"/>
      <c r="D24" s="49" t="s">
        <v>81</v>
      </c>
      <c r="E24" s="113">
        <v>38.3</v>
      </c>
      <c r="F24" s="114">
        <v>264584</v>
      </c>
      <c r="G24" s="115">
        <v>13</v>
      </c>
      <c r="H24" s="114">
        <v>4767</v>
      </c>
      <c r="I24" s="142">
        <v>1.8</v>
      </c>
      <c r="J24" s="148">
        <v>5303</v>
      </c>
      <c r="K24" s="133">
        <f t="shared" si="4"/>
        <v>-10.11</v>
      </c>
      <c r="L24" s="113">
        <v>38.3</v>
      </c>
      <c r="M24" s="114">
        <v>264584</v>
      </c>
      <c r="N24" s="114">
        <v>13</v>
      </c>
      <c r="O24" s="114">
        <v>2553</v>
      </c>
      <c r="P24" s="142">
        <v>0.96</v>
      </c>
      <c r="Q24" s="148">
        <v>4362</v>
      </c>
      <c r="R24" s="50">
        <f t="shared" si="5"/>
        <v>-41.47</v>
      </c>
      <c r="T24" s="45">
        <f t="shared" si="0"/>
        <v>-10.11</v>
      </c>
      <c r="U24" s="45" t="b">
        <f t="shared" si="1"/>
        <v>0</v>
      </c>
      <c r="V24" s="45">
        <f t="shared" si="2"/>
        <v>-41.47</v>
      </c>
      <c r="W24" s="45" t="b">
        <f t="shared" si="3"/>
        <v>0</v>
      </c>
    </row>
    <row r="25" spans="2:23" s="45" customFormat="1" ht="12">
      <c r="B25" s="101"/>
      <c r="C25" s="48"/>
      <c r="D25" s="49" t="s">
        <v>82</v>
      </c>
      <c r="E25" s="113">
        <v>38.5</v>
      </c>
      <c r="F25" s="114">
        <v>303670</v>
      </c>
      <c r="G25" s="115" t="s">
        <v>120</v>
      </c>
      <c r="H25" s="114">
        <v>10000</v>
      </c>
      <c r="I25" s="142">
        <v>3.29</v>
      </c>
      <c r="J25" s="148">
        <v>6567</v>
      </c>
      <c r="K25" s="133">
        <f t="shared" si="4"/>
        <v>52.28</v>
      </c>
      <c r="L25" s="113">
        <v>38.5</v>
      </c>
      <c r="M25" s="114">
        <v>303670</v>
      </c>
      <c r="N25" s="114" t="s">
        <v>119</v>
      </c>
      <c r="O25" s="114">
        <v>5500</v>
      </c>
      <c r="P25" s="142">
        <v>1.81</v>
      </c>
      <c r="Q25" s="148">
        <v>5367</v>
      </c>
      <c r="R25" s="50">
        <f t="shared" si="5"/>
        <v>2.48</v>
      </c>
      <c r="T25" s="45">
        <f t="shared" si="0"/>
        <v>52.28</v>
      </c>
      <c r="U25" s="45" t="b">
        <f t="shared" si="1"/>
        <v>0</v>
      </c>
      <c r="V25" s="45">
        <f t="shared" si="2"/>
        <v>2.48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3">
        <v>37.4</v>
      </c>
      <c r="F26" s="114">
        <v>259738</v>
      </c>
      <c r="G26" s="115">
        <v>64</v>
      </c>
      <c r="H26" s="114">
        <v>6840</v>
      </c>
      <c r="I26" s="142">
        <v>2.63</v>
      </c>
      <c r="J26" s="148">
        <v>5814</v>
      </c>
      <c r="K26" s="133">
        <f t="shared" si="4"/>
        <v>17.65</v>
      </c>
      <c r="L26" s="113">
        <v>37.3</v>
      </c>
      <c r="M26" s="114">
        <v>260592</v>
      </c>
      <c r="N26" s="114">
        <v>61</v>
      </c>
      <c r="O26" s="114">
        <v>3609</v>
      </c>
      <c r="P26" s="142">
        <v>1.38</v>
      </c>
      <c r="Q26" s="148">
        <v>4663</v>
      </c>
      <c r="R26" s="50">
        <f t="shared" si="5"/>
        <v>-22.6</v>
      </c>
      <c r="T26" s="45">
        <f t="shared" si="0"/>
        <v>17.65</v>
      </c>
      <c r="U26" s="45" t="b">
        <f t="shared" si="1"/>
        <v>0</v>
      </c>
      <c r="V26" s="45">
        <f t="shared" si="2"/>
        <v>-22.6</v>
      </c>
      <c r="W26" s="45" t="b">
        <f t="shared" si="3"/>
        <v>0</v>
      </c>
    </row>
    <row r="27" spans="2:23" s="45" customFormat="1" ht="12">
      <c r="B27" s="101"/>
      <c r="C27" s="48"/>
      <c r="D27" s="49" t="s">
        <v>89</v>
      </c>
      <c r="E27" s="113">
        <v>40</v>
      </c>
      <c r="F27" s="114">
        <v>272829</v>
      </c>
      <c r="G27" s="115">
        <v>10</v>
      </c>
      <c r="H27" s="114">
        <v>4953</v>
      </c>
      <c r="I27" s="142">
        <v>1.82</v>
      </c>
      <c r="J27" s="148">
        <v>7041</v>
      </c>
      <c r="K27" s="133">
        <f t="shared" si="4"/>
        <v>-29.65</v>
      </c>
      <c r="L27" s="113">
        <v>40</v>
      </c>
      <c r="M27" s="114">
        <v>272829</v>
      </c>
      <c r="N27" s="114">
        <v>10</v>
      </c>
      <c r="O27" s="114">
        <v>3384</v>
      </c>
      <c r="P27" s="142">
        <v>1.24</v>
      </c>
      <c r="Q27" s="148">
        <v>5416</v>
      </c>
      <c r="R27" s="50">
        <f t="shared" si="5"/>
        <v>-37.52</v>
      </c>
      <c r="T27" s="45">
        <f t="shared" si="0"/>
        <v>-29.65</v>
      </c>
      <c r="U27" s="45" t="b">
        <f t="shared" si="1"/>
        <v>0</v>
      </c>
      <c r="V27" s="45">
        <f t="shared" si="2"/>
        <v>-37.52</v>
      </c>
      <c r="W27" s="45" t="b">
        <f t="shared" si="3"/>
        <v>0</v>
      </c>
    </row>
    <row r="28" spans="2:23" s="45" customFormat="1" ht="12">
      <c r="B28" s="101" t="s">
        <v>8</v>
      </c>
      <c r="C28" s="222" t="s">
        <v>9</v>
      </c>
      <c r="D28" s="223"/>
      <c r="E28" s="116" t="s">
        <v>107</v>
      </c>
      <c r="F28" s="117" t="s">
        <v>107</v>
      </c>
      <c r="G28" s="118" t="s">
        <v>107</v>
      </c>
      <c r="H28" s="117" t="s">
        <v>107</v>
      </c>
      <c r="I28" s="143" t="s">
        <v>107</v>
      </c>
      <c r="J28" s="149" t="s">
        <v>107</v>
      </c>
      <c r="K28" s="134" t="str">
        <f t="shared" si="4"/>
        <v>-</v>
      </c>
      <c r="L28" s="116" t="s">
        <v>107</v>
      </c>
      <c r="M28" s="117" t="s">
        <v>107</v>
      </c>
      <c r="N28" s="117" t="s">
        <v>107</v>
      </c>
      <c r="O28" s="117" t="s">
        <v>107</v>
      </c>
      <c r="P28" s="143" t="s">
        <v>107</v>
      </c>
      <c r="Q28" s="149" t="s">
        <v>107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222" t="s">
        <v>91</v>
      </c>
      <c r="D29" s="223"/>
      <c r="E29" s="119">
        <v>47</v>
      </c>
      <c r="F29" s="120">
        <v>266816</v>
      </c>
      <c r="G29" s="121" t="s">
        <v>120</v>
      </c>
      <c r="H29" s="120">
        <v>4000</v>
      </c>
      <c r="I29" s="144">
        <v>1.5</v>
      </c>
      <c r="J29" s="149">
        <v>4000</v>
      </c>
      <c r="K29" s="134">
        <f t="shared" si="4"/>
        <v>0</v>
      </c>
      <c r="L29" s="119">
        <v>47</v>
      </c>
      <c r="M29" s="120">
        <v>266816</v>
      </c>
      <c r="N29" s="120" t="s">
        <v>119</v>
      </c>
      <c r="O29" s="120">
        <v>1000</v>
      </c>
      <c r="P29" s="144">
        <v>0.37</v>
      </c>
      <c r="Q29" s="149">
        <v>1000</v>
      </c>
      <c r="R29" s="51">
        <f t="shared" si="5"/>
        <v>0</v>
      </c>
      <c r="T29" s="45">
        <f t="shared" si="0"/>
        <v>0</v>
      </c>
      <c r="U29" s="45" t="b">
        <f t="shared" si="1"/>
        <v>0</v>
      </c>
      <c r="V29" s="45">
        <f t="shared" si="2"/>
        <v>0</v>
      </c>
      <c r="W29" s="45" t="b">
        <f t="shared" si="3"/>
        <v>0</v>
      </c>
    </row>
    <row r="30" spans="2:23" s="45" customFormat="1" ht="12">
      <c r="B30" s="101"/>
      <c r="C30" s="222" t="s">
        <v>10</v>
      </c>
      <c r="D30" s="223"/>
      <c r="E30" s="119">
        <v>38</v>
      </c>
      <c r="F30" s="120">
        <v>311526</v>
      </c>
      <c r="G30" s="121">
        <v>7</v>
      </c>
      <c r="H30" s="120">
        <v>7457</v>
      </c>
      <c r="I30" s="144">
        <v>2.39</v>
      </c>
      <c r="J30" s="149">
        <v>6954</v>
      </c>
      <c r="K30" s="134">
        <f t="shared" si="4"/>
        <v>7.23</v>
      </c>
      <c r="L30" s="119">
        <v>38</v>
      </c>
      <c r="M30" s="120">
        <v>317222</v>
      </c>
      <c r="N30" s="120">
        <v>6</v>
      </c>
      <c r="O30" s="120">
        <v>4183</v>
      </c>
      <c r="P30" s="144">
        <v>1.32</v>
      </c>
      <c r="Q30" s="149">
        <v>5070</v>
      </c>
      <c r="R30" s="51">
        <f t="shared" si="5"/>
        <v>-17.5</v>
      </c>
      <c r="T30" s="45">
        <f t="shared" si="0"/>
        <v>7.23</v>
      </c>
      <c r="U30" s="45" t="b">
        <f t="shared" si="1"/>
        <v>0</v>
      </c>
      <c r="V30" s="45">
        <f t="shared" si="2"/>
        <v>-17.5</v>
      </c>
      <c r="W30" s="45" t="b">
        <f t="shared" si="3"/>
        <v>0</v>
      </c>
    </row>
    <row r="31" spans="2:23" s="45" customFormat="1" ht="12">
      <c r="B31" s="101"/>
      <c r="C31" s="222" t="s">
        <v>92</v>
      </c>
      <c r="D31" s="223"/>
      <c r="E31" s="119">
        <v>37</v>
      </c>
      <c r="F31" s="120">
        <v>295160</v>
      </c>
      <c r="G31" s="121">
        <v>6</v>
      </c>
      <c r="H31" s="120">
        <v>5317</v>
      </c>
      <c r="I31" s="144">
        <v>1.8</v>
      </c>
      <c r="J31" s="149">
        <v>5773</v>
      </c>
      <c r="K31" s="134">
        <f t="shared" si="4"/>
        <v>-7.9</v>
      </c>
      <c r="L31" s="119">
        <v>37</v>
      </c>
      <c r="M31" s="120">
        <v>295160</v>
      </c>
      <c r="N31" s="120">
        <v>6</v>
      </c>
      <c r="O31" s="120">
        <v>4581</v>
      </c>
      <c r="P31" s="144">
        <v>1.55</v>
      </c>
      <c r="Q31" s="149">
        <v>5310</v>
      </c>
      <c r="R31" s="51">
        <f t="shared" si="5"/>
        <v>-13.73</v>
      </c>
      <c r="T31" s="45">
        <f t="shared" si="0"/>
        <v>-7.9</v>
      </c>
      <c r="U31" s="45" t="b">
        <f t="shared" si="1"/>
        <v>0</v>
      </c>
      <c r="V31" s="45">
        <f t="shared" si="2"/>
        <v>-13.73</v>
      </c>
      <c r="W31" s="45" t="b">
        <f t="shared" si="3"/>
        <v>0</v>
      </c>
    </row>
    <row r="32" spans="2:23" s="45" customFormat="1" ht="12">
      <c r="B32" s="101"/>
      <c r="C32" s="222" t="s">
        <v>39</v>
      </c>
      <c r="D32" s="223"/>
      <c r="E32" s="119">
        <v>35.2</v>
      </c>
      <c r="F32" s="120">
        <v>352506</v>
      </c>
      <c r="G32" s="121" t="s">
        <v>120</v>
      </c>
      <c r="H32" s="120">
        <v>9790</v>
      </c>
      <c r="I32" s="144">
        <v>2.78</v>
      </c>
      <c r="J32" s="149">
        <v>3588</v>
      </c>
      <c r="K32" s="134">
        <f t="shared" si="4"/>
        <v>172.85</v>
      </c>
      <c r="L32" s="119">
        <v>35.2</v>
      </c>
      <c r="M32" s="120">
        <v>352506</v>
      </c>
      <c r="N32" s="120" t="s">
        <v>119</v>
      </c>
      <c r="O32" s="120">
        <v>6748</v>
      </c>
      <c r="P32" s="144">
        <v>1.91</v>
      </c>
      <c r="Q32" s="149">
        <v>2649</v>
      </c>
      <c r="R32" s="51">
        <f t="shared" si="5"/>
        <v>154.74</v>
      </c>
      <c r="T32" s="45">
        <f t="shared" si="0"/>
        <v>172.85</v>
      </c>
      <c r="U32" s="45" t="b">
        <f t="shared" si="1"/>
        <v>0</v>
      </c>
      <c r="V32" s="45">
        <f t="shared" si="2"/>
        <v>154.74</v>
      </c>
      <c r="W32" s="45" t="b">
        <f t="shared" si="3"/>
        <v>0</v>
      </c>
    </row>
    <row r="33" spans="2:23" s="45" customFormat="1" ht="12">
      <c r="B33" s="101"/>
      <c r="C33" s="227" t="s">
        <v>90</v>
      </c>
      <c r="D33" s="228"/>
      <c r="E33" s="116">
        <v>40.3</v>
      </c>
      <c r="F33" s="117">
        <v>249137</v>
      </c>
      <c r="G33" s="118">
        <v>37</v>
      </c>
      <c r="H33" s="117">
        <v>7457</v>
      </c>
      <c r="I33" s="143">
        <v>2.99</v>
      </c>
      <c r="J33" s="148">
        <v>7472</v>
      </c>
      <c r="K33" s="133">
        <f t="shared" si="4"/>
        <v>-0.2</v>
      </c>
      <c r="L33" s="116">
        <v>39.6</v>
      </c>
      <c r="M33" s="117">
        <v>251845</v>
      </c>
      <c r="N33" s="117">
        <v>35</v>
      </c>
      <c r="O33" s="117">
        <v>2186</v>
      </c>
      <c r="P33" s="143">
        <v>0.87</v>
      </c>
      <c r="Q33" s="148">
        <v>2714</v>
      </c>
      <c r="R33" s="50">
        <f t="shared" si="5"/>
        <v>-19.45</v>
      </c>
      <c r="T33" s="45">
        <f t="shared" si="0"/>
        <v>-0.2</v>
      </c>
      <c r="U33" s="45" t="b">
        <f t="shared" si="1"/>
        <v>0</v>
      </c>
      <c r="V33" s="45">
        <f t="shared" si="2"/>
        <v>-19.45</v>
      </c>
      <c r="W33" s="45" t="b">
        <f t="shared" si="3"/>
        <v>0</v>
      </c>
    </row>
    <row r="34" spans="2:23" s="45" customFormat="1" ht="12">
      <c r="B34" s="101"/>
      <c r="C34" s="48"/>
      <c r="D34" s="52" t="s">
        <v>46</v>
      </c>
      <c r="E34" s="113">
        <v>36.2</v>
      </c>
      <c r="F34" s="114">
        <v>215402</v>
      </c>
      <c r="G34" s="115">
        <v>6</v>
      </c>
      <c r="H34" s="114">
        <v>7039</v>
      </c>
      <c r="I34" s="142">
        <v>3.27</v>
      </c>
      <c r="J34" s="148">
        <v>6606</v>
      </c>
      <c r="K34" s="133">
        <f t="shared" si="4"/>
        <v>6.55</v>
      </c>
      <c r="L34" s="113">
        <v>36.2</v>
      </c>
      <c r="M34" s="114">
        <v>215402</v>
      </c>
      <c r="N34" s="114">
        <v>6</v>
      </c>
      <c r="O34" s="114">
        <v>1689</v>
      </c>
      <c r="P34" s="142">
        <v>0.78</v>
      </c>
      <c r="Q34" s="148">
        <v>1882</v>
      </c>
      <c r="R34" s="50">
        <f t="shared" si="5"/>
        <v>-10.26</v>
      </c>
      <c r="T34" s="45">
        <f t="shared" si="0"/>
        <v>6.55</v>
      </c>
      <c r="U34" s="45" t="b">
        <f t="shared" si="1"/>
        <v>0</v>
      </c>
      <c r="V34" s="45">
        <f t="shared" si="2"/>
        <v>-10.26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3">
        <v>44.2</v>
      </c>
      <c r="F35" s="114">
        <v>227328</v>
      </c>
      <c r="G35" s="115">
        <v>4</v>
      </c>
      <c r="H35" s="114">
        <v>7648</v>
      </c>
      <c r="I35" s="142">
        <v>3.36</v>
      </c>
      <c r="J35" s="148">
        <v>5173</v>
      </c>
      <c r="K35" s="133">
        <f t="shared" si="4"/>
        <v>47.84</v>
      </c>
      <c r="L35" s="113">
        <v>44.2</v>
      </c>
      <c r="M35" s="114">
        <v>227328</v>
      </c>
      <c r="N35" s="114">
        <v>4</v>
      </c>
      <c r="O35" s="114">
        <v>2773</v>
      </c>
      <c r="P35" s="142">
        <v>1.22</v>
      </c>
      <c r="Q35" s="148">
        <v>3136</v>
      </c>
      <c r="R35" s="50">
        <f t="shared" si="5"/>
        <v>-11.58</v>
      </c>
      <c r="T35" s="45">
        <f t="shared" si="0"/>
        <v>47.84</v>
      </c>
      <c r="U35" s="45" t="b">
        <f t="shared" si="1"/>
        <v>0</v>
      </c>
      <c r="V35" s="45">
        <f t="shared" si="2"/>
        <v>-11.58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41.8</v>
      </c>
      <c r="F36" s="114">
        <v>265324</v>
      </c>
      <c r="G36" s="115">
        <v>19</v>
      </c>
      <c r="H36" s="114">
        <v>9115</v>
      </c>
      <c r="I36" s="142">
        <v>3.44</v>
      </c>
      <c r="J36" s="148">
        <v>9056</v>
      </c>
      <c r="K36" s="133">
        <f t="shared" si="4"/>
        <v>0.65</v>
      </c>
      <c r="L36" s="113">
        <v>40.6</v>
      </c>
      <c r="M36" s="114">
        <v>272805</v>
      </c>
      <c r="N36" s="114">
        <v>17</v>
      </c>
      <c r="O36" s="114">
        <v>1839</v>
      </c>
      <c r="P36" s="142">
        <v>0.67</v>
      </c>
      <c r="Q36" s="148">
        <v>2532</v>
      </c>
      <c r="R36" s="50">
        <f t="shared" si="5"/>
        <v>-27.37</v>
      </c>
      <c r="T36" s="45">
        <f t="shared" si="0"/>
        <v>0.65</v>
      </c>
      <c r="U36" s="45" t="b">
        <f t="shared" si="1"/>
        <v>0</v>
      </c>
      <c r="V36" s="45">
        <f t="shared" si="2"/>
        <v>-27.37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3">
        <v>32.5</v>
      </c>
      <c r="F37" s="114">
        <v>223354</v>
      </c>
      <c r="G37" s="115" t="s">
        <v>120</v>
      </c>
      <c r="H37" s="114">
        <v>5453</v>
      </c>
      <c r="I37" s="142">
        <v>2.44</v>
      </c>
      <c r="J37" s="148">
        <v>5434</v>
      </c>
      <c r="K37" s="133">
        <f t="shared" si="4"/>
        <v>0.35</v>
      </c>
      <c r="L37" s="113">
        <v>32.5</v>
      </c>
      <c r="M37" s="114">
        <v>223354</v>
      </c>
      <c r="N37" s="114" t="s">
        <v>118</v>
      </c>
      <c r="O37" s="114">
        <v>3953</v>
      </c>
      <c r="P37" s="142">
        <v>1.77</v>
      </c>
      <c r="Q37" s="148">
        <v>3934</v>
      </c>
      <c r="R37" s="50">
        <f t="shared" si="5"/>
        <v>0.48</v>
      </c>
      <c r="T37" s="45">
        <f t="shared" si="0"/>
        <v>0.35</v>
      </c>
      <c r="U37" s="45" t="b">
        <f t="shared" si="1"/>
        <v>0</v>
      </c>
      <c r="V37" s="45">
        <f t="shared" si="2"/>
        <v>0.48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3" t="s">
        <v>107</v>
      </c>
      <c r="F38" s="114" t="s">
        <v>107</v>
      </c>
      <c r="G38" s="115" t="s">
        <v>107</v>
      </c>
      <c r="H38" s="114" t="s">
        <v>107</v>
      </c>
      <c r="I38" s="142" t="s">
        <v>107</v>
      </c>
      <c r="J38" s="148" t="s">
        <v>107</v>
      </c>
      <c r="K38" s="133" t="str">
        <f t="shared" si="4"/>
        <v>-</v>
      </c>
      <c r="L38" s="113" t="s">
        <v>107</v>
      </c>
      <c r="M38" s="114" t="s">
        <v>107</v>
      </c>
      <c r="N38" s="114" t="s">
        <v>107</v>
      </c>
      <c r="O38" s="114" t="s">
        <v>107</v>
      </c>
      <c r="P38" s="142" t="s">
        <v>107</v>
      </c>
      <c r="Q38" s="148" t="s">
        <v>107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3">
        <v>37.6</v>
      </c>
      <c r="F39" s="114">
        <v>242493</v>
      </c>
      <c r="G39" s="115" t="s">
        <v>120</v>
      </c>
      <c r="H39" s="114">
        <v>2250</v>
      </c>
      <c r="I39" s="142">
        <v>0.93</v>
      </c>
      <c r="J39" s="148" t="s">
        <v>107</v>
      </c>
      <c r="K39" s="133" t="str">
        <f t="shared" si="4"/>
        <v>-</v>
      </c>
      <c r="L39" s="113">
        <v>37.6</v>
      </c>
      <c r="M39" s="114">
        <v>242493</v>
      </c>
      <c r="N39" s="114" t="s">
        <v>118</v>
      </c>
      <c r="O39" s="114">
        <v>1407</v>
      </c>
      <c r="P39" s="142">
        <v>0.58</v>
      </c>
      <c r="Q39" s="148" t="s">
        <v>107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94</v>
      </c>
      <c r="E40" s="113">
        <v>40.5</v>
      </c>
      <c r="F40" s="114">
        <v>260873</v>
      </c>
      <c r="G40" s="115">
        <v>4</v>
      </c>
      <c r="H40" s="114">
        <v>3625</v>
      </c>
      <c r="I40" s="142">
        <v>1.39</v>
      </c>
      <c r="J40" s="148">
        <v>4340</v>
      </c>
      <c r="K40" s="133">
        <f t="shared" si="4"/>
        <v>-16.47</v>
      </c>
      <c r="L40" s="113">
        <v>40.5</v>
      </c>
      <c r="M40" s="114">
        <v>260873</v>
      </c>
      <c r="N40" s="114">
        <v>4</v>
      </c>
      <c r="O40" s="114">
        <v>3325</v>
      </c>
      <c r="P40" s="142">
        <v>1.27</v>
      </c>
      <c r="Q40" s="148">
        <v>3451</v>
      </c>
      <c r="R40" s="50">
        <f t="shared" si="5"/>
        <v>-3.65</v>
      </c>
      <c r="T40" s="45">
        <f t="shared" si="0"/>
        <v>-16.47</v>
      </c>
      <c r="U40" s="45" t="b">
        <f t="shared" si="1"/>
        <v>0</v>
      </c>
      <c r="V40" s="45">
        <f t="shared" si="2"/>
        <v>-3.65</v>
      </c>
      <c r="W40" s="45" t="b">
        <f t="shared" si="3"/>
        <v>0</v>
      </c>
    </row>
    <row r="41" spans="2:23" s="45" customFormat="1" ht="12">
      <c r="B41" s="101"/>
      <c r="C41" s="48"/>
      <c r="D41" s="49" t="s">
        <v>93</v>
      </c>
      <c r="E41" s="113" t="s">
        <v>107</v>
      </c>
      <c r="F41" s="114" t="s">
        <v>107</v>
      </c>
      <c r="G41" s="115" t="s">
        <v>107</v>
      </c>
      <c r="H41" s="114" t="s">
        <v>107</v>
      </c>
      <c r="I41" s="142" t="s">
        <v>107</v>
      </c>
      <c r="J41" s="148" t="s">
        <v>107</v>
      </c>
      <c r="K41" s="133" t="str">
        <f t="shared" si="4"/>
        <v>-</v>
      </c>
      <c r="L41" s="113" t="s">
        <v>107</v>
      </c>
      <c r="M41" s="114" t="s">
        <v>107</v>
      </c>
      <c r="N41" s="114" t="s">
        <v>107</v>
      </c>
      <c r="O41" s="114" t="s">
        <v>107</v>
      </c>
      <c r="P41" s="142" t="s">
        <v>107</v>
      </c>
      <c r="Q41" s="148" t="s">
        <v>107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101"/>
      <c r="C42" s="222" t="s">
        <v>98</v>
      </c>
      <c r="D42" s="229"/>
      <c r="E42" s="119">
        <v>34.9</v>
      </c>
      <c r="F42" s="120">
        <v>240101</v>
      </c>
      <c r="G42" s="121">
        <v>27</v>
      </c>
      <c r="H42" s="120">
        <v>5502</v>
      </c>
      <c r="I42" s="144">
        <v>2.29</v>
      </c>
      <c r="J42" s="149">
        <v>6685</v>
      </c>
      <c r="K42" s="134">
        <f t="shared" si="4"/>
        <v>-17.7</v>
      </c>
      <c r="L42" s="119">
        <v>35.1</v>
      </c>
      <c r="M42" s="120">
        <v>241470</v>
      </c>
      <c r="N42" s="120">
        <v>25</v>
      </c>
      <c r="O42" s="120">
        <v>3096</v>
      </c>
      <c r="P42" s="144">
        <v>1.28</v>
      </c>
      <c r="Q42" s="149">
        <v>4103</v>
      </c>
      <c r="R42" s="51">
        <f t="shared" si="5"/>
        <v>-24.54</v>
      </c>
      <c r="T42" s="45">
        <f t="shared" si="0"/>
        <v>-17.7</v>
      </c>
      <c r="U42" s="45" t="b">
        <f t="shared" si="1"/>
        <v>0</v>
      </c>
      <c r="V42" s="45">
        <f t="shared" si="2"/>
        <v>-24.54</v>
      </c>
      <c r="W42" s="45" t="b">
        <f t="shared" si="3"/>
        <v>0</v>
      </c>
    </row>
    <row r="43" spans="2:23" s="45" customFormat="1" ht="12">
      <c r="B43" s="101"/>
      <c r="C43" s="222" t="s">
        <v>74</v>
      </c>
      <c r="D43" s="229"/>
      <c r="E43" s="119">
        <v>35.7</v>
      </c>
      <c r="F43" s="120">
        <v>274997</v>
      </c>
      <c r="G43" s="121" t="s">
        <v>120</v>
      </c>
      <c r="H43" s="120">
        <v>7744</v>
      </c>
      <c r="I43" s="144">
        <v>2.82</v>
      </c>
      <c r="J43" s="149">
        <v>8743</v>
      </c>
      <c r="K43" s="134">
        <f t="shared" si="4"/>
        <v>-11.43</v>
      </c>
      <c r="L43" s="119">
        <v>35.7</v>
      </c>
      <c r="M43" s="120">
        <v>274997</v>
      </c>
      <c r="N43" s="120" t="s">
        <v>119</v>
      </c>
      <c r="O43" s="120">
        <v>3174</v>
      </c>
      <c r="P43" s="144">
        <v>1.15</v>
      </c>
      <c r="Q43" s="149">
        <v>5459</v>
      </c>
      <c r="R43" s="51">
        <f t="shared" si="5"/>
        <v>-41.86</v>
      </c>
      <c r="T43" s="45">
        <f t="shared" si="0"/>
        <v>-11.43</v>
      </c>
      <c r="U43" s="45" t="b">
        <f t="shared" si="1"/>
        <v>0</v>
      </c>
      <c r="V43" s="45">
        <f t="shared" si="2"/>
        <v>-41.86</v>
      </c>
      <c r="W43" s="45" t="b">
        <f t="shared" si="3"/>
        <v>0</v>
      </c>
    </row>
    <row r="44" spans="2:23" s="45" customFormat="1" ht="12">
      <c r="B44" s="101"/>
      <c r="C44" s="222" t="s">
        <v>75</v>
      </c>
      <c r="D44" s="229"/>
      <c r="E44" s="119" t="s">
        <v>107</v>
      </c>
      <c r="F44" s="120" t="s">
        <v>107</v>
      </c>
      <c r="G44" s="121" t="s">
        <v>107</v>
      </c>
      <c r="H44" s="120" t="s">
        <v>107</v>
      </c>
      <c r="I44" s="144" t="s">
        <v>107</v>
      </c>
      <c r="J44" s="149" t="s">
        <v>107</v>
      </c>
      <c r="K44" s="134" t="str">
        <f t="shared" si="4"/>
        <v>-</v>
      </c>
      <c r="L44" s="119" t="s">
        <v>107</v>
      </c>
      <c r="M44" s="120" t="s">
        <v>107</v>
      </c>
      <c r="N44" s="120" t="s">
        <v>107</v>
      </c>
      <c r="O44" s="120" t="s">
        <v>107</v>
      </c>
      <c r="P44" s="144" t="s">
        <v>107</v>
      </c>
      <c r="Q44" s="149" t="s">
        <v>107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101"/>
      <c r="C45" s="222" t="s">
        <v>76</v>
      </c>
      <c r="D45" s="229"/>
      <c r="E45" s="119" t="s">
        <v>107</v>
      </c>
      <c r="F45" s="120" t="s">
        <v>107</v>
      </c>
      <c r="G45" s="121" t="s">
        <v>107</v>
      </c>
      <c r="H45" s="120" t="s">
        <v>107</v>
      </c>
      <c r="I45" s="144" t="s">
        <v>107</v>
      </c>
      <c r="J45" s="149" t="s">
        <v>107</v>
      </c>
      <c r="K45" s="134" t="str">
        <f t="shared" si="4"/>
        <v>-</v>
      </c>
      <c r="L45" s="119" t="s">
        <v>107</v>
      </c>
      <c r="M45" s="120" t="s">
        <v>107</v>
      </c>
      <c r="N45" s="120" t="s">
        <v>107</v>
      </c>
      <c r="O45" s="120" t="s">
        <v>107</v>
      </c>
      <c r="P45" s="144" t="s">
        <v>107</v>
      </c>
      <c r="Q45" s="149" t="s">
        <v>107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101"/>
      <c r="C46" s="222" t="s">
        <v>77</v>
      </c>
      <c r="D46" s="229"/>
      <c r="E46" s="119">
        <v>37.6</v>
      </c>
      <c r="F46" s="120">
        <v>233298</v>
      </c>
      <c r="G46" s="121" t="s">
        <v>120</v>
      </c>
      <c r="H46" s="120">
        <v>912</v>
      </c>
      <c r="I46" s="144">
        <v>0.39</v>
      </c>
      <c r="J46" s="149">
        <v>1305</v>
      </c>
      <c r="K46" s="134">
        <f t="shared" si="4"/>
        <v>-30.11</v>
      </c>
      <c r="L46" s="119">
        <v>37.6</v>
      </c>
      <c r="M46" s="120">
        <v>233298</v>
      </c>
      <c r="N46" s="120" t="s">
        <v>119</v>
      </c>
      <c r="O46" s="120">
        <v>882</v>
      </c>
      <c r="P46" s="144">
        <v>0.38</v>
      </c>
      <c r="Q46" s="149">
        <v>800</v>
      </c>
      <c r="R46" s="51">
        <f t="shared" si="5"/>
        <v>10.25</v>
      </c>
      <c r="T46" s="45">
        <f t="shared" si="0"/>
        <v>-30.11</v>
      </c>
      <c r="U46" s="45" t="b">
        <f t="shared" si="1"/>
        <v>0</v>
      </c>
      <c r="V46" s="45">
        <f t="shared" si="2"/>
        <v>10.25</v>
      </c>
      <c r="W46" s="45" t="b">
        <f t="shared" si="3"/>
        <v>0</v>
      </c>
    </row>
    <row r="47" spans="2:23" s="45" customFormat="1" ht="12">
      <c r="B47" s="101"/>
      <c r="C47" s="222" t="s">
        <v>78</v>
      </c>
      <c r="D47" s="229"/>
      <c r="E47" s="119">
        <v>36</v>
      </c>
      <c r="F47" s="120">
        <v>260473</v>
      </c>
      <c r="G47" s="121">
        <v>7</v>
      </c>
      <c r="H47" s="120">
        <v>7501</v>
      </c>
      <c r="I47" s="144">
        <v>2.88</v>
      </c>
      <c r="J47" s="149">
        <v>4750</v>
      </c>
      <c r="K47" s="134">
        <f t="shared" si="4"/>
        <v>57.92</v>
      </c>
      <c r="L47" s="119">
        <v>36.2</v>
      </c>
      <c r="M47" s="120">
        <v>262219</v>
      </c>
      <c r="N47" s="120">
        <v>6</v>
      </c>
      <c r="O47" s="120">
        <v>2751</v>
      </c>
      <c r="P47" s="144">
        <v>1.05</v>
      </c>
      <c r="Q47" s="149">
        <v>2376</v>
      </c>
      <c r="R47" s="51">
        <f t="shared" si="5"/>
        <v>15.78</v>
      </c>
      <c r="T47" s="45">
        <f t="shared" si="0"/>
        <v>57.92</v>
      </c>
      <c r="U47" s="45" t="b">
        <f t="shared" si="1"/>
        <v>0</v>
      </c>
      <c r="V47" s="45">
        <f t="shared" si="2"/>
        <v>15.78</v>
      </c>
      <c r="W47" s="45" t="b">
        <f t="shared" si="3"/>
        <v>0</v>
      </c>
    </row>
    <row r="48" spans="2:23" s="45" customFormat="1" ht="12.75" thickBot="1">
      <c r="B48" s="101"/>
      <c r="C48" s="232" t="s">
        <v>79</v>
      </c>
      <c r="D48" s="233"/>
      <c r="E48" s="113">
        <v>34.9</v>
      </c>
      <c r="F48" s="114">
        <v>253322</v>
      </c>
      <c r="G48" s="115">
        <v>7</v>
      </c>
      <c r="H48" s="114">
        <v>5370</v>
      </c>
      <c r="I48" s="142">
        <v>2.12</v>
      </c>
      <c r="J48" s="148">
        <v>5836</v>
      </c>
      <c r="K48" s="133">
        <f t="shared" si="4"/>
        <v>-7.98</v>
      </c>
      <c r="L48" s="113">
        <v>34.8</v>
      </c>
      <c r="M48" s="114">
        <v>248559</v>
      </c>
      <c r="N48" s="114">
        <v>6</v>
      </c>
      <c r="O48" s="114">
        <v>3688</v>
      </c>
      <c r="P48" s="142">
        <v>1.48</v>
      </c>
      <c r="Q48" s="148">
        <v>4917</v>
      </c>
      <c r="R48" s="50">
        <f t="shared" si="5"/>
        <v>-24.99</v>
      </c>
      <c r="T48" s="45">
        <f t="shared" si="0"/>
        <v>-7.98</v>
      </c>
      <c r="U48" s="45" t="b">
        <f t="shared" si="1"/>
        <v>0</v>
      </c>
      <c r="V48" s="45">
        <f t="shared" si="2"/>
        <v>-24.99</v>
      </c>
      <c r="W48" s="45" t="b">
        <f t="shared" si="3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</v>
      </c>
      <c r="F49" s="123">
        <v>311849</v>
      </c>
      <c r="G49" s="124">
        <v>31</v>
      </c>
      <c r="H49" s="123">
        <v>7737</v>
      </c>
      <c r="I49" s="145">
        <v>2.48</v>
      </c>
      <c r="J49" s="150">
        <v>5948</v>
      </c>
      <c r="K49" s="135">
        <f t="shared" si="4"/>
        <v>30.08</v>
      </c>
      <c r="L49" s="122">
        <v>39.1</v>
      </c>
      <c r="M49" s="123">
        <v>312986</v>
      </c>
      <c r="N49" s="123">
        <v>28</v>
      </c>
      <c r="O49" s="123">
        <v>4383</v>
      </c>
      <c r="P49" s="145">
        <v>1.4</v>
      </c>
      <c r="Q49" s="150">
        <v>5198</v>
      </c>
      <c r="R49" s="54">
        <f t="shared" si="5"/>
        <v>-15.68</v>
      </c>
      <c r="T49" s="45">
        <f t="shared" si="0"/>
        <v>30.08</v>
      </c>
      <c r="U49" s="45" t="b">
        <f t="shared" si="1"/>
        <v>0</v>
      </c>
      <c r="V49" s="45">
        <f t="shared" si="2"/>
        <v>-15.68</v>
      </c>
      <c r="W49" s="45" t="b">
        <f t="shared" si="3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37.7</v>
      </c>
      <c r="F50" s="120">
        <v>285301</v>
      </c>
      <c r="G50" s="121">
        <v>65</v>
      </c>
      <c r="H50" s="120">
        <v>6646</v>
      </c>
      <c r="I50" s="144">
        <v>2.33</v>
      </c>
      <c r="J50" s="149">
        <v>6409</v>
      </c>
      <c r="K50" s="134">
        <f t="shared" si="4"/>
        <v>3.7</v>
      </c>
      <c r="L50" s="119">
        <v>37.7</v>
      </c>
      <c r="M50" s="120">
        <v>285569</v>
      </c>
      <c r="N50" s="120">
        <v>64</v>
      </c>
      <c r="O50" s="120">
        <v>4411</v>
      </c>
      <c r="P50" s="144">
        <v>1.54</v>
      </c>
      <c r="Q50" s="149">
        <v>5044</v>
      </c>
      <c r="R50" s="51">
        <f t="shared" si="5"/>
        <v>-12.55</v>
      </c>
      <c r="T50" s="45">
        <f t="shared" si="0"/>
        <v>3.7</v>
      </c>
      <c r="U50" s="45" t="b">
        <f t="shared" si="1"/>
        <v>0</v>
      </c>
      <c r="V50" s="45">
        <f t="shared" si="2"/>
        <v>-12.55</v>
      </c>
      <c r="W50" s="45" t="b">
        <f t="shared" si="3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37.6</v>
      </c>
      <c r="F51" s="120">
        <v>272925</v>
      </c>
      <c r="G51" s="121">
        <v>46</v>
      </c>
      <c r="H51" s="120">
        <v>6892</v>
      </c>
      <c r="I51" s="144">
        <v>2.53</v>
      </c>
      <c r="J51" s="149">
        <v>6472</v>
      </c>
      <c r="K51" s="134">
        <f t="shared" si="4"/>
        <v>6.49</v>
      </c>
      <c r="L51" s="119">
        <v>37.6</v>
      </c>
      <c r="M51" s="120">
        <v>273978</v>
      </c>
      <c r="N51" s="120">
        <v>45</v>
      </c>
      <c r="O51" s="120">
        <v>4221</v>
      </c>
      <c r="P51" s="144">
        <v>1.54</v>
      </c>
      <c r="Q51" s="149">
        <v>4931</v>
      </c>
      <c r="R51" s="51">
        <f t="shared" si="5"/>
        <v>-14.4</v>
      </c>
      <c r="T51" s="45">
        <f t="shared" si="0"/>
        <v>6.49</v>
      </c>
      <c r="U51" s="45" t="b">
        <f t="shared" si="1"/>
        <v>0</v>
      </c>
      <c r="V51" s="45">
        <f t="shared" si="2"/>
        <v>-14.4</v>
      </c>
      <c r="W51" s="45" t="b">
        <f t="shared" si="3"/>
        <v>0</v>
      </c>
    </row>
    <row r="52" spans="2:23" s="45" customFormat="1" ht="12">
      <c r="B52" s="101"/>
      <c r="C52" s="106"/>
      <c r="D52" s="55" t="s">
        <v>20</v>
      </c>
      <c r="E52" s="119">
        <v>37.4</v>
      </c>
      <c r="F52" s="120">
        <v>254112</v>
      </c>
      <c r="G52" s="121">
        <v>39</v>
      </c>
      <c r="H52" s="120">
        <v>6580</v>
      </c>
      <c r="I52" s="144">
        <v>2.59</v>
      </c>
      <c r="J52" s="149">
        <v>7575</v>
      </c>
      <c r="K52" s="134">
        <f t="shared" si="4"/>
        <v>-13.14</v>
      </c>
      <c r="L52" s="119">
        <v>36.9</v>
      </c>
      <c r="M52" s="120">
        <v>256805</v>
      </c>
      <c r="N52" s="120">
        <v>36</v>
      </c>
      <c r="O52" s="120">
        <v>3651</v>
      </c>
      <c r="P52" s="144">
        <v>1.42</v>
      </c>
      <c r="Q52" s="149">
        <v>4249</v>
      </c>
      <c r="R52" s="51">
        <f t="shared" si="5"/>
        <v>-14.07</v>
      </c>
      <c r="T52" s="45">
        <f t="shared" si="0"/>
        <v>-13.14</v>
      </c>
      <c r="U52" s="45" t="b">
        <f t="shared" si="1"/>
        <v>0</v>
      </c>
      <c r="V52" s="45">
        <f t="shared" si="2"/>
        <v>-14.07</v>
      </c>
      <c r="W52" s="45" t="b">
        <f t="shared" si="3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37.8</v>
      </c>
      <c r="F53" s="120">
        <v>279983</v>
      </c>
      <c r="G53" s="121">
        <v>181</v>
      </c>
      <c r="H53" s="120">
        <v>6881</v>
      </c>
      <c r="I53" s="144">
        <v>2.46</v>
      </c>
      <c r="J53" s="149">
        <v>6638</v>
      </c>
      <c r="K53" s="134">
        <f t="shared" si="4"/>
        <v>3.66</v>
      </c>
      <c r="L53" s="119">
        <v>37.7</v>
      </c>
      <c r="M53" s="120">
        <v>281006</v>
      </c>
      <c r="N53" s="120">
        <v>173</v>
      </c>
      <c r="O53" s="120">
        <v>4199</v>
      </c>
      <c r="P53" s="144">
        <v>1.49</v>
      </c>
      <c r="Q53" s="149">
        <v>4860</v>
      </c>
      <c r="R53" s="51">
        <f t="shared" si="5"/>
        <v>-13.6</v>
      </c>
      <c r="T53" s="45">
        <f t="shared" si="0"/>
        <v>3.66</v>
      </c>
      <c r="U53" s="45" t="b">
        <f t="shared" si="1"/>
        <v>0</v>
      </c>
      <c r="V53" s="45">
        <f t="shared" si="2"/>
        <v>-13.6</v>
      </c>
      <c r="W53" s="45" t="b">
        <f t="shared" si="3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37.4</v>
      </c>
      <c r="F54" s="120">
        <v>246305</v>
      </c>
      <c r="G54" s="121">
        <v>104</v>
      </c>
      <c r="H54" s="120">
        <v>5438</v>
      </c>
      <c r="I54" s="144">
        <v>2.21</v>
      </c>
      <c r="J54" s="149">
        <v>6232</v>
      </c>
      <c r="K54" s="134">
        <f t="shared" si="4"/>
        <v>-12.74</v>
      </c>
      <c r="L54" s="119">
        <v>37.4</v>
      </c>
      <c r="M54" s="120">
        <v>246682</v>
      </c>
      <c r="N54" s="120">
        <v>98</v>
      </c>
      <c r="O54" s="120">
        <v>3028</v>
      </c>
      <c r="P54" s="144">
        <v>1.23</v>
      </c>
      <c r="Q54" s="149">
        <v>3992</v>
      </c>
      <c r="R54" s="51">
        <f t="shared" si="5"/>
        <v>-24.15</v>
      </c>
      <c r="T54" s="45">
        <f t="shared" si="0"/>
        <v>-12.74</v>
      </c>
      <c r="U54" s="45" t="b">
        <f t="shared" si="1"/>
        <v>0</v>
      </c>
      <c r="V54" s="45">
        <f t="shared" si="2"/>
        <v>-24.15</v>
      </c>
      <c r="W54" s="45" t="b">
        <f t="shared" si="3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39.2</v>
      </c>
      <c r="F55" s="120">
        <v>254228</v>
      </c>
      <c r="G55" s="121">
        <v>41</v>
      </c>
      <c r="H55" s="120">
        <v>6802</v>
      </c>
      <c r="I55" s="144">
        <v>2.68</v>
      </c>
      <c r="J55" s="149">
        <v>7139</v>
      </c>
      <c r="K55" s="134">
        <f t="shared" si="4"/>
        <v>-4.72</v>
      </c>
      <c r="L55" s="119">
        <v>39.4</v>
      </c>
      <c r="M55" s="120">
        <v>254055</v>
      </c>
      <c r="N55" s="120">
        <v>39</v>
      </c>
      <c r="O55" s="120">
        <v>2467</v>
      </c>
      <c r="P55" s="144">
        <v>0.97</v>
      </c>
      <c r="Q55" s="149">
        <v>3453</v>
      </c>
      <c r="R55" s="51">
        <f t="shared" si="5"/>
        <v>-28.55</v>
      </c>
      <c r="T55" s="45">
        <f t="shared" si="0"/>
        <v>-4.72</v>
      </c>
      <c r="U55" s="45" t="b">
        <f t="shared" si="1"/>
        <v>0</v>
      </c>
      <c r="V55" s="45">
        <f t="shared" si="2"/>
        <v>-28.55</v>
      </c>
      <c r="W55" s="45" t="b">
        <f t="shared" si="3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41.9</v>
      </c>
      <c r="F56" s="120">
        <v>256326</v>
      </c>
      <c r="G56" s="121">
        <v>11</v>
      </c>
      <c r="H56" s="120">
        <v>11616</v>
      </c>
      <c r="I56" s="144">
        <v>4.53</v>
      </c>
      <c r="J56" s="149">
        <v>7731</v>
      </c>
      <c r="K56" s="134">
        <f t="shared" si="4"/>
        <v>50.25</v>
      </c>
      <c r="L56" s="119">
        <v>41.9</v>
      </c>
      <c r="M56" s="120">
        <v>256326</v>
      </c>
      <c r="N56" s="120">
        <v>11</v>
      </c>
      <c r="O56" s="120">
        <v>1762</v>
      </c>
      <c r="P56" s="144">
        <v>0.69</v>
      </c>
      <c r="Q56" s="149">
        <v>2918</v>
      </c>
      <c r="R56" s="51">
        <f t="shared" si="5"/>
        <v>-39.62</v>
      </c>
      <c r="T56" s="45">
        <f t="shared" si="0"/>
        <v>50.25</v>
      </c>
      <c r="U56" s="45" t="b">
        <f t="shared" si="1"/>
        <v>0</v>
      </c>
      <c r="V56" s="45">
        <f t="shared" si="2"/>
        <v>-39.62</v>
      </c>
      <c r="W56" s="45" t="b">
        <f t="shared" si="3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38.2</v>
      </c>
      <c r="F57" s="120">
        <v>249094</v>
      </c>
      <c r="G57" s="121">
        <v>156</v>
      </c>
      <c r="H57" s="120">
        <v>6232</v>
      </c>
      <c r="I57" s="144">
        <v>2.5</v>
      </c>
      <c r="J57" s="149">
        <v>6570</v>
      </c>
      <c r="K57" s="134">
        <f t="shared" si="4"/>
        <v>-5.14</v>
      </c>
      <c r="L57" s="119">
        <v>38.2</v>
      </c>
      <c r="M57" s="120">
        <v>249341</v>
      </c>
      <c r="N57" s="120">
        <v>148</v>
      </c>
      <c r="O57" s="120">
        <v>2786</v>
      </c>
      <c r="P57" s="144">
        <v>1.12</v>
      </c>
      <c r="Q57" s="149">
        <v>3780</v>
      </c>
      <c r="R57" s="51">
        <f t="shared" si="5"/>
        <v>-26.3</v>
      </c>
      <c r="T57" s="45">
        <f t="shared" si="0"/>
        <v>-5.14</v>
      </c>
      <c r="U57" s="45" t="b">
        <f t="shared" si="1"/>
        <v>0</v>
      </c>
      <c r="V57" s="45">
        <f t="shared" si="2"/>
        <v>-26.3</v>
      </c>
      <c r="W57" s="45" t="b">
        <f t="shared" si="3"/>
        <v>0</v>
      </c>
    </row>
    <row r="58" spans="2:23" s="45" customFormat="1" ht="12.75" thickBot="1">
      <c r="B58" s="99"/>
      <c r="C58" s="230" t="s">
        <v>28</v>
      </c>
      <c r="D58" s="231"/>
      <c r="E58" s="125">
        <v>36.8</v>
      </c>
      <c r="F58" s="126">
        <v>270470</v>
      </c>
      <c r="G58" s="127">
        <v>7</v>
      </c>
      <c r="H58" s="126">
        <v>6164</v>
      </c>
      <c r="I58" s="146">
        <v>2.28</v>
      </c>
      <c r="J58" s="151">
        <v>6230</v>
      </c>
      <c r="K58" s="136">
        <f t="shared" si="4"/>
        <v>-1.06</v>
      </c>
      <c r="L58" s="125">
        <v>36.8</v>
      </c>
      <c r="M58" s="126">
        <v>270470</v>
      </c>
      <c r="N58" s="126">
        <v>7</v>
      </c>
      <c r="O58" s="126">
        <v>3807</v>
      </c>
      <c r="P58" s="146">
        <v>1.41</v>
      </c>
      <c r="Q58" s="151">
        <v>4898</v>
      </c>
      <c r="R58" s="56">
        <f t="shared" si="5"/>
        <v>-22.27</v>
      </c>
      <c r="T58" s="45">
        <f t="shared" si="0"/>
        <v>-1.06</v>
      </c>
      <c r="U58" s="45" t="b">
        <f t="shared" si="1"/>
        <v>0</v>
      </c>
      <c r="V58" s="45">
        <f t="shared" si="2"/>
        <v>-22.27</v>
      </c>
      <c r="W58" s="45" t="b">
        <f t="shared" si="3"/>
        <v>0</v>
      </c>
    </row>
    <row r="59" spans="2:23" s="45" customFormat="1" ht="12">
      <c r="B59" s="100" t="s">
        <v>29</v>
      </c>
      <c r="C59" s="214" t="s">
        <v>30</v>
      </c>
      <c r="D59" s="215"/>
      <c r="E59" s="122">
        <v>38.1</v>
      </c>
      <c r="F59" s="123">
        <v>270838</v>
      </c>
      <c r="G59" s="124">
        <v>118</v>
      </c>
      <c r="H59" s="123">
        <v>7208</v>
      </c>
      <c r="I59" s="145">
        <v>2.66</v>
      </c>
      <c r="J59" s="150">
        <v>6265</v>
      </c>
      <c r="K59" s="135">
        <f t="shared" si="4"/>
        <v>15.05</v>
      </c>
      <c r="L59" s="122">
        <v>38.2</v>
      </c>
      <c r="M59" s="123">
        <v>271669</v>
      </c>
      <c r="N59" s="123">
        <v>114</v>
      </c>
      <c r="O59" s="123">
        <v>3878</v>
      </c>
      <c r="P59" s="145">
        <v>1.43</v>
      </c>
      <c r="Q59" s="150">
        <v>4378</v>
      </c>
      <c r="R59" s="54">
        <f t="shared" si="5"/>
        <v>-11.42</v>
      </c>
      <c r="T59" s="45">
        <f t="shared" si="0"/>
        <v>15.05</v>
      </c>
      <c r="U59" s="45" t="b">
        <f t="shared" si="1"/>
        <v>0</v>
      </c>
      <c r="V59" s="45">
        <f t="shared" si="2"/>
        <v>-11.42</v>
      </c>
      <c r="W59" s="45" t="b">
        <f t="shared" si="3"/>
        <v>0</v>
      </c>
    </row>
    <row r="60" spans="2:23" s="45" customFormat="1" ht="12">
      <c r="B60" s="101" t="s">
        <v>31</v>
      </c>
      <c r="C60" s="216" t="s">
        <v>32</v>
      </c>
      <c r="D60" s="217"/>
      <c r="E60" s="119">
        <v>37.6</v>
      </c>
      <c r="F60" s="120">
        <v>265750</v>
      </c>
      <c r="G60" s="121">
        <v>112</v>
      </c>
      <c r="H60" s="120">
        <v>6187</v>
      </c>
      <c r="I60" s="144">
        <v>2.33</v>
      </c>
      <c r="J60" s="149">
        <v>6879</v>
      </c>
      <c r="K60" s="134">
        <f t="shared" si="4"/>
        <v>-10.06</v>
      </c>
      <c r="L60" s="119">
        <v>37.6</v>
      </c>
      <c r="M60" s="120">
        <v>266525</v>
      </c>
      <c r="N60" s="120">
        <v>106</v>
      </c>
      <c r="O60" s="120">
        <v>3456</v>
      </c>
      <c r="P60" s="144">
        <v>1.3</v>
      </c>
      <c r="Q60" s="149">
        <v>4225</v>
      </c>
      <c r="R60" s="51">
        <f t="shared" si="5"/>
        <v>-18.2</v>
      </c>
      <c r="T60" s="45">
        <f t="shared" si="0"/>
        <v>-10.06</v>
      </c>
      <c r="U60" s="45" t="b">
        <f t="shared" si="1"/>
        <v>0</v>
      </c>
      <c r="V60" s="45">
        <f t="shared" si="2"/>
        <v>-18.2</v>
      </c>
      <c r="W60" s="45" t="b">
        <f t="shared" si="3"/>
        <v>0</v>
      </c>
    </row>
    <row r="61" spans="2:23" s="45" customFormat="1" ht="12.75" thickBot="1">
      <c r="B61" s="99" t="s">
        <v>12</v>
      </c>
      <c r="C61" s="212" t="s">
        <v>33</v>
      </c>
      <c r="D61" s="213"/>
      <c r="E61" s="125">
        <v>38.2</v>
      </c>
      <c r="F61" s="126">
        <v>260578</v>
      </c>
      <c r="G61" s="127">
        <v>114</v>
      </c>
      <c r="H61" s="126">
        <v>6292</v>
      </c>
      <c r="I61" s="146">
        <v>2.41</v>
      </c>
      <c r="J61" s="151">
        <v>6617</v>
      </c>
      <c r="K61" s="136">
        <f t="shared" si="4"/>
        <v>-4.91</v>
      </c>
      <c r="L61" s="125">
        <v>38</v>
      </c>
      <c r="M61" s="126">
        <v>260998</v>
      </c>
      <c r="N61" s="126">
        <v>108</v>
      </c>
      <c r="O61" s="126">
        <v>3306</v>
      </c>
      <c r="P61" s="146">
        <v>1.27</v>
      </c>
      <c r="Q61" s="151">
        <v>4543</v>
      </c>
      <c r="R61" s="56">
        <f t="shared" si="5"/>
        <v>-27.23</v>
      </c>
      <c r="T61" s="45">
        <f t="shared" si="0"/>
        <v>-4.91</v>
      </c>
      <c r="U61" s="45" t="b">
        <f t="shared" si="1"/>
        <v>0</v>
      </c>
      <c r="V61" s="45">
        <f t="shared" si="2"/>
        <v>-27.23</v>
      </c>
      <c r="W61" s="45" t="b">
        <f t="shared" si="3"/>
        <v>0</v>
      </c>
    </row>
    <row r="62" spans="2:23" s="45" customFormat="1" ht="12.75" thickBot="1">
      <c r="B62" s="102" t="s">
        <v>34</v>
      </c>
      <c r="C62" s="103"/>
      <c r="D62" s="103"/>
      <c r="E62" s="128">
        <v>38</v>
      </c>
      <c r="F62" s="129">
        <v>265781</v>
      </c>
      <c r="G62" s="130">
        <v>344</v>
      </c>
      <c r="H62" s="129">
        <v>6572</v>
      </c>
      <c r="I62" s="131">
        <v>2.47</v>
      </c>
      <c r="J62" s="152">
        <v>6597</v>
      </c>
      <c r="K62" s="137">
        <f t="shared" si="4"/>
        <v>-0.38</v>
      </c>
      <c r="L62" s="128">
        <v>37.9</v>
      </c>
      <c r="M62" s="129">
        <v>266493</v>
      </c>
      <c r="N62" s="129">
        <v>328</v>
      </c>
      <c r="O62" s="129">
        <v>3553</v>
      </c>
      <c r="P62" s="131">
        <v>1.33</v>
      </c>
      <c r="Q62" s="152">
        <v>4380</v>
      </c>
      <c r="R62" s="57">
        <f t="shared" si="5"/>
        <v>-18.88</v>
      </c>
      <c r="T62" s="45">
        <f t="shared" si="0"/>
        <v>-0.38</v>
      </c>
      <c r="U62" s="45" t="b">
        <f t="shared" si="1"/>
        <v>0</v>
      </c>
      <c r="V62" s="45">
        <f t="shared" si="2"/>
        <v>-18.88</v>
      </c>
      <c r="W62" s="45" t="b">
        <f t="shared" si="3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72</v>
      </c>
    </row>
    <row r="2" spans="1:15" ht="14.25" thickBot="1">
      <c r="A2" s="251" t="s">
        <v>43</v>
      </c>
      <c r="B2" s="254" t="s">
        <v>44</v>
      </c>
      <c r="C2" s="255"/>
      <c r="D2" s="255"/>
      <c r="E2" s="255"/>
      <c r="F2" s="255"/>
      <c r="G2" s="256"/>
      <c r="H2" s="257"/>
      <c r="I2" s="255" t="s">
        <v>36</v>
      </c>
      <c r="J2" s="255"/>
      <c r="K2" s="255"/>
      <c r="L2" s="255"/>
      <c r="M2" s="255"/>
      <c r="N2" s="256"/>
      <c r="O2" s="257"/>
    </row>
    <row r="3" spans="1:15" ht="13.5">
      <c r="A3" s="252"/>
      <c r="B3" s="31"/>
      <c r="C3" s="32"/>
      <c r="D3" s="32"/>
      <c r="E3" s="32"/>
      <c r="F3" s="32"/>
      <c r="G3" s="258" t="s">
        <v>48</v>
      </c>
      <c r="H3" s="259"/>
      <c r="I3" s="32"/>
      <c r="J3" s="32"/>
      <c r="K3" s="32"/>
      <c r="L3" s="32"/>
      <c r="M3" s="32"/>
      <c r="N3" s="260" t="s">
        <v>48</v>
      </c>
      <c r="O3" s="261"/>
    </row>
    <row r="4" spans="1:15" ht="52.5" customHeight="1" thickBot="1">
      <c r="A4" s="253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53">
        <v>38.2</v>
      </c>
      <c r="C5" s="154">
        <v>268252</v>
      </c>
      <c r="D5" s="154">
        <v>421</v>
      </c>
      <c r="E5" s="154">
        <v>11698</v>
      </c>
      <c r="F5" s="155">
        <v>4.36</v>
      </c>
      <c r="G5" s="156">
        <v>13618</v>
      </c>
      <c r="H5" s="157">
        <f aca="true" t="shared" si="0" ref="H5:H16">ROUND((E5-G5)/G5*100,2)</f>
        <v>-14.1</v>
      </c>
      <c r="I5" s="158" t="s">
        <v>107</v>
      </c>
      <c r="J5" s="159" t="s">
        <v>107</v>
      </c>
      <c r="K5" s="160">
        <v>392</v>
      </c>
      <c r="L5" s="154">
        <v>5004</v>
      </c>
      <c r="M5" s="161">
        <v>1.87</v>
      </c>
      <c r="N5" s="156">
        <v>6350</v>
      </c>
      <c r="O5" s="162">
        <f aca="true" t="shared" si="1" ref="O5:O16">ROUND((L5-N5)/N5*100,2)</f>
        <v>-21.2</v>
      </c>
    </row>
    <row r="6" spans="1:15" ht="13.5">
      <c r="A6" s="38" t="s">
        <v>56</v>
      </c>
      <c r="B6" s="153">
        <v>38.4</v>
      </c>
      <c r="C6" s="154">
        <v>270244</v>
      </c>
      <c r="D6" s="154">
        <v>375</v>
      </c>
      <c r="E6" s="154">
        <v>9388</v>
      </c>
      <c r="F6" s="155">
        <v>3.47</v>
      </c>
      <c r="G6" s="156">
        <v>11698</v>
      </c>
      <c r="H6" s="157">
        <f t="shared" si="0"/>
        <v>-19.75</v>
      </c>
      <c r="I6" s="158" t="s">
        <v>107</v>
      </c>
      <c r="J6" s="159" t="s">
        <v>107</v>
      </c>
      <c r="K6" s="160">
        <v>346</v>
      </c>
      <c r="L6" s="154">
        <v>4822</v>
      </c>
      <c r="M6" s="161">
        <v>1.78</v>
      </c>
      <c r="N6" s="156">
        <v>5004</v>
      </c>
      <c r="O6" s="162">
        <f t="shared" si="1"/>
        <v>-3.64</v>
      </c>
    </row>
    <row r="7" spans="1:15" ht="13.5">
      <c r="A7" s="38" t="s">
        <v>57</v>
      </c>
      <c r="B7" s="153">
        <v>38.1</v>
      </c>
      <c r="C7" s="154">
        <v>268545</v>
      </c>
      <c r="D7" s="154">
        <v>366</v>
      </c>
      <c r="E7" s="154">
        <v>8386</v>
      </c>
      <c r="F7" s="155">
        <v>3.12</v>
      </c>
      <c r="G7" s="156">
        <v>9388</v>
      </c>
      <c r="H7" s="157">
        <f t="shared" si="0"/>
        <v>-10.67</v>
      </c>
      <c r="I7" s="158" t="s">
        <v>107</v>
      </c>
      <c r="J7" s="159" t="s">
        <v>107</v>
      </c>
      <c r="K7" s="160">
        <v>353</v>
      </c>
      <c r="L7" s="154">
        <v>4817</v>
      </c>
      <c r="M7" s="161">
        <v>1.79</v>
      </c>
      <c r="N7" s="156">
        <v>4822</v>
      </c>
      <c r="O7" s="162">
        <f t="shared" si="1"/>
        <v>-0.1</v>
      </c>
    </row>
    <row r="8" spans="1:15" ht="13.5">
      <c r="A8" s="38" t="s">
        <v>58</v>
      </c>
      <c r="B8" s="153">
        <v>39.4</v>
      </c>
      <c r="C8" s="154">
        <v>267664</v>
      </c>
      <c r="D8" s="154">
        <v>329</v>
      </c>
      <c r="E8" s="154">
        <v>6501</v>
      </c>
      <c r="F8" s="155">
        <v>2.43</v>
      </c>
      <c r="G8" s="156">
        <v>8386</v>
      </c>
      <c r="H8" s="157">
        <f t="shared" si="0"/>
        <v>-22.48</v>
      </c>
      <c r="I8" s="158" t="s">
        <v>107</v>
      </c>
      <c r="J8" s="159" t="s">
        <v>107</v>
      </c>
      <c r="K8" s="160">
        <v>308</v>
      </c>
      <c r="L8" s="154">
        <v>3872</v>
      </c>
      <c r="M8" s="161">
        <v>1.45</v>
      </c>
      <c r="N8" s="156">
        <v>4817</v>
      </c>
      <c r="O8" s="162">
        <f t="shared" si="1"/>
        <v>-19.62</v>
      </c>
    </row>
    <row r="9" spans="1:15" ht="13.5">
      <c r="A9" s="38" t="s">
        <v>59</v>
      </c>
      <c r="B9" s="163">
        <v>38.5</v>
      </c>
      <c r="C9" s="164">
        <v>266272</v>
      </c>
      <c r="D9" s="165">
        <v>343</v>
      </c>
      <c r="E9" s="164">
        <v>5995</v>
      </c>
      <c r="F9" s="166">
        <v>2.25</v>
      </c>
      <c r="G9" s="167">
        <v>6501</v>
      </c>
      <c r="H9" s="168">
        <f t="shared" si="0"/>
        <v>-7.78</v>
      </c>
      <c r="I9" s="169" t="s">
        <v>107</v>
      </c>
      <c r="J9" s="170" t="s">
        <v>107</v>
      </c>
      <c r="K9" s="171">
        <v>328</v>
      </c>
      <c r="L9" s="164">
        <v>3596</v>
      </c>
      <c r="M9" s="172">
        <v>1.35</v>
      </c>
      <c r="N9" s="167">
        <v>3872</v>
      </c>
      <c r="O9" s="162">
        <f t="shared" si="1"/>
        <v>-7.13</v>
      </c>
    </row>
    <row r="10" spans="1:15" ht="13.5">
      <c r="A10" s="38" t="s">
        <v>60</v>
      </c>
      <c r="B10" s="153">
        <v>38.4</v>
      </c>
      <c r="C10" s="154">
        <v>264823</v>
      </c>
      <c r="D10" s="154">
        <v>333</v>
      </c>
      <c r="E10" s="154">
        <v>6163</v>
      </c>
      <c r="F10" s="166">
        <v>2.33</v>
      </c>
      <c r="G10" s="167">
        <v>5995</v>
      </c>
      <c r="H10" s="157">
        <f t="shared" si="0"/>
        <v>2.8</v>
      </c>
      <c r="I10" s="169" t="s">
        <v>107</v>
      </c>
      <c r="J10" s="170" t="s">
        <v>107</v>
      </c>
      <c r="K10" s="171">
        <v>325</v>
      </c>
      <c r="L10" s="164">
        <v>3885</v>
      </c>
      <c r="M10" s="172">
        <v>1.47</v>
      </c>
      <c r="N10" s="167">
        <v>3596</v>
      </c>
      <c r="O10" s="162">
        <f t="shared" si="1"/>
        <v>8.04</v>
      </c>
    </row>
    <row r="11" spans="1:15" ht="13.5">
      <c r="A11" s="38" t="s">
        <v>96</v>
      </c>
      <c r="B11" s="153">
        <v>38.7</v>
      </c>
      <c r="C11" s="154">
        <v>268158</v>
      </c>
      <c r="D11" s="154">
        <v>312</v>
      </c>
      <c r="E11" s="154">
        <v>5741</v>
      </c>
      <c r="F11" s="155">
        <v>2.14</v>
      </c>
      <c r="G11" s="156">
        <v>6163</v>
      </c>
      <c r="H11" s="157">
        <f t="shared" si="0"/>
        <v>-6.85</v>
      </c>
      <c r="I11" s="158" t="s">
        <v>107</v>
      </c>
      <c r="J11" s="159" t="s">
        <v>107</v>
      </c>
      <c r="K11" s="160">
        <v>296</v>
      </c>
      <c r="L11" s="154">
        <v>4102</v>
      </c>
      <c r="M11" s="161">
        <v>1.53</v>
      </c>
      <c r="N11" s="156">
        <v>3885</v>
      </c>
      <c r="O11" s="162">
        <f t="shared" si="1"/>
        <v>5.59</v>
      </c>
    </row>
    <row r="12" spans="1:15" ht="13.5">
      <c r="A12" s="38" t="s">
        <v>73</v>
      </c>
      <c r="B12" s="173">
        <v>38.6</v>
      </c>
      <c r="C12" s="154">
        <v>267183</v>
      </c>
      <c r="D12" s="154">
        <v>323</v>
      </c>
      <c r="E12" s="154">
        <v>6740</v>
      </c>
      <c r="F12" s="155">
        <v>2.52</v>
      </c>
      <c r="G12" s="156">
        <v>5741</v>
      </c>
      <c r="H12" s="157">
        <f t="shared" si="0"/>
        <v>17.4</v>
      </c>
      <c r="I12" s="194">
        <v>38.6</v>
      </c>
      <c r="J12" s="174">
        <v>266989</v>
      </c>
      <c r="K12" s="175">
        <v>314</v>
      </c>
      <c r="L12" s="154">
        <v>4422</v>
      </c>
      <c r="M12" s="161">
        <v>1.66</v>
      </c>
      <c r="N12" s="156">
        <v>4102</v>
      </c>
      <c r="O12" s="162">
        <f t="shared" si="1"/>
        <v>7.8</v>
      </c>
    </row>
    <row r="13" spans="1:15" ht="13.5">
      <c r="A13" s="109" t="s">
        <v>95</v>
      </c>
      <c r="B13" s="195">
        <v>38.5</v>
      </c>
      <c r="C13" s="196">
        <v>266987</v>
      </c>
      <c r="D13" s="196">
        <v>348</v>
      </c>
      <c r="E13" s="196">
        <v>6862</v>
      </c>
      <c r="F13" s="197">
        <v>2.57</v>
      </c>
      <c r="G13" s="198">
        <v>6740</v>
      </c>
      <c r="H13" s="199">
        <f t="shared" si="0"/>
        <v>1.81</v>
      </c>
      <c r="I13" s="200">
        <v>38.5</v>
      </c>
      <c r="J13" s="201">
        <v>267317</v>
      </c>
      <c r="K13" s="202">
        <v>340</v>
      </c>
      <c r="L13" s="196">
        <v>4533</v>
      </c>
      <c r="M13" s="203">
        <v>1.7</v>
      </c>
      <c r="N13" s="198">
        <v>4422</v>
      </c>
      <c r="O13" s="204">
        <f t="shared" si="1"/>
        <v>2.51</v>
      </c>
    </row>
    <row r="14" spans="1:15" ht="14.25" thickBot="1">
      <c r="A14" s="109" t="s">
        <v>108</v>
      </c>
      <c r="B14" s="176">
        <v>38.3</v>
      </c>
      <c r="C14" s="177">
        <v>265613</v>
      </c>
      <c r="D14" s="177">
        <v>355</v>
      </c>
      <c r="E14" s="177">
        <v>6597</v>
      </c>
      <c r="F14" s="178">
        <v>2.48</v>
      </c>
      <c r="G14" s="179">
        <v>6862</v>
      </c>
      <c r="H14" s="205">
        <f t="shared" si="0"/>
        <v>-3.86</v>
      </c>
      <c r="I14" s="206">
        <v>38.2</v>
      </c>
      <c r="J14" s="180">
        <v>266036</v>
      </c>
      <c r="K14" s="181">
        <v>348</v>
      </c>
      <c r="L14" s="177">
        <v>4380</v>
      </c>
      <c r="M14" s="182">
        <v>1.65</v>
      </c>
      <c r="N14" s="179">
        <v>4533</v>
      </c>
      <c r="O14" s="192">
        <f t="shared" si="1"/>
        <v>-3.38</v>
      </c>
    </row>
    <row r="15" spans="1:15" ht="13.5">
      <c r="A15" s="64" t="s">
        <v>122</v>
      </c>
      <c r="B15" s="208">
        <v>38</v>
      </c>
      <c r="C15" s="209">
        <v>265781</v>
      </c>
      <c r="D15" s="209">
        <v>344</v>
      </c>
      <c r="E15" s="209">
        <v>6572</v>
      </c>
      <c r="F15" s="207">
        <v>2.47</v>
      </c>
      <c r="G15" s="183">
        <v>6597</v>
      </c>
      <c r="H15" s="139">
        <f t="shared" si="0"/>
        <v>-0.38</v>
      </c>
      <c r="I15" s="210">
        <v>37.9</v>
      </c>
      <c r="J15" s="211">
        <v>266493</v>
      </c>
      <c r="K15" s="211">
        <v>328</v>
      </c>
      <c r="L15" s="211">
        <v>3553</v>
      </c>
      <c r="M15" s="207">
        <v>1.33</v>
      </c>
      <c r="N15" s="183">
        <v>4380</v>
      </c>
      <c r="O15" s="140">
        <f t="shared" si="1"/>
        <v>-18.88</v>
      </c>
    </row>
    <row r="16" spans="1:15" ht="14.25" thickBot="1">
      <c r="A16" s="138" t="s">
        <v>123</v>
      </c>
      <c r="B16" s="184">
        <v>38.3</v>
      </c>
      <c r="C16" s="185">
        <v>265613</v>
      </c>
      <c r="D16" s="185">
        <v>355</v>
      </c>
      <c r="E16" s="185">
        <v>6597</v>
      </c>
      <c r="F16" s="186">
        <v>2.48</v>
      </c>
      <c r="G16" s="179">
        <v>6862</v>
      </c>
      <c r="H16" s="187">
        <f t="shared" si="0"/>
        <v>-3.86</v>
      </c>
      <c r="I16" s="188">
        <v>38.2</v>
      </c>
      <c r="J16" s="189">
        <v>266036</v>
      </c>
      <c r="K16" s="190">
        <v>348</v>
      </c>
      <c r="L16" s="185">
        <v>4380</v>
      </c>
      <c r="M16" s="191">
        <v>1.65</v>
      </c>
      <c r="N16" s="179">
        <v>4533</v>
      </c>
      <c r="O16" s="192">
        <f t="shared" si="1"/>
        <v>-3.38</v>
      </c>
    </row>
    <row r="17" spans="1:15" ht="14.25" thickBot="1">
      <c r="A17" s="40" t="s">
        <v>61</v>
      </c>
      <c r="B17" s="41">
        <f aca="true" t="shared" si="2" ref="B17:O17">B15-B16</f>
        <v>-0.29999999999999716</v>
      </c>
      <c r="C17" s="42">
        <f t="shared" si="2"/>
        <v>168</v>
      </c>
      <c r="D17" s="61">
        <f t="shared" si="2"/>
        <v>-11</v>
      </c>
      <c r="E17" s="42">
        <f t="shared" si="2"/>
        <v>-25</v>
      </c>
      <c r="F17" s="39">
        <f t="shared" si="2"/>
        <v>-0.009999999999999787</v>
      </c>
      <c r="G17" s="62">
        <f t="shared" si="2"/>
        <v>-265</v>
      </c>
      <c r="H17" s="43">
        <f t="shared" si="2"/>
        <v>3.48</v>
      </c>
      <c r="I17" s="44">
        <f t="shared" si="2"/>
        <v>-0.30000000000000426</v>
      </c>
      <c r="J17" s="63">
        <f t="shared" si="2"/>
        <v>457</v>
      </c>
      <c r="K17" s="61">
        <f t="shared" si="2"/>
        <v>-20</v>
      </c>
      <c r="L17" s="42">
        <f t="shared" si="2"/>
        <v>-827</v>
      </c>
      <c r="M17" s="39">
        <f t="shared" si="2"/>
        <v>-0.31999999999999984</v>
      </c>
      <c r="N17" s="62">
        <f t="shared" si="2"/>
        <v>-153</v>
      </c>
      <c r="O17" s="43">
        <f t="shared" si="2"/>
        <v>-15.5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43" t="s">
        <v>110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3.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</row>
    <row r="29" spans="1:15" ht="29.25" customHeight="1">
      <c r="A29" s="248" t="s">
        <v>111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8"/>
    </row>
    <row r="30" spans="1:15" ht="19.5" customHeight="1">
      <c r="A30" s="248" t="s">
        <v>99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8"/>
    </row>
    <row r="31" spans="1:15" ht="25.5" customHeight="1">
      <c r="A31" s="235" t="s">
        <v>100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39" customHeight="1">
      <c r="A32" s="75"/>
      <c r="B32" s="234" t="s">
        <v>104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77"/>
      <c r="O32" s="78"/>
    </row>
    <row r="33" spans="1:15" ht="24.75" customHeight="1">
      <c r="A33" s="75"/>
      <c r="D33" s="98" t="s">
        <v>116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114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115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105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35" t="s">
        <v>101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237"/>
      <c r="O38" s="238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109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39" t="s">
        <v>102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103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42" t="s">
        <v>117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C1" sqref="C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4" t="s">
        <v>121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18.75">
      <c r="B3" s="224" t="s">
        <v>106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2:18" ht="12.75" thickBot="1">
      <c r="B4" s="225" t="s">
        <v>126</v>
      </c>
      <c r="C4" s="225"/>
      <c r="D4" s="225"/>
      <c r="E4" s="58"/>
      <c r="F4" s="58"/>
      <c r="G4" s="58"/>
      <c r="H4" s="58"/>
      <c r="I4" s="58"/>
      <c r="J4" s="58"/>
      <c r="K4" s="60"/>
      <c r="L4" s="58"/>
      <c r="M4" s="58"/>
      <c r="N4" s="58"/>
      <c r="O4" s="226" t="s">
        <v>124</v>
      </c>
      <c r="P4" s="226"/>
      <c r="Q4" s="226"/>
      <c r="R4" s="22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8" t="s">
        <v>48</v>
      </c>
      <c r="K6" s="219"/>
      <c r="L6" s="22"/>
      <c r="M6" s="22"/>
      <c r="N6" s="22"/>
      <c r="O6" s="22"/>
      <c r="P6" s="22"/>
      <c r="Q6" s="218" t="s">
        <v>48</v>
      </c>
      <c r="R6" s="219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220" t="s">
        <v>0</v>
      </c>
      <c r="D8" s="221"/>
      <c r="E8" s="110">
        <v>38.6</v>
      </c>
      <c r="F8" s="111">
        <v>273664</v>
      </c>
      <c r="G8" s="112">
        <v>85</v>
      </c>
      <c r="H8" s="111">
        <v>7040</v>
      </c>
      <c r="I8" s="141">
        <v>2.57</v>
      </c>
      <c r="J8" s="147">
        <v>6144</v>
      </c>
      <c r="K8" s="132">
        <f aca="true" t="shared" si="0" ref="K8:K39">IF(U8=TRUE,"-",ROUND((H8-J8)/J8*100,2))</f>
        <v>14.58</v>
      </c>
      <c r="L8" s="110">
        <v>38.6</v>
      </c>
      <c r="M8" s="111">
        <v>274399</v>
      </c>
      <c r="N8" s="111">
        <v>83</v>
      </c>
      <c r="O8" s="111">
        <v>4114</v>
      </c>
      <c r="P8" s="141">
        <v>1.5</v>
      </c>
      <c r="Q8" s="147">
        <v>4666</v>
      </c>
      <c r="R8" s="47">
        <f aca="true" t="shared" si="1" ref="R8:R39">IF(W8=TRUE,"-",ROUND((O8-Q8)/Q8*100,2))</f>
        <v>-11.83</v>
      </c>
      <c r="T8" s="45">
        <f aca="true" t="shared" si="2" ref="T8:T39">ROUND((H8-J8)/J8*100,2)</f>
        <v>14.58</v>
      </c>
      <c r="U8" s="45" t="b">
        <f aca="true" t="shared" si="3" ref="U8:U39">ISERROR(T8)</f>
        <v>0</v>
      </c>
      <c r="V8" s="45">
        <f aca="true" t="shared" si="4" ref="V8:V39">ROUND((O8-Q8)/Q8*100,2)</f>
        <v>-11.83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127</v>
      </c>
      <c r="E9" s="113">
        <v>39.8</v>
      </c>
      <c r="F9" s="114">
        <v>275503</v>
      </c>
      <c r="G9" s="115">
        <v>9</v>
      </c>
      <c r="H9" s="114">
        <v>4424</v>
      </c>
      <c r="I9" s="142">
        <v>1.61</v>
      </c>
      <c r="J9" s="148">
        <v>5041</v>
      </c>
      <c r="K9" s="133">
        <f t="shared" si="0"/>
        <v>-12.24</v>
      </c>
      <c r="L9" s="113">
        <v>39.8</v>
      </c>
      <c r="M9" s="114">
        <v>275503</v>
      </c>
      <c r="N9" s="114">
        <v>9</v>
      </c>
      <c r="O9" s="114">
        <v>3183</v>
      </c>
      <c r="P9" s="142">
        <v>1.16</v>
      </c>
      <c r="Q9" s="148">
        <v>3748</v>
      </c>
      <c r="R9" s="50">
        <f t="shared" si="1"/>
        <v>-15.07</v>
      </c>
      <c r="T9" s="45">
        <f t="shared" si="2"/>
        <v>-12.24</v>
      </c>
      <c r="U9" s="45" t="b">
        <f t="shared" si="3"/>
        <v>0</v>
      </c>
      <c r="V9" s="45">
        <f t="shared" si="4"/>
        <v>-15.07</v>
      </c>
      <c r="W9" s="45" t="b">
        <f t="shared" si="5"/>
        <v>0</v>
      </c>
    </row>
    <row r="10" spans="2:23" s="45" customFormat="1" ht="12">
      <c r="B10" s="104"/>
      <c r="C10" s="48"/>
      <c r="D10" s="49" t="s">
        <v>80</v>
      </c>
      <c r="E10" s="113">
        <v>46</v>
      </c>
      <c r="F10" s="114">
        <v>221725</v>
      </c>
      <c r="G10" s="115" t="s">
        <v>128</v>
      </c>
      <c r="H10" s="114">
        <v>8448</v>
      </c>
      <c r="I10" s="193">
        <v>3.81</v>
      </c>
      <c r="J10" s="148">
        <v>5485</v>
      </c>
      <c r="K10" s="133">
        <f t="shared" si="0"/>
        <v>54.02</v>
      </c>
      <c r="L10" s="113">
        <v>46</v>
      </c>
      <c r="M10" s="114">
        <v>221725</v>
      </c>
      <c r="N10" s="114" t="s">
        <v>128</v>
      </c>
      <c r="O10" s="114">
        <v>2711</v>
      </c>
      <c r="P10" s="142">
        <v>1.22</v>
      </c>
      <c r="Q10" s="148">
        <v>1476</v>
      </c>
      <c r="R10" s="50">
        <f t="shared" si="1"/>
        <v>83.67</v>
      </c>
      <c r="T10" s="45">
        <f t="shared" si="2"/>
        <v>54.02</v>
      </c>
      <c r="U10" s="45" t="b">
        <f t="shared" si="3"/>
        <v>0</v>
      </c>
      <c r="V10" s="45">
        <f t="shared" si="4"/>
        <v>83.67</v>
      </c>
      <c r="W10" s="45" t="b">
        <f t="shared" si="5"/>
        <v>0</v>
      </c>
    </row>
    <row r="11" spans="2:23" s="45" customFormat="1" ht="12">
      <c r="B11" s="104"/>
      <c r="C11" s="48"/>
      <c r="D11" s="49" t="s">
        <v>129</v>
      </c>
      <c r="E11" s="113" t="s">
        <v>107</v>
      </c>
      <c r="F11" s="114" t="s">
        <v>107</v>
      </c>
      <c r="G11" s="115" t="s">
        <v>107</v>
      </c>
      <c r="H11" s="114" t="s">
        <v>107</v>
      </c>
      <c r="I11" s="193" t="s">
        <v>107</v>
      </c>
      <c r="J11" s="148" t="s">
        <v>107</v>
      </c>
      <c r="K11" s="133" t="str">
        <f t="shared" si="0"/>
        <v>-</v>
      </c>
      <c r="L11" s="113" t="s">
        <v>107</v>
      </c>
      <c r="M11" s="114" t="s">
        <v>107</v>
      </c>
      <c r="N11" s="114" t="s">
        <v>107</v>
      </c>
      <c r="O11" s="114" t="s">
        <v>107</v>
      </c>
      <c r="P11" s="142" t="s">
        <v>107</v>
      </c>
      <c r="Q11" s="148" t="s">
        <v>107</v>
      </c>
      <c r="R11" s="50" t="str">
        <f t="shared" si="1"/>
        <v>-</v>
      </c>
      <c r="T11" s="45" t="e">
        <f t="shared" si="2"/>
        <v>#VALUE!</v>
      </c>
      <c r="U11" s="45" t="b">
        <f t="shared" si="3"/>
        <v>1</v>
      </c>
      <c r="V11" s="45" t="e">
        <f t="shared" si="4"/>
        <v>#VALUE!</v>
      </c>
      <c r="W11" s="45" t="b">
        <f t="shared" si="5"/>
        <v>1</v>
      </c>
    </row>
    <row r="12" spans="2:23" s="45" customFormat="1" ht="12">
      <c r="B12" s="104"/>
      <c r="C12" s="48"/>
      <c r="D12" s="49" t="s">
        <v>86</v>
      </c>
      <c r="E12" s="113">
        <v>39.2</v>
      </c>
      <c r="F12" s="114">
        <v>271626</v>
      </c>
      <c r="G12" s="115">
        <v>15</v>
      </c>
      <c r="H12" s="114">
        <v>6442</v>
      </c>
      <c r="I12" s="142">
        <v>2.37</v>
      </c>
      <c r="J12" s="148">
        <v>6237</v>
      </c>
      <c r="K12" s="133">
        <f t="shared" si="0"/>
        <v>3.29</v>
      </c>
      <c r="L12" s="113">
        <v>39.2</v>
      </c>
      <c r="M12" s="114">
        <v>271626</v>
      </c>
      <c r="N12" s="114">
        <v>15</v>
      </c>
      <c r="O12" s="114">
        <v>3902</v>
      </c>
      <c r="P12" s="142">
        <v>1.44</v>
      </c>
      <c r="Q12" s="148">
        <v>4044</v>
      </c>
      <c r="R12" s="50">
        <f t="shared" si="1"/>
        <v>-3.51</v>
      </c>
      <c r="T12" s="45">
        <f t="shared" si="2"/>
        <v>3.29</v>
      </c>
      <c r="U12" s="45" t="b">
        <f t="shared" si="3"/>
        <v>0</v>
      </c>
      <c r="V12" s="45">
        <f t="shared" si="4"/>
        <v>-3.51</v>
      </c>
      <c r="W12" s="45" t="b">
        <f t="shared" si="5"/>
        <v>0</v>
      </c>
    </row>
    <row r="13" spans="2:23" s="45" customFormat="1" ht="12">
      <c r="B13" s="104"/>
      <c r="C13" s="48"/>
      <c r="D13" s="49" t="s">
        <v>97</v>
      </c>
      <c r="E13" s="113">
        <v>37.7</v>
      </c>
      <c r="F13" s="114">
        <v>242383</v>
      </c>
      <c r="G13" s="115" t="s">
        <v>130</v>
      </c>
      <c r="H13" s="114">
        <v>3978</v>
      </c>
      <c r="I13" s="142">
        <v>1.64</v>
      </c>
      <c r="J13" s="148">
        <v>4675</v>
      </c>
      <c r="K13" s="133">
        <f t="shared" si="0"/>
        <v>-14.91</v>
      </c>
      <c r="L13" s="113">
        <v>37.7</v>
      </c>
      <c r="M13" s="114">
        <v>242383</v>
      </c>
      <c r="N13" s="114" t="s">
        <v>130</v>
      </c>
      <c r="O13" s="114">
        <v>3015</v>
      </c>
      <c r="P13" s="142">
        <v>1.24</v>
      </c>
      <c r="Q13" s="148">
        <v>3589</v>
      </c>
      <c r="R13" s="50">
        <f t="shared" si="1"/>
        <v>-15.99</v>
      </c>
      <c r="T13" s="45">
        <f t="shared" si="2"/>
        <v>-14.91</v>
      </c>
      <c r="U13" s="45" t="b">
        <f t="shared" si="3"/>
        <v>0</v>
      </c>
      <c r="V13" s="45">
        <f t="shared" si="4"/>
        <v>-15.99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3">
        <v>36.9</v>
      </c>
      <c r="F14" s="114">
        <v>306907</v>
      </c>
      <c r="G14" s="115">
        <v>12</v>
      </c>
      <c r="H14" s="114">
        <v>6961</v>
      </c>
      <c r="I14" s="142">
        <v>2.27</v>
      </c>
      <c r="J14" s="148">
        <v>7235</v>
      </c>
      <c r="K14" s="133">
        <f t="shared" si="0"/>
        <v>-3.79</v>
      </c>
      <c r="L14" s="113">
        <v>36.9</v>
      </c>
      <c r="M14" s="114">
        <v>306907</v>
      </c>
      <c r="N14" s="114">
        <v>12</v>
      </c>
      <c r="O14" s="114">
        <v>5747</v>
      </c>
      <c r="P14" s="142">
        <v>1.87</v>
      </c>
      <c r="Q14" s="148">
        <v>6263</v>
      </c>
      <c r="R14" s="50">
        <f t="shared" si="1"/>
        <v>-8.24</v>
      </c>
      <c r="T14" s="45">
        <f t="shared" si="2"/>
        <v>-3.79</v>
      </c>
      <c r="U14" s="45" t="b">
        <f t="shared" si="3"/>
        <v>0</v>
      </c>
      <c r="V14" s="45">
        <f t="shared" si="4"/>
        <v>-8.24</v>
      </c>
      <c r="W14" s="45" t="b">
        <f t="shared" si="5"/>
        <v>0</v>
      </c>
    </row>
    <row r="15" spans="2:23" s="45" customFormat="1" ht="12">
      <c r="B15" s="101"/>
      <c r="C15" s="48"/>
      <c r="D15" s="49" t="s">
        <v>131</v>
      </c>
      <c r="E15" s="113" t="s">
        <v>107</v>
      </c>
      <c r="F15" s="114" t="s">
        <v>107</v>
      </c>
      <c r="G15" s="115" t="s">
        <v>107</v>
      </c>
      <c r="H15" s="114" t="s">
        <v>107</v>
      </c>
      <c r="I15" s="142" t="s">
        <v>107</v>
      </c>
      <c r="J15" s="148" t="s">
        <v>107</v>
      </c>
      <c r="K15" s="133" t="str">
        <f t="shared" si="0"/>
        <v>-</v>
      </c>
      <c r="L15" s="113" t="s">
        <v>107</v>
      </c>
      <c r="M15" s="114" t="s">
        <v>107</v>
      </c>
      <c r="N15" s="114" t="s">
        <v>107</v>
      </c>
      <c r="O15" s="114" t="s">
        <v>107</v>
      </c>
      <c r="P15" s="142" t="s">
        <v>107</v>
      </c>
      <c r="Q15" s="148" t="s">
        <v>107</v>
      </c>
      <c r="R15" s="50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3">
        <v>35.7</v>
      </c>
      <c r="F16" s="114">
        <v>282026</v>
      </c>
      <c r="G16" s="115" t="s">
        <v>130</v>
      </c>
      <c r="H16" s="114">
        <v>6010</v>
      </c>
      <c r="I16" s="142">
        <v>2.13</v>
      </c>
      <c r="J16" s="148">
        <v>6310</v>
      </c>
      <c r="K16" s="133">
        <f t="shared" si="0"/>
        <v>-4.75</v>
      </c>
      <c r="L16" s="113">
        <v>35.7</v>
      </c>
      <c r="M16" s="114">
        <v>282026</v>
      </c>
      <c r="N16" s="114" t="s">
        <v>130</v>
      </c>
      <c r="O16" s="114">
        <v>4330</v>
      </c>
      <c r="P16" s="142">
        <v>1.54</v>
      </c>
      <c r="Q16" s="148">
        <v>4795</v>
      </c>
      <c r="R16" s="50">
        <f t="shared" si="1"/>
        <v>-9.7</v>
      </c>
      <c r="T16" s="45">
        <f t="shared" si="2"/>
        <v>-4.75</v>
      </c>
      <c r="U16" s="45" t="b">
        <f t="shared" si="3"/>
        <v>0</v>
      </c>
      <c r="V16" s="45">
        <f t="shared" si="4"/>
        <v>-9.7</v>
      </c>
      <c r="W16" s="45" t="b">
        <f t="shared" si="5"/>
        <v>0</v>
      </c>
    </row>
    <row r="17" spans="2:23" s="45" customFormat="1" ht="12">
      <c r="B17" s="101"/>
      <c r="C17" s="48"/>
      <c r="D17" s="49" t="s">
        <v>87</v>
      </c>
      <c r="E17" s="113">
        <v>37.8</v>
      </c>
      <c r="F17" s="114">
        <v>271000</v>
      </c>
      <c r="G17" s="115" t="s">
        <v>132</v>
      </c>
      <c r="H17" s="114">
        <v>5100</v>
      </c>
      <c r="I17" s="142">
        <v>1.88</v>
      </c>
      <c r="J17" s="148">
        <v>5248</v>
      </c>
      <c r="K17" s="133">
        <f t="shared" si="0"/>
        <v>-2.82</v>
      </c>
      <c r="L17" s="113">
        <v>37.8</v>
      </c>
      <c r="M17" s="114">
        <v>271000</v>
      </c>
      <c r="N17" s="114" t="s">
        <v>132</v>
      </c>
      <c r="O17" s="114">
        <v>5100</v>
      </c>
      <c r="P17" s="142">
        <v>1.88</v>
      </c>
      <c r="Q17" s="148">
        <v>5248</v>
      </c>
      <c r="R17" s="50">
        <f t="shared" si="1"/>
        <v>-2.82</v>
      </c>
      <c r="T17" s="45">
        <f t="shared" si="2"/>
        <v>-2.82</v>
      </c>
      <c r="U17" s="45" t="b">
        <f t="shared" si="3"/>
        <v>0</v>
      </c>
      <c r="V17" s="45">
        <f t="shared" si="4"/>
        <v>-2.82</v>
      </c>
      <c r="W17" s="45" t="b">
        <f t="shared" si="5"/>
        <v>0</v>
      </c>
    </row>
    <row r="18" spans="2:23" s="45" customFormat="1" ht="12">
      <c r="B18" s="101"/>
      <c r="C18" s="48"/>
      <c r="D18" s="49" t="s">
        <v>88</v>
      </c>
      <c r="E18" s="113">
        <v>48.3</v>
      </c>
      <c r="F18" s="114">
        <v>268233</v>
      </c>
      <c r="G18" s="115" t="s">
        <v>119</v>
      </c>
      <c r="H18" s="114">
        <v>35000</v>
      </c>
      <c r="I18" s="142">
        <v>13.05</v>
      </c>
      <c r="J18" s="148" t="s">
        <v>107</v>
      </c>
      <c r="K18" s="133" t="str">
        <f t="shared" si="0"/>
        <v>-</v>
      </c>
      <c r="L18" s="113">
        <v>48.3</v>
      </c>
      <c r="M18" s="114">
        <v>268233</v>
      </c>
      <c r="N18" s="114" t="s">
        <v>119</v>
      </c>
      <c r="O18" s="114">
        <v>2500</v>
      </c>
      <c r="P18" s="142">
        <v>0.93</v>
      </c>
      <c r="Q18" s="148" t="s">
        <v>107</v>
      </c>
      <c r="R18" s="50" t="str">
        <f t="shared" si="1"/>
        <v>-</v>
      </c>
      <c r="T18" s="45" t="e">
        <f t="shared" si="2"/>
        <v>#VALUE!</v>
      </c>
      <c r="U18" s="45" t="b">
        <f t="shared" si="3"/>
        <v>1</v>
      </c>
      <c r="V18" s="45" t="e">
        <f t="shared" si="4"/>
        <v>#VALUE!</v>
      </c>
      <c r="W18" s="45" t="b">
        <f t="shared" si="5"/>
        <v>1</v>
      </c>
    </row>
    <row r="19" spans="2:23" s="45" customFormat="1" ht="12">
      <c r="B19" s="101"/>
      <c r="C19" s="48"/>
      <c r="D19" s="49" t="s">
        <v>3</v>
      </c>
      <c r="E19" s="113" t="s">
        <v>107</v>
      </c>
      <c r="F19" s="114" t="s">
        <v>107</v>
      </c>
      <c r="G19" s="115" t="s">
        <v>107</v>
      </c>
      <c r="H19" s="114" t="s">
        <v>107</v>
      </c>
      <c r="I19" s="142" t="s">
        <v>107</v>
      </c>
      <c r="J19" s="148" t="s">
        <v>107</v>
      </c>
      <c r="K19" s="133" t="str">
        <f t="shared" si="0"/>
        <v>-</v>
      </c>
      <c r="L19" s="113" t="s">
        <v>107</v>
      </c>
      <c r="M19" s="114" t="s">
        <v>107</v>
      </c>
      <c r="N19" s="114" t="s">
        <v>107</v>
      </c>
      <c r="O19" s="114" t="s">
        <v>107</v>
      </c>
      <c r="P19" s="142" t="s">
        <v>107</v>
      </c>
      <c r="Q19" s="148" t="s">
        <v>107</v>
      </c>
      <c r="R19" s="50" t="str">
        <f t="shared" si="1"/>
        <v>-</v>
      </c>
      <c r="T19" s="45" t="e">
        <f t="shared" si="2"/>
        <v>#VALUE!</v>
      </c>
      <c r="U19" s="45" t="b">
        <f t="shared" si="3"/>
        <v>1</v>
      </c>
      <c r="V19" s="45" t="e">
        <f t="shared" si="4"/>
        <v>#VALUE!</v>
      </c>
      <c r="W19" s="45" t="b">
        <f t="shared" si="5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39.9</v>
      </c>
      <c r="F20" s="114">
        <v>303902</v>
      </c>
      <c r="G20" s="115">
        <v>4</v>
      </c>
      <c r="H20" s="114">
        <v>5049</v>
      </c>
      <c r="I20" s="142">
        <v>1.66</v>
      </c>
      <c r="J20" s="148">
        <v>5553</v>
      </c>
      <c r="K20" s="133">
        <f t="shared" si="0"/>
        <v>-9.08</v>
      </c>
      <c r="L20" s="113">
        <v>39.9</v>
      </c>
      <c r="M20" s="114">
        <v>303902</v>
      </c>
      <c r="N20" s="114">
        <v>4</v>
      </c>
      <c r="O20" s="114">
        <v>4799</v>
      </c>
      <c r="P20" s="142">
        <v>1.58</v>
      </c>
      <c r="Q20" s="148">
        <v>4780</v>
      </c>
      <c r="R20" s="50">
        <f t="shared" si="1"/>
        <v>0.4</v>
      </c>
      <c r="T20" s="45">
        <f t="shared" si="2"/>
        <v>-9.08</v>
      </c>
      <c r="U20" s="45" t="b">
        <f t="shared" si="3"/>
        <v>0</v>
      </c>
      <c r="V20" s="45">
        <f t="shared" si="4"/>
        <v>0.4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3">
        <v>36.1</v>
      </c>
      <c r="F21" s="114">
        <v>235881</v>
      </c>
      <c r="G21" s="115" t="s">
        <v>119</v>
      </c>
      <c r="H21" s="114">
        <v>4539</v>
      </c>
      <c r="I21" s="142">
        <v>1.92</v>
      </c>
      <c r="J21" s="148">
        <v>4916</v>
      </c>
      <c r="K21" s="133">
        <f t="shared" si="0"/>
        <v>-7.67</v>
      </c>
      <c r="L21" s="113">
        <v>36.1</v>
      </c>
      <c r="M21" s="114">
        <v>235881</v>
      </c>
      <c r="N21" s="114" t="s">
        <v>119</v>
      </c>
      <c r="O21" s="114">
        <v>4246</v>
      </c>
      <c r="P21" s="142">
        <v>1.8</v>
      </c>
      <c r="Q21" s="148">
        <v>4534</v>
      </c>
      <c r="R21" s="50">
        <f t="shared" si="1"/>
        <v>-6.35</v>
      </c>
      <c r="T21" s="45">
        <f t="shared" si="2"/>
        <v>-7.67</v>
      </c>
      <c r="U21" s="45" t="b">
        <f t="shared" si="3"/>
        <v>0</v>
      </c>
      <c r="V21" s="45">
        <f t="shared" si="4"/>
        <v>-6.35</v>
      </c>
      <c r="W21" s="45" t="b">
        <f t="shared" si="5"/>
        <v>0</v>
      </c>
    </row>
    <row r="22" spans="2:23" s="45" customFormat="1" ht="12">
      <c r="B22" s="101"/>
      <c r="C22" s="48"/>
      <c r="D22" s="49" t="s">
        <v>133</v>
      </c>
      <c r="E22" s="113">
        <v>37.5</v>
      </c>
      <c r="F22" s="114">
        <v>254863</v>
      </c>
      <c r="G22" s="115">
        <v>9</v>
      </c>
      <c r="H22" s="114">
        <v>5794</v>
      </c>
      <c r="I22" s="142">
        <v>2.27</v>
      </c>
      <c r="J22" s="148">
        <v>6715</v>
      </c>
      <c r="K22" s="133">
        <f t="shared" si="0"/>
        <v>-13.72</v>
      </c>
      <c r="L22" s="113">
        <v>38</v>
      </c>
      <c r="M22" s="114">
        <v>256987</v>
      </c>
      <c r="N22" s="114">
        <v>8</v>
      </c>
      <c r="O22" s="114">
        <v>3883</v>
      </c>
      <c r="P22" s="142">
        <v>1.51</v>
      </c>
      <c r="Q22" s="148">
        <v>4722</v>
      </c>
      <c r="R22" s="50">
        <f t="shared" si="1"/>
        <v>-17.77</v>
      </c>
      <c r="T22" s="45">
        <f t="shared" si="2"/>
        <v>-13.72</v>
      </c>
      <c r="U22" s="45" t="b">
        <f t="shared" si="3"/>
        <v>0</v>
      </c>
      <c r="V22" s="45">
        <f t="shared" si="4"/>
        <v>-17.77</v>
      </c>
      <c r="W22" s="45" t="b">
        <f t="shared" si="5"/>
        <v>0</v>
      </c>
    </row>
    <row r="23" spans="2:23" s="45" customFormat="1" ht="12">
      <c r="B23" s="101"/>
      <c r="C23" s="48"/>
      <c r="D23" s="49" t="s">
        <v>83</v>
      </c>
      <c r="E23" s="113">
        <v>36.9</v>
      </c>
      <c r="F23" s="114">
        <v>271701</v>
      </c>
      <c r="G23" s="115" t="s">
        <v>119</v>
      </c>
      <c r="H23" s="114">
        <v>9243</v>
      </c>
      <c r="I23" s="142">
        <v>3.4</v>
      </c>
      <c r="J23" s="148">
        <v>7909</v>
      </c>
      <c r="K23" s="133">
        <f t="shared" si="0"/>
        <v>16.87</v>
      </c>
      <c r="L23" s="113">
        <v>36.9</v>
      </c>
      <c r="M23" s="114">
        <v>271701</v>
      </c>
      <c r="N23" s="114" t="s">
        <v>119</v>
      </c>
      <c r="O23" s="114">
        <v>6243</v>
      </c>
      <c r="P23" s="142">
        <v>2.3</v>
      </c>
      <c r="Q23" s="148">
        <v>5753</v>
      </c>
      <c r="R23" s="50">
        <f t="shared" si="1"/>
        <v>8.52</v>
      </c>
      <c r="T23" s="45">
        <f t="shared" si="2"/>
        <v>16.87</v>
      </c>
      <c r="U23" s="45" t="b">
        <f t="shared" si="3"/>
        <v>0</v>
      </c>
      <c r="V23" s="45">
        <f t="shared" si="4"/>
        <v>8.52</v>
      </c>
      <c r="W23" s="45" t="b">
        <f t="shared" si="5"/>
        <v>0</v>
      </c>
    </row>
    <row r="24" spans="2:23" s="45" customFormat="1" ht="12">
      <c r="B24" s="101"/>
      <c r="C24" s="48"/>
      <c r="D24" s="49" t="s">
        <v>81</v>
      </c>
      <c r="E24" s="113">
        <v>37.4</v>
      </c>
      <c r="F24" s="114">
        <v>256047</v>
      </c>
      <c r="G24" s="115">
        <v>8</v>
      </c>
      <c r="H24" s="114">
        <v>5328</v>
      </c>
      <c r="I24" s="142">
        <v>2.08</v>
      </c>
      <c r="J24" s="148">
        <v>5387</v>
      </c>
      <c r="K24" s="133">
        <f t="shared" si="0"/>
        <v>-1.1</v>
      </c>
      <c r="L24" s="113">
        <v>37.4</v>
      </c>
      <c r="M24" s="114">
        <v>256047</v>
      </c>
      <c r="N24" s="114">
        <v>8</v>
      </c>
      <c r="O24" s="114">
        <v>3228</v>
      </c>
      <c r="P24" s="142">
        <v>1.26</v>
      </c>
      <c r="Q24" s="148">
        <v>4676</v>
      </c>
      <c r="R24" s="50">
        <f t="shared" si="1"/>
        <v>-30.97</v>
      </c>
      <c r="T24" s="45">
        <f t="shared" si="2"/>
        <v>-1.1</v>
      </c>
      <c r="U24" s="45" t="b">
        <f t="shared" si="3"/>
        <v>0</v>
      </c>
      <c r="V24" s="45">
        <f t="shared" si="4"/>
        <v>-30.97</v>
      </c>
      <c r="W24" s="45" t="b">
        <f t="shared" si="5"/>
        <v>0</v>
      </c>
    </row>
    <row r="25" spans="2:23" s="45" customFormat="1" ht="12">
      <c r="B25" s="101"/>
      <c r="C25" s="48"/>
      <c r="D25" s="49" t="s">
        <v>82</v>
      </c>
      <c r="E25" s="113">
        <v>38.5</v>
      </c>
      <c r="F25" s="114">
        <v>303670</v>
      </c>
      <c r="G25" s="115" t="s">
        <v>134</v>
      </c>
      <c r="H25" s="114">
        <v>10000</v>
      </c>
      <c r="I25" s="142">
        <v>3.29</v>
      </c>
      <c r="J25" s="148">
        <v>7500</v>
      </c>
      <c r="K25" s="133">
        <f t="shared" si="0"/>
        <v>33.33</v>
      </c>
      <c r="L25" s="113">
        <v>38.5</v>
      </c>
      <c r="M25" s="114">
        <v>303670</v>
      </c>
      <c r="N25" s="114" t="s">
        <v>134</v>
      </c>
      <c r="O25" s="114">
        <v>5500</v>
      </c>
      <c r="P25" s="142">
        <v>1.81</v>
      </c>
      <c r="Q25" s="148">
        <v>6500</v>
      </c>
      <c r="R25" s="50">
        <f t="shared" si="1"/>
        <v>-15.38</v>
      </c>
      <c r="T25" s="45">
        <f t="shared" si="2"/>
        <v>33.33</v>
      </c>
      <c r="U25" s="45" t="b">
        <f t="shared" si="3"/>
        <v>0</v>
      </c>
      <c r="V25" s="45">
        <f t="shared" si="4"/>
        <v>-15.38</v>
      </c>
      <c r="W25" s="45" t="b">
        <f t="shared" si="5"/>
        <v>0</v>
      </c>
    </row>
    <row r="26" spans="2:23" s="45" customFormat="1" ht="12">
      <c r="B26" s="101"/>
      <c r="C26" s="48"/>
      <c r="D26" s="49" t="s">
        <v>7</v>
      </c>
      <c r="E26" s="113">
        <v>38.6</v>
      </c>
      <c r="F26" s="114">
        <v>274547</v>
      </c>
      <c r="G26" s="115">
        <v>12</v>
      </c>
      <c r="H26" s="114">
        <v>8222</v>
      </c>
      <c r="I26" s="142">
        <v>2.99</v>
      </c>
      <c r="J26" s="148">
        <v>5838</v>
      </c>
      <c r="K26" s="133">
        <f t="shared" si="0"/>
        <v>40.84</v>
      </c>
      <c r="L26" s="113">
        <v>38.5</v>
      </c>
      <c r="M26" s="114">
        <v>276926</v>
      </c>
      <c r="N26" s="114">
        <v>11</v>
      </c>
      <c r="O26" s="114">
        <v>3815</v>
      </c>
      <c r="P26" s="142">
        <v>1.38</v>
      </c>
      <c r="Q26" s="148">
        <v>4764</v>
      </c>
      <c r="R26" s="50">
        <f t="shared" si="1"/>
        <v>-19.92</v>
      </c>
      <c r="T26" s="45">
        <f t="shared" si="2"/>
        <v>40.84</v>
      </c>
      <c r="U26" s="45" t="b">
        <f t="shared" si="3"/>
        <v>0</v>
      </c>
      <c r="V26" s="45">
        <f t="shared" si="4"/>
        <v>-19.92</v>
      </c>
      <c r="W26" s="45" t="b">
        <f t="shared" si="5"/>
        <v>0</v>
      </c>
    </row>
    <row r="27" spans="2:23" s="45" customFormat="1" ht="12">
      <c r="B27" s="101"/>
      <c r="C27" s="48"/>
      <c r="D27" s="49" t="s">
        <v>135</v>
      </c>
      <c r="E27" s="113" t="s">
        <v>107</v>
      </c>
      <c r="F27" s="114" t="s">
        <v>107</v>
      </c>
      <c r="G27" s="115" t="s">
        <v>107</v>
      </c>
      <c r="H27" s="114" t="s">
        <v>107</v>
      </c>
      <c r="I27" s="142" t="s">
        <v>107</v>
      </c>
      <c r="J27" s="148">
        <v>7000</v>
      </c>
      <c r="K27" s="133" t="str">
        <f t="shared" si="0"/>
        <v>-</v>
      </c>
      <c r="L27" s="113" t="s">
        <v>107</v>
      </c>
      <c r="M27" s="114" t="s">
        <v>107</v>
      </c>
      <c r="N27" s="114" t="s">
        <v>107</v>
      </c>
      <c r="O27" s="114" t="s">
        <v>107</v>
      </c>
      <c r="P27" s="142" t="s">
        <v>107</v>
      </c>
      <c r="Q27" s="148">
        <v>4500</v>
      </c>
      <c r="R27" s="50" t="str">
        <f t="shared" si="1"/>
        <v>-</v>
      </c>
      <c r="T27" s="45" t="e">
        <f t="shared" si="2"/>
        <v>#VALUE!</v>
      </c>
      <c r="U27" s="45" t="b">
        <f t="shared" si="3"/>
        <v>1</v>
      </c>
      <c r="V27" s="45" t="e">
        <f t="shared" si="4"/>
        <v>#VALUE!</v>
      </c>
      <c r="W27" s="45" t="b">
        <f t="shared" si="5"/>
        <v>1</v>
      </c>
    </row>
    <row r="28" spans="2:23" s="45" customFormat="1" ht="12">
      <c r="B28" s="101" t="s">
        <v>8</v>
      </c>
      <c r="C28" s="222" t="s">
        <v>9</v>
      </c>
      <c r="D28" s="223"/>
      <c r="E28" s="116" t="s">
        <v>107</v>
      </c>
      <c r="F28" s="117" t="s">
        <v>107</v>
      </c>
      <c r="G28" s="118" t="s">
        <v>107</v>
      </c>
      <c r="H28" s="117" t="s">
        <v>107</v>
      </c>
      <c r="I28" s="143" t="s">
        <v>107</v>
      </c>
      <c r="J28" s="149" t="s">
        <v>107</v>
      </c>
      <c r="K28" s="134" t="str">
        <f t="shared" si="0"/>
        <v>-</v>
      </c>
      <c r="L28" s="116" t="s">
        <v>107</v>
      </c>
      <c r="M28" s="117" t="s">
        <v>107</v>
      </c>
      <c r="N28" s="117" t="s">
        <v>107</v>
      </c>
      <c r="O28" s="117" t="s">
        <v>107</v>
      </c>
      <c r="P28" s="143" t="s">
        <v>107</v>
      </c>
      <c r="Q28" s="149" t="s">
        <v>107</v>
      </c>
      <c r="R28" s="51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22" t="s">
        <v>91</v>
      </c>
      <c r="D29" s="223"/>
      <c r="E29" s="119" t="s">
        <v>107</v>
      </c>
      <c r="F29" s="120" t="s">
        <v>107</v>
      </c>
      <c r="G29" s="121" t="s">
        <v>107</v>
      </c>
      <c r="H29" s="120" t="s">
        <v>107</v>
      </c>
      <c r="I29" s="144" t="s">
        <v>107</v>
      </c>
      <c r="J29" s="149" t="s">
        <v>107</v>
      </c>
      <c r="K29" s="134" t="str">
        <f t="shared" si="0"/>
        <v>-</v>
      </c>
      <c r="L29" s="119" t="s">
        <v>107</v>
      </c>
      <c r="M29" s="120" t="s">
        <v>107</v>
      </c>
      <c r="N29" s="120" t="s">
        <v>107</v>
      </c>
      <c r="O29" s="120" t="s">
        <v>107</v>
      </c>
      <c r="P29" s="144" t="s">
        <v>107</v>
      </c>
      <c r="Q29" s="149" t="s">
        <v>107</v>
      </c>
      <c r="R29" s="51" t="str">
        <f t="shared" si="1"/>
        <v>-</v>
      </c>
      <c r="T29" s="45" t="e">
        <f t="shared" si="2"/>
        <v>#VALUE!</v>
      </c>
      <c r="U29" s="45" t="b">
        <f t="shared" si="3"/>
        <v>1</v>
      </c>
      <c r="V29" s="45" t="e">
        <f t="shared" si="4"/>
        <v>#VALUE!</v>
      </c>
      <c r="W29" s="45" t="b">
        <f t="shared" si="5"/>
        <v>1</v>
      </c>
    </row>
    <row r="30" spans="2:23" s="45" customFormat="1" ht="12">
      <c r="B30" s="101"/>
      <c r="C30" s="222" t="s">
        <v>10</v>
      </c>
      <c r="D30" s="223"/>
      <c r="E30" s="119">
        <v>35.9</v>
      </c>
      <c r="F30" s="120">
        <v>310514</v>
      </c>
      <c r="G30" s="121" t="s">
        <v>134</v>
      </c>
      <c r="H30" s="120">
        <v>9600</v>
      </c>
      <c r="I30" s="144">
        <v>3.09</v>
      </c>
      <c r="J30" s="149" t="s">
        <v>107</v>
      </c>
      <c r="K30" s="134" t="str">
        <f t="shared" si="0"/>
        <v>-</v>
      </c>
      <c r="L30" s="119">
        <v>35.9</v>
      </c>
      <c r="M30" s="120">
        <v>310514</v>
      </c>
      <c r="N30" s="120" t="s">
        <v>134</v>
      </c>
      <c r="O30" s="120">
        <v>5100</v>
      </c>
      <c r="P30" s="144">
        <v>1.64</v>
      </c>
      <c r="Q30" s="149" t="s">
        <v>107</v>
      </c>
      <c r="R30" s="51" t="str">
        <f t="shared" si="1"/>
        <v>-</v>
      </c>
      <c r="T30" s="45" t="e">
        <f t="shared" si="2"/>
        <v>#VALUE!</v>
      </c>
      <c r="U30" s="45" t="b">
        <f t="shared" si="3"/>
        <v>1</v>
      </c>
      <c r="V30" s="45" t="e">
        <f t="shared" si="4"/>
        <v>#VALUE!</v>
      </c>
      <c r="W30" s="45" t="b">
        <f t="shared" si="5"/>
        <v>1</v>
      </c>
    </row>
    <row r="31" spans="2:23" s="45" customFormat="1" ht="12">
      <c r="B31" s="101"/>
      <c r="C31" s="222" t="s">
        <v>92</v>
      </c>
      <c r="D31" s="223"/>
      <c r="E31" s="119">
        <v>37.5</v>
      </c>
      <c r="F31" s="120">
        <v>292728</v>
      </c>
      <c r="G31" s="121" t="s">
        <v>136</v>
      </c>
      <c r="H31" s="120">
        <v>5609</v>
      </c>
      <c r="I31" s="144">
        <v>1.92</v>
      </c>
      <c r="J31" s="149">
        <v>5978</v>
      </c>
      <c r="K31" s="134">
        <f t="shared" si="0"/>
        <v>-6.17</v>
      </c>
      <c r="L31" s="119">
        <v>37.5</v>
      </c>
      <c r="M31" s="120">
        <v>292728</v>
      </c>
      <c r="N31" s="120" t="s">
        <v>136</v>
      </c>
      <c r="O31" s="120">
        <v>5470</v>
      </c>
      <c r="P31" s="144">
        <v>1.87</v>
      </c>
      <c r="Q31" s="149">
        <v>5206</v>
      </c>
      <c r="R31" s="51">
        <f t="shared" si="1"/>
        <v>5.07</v>
      </c>
      <c r="T31" s="45">
        <f t="shared" si="2"/>
        <v>-6.17</v>
      </c>
      <c r="U31" s="45" t="b">
        <f t="shared" si="3"/>
        <v>0</v>
      </c>
      <c r="V31" s="45">
        <f t="shared" si="4"/>
        <v>5.07</v>
      </c>
      <c r="W31" s="45" t="b">
        <f t="shared" si="5"/>
        <v>0</v>
      </c>
    </row>
    <row r="32" spans="2:23" s="45" customFormat="1" ht="12">
      <c r="B32" s="101"/>
      <c r="C32" s="222" t="s">
        <v>39</v>
      </c>
      <c r="D32" s="223"/>
      <c r="E32" s="119">
        <v>35.2</v>
      </c>
      <c r="F32" s="120">
        <v>352506</v>
      </c>
      <c r="G32" s="121" t="s">
        <v>134</v>
      </c>
      <c r="H32" s="120">
        <v>9790</v>
      </c>
      <c r="I32" s="144">
        <v>2.78</v>
      </c>
      <c r="J32" s="149">
        <v>5915</v>
      </c>
      <c r="K32" s="134">
        <f t="shared" si="0"/>
        <v>65.51</v>
      </c>
      <c r="L32" s="119">
        <v>35.2</v>
      </c>
      <c r="M32" s="120">
        <v>352506</v>
      </c>
      <c r="N32" s="120" t="s">
        <v>134</v>
      </c>
      <c r="O32" s="120">
        <v>6748</v>
      </c>
      <c r="P32" s="144">
        <v>1.91</v>
      </c>
      <c r="Q32" s="149">
        <v>5098</v>
      </c>
      <c r="R32" s="51">
        <f t="shared" si="1"/>
        <v>32.37</v>
      </c>
      <c r="T32" s="45">
        <f t="shared" si="2"/>
        <v>65.51</v>
      </c>
      <c r="U32" s="45" t="b">
        <f t="shared" si="3"/>
        <v>0</v>
      </c>
      <c r="V32" s="45">
        <f t="shared" si="4"/>
        <v>32.37</v>
      </c>
      <c r="W32" s="45" t="b">
        <f t="shared" si="5"/>
        <v>0</v>
      </c>
    </row>
    <row r="33" spans="2:23" s="45" customFormat="1" ht="12">
      <c r="B33" s="101"/>
      <c r="C33" s="227" t="s">
        <v>90</v>
      </c>
      <c r="D33" s="228"/>
      <c r="E33" s="116">
        <v>39.2</v>
      </c>
      <c r="F33" s="117">
        <v>261512</v>
      </c>
      <c r="G33" s="118">
        <v>10</v>
      </c>
      <c r="H33" s="117">
        <v>10864</v>
      </c>
      <c r="I33" s="143">
        <v>4.15</v>
      </c>
      <c r="J33" s="148">
        <v>8279</v>
      </c>
      <c r="K33" s="133">
        <f t="shared" si="0"/>
        <v>31.22</v>
      </c>
      <c r="L33" s="116">
        <v>39.2</v>
      </c>
      <c r="M33" s="117">
        <v>261512</v>
      </c>
      <c r="N33" s="117">
        <v>10</v>
      </c>
      <c r="O33" s="117">
        <v>1044</v>
      </c>
      <c r="P33" s="143">
        <v>0.4</v>
      </c>
      <c r="Q33" s="148">
        <v>1629</v>
      </c>
      <c r="R33" s="50">
        <f t="shared" si="1"/>
        <v>-35.91</v>
      </c>
      <c r="T33" s="45">
        <f t="shared" si="2"/>
        <v>31.22</v>
      </c>
      <c r="U33" s="45" t="b">
        <f t="shared" si="3"/>
        <v>0</v>
      </c>
      <c r="V33" s="45">
        <f t="shared" si="4"/>
        <v>-35.91</v>
      </c>
      <c r="W33" s="45" t="b">
        <f t="shared" si="5"/>
        <v>0</v>
      </c>
    </row>
    <row r="34" spans="2:23" s="45" customFormat="1" ht="12">
      <c r="B34" s="101"/>
      <c r="C34" s="48"/>
      <c r="D34" s="52" t="s">
        <v>137</v>
      </c>
      <c r="E34" s="113">
        <v>38.2</v>
      </c>
      <c r="F34" s="114">
        <v>239482</v>
      </c>
      <c r="G34" s="115" t="s">
        <v>134</v>
      </c>
      <c r="H34" s="114">
        <v>6845</v>
      </c>
      <c r="I34" s="142">
        <v>2.86</v>
      </c>
      <c r="J34" s="148">
        <v>5605</v>
      </c>
      <c r="K34" s="133">
        <f t="shared" si="0"/>
        <v>22.12</v>
      </c>
      <c r="L34" s="113">
        <v>38.2</v>
      </c>
      <c r="M34" s="114">
        <v>239482</v>
      </c>
      <c r="N34" s="114" t="s">
        <v>118</v>
      </c>
      <c r="O34" s="114">
        <v>1345</v>
      </c>
      <c r="P34" s="142">
        <v>0.56</v>
      </c>
      <c r="Q34" s="148">
        <v>2105</v>
      </c>
      <c r="R34" s="50">
        <f t="shared" si="1"/>
        <v>-36.1</v>
      </c>
      <c r="T34" s="45">
        <f t="shared" si="2"/>
        <v>22.12</v>
      </c>
      <c r="U34" s="45" t="b">
        <f t="shared" si="3"/>
        <v>0</v>
      </c>
      <c r="V34" s="45">
        <f t="shared" si="4"/>
        <v>-36.1</v>
      </c>
      <c r="W34" s="45" t="b">
        <f t="shared" si="5"/>
        <v>0</v>
      </c>
    </row>
    <row r="35" spans="2:23" s="45" customFormat="1" ht="12">
      <c r="B35" s="101"/>
      <c r="C35" s="48"/>
      <c r="D35" s="52" t="s">
        <v>11</v>
      </c>
      <c r="E35" s="113">
        <v>43.1</v>
      </c>
      <c r="F35" s="114">
        <v>184914</v>
      </c>
      <c r="G35" s="115" t="s">
        <v>134</v>
      </c>
      <c r="H35" s="114">
        <v>8800</v>
      </c>
      <c r="I35" s="142">
        <v>4.76</v>
      </c>
      <c r="J35" s="148">
        <v>5300</v>
      </c>
      <c r="K35" s="133">
        <f t="shared" si="0"/>
        <v>66.04</v>
      </c>
      <c r="L35" s="113">
        <v>43.1</v>
      </c>
      <c r="M35" s="114">
        <v>184914</v>
      </c>
      <c r="N35" s="114" t="s">
        <v>118</v>
      </c>
      <c r="O35" s="114">
        <v>1800</v>
      </c>
      <c r="P35" s="142">
        <v>0.97</v>
      </c>
      <c r="Q35" s="148">
        <v>1800</v>
      </c>
      <c r="R35" s="50">
        <f t="shared" si="1"/>
        <v>0</v>
      </c>
      <c r="T35" s="45">
        <f t="shared" si="2"/>
        <v>66.04</v>
      </c>
      <c r="U35" s="45" t="b">
        <f t="shared" si="3"/>
        <v>0</v>
      </c>
      <c r="V35" s="45">
        <f t="shared" si="4"/>
        <v>0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39</v>
      </c>
      <c r="F36" s="114">
        <v>285294</v>
      </c>
      <c r="G36" s="115">
        <v>6</v>
      </c>
      <c r="H36" s="114">
        <v>13217</v>
      </c>
      <c r="I36" s="142">
        <v>4.63</v>
      </c>
      <c r="J36" s="148">
        <v>9667</v>
      </c>
      <c r="K36" s="133">
        <f t="shared" si="0"/>
        <v>36.72</v>
      </c>
      <c r="L36" s="113">
        <v>39</v>
      </c>
      <c r="M36" s="114">
        <v>285294</v>
      </c>
      <c r="N36" s="114">
        <v>6</v>
      </c>
      <c r="O36" s="114">
        <v>767</v>
      </c>
      <c r="P36" s="142">
        <v>0.27</v>
      </c>
      <c r="Q36" s="148">
        <v>1442</v>
      </c>
      <c r="R36" s="50">
        <f t="shared" si="1"/>
        <v>-46.81</v>
      </c>
      <c r="T36" s="45">
        <f t="shared" si="2"/>
        <v>36.72</v>
      </c>
      <c r="U36" s="45" t="b">
        <f t="shared" si="3"/>
        <v>0</v>
      </c>
      <c r="V36" s="45">
        <f t="shared" si="4"/>
        <v>-46.81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3" t="s">
        <v>107</v>
      </c>
      <c r="F37" s="114" t="s">
        <v>107</v>
      </c>
      <c r="G37" s="115" t="s">
        <v>107</v>
      </c>
      <c r="H37" s="114" t="s">
        <v>107</v>
      </c>
      <c r="I37" s="142" t="s">
        <v>107</v>
      </c>
      <c r="J37" s="148" t="s">
        <v>107</v>
      </c>
      <c r="K37" s="133" t="str">
        <f t="shared" si="0"/>
        <v>-</v>
      </c>
      <c r="L37" s="113" t="s">
        <v>107</v>
      </c>
      <c r="M37" s="114" t="s">
        <v>107</v>
      </c>
      <c r="N37" s="114" t="s">
        <v>107</v>
      </c>
      <c r="O37" s="114" t="s">
        <v>107</v>
      </c>
      <c r="P37" s="142" t="s">
        <v>107</v>
      </c>
      <c r="Q37" s="148" t="s">
        <v>107</v>
      </c>
      <c r="R37" s="50" t="str">
        <f t="shared" si="1"/>
        <v>-</v>
      </c>
      <c r="T37" s="45" t="e">
        <f t="shared" si="2"/>
        <v>#VALUE!</v>
      </c>
      <c r="U37" s="45" t="b">
        <f t="shared" si="3"/>
        <v>1</v>
      </c>
      <c r="V37" s="45" t="e">
        <f t="shared" si="4"/>
        <v>#VALUE!</v>
      </c>
      <c r="W37" s="45" t="b">
        <f t="shared" si="5"/>
        <v>1</v>
      </c>
    </row>
    <row r="38" spans="2:23" s="45" customFormat="1" ht="12">
      <c r="B38" s="101"/>
      <c r="C38" s="48"/>
      <c r="D38" s="52" t="s">
        <v>41</v>
      </c>
      <c r="E38" s="113" t="s">
        <v>107</v>
      </c>
      <c r="F38" s="114" t="s">
        <v>107</v>
      </c>
      <c r="G38" s="115" t="s">
        <v>107</v>
      </c>
      <c r="H38" s="114" t="s">
        <v>107</v>
      </c>
      <c r="I38" s="142" t="s">
        <v>107</v>
      </c>
      <c r="J38" s="148" t="s">
        <v>107</v>
      </c>
      <c r="K38" s="133" t="str">
        <f t="shared" si="0"/>
        <v>-</v>
      </c>
      <c r="L38" s="113" t="s">
        <v>107</v>
      </c>
      <c r="M38" s="114" t="s">
        <v>107</v>
      </c>
      <c r="N38" s="114" t="s">
        <v>107</v>
      </c>
      <c r="O38" s="114" t="s">
        <v>107</v>
      </c>
      <c r="P38" s="142" t="s">
        <v>107</v>
      </c>
      <c r="Q38" s="148" t="s">
        <v>107</v>
      </c>
      <c r="R38" s="50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3" t="s">
        <v>107</v>
      </c>
      <c r="F39" s="114" t="s">
        <v>107</v>
      </c>
      <c r="G39" s="115" t="s">
        <v>107</v>
      </c>
      <c r="H39" s="114" t="s">
        <v>107</v>
      </c>
      <c r="I39" s="142" t="s">
        <v>107</v>
      </c>
      <c r="J39" s="148" t="s">
        <v>107</v>
      </c>
      <c r="K39" s="133" t="str">
        <f t="shared" si="0"/>
        <v>-</v>
      </c>
      <c r="L39" s="113" t="s">
        <v>107</v>
      </c>
      <c r="M39" s="114" t="s">
        <v>107</v>
      </c>
      <c r="N39" s="114" t="s">
        <v>107</v>
      </c>
      <c r="O39" s="114" t="s">
        <v>107</v>
      </c>
      <c r="P39" s="142" t="s">
        <v>107</v>
      </c>
      <c r="Q39" s="148" t="s">
        <v>107</v>
      </c>
      <c r="R39" s="50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94</v>
      </c>
      <c r="E40" s="113" t="s">
        <v>107</v>
      </c>
      <c r="F40" s="114" t="s">
        <v>107</v>
      </c>
      <c r="G40" s="115" t="s">
        <v>107</v>
      </c>
      <c r="H40" s="114" t="s">
        <v>107</v>
      </c>
      <c r="I40" s="142" t="s">
        <v>107</v>
      </c>
      <c r="J40" s="148" t="s">
        <v>107</v>
      </c>
      <c r="K40" s="133" t="str">
        <f aca="true" t="shared" si="6" ref="K40:K71">IF(U40=TRUE,"-",ROUND((H40-J40)/J40*100,2))</f>
        <v>-</v>
      </c>
      <c r="L40" s="113" t="s">
        <v>107</v>
      </c>
      <c r="M40" s="114" t="s">
        <v>107</v>
      </c>
      <c r="N40" s="114" t="s">
        <v>107</v>
      </c>
      <c r="O40" s="114" t="s">
        <v>107</v>
      </c>
      <c r="P40" s="142" t="s">
        <v>107</v>
      </c>
      <c r="Q40" s="148" t="s">
        <v>107</v>
      </c>
      <c r="R40" s="50" t="str">
        <f aca="true" t="shared" si="7" ref="R40:R71">IF(W40=TRUE,"-",ROUND((O40-Q40)/Q40*100,2))</f>
        <v>-</v>
      </c>
      <c r="T40" s="45" t="e">
        <f aca="true" t="shared" si="8" ref="T40:T62">ROUND((H40-J40)/J40*100,2)</f>
        <v>#VALUE!</v>
      </c>
      <c r="U40" s="45" t="b">
        <f aca="true" t="shared" si="9" ref="U40:U71">ISERROR(T40)</f>
        <v>1</v>
      </c>
      <c r="V40" s="45" t="e">
        <f aca="true" t="shared" si="10" ref="V40:V62">ROUND((O40-Q40)/Q40*100,2)</f>
        <v>#VALUE!</v>
      </c>
      <c r="W40" s="45" t="b">
        <f aca="true" t="shared" si="11" ref="W40:W71">ISERROR(V40)</f>
        <v>1</v>
      </c>
    </row>
    <row r="41" spans="2:23" s="45" customFormat="1" ht="12">
      <c r="B41" s="101"/>
      <c r="C41" s="48"/>
      <c r="D41" s="49" t="s">
        <v>93</v>
      </c>
      <c r="E41" s="113" t="s">
        <v>107</v>
      </c>
      <c r="F41" s="114" t="s">
        <v>107</v>
      </c>
      <c r="G41" s="115" t="s">
        <v>107</v>
      </c>
      <c r="H41" s="114" t="s">
        <v>107</v>
      </c>
      <c r="I41" s="142" t="s">
        <v>107</v>
      </c>
      <c r="J41" s="148" t="s">
        <v>107</v>
      </c>
      <c r="K41" s="133" t="str">
        <f t="shared" si="6"/>
        <v>-</v>
      </c>
      <c r="L41" s="113" t="s">
        <v>107</v>
      </c>
      <c r="M41" s="114" t="s">
        <v>107</v>
      </c>
      <c r="N41" s="114" t="s">
        <v>107</v>
      </c>
      <c r="O41" s="114" t="s">
        <v>107</v>
      </c>
      <c r="P41" s="142" t="s">
        <v>107</v>
      </c>
      <c r="Q41" s="148" t="s">
        <v>107</v>
      </c>
      <c r="R41" s="50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22" t="s">
        <v>98</v>
      </c>
      <c r="D42" s="229"/>
      <c r="E42" s="119">
        <v>35.6</v>
      </c>
      <c r="F42" s="120">
        <v>250092</v>
      </c>
      <c r="G42" s="121">
        <v>9</v>
      </c>
      <c r="H42" s="120">
        <v>5351</v>
      </c>
      <c r="I42" s="144">
        <v>2.14</v>
      </c>
      <c r="J42" s="149">
        <v>5279</v>
      </c>
      <c r="K42" s="134">
        <f t="shared" si="6"/>
        <v>1.36</v>
      </c>
      <c r="L42" s="119">
        <v>36.2</v>
      </c>
      <c r="M42" s="120">
        <v>253797</v>
      </c>
      <c r="N42" s="120">
        <v>8</v>
      </c>
      <c r="O42" s="120">
        <v>3624</v>
      </c>
      <c r="P42" s="144">
        <v>1.43</v>
      </c>
      <c r="Q42" s="149">
        <v>4236</v>
      </c>
      <c r="R42" s="51">
        <f t="shared" si="7"/>
        <v>-14.45</v>
      </c>
      <c r="T42" s="45">
        <f t="shared" si="8"/>
        <v>1.36</v>
      </c>
      <c r="U42" s="45" t="b">
        <f t="shared" si="9"/>
        <v>0</v>
      </c>
      <c r="V42" s="45">
        <f t="shared" si="10"/>
        <v>-14.45</v>
      </c>
      <c r="W42" s="45" t="b">
        <f t="shared" si="11"/>
        <v>0</v>
      </c>
    </row>
    <row r="43" spans="2:23" s="45" customFormat="1" ht="12">
      <c r="B43" s="101"/>
      <c r="C43" s="222" t="s">
        <v>74</v>
      </c>
      <c r="D43" s="229"/>
      <c r="E43" s="119">
        <v>35</v>
      </c>
      <c r="F43" s="120">
        <v>269995</v>
      </c>
      <c r="G43" s="121" t="s">
        <v>134</v>
      </c>
      <c r="H43" s="120">
        <v>10117</v>
      </c>
      <c r="I43" s="144">
        <v>3.75</v>
      </c>
      <c r="J43" s="149">
        <v>12115</v>
      </c>
      <c r="K43" s="134">
        <f t="shared" si="6"/>
        <v>-16.49</v>
      </c>
      <c r="L43" s="119">
        <v>35</v>
      </c>
      <c r="M43" s="120">
        <v>269995</v>
      </c>
      <c r="N43" s="120" t="s">
        <v>134</v>
      </c>
      <c r="O43" s="120">
        <v>4762</v>
      </c>
      <c r="P43" s="144">
        <v>1.76</v>
      </c>
      <c r="Q43" s="149">
        <v>7189</v>
      </c>
      <c r="R43" s="51">
        <f t="shared" si="7"/>
        <v>-33.76</v>
      </c>
      <c r="T43" s="45">
        <f t="shared" si="8"/>
        <v>-16.49</v>
      </c>
      <c r="U43" s="45" t="b">
        <f t="shared" si="9"/>
        <v>0</v>
      </c>
      <c r="V43" s="45">
        <f t="shared" si="10"/>
        <v>-33.76</v>
      </c>
      <c r="W43" s="45" t="b">
        <f t="shared" si="11"/>
        <v>0</v>
      </c>
    </row>
    <row r="44" spans="2:23" s="45" customFormat="1" ht="12">
      <c r="B44" s="101"/>
      <c r="C44" s="222" t="s">
        <v>75</v>
      </c>
      <c r="D44" s="229"/>
      <c r="E44" s="119" t="s">
        <v>107</v>
      </c>
      <c r="F44" s="120" t="s">
        <v>107</v>
      </c>
      <c r="G44" s="121" t="s">
        <v>107</v>
      </c>
      <c r="H44" s="120" t="s">
        <v>107</v>
      </c>
      <c r="I44" s="144" t="s">
        <v>107</v>
      </c>
      <c r="J44" s="149" t="s">
        <v>107</v>
      </c>
      <c r="K44" s="134" t="str">
        <f t="shared" si="6"/>
        <v>-</v>
      </c>
      <c r="L44" s="119" t="s">
        <v>107</v>
      </c>
      <c r="M44" s="120" t="s">
        <v>107</v>
      </c>
      <c r="N44" s="120" t="s">
        <v>107</v>
      </c>
      <c r="O44" s="120" t="s">
        <v>107</v>
      </c>
      <c r="P44" s="144" t="s">
        <v>107</v>
      </c>
      <c r="Q44" s="149" t="s">
        <v>107</v>
      </c>
      <c r="R44" s="51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22" t="s">
        <v>76</v>
      </c>
      <c r="D45" s="229"/>
      <c r="E45" s="119" t="s">
        <v>107</v>
      </c>
      <c r="F45" s="120" t="s">
        <v>107</v>
      </c>
      <c r="G45" s="121" t="s">
        <v>107</v>
      </c>
      <c r="H45" s="120" t="s">
        <v>107</v>
      </c>
      <c r="I45" s="144" t="s">
        <v>107</v>
      </c>
      <c r="J45" s="149" t="s">
        <v>107</v>
      </c>
      <c r="K45" s="134" t="str">
        <f t="shared" si="6"/>
        <v>-</v>
      </c>
      <c r="L45" s="119" t="s">
        <v>107</v>
      </c>
      <c r="M45" s="120" t="s">
        <v>107</v>
      </c>
      <c r="N45" s="120" t="s">
        <v>107</v>
      </c>
      <c r="O45" s="120" t="s">
        <v>107</v>
      </c>
      <c r="P45" s="144" t="s">
        <v>107</v>
      </c>
      <c r="Q45" s="149" t="s">
        <v>107</v>
      </c>
      <c r="R45" s="51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22" t="s">
        <v>77</v>
      </c>
      <c r="D46" s="229"/>
      <c r="E46" s="119">
        <v>32</v>
      </c>
      <c r="F46" s="120">
        <v>201956</v>
      </c>
      <c r="G46" s="121" t="s">
        <v>138</v>
      </c>
      <c r="H46" s="120">
        <v>900</v>
      </c>
      <c r="I46" s="144">
        <v>0.45</v>
      </c>
      <c r="J46" s="149">
        <v>850</v>
      </c>
      <c r="K46" s="134">
        <f t="shared" si="6"/>
        <v>5.88</v>
      </c>
      <c r="L46" s="119">
        <v>32</v>
      </c>
      <c r="M46" s="120">
        <v>201956</v>
      </c>
      <c r="N46" s="120" t="s">
        <v>138</v>
      </c>
      <c r="O46" s="120">
        <v>810</v>
      </c>
      <c r="P46" s="144">
        <v>0.4</v>
      </c>
      <c r="Q46" s="149">
        <v>840</v>
      </c>
      <c r="R46" s="51">
        <f t="shared" si="7"/>
        <v>-3.57</v>
      </c>
      <c r="T46" s="45">
        <f t="shared" si="8"/>
        <v>5.88</v>
      </c>
      <c r="U46" s="45" t="b">
        <f t="shared" si="9"/>
        <v>0</v>
      </c>
      <c r="V46" s="45">
        <f t="shared" si="10"/>
        <v>-3.57</v>
      </c>
      <c r="W46" s="45" t="b">
        <f t="shared" si="11"/>
        <v>0</v>
      </c>
    </row>
    <row r="47" spans="2:23" s="45" customFormat="1" ht="12">
      <c r="B47" s="101"/>
      <c r="C47" s="222" t="s">
        <v>78</v>
      </c>
      <c r="D47" s="229"/>
      <c r="E47" s="119">
        <v>37.9</v>
      </c>
      <c r="F47" s="120">
        <v>221558</v>
      </c>
      <c r="G47" s="121" t="s">
        <v>139</v>
      </c>
      <c r="H47" s="120">
        <v>3753</v>
      </c>
      <c r="I47" s="144">
        <v>1.69</v>
      </c>
      <c r="J47" s="149">
        <v>5500</v>
      </c>
      <c r="K47" s="134">
        <f t="shared" si="6"/>
        <v>-31.76</v>
      </c>
      <c r="L47" s="119">
        <v>37.9</v>
      </c>
      <c r="M47" s="120">
        <v>221558</v>
      </c>
      <c r="N47" s="120" t="s">
        <v>139</v>
      </c>
      <c r="O47" s="120">
        <v>3753</v>
      </c>
      <c r="P47" s="144">
        <v>1.69</v>
      </c>
      <c r="Q47" s="149">
        <v>3753</v>
      </c>
      <c r="R47" s="51">
        <f t="shared" si="7"/>
        <v>0</v>
      </c>
      <c r="T47" s="45">
        <f t="shared" si="8"/>
        <v>-31.76</v>
      </c>
      <c r="U47" s="45" t="b">
        <f t="shared" si="9"/>
        <v>0</v>
      </c>
      <c r="V47" s="45">
        <f t="shared" si="10"/>
        <v>0</v>
      </c>
      <c r="W47" s="45" t="b">
        <f t="shared" si="11"/>
        <v>0</v>
      </c>
    </row>
    <row r="48" spans="2:23" s="45" customFormat="1" ht="12.75" thickBot="1">
      <c r="B48" s="101"/>
      <c r="C48" s="232" t="s">
        <v>79</v>
      </c>
      <c r="D48" s="233"/>
      <c r="E48" s="113">
        <v>36.1</v>
      </c>
      <c r="F48" s="114">
        <v>250936</v>
      </c>
      <c r="G48" s="115" t="s">
        <v>136</v>
      </c>
      <c r="H48" s="114">
        <v>6900</v>
      </c>
      <c r="I48" s="142">
        <v>2.75</v>
      </c>
      <c r="J48" s="148">
        <v>5023</v>
      </c>
      <c r="K48" s="133">
        <f t="shared" si="6"/>
        <v>37.37</v>
      </c>
      <c r="L48" s="113">
        <v>36.7</v>
      </c>
      <c r="M48" s="114">
        <v>235454</v>
      </c>
      <c r="N48" s="114" t="s">
        <v>136</v>
      </c>
      <c r="O48" s="114">
        <v>4200</v>
      </c>
      <c r="P48" s="142">
        <v>1.78</v>
      </c>
      <c r="Q48" s="148">
        <v>3666</v>
      </c>
      <c r="R48" s="50">
        <f t="shared" si="7"/>
        <v>14.57</v>
      </c>
      <c r="T48" s="45">
        <f t="shared" si="8"/>
        <v>37.37</v>
      </c>
      <c r="U48" s="45" t="b">
        <f t="shared" si="9"/>
        <v>0</v>
      </c>
      <c r="V48" s="45">
        <f t="shared" si="10"/>
        <v>14.57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38.2</v>
      </c>
      <c r="F49" s="123">
        <v>308527</v>
      </c>
      <c r="G49" s="124">
        <v>12</v>
      </c>
      <c r="H49" s="123">
        <v>7411</v>
      </c>
      <c r="I49" s="145">
        <v>2.4</v>
      </c>
      <c r="J49" s="150">
        <v>5683</v>
      </c>
      <c r="K49" s="135">
        <f t="shared" si="6"/>
        <v>30.41</v>
      </c>
      <c r="L49" s="122">
        <v>38.2</v>
      </c>
      <c r="M49" s="123">
        <v>308527</v>
      </c>
      <c r="N49" s="123">
        <v>12</v>
      </c>
      <c r="O49" s="123">
        <v>4934</v>
      </c>
      <c r="P49" s="145">
        <v>1.6</v>
      </c>
      <c r="Q49" s="150">
        <v>5108</v>
      </c>
      <c r="R49" s="54">
        <f t="shared" si="7"/>
        <v>-3.41</v>
      </c>
      <c r="T49" s="45">
        <f t="shared" si="8"/>
        <v>30.41</v>
      </c>
      <c r="U49" s="45" t="b">
        <f t="shared" si="9"/>
        <v>0</v>
      </c>
      <c r="V49" s="45">
        <f t="shared" si="10"/>
        <v>-3.41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37.8</v>
      </c>
      <c r="F50" s="120">
        <v>290667</v>
      </c>
      <c r="G50" s="121">
        <v>20</v>
      </c>
      <c r="H50" s="120">
        <v>7939</v>
      </c>
      <c r="I50" s="144">
        <v>2.73</v>
      </c>
      <c r="J50" s="149">
        <v>6830</v>
      </c>
      <c r="K50" s="134">
        <f t="shared" si="6"/>
        <v>16.24</v>
      </c>
      <c r="L50" s="119">
        <v>37.8</v>
      </c>
      <c r="M50" s="120">
        <v>290667</v>
      </c>
      <c r="N50" s="120">
        <v>20</v>
      </c>
      <c r="O50" s="120">
        <v>5251</v>
      </c>
      <c r="P50" s="144">
        <v>1.81</v>
      </c>
      <c r="Q50" s="149">
        <v>5116</v>
      </c>
      <c r="R50" s="51">
        <f t="shared" si="7"/>
        <v>2.64</v>
      </c>
      <c r="T50" s="45">
        <f t="shared" si="8"/>
        <v>16.24</v>
      </c>
      <c r="U50" s="45" t="b">
        <f t="shared" si="9"/>
        <v>0</v>
      </c>
      <c r="V50" s="45">
        <f t="shared" si="10"/>
        <v>2.64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38.3</v>
      </c>
      <c r="F51" s="120">
        <v>277737</v>
      </c>
      <c r="G51" s="121">
        <v>18</v>
      </c>
      <c r="H51" s="120">
        <v>7628</v>
      </c>
      <c r="I51" s="144">
        <v>2.75</v>
      </c>
      <c r="J51" s="149">
        <v>6789</v>
      </c>
      <c r="K51" s="134">
        <f t="shared" si="6"/>
        <v>12.36</v>
      </c>
      <c r="L51" s="119">
        <v>38.3</v>
      </c>
      <c r="M51" s="120">
        <v>277737</v>
      </c>
      <c r="N51" s="120">
        <v>18</v>
      </c>
      <c r="O51" s="120">
        <v>4475</v>
      </c>
      <c r="P51" s="144">
        <v>1.61</v>
      </c>
      <c r="Q51" s="149">
        <v>4961</v>
      </c>
      <c r="R51" s="51">
        <f t="shared" si="7"/>
        <v>-9.8</v>
      </c>
      <c r="T51" s="45">
        <f t="shared" si="8"/>
        <v>12.36</v>
      </c>
      <c r="U51" s="45" t="b">
        <f t="shared" si="9"/>
        <v>0</v>
      </c>
      <c r="V51" s="45">
        <f t="shared" si="10"/>
        <v>-9.8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9">
        <v>36.8</v>
      </c>
      <c r="F52" s="120">
        <v>263846</v>
      </c>
      <c r="G52" s="121">
        <v>11</v>
      </c>
      <c r="H52" s="120">
        <v>7323</v>
      </c>
      <c r="I52" s="144">
        <v>2.78</v>
      </c>
      <c r="J52" s="149">
        <v>5484</v>
      </c>
      <c r="K52" s="134">
        <f t="shared" si="6"/>
        <v>33.53</v>
      </c>
      <c r="L52" s="119">
        <v>37</v>
      </c>
      <c r="M52" s="120">
        <v>262041</v>
      </c>
      <c r="N52" s="120">
        <v>10</v>
      </c>
      <c r="O52" s="120">
        <v>4327</v>
      </c>
      <c r="P52" s="144">
        <v>1.65</v>
      </c>
      <c r="Q52" s="149">
        <v>3898</v>
      </c>
      <c r="R52" s="51">
        <f t="shared" si="7"/>
        <v>11.01</v>
      </c>
      <c r="T52" s="45">
        <f t="shared" si="8"/>
        <v>33.53</v>
      </c>
      <c r="U52" s="45" t="b">
        <f t="shared" si="9"/>
        <v>0</v>
      </c>
      <c r="V52" s="45">
        <f t="shared" si="10"/>
        <v>11.01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37.8</v>
      </c>
      <c r="F53" s="120">
        <v>285528</v>
      </c>
      <c r="G53" s="121">
        <v>61</v>
      </c>
      <c r="H53" s="120">
        <v>7632</v>
      </c>
      <c r="I53" s="144">
        <v>2.67</v>
      </c>
      <c r="J53" s="149">
        <v>6369</v>
      </c>
      <c r="K53" s="134">
        <f t="shared" si="6"/>
        <v>19.83</v>
      </c>
      <c r="L53" s="119">
        <v>37.9</v>
      </c>
      <c r="M53" s="120">
        <v>285589</v>
      </c>
      <c r="N53" s="120">
        <v>60</v>
      </c>
      <c r="O53" s="120">
        <v>4801</v>
      </c>
      <c r="P53" s="144">
        <v>1.68</v>
      </c>
      <c r="Q53" s="149">
        <v>4872</v>
      </c>
      <c r="R53" s="51">
        <f t="shared" si="7"/>
        <v>-1.46</v>
      </c>
      <c r="T53" s="45">
        <f t="shared" si="8"/>
        <v>19.83</v>
      </c>
      <c r="U53" s="45" t="b">
        <f t="shared" si="9"/>
        <v>0</v>
      </c>
      <c r="V53" s="45">
        <f t="shared" si="10"/>
        <v>-1.46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37.2</v>
      </c>
      <c r="F54" s="120">
        <v>248729</v>
      </c>
      <c r="G54" s="121">
        <v>32</v>
      </c>
      <c r="H54" s="120">
        <v>4774</v>
      </c>
      <c r="I54" s="144">
        <v>1.92</v>
      </c>
      <c r="J54" s="149">
        <v>5506</v>
      </c>
      <c r="K54" s="134">
        <f t="shared" si="6"/>
        <v>-13.29</v>
      </c>
      <c r="L54" s="119">
        <v>37.4</v>
      </c>
      <c r="M54" s="120">
        <v>249683</v>
      </c>
      <c r="N54" s="120">
        <v>30</v>
      </c>
      <c r="O54" s="120">
        <v>3173</v>
      </c>
      <c r="P54" s="144">
        <v>1.27</v>
      </c>
      <c r="Q54" s="149">
        <v>3886</v>
      </c>
      <c r="R54" s="51">
        <f t="shared" si="7"/>
        <v>-18.35</v>
      </c>
      <c r="T54" s="45">
        <f t="shared" si="8"/>
        <v>-13.29</v>
      </c>
      <c r="U54" s="45" t="b">
        <f t="shared" si="9"/>
        <v>0</v>
      </c>
      <c r="V54" s="45">
        <f t="shared" si="10"/>
        <v>-18.35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39.2</v>
      </c>
      <c r="F55" s="120">
        <v>256515</v>
      </c>
      <c r="G55" s="121">
        <v>17</v>
      </c>
      <c r="H55" s="120">
        <v>7859</v>
      </c>
      <c r="I55" s="144">
        <v>3.06</v>
      </c>
      <c r="J55" s="149">
        <v>7474</v>
      </c>
      <c r="K55" s="134">
        <f t="shared" si="6"/>
        <v>5.15</v>
      </c>
      <c r="L55" s="119">
        <v>39.5</v>
      </c>
      <c r="M55" s="120">
        <v>257680</v>
      </c>
      <c r="N55" s="120">
        <v>16</v>
      </c>
      <c r="O55" s="120">
        <v>2032</v>
      </c>
      <c r="P55" s="144">
        <v>0.79</v>
      </c>
      <c r="Q55" s="149">
        <v>3466</v>
      </c>
      <c r="R55" s="51">
        <f t="shared" si="7"/>
        <v>-41.37</v>
      </c>
      <c r="T55" s="45">
        <f t="shared" si="8"/>
        <v>5.15</v>
      </c>
      <c r="U55" s="45" t="b">
        <f t="shared" si="9"/>
        <v>0</v>
      </c>
      <c r="V55" s="45">
        <f t="shared" si="10"/>
        <v>-41.37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42.5</v>
      </c>
      <c r="F56" s="120">
        <v>265707</v>
      </c>
      <c r="G56" s="121">
        <v>5</v>
      </c>
      <c r="H56" s="120">
        <v>16536</v>
      </c>
      <c r="I56" s="144">
        <v>6.22</v>
      </c>
      <c r="J56" s="149">
        <v>6592</v>
      </c>
      <c r="K56" s="134">
        <f t="shared" si="6"/>
        <v>150.85</v>
      </c>
      <c r="L56" s="119">
        <v>42.5</v>
      </c>
      <c r="M56" s="120">
        <v>265707</v>
      </c>
      <c r="N56" s="120">
        <v>5</v>
      </c>
      <c r="O56" s="120">
        <v>2596</v>
      </c>
      <c r="P56" s="144">
        <v>0.98</v>
      </c>
      <c r="Q56" s="149">
        <v>3785</v>
      </c>
      <c r="R56" s="51">
        <f t="shared" si="7"/>
        <v>-31.41</v>
      </c>
      <c r="T56" s="45">
        <f t="shared" si="8"/>
        <v>150.85</v>
      </c>
      <c r="U56" s="45" t="b">
        <f t="shared" si="9"/>
        <v>0</v>
      </c>
      <c r="V56" s="45">
        <f t="shared" si="10"/>
        <v>-31.41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38.3</v>
      </c>
      <c r="F57" s="120">
        <v>252752</v>
      </c>
      <c r="G57" s="121">
        <v>54</v>
      </c>
      <c r="H57" s="120">
        <v>6834</v>
      </c>
      <c r="I57" s="144">
        <v>2.7</v>
      </c>
      <c r="J57" s="149">
        <v>6122</v>
      </c>
      <c r="K57" s="134">
        <f t="shared" si="6"/>
        <v>11.63</v>
      </c>
      <c r="L57" s="119">
        <v>38.5</v>
      </c>
      <c r="M57" s="120">
        <v>253763</v>
      </c>
      <c r="N57" s="120">
        <v>51</v>
      </c>
      <c r="O57" s="120">
        <v>2758</v>
      </c>
      <c r="P57" s="144">
        <v>1.09</v>
      </c>
      <c r="Q57" s="149">
        <v>3762</v>
      </c>
      <c r="R57" s="51">
        <f t="shared" si="7"/>
        <v>-26.69</v>
      </c>
      <c r="T57" s="45">
        <f t="shared" si="8"/>
        <v>11.63</v>
      </c>
      <c r="U57" s="45" t="b">
        <f t="shared" si="9"/>
        <v>0</v>
      </c>
      <c r="V57" s="45">
        <f t="shared" si="10"/>
        <v>-26.69</v>
      </c>
      <c r="W57" s="45" t="b">
        <f t="shared" si="11"/>
        <v>0</v>
      </c>
    </row>
    <row r="58" spans="2:23" s="45" customFormat="1" ht="12.75" thickBot="1">
      <c r="B58" s="99"/>
      <c r="C58" s="230" t="s">
        <v>28</v>
      </c>
      <c r="D58" s="231"/>
      <c r="E58" s="125">
        <v>38.9</v>
      </c>
      <c r="F58" s="126">
        <v>297690</v>
      </c>
      <c r="G58" s="127" t="s">
        <v>136</v>
      </c>
      <c r="H58" s="126">
        <v>5299</v>
      </c>
      <c r="I58" s="146">
        <v>1.78</v>
      </c>
      <c r="J58" s="151">
        <v>6590</v>
      </c>
      <c r="K58" s="136">
        <f t="shared" si="6"/>
        <v>-19.59</v>
      </c>
      <c r="L58" s="125">
        <v>38.9</v>
      </c>
      <c r="M58" s="126">
        <v>297690</v>
      </c>
      <c r="N58" s="126" t="s">
        <v>118</v>
      </c>
      <c r="O58" s="126">
        <v>4466</v>
      </c>
      <c r="P58" s="146">
        <v>1.5</v>
      </c>
      <c r="Q58" s="151">
        <v>5423</v>
      </c>
      <c r="R58" s="56">
        <f t="shared" si="7"/>
        <v>-17.65</v>
      </c>
      <c r="T58" s="45">
        <f t="shared" si="8"/>
        <v>-19.59</v>
      </c>
      <c r="U58" s="45" t="b">
        <f t="shared" si="9"/>
        <v>0</v>
      </c>
      <c r="V58" s="45">
        <f t="shared" si="10"/>
        <v>-17.65</v>
      </c>
      <c r="W58" s="45" t="b">
        <f t="shared" si="11"/>
        <v>0</v>
      </c>
    </row>
    <row r="59" spans="2:23" s="45" customFormat="1" ht="12">
      <c r="B59" s="100" t="s">
        <v>29</v>
      </c>
      <c r="C59" s="214" t="s">
        <v>30</v>
      </c>
      <c r="D59" s="215"/>
      <c r="E59" s="122" t="s">
        <v>107</v>
      </c>
      <c r="F59" s="123" t="s">
        <v>107</v>
      </c>
      <c r="G59" s="124" t="s">
        <v>107</v>
      </c>
      <c r="H59" s="123" t="s">
        <v>107</v>
      </c>
      <c r="I59" s="145" t="s">
        <v>107</v>
      </c>
      <c r="J59" s="150" t="s">
        <v>107</v>
      </c>
      <c r="K59" s="135" t="str">
        <f t="shared" si="6"/>
        <v>-</v>
      </c>
      <c r="L59" s="122" t="s">
        <v>107</v>
      </c>
      <c r="M59" s="123" t="s">
        <v>107</v>
      </c>
      <c r="N59" s="123" t="s">
        <v>107</v>
      </c>
      <c r="O59" s="123" t="s">
        <v>107</v>
      </c>
      <c r="P59" s="145" t="s">
        <v>107</v>
      </c>
      <c r="Q59" s="150" t="s">
        <v>107</v>
      </c>
      <c r="R59" s="5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6" t="s">
        <v>32</v>
      </c>
      <c r="D60" s="217"/>
      <c r="E60" s="119" t="s">
        <v>107</v>
      </c>
      <c r="F60" s="120" t="s">
        <v>107</v>
      </c>
      <c r="G60" s="121" t="s">
        <v>107</v>
      </c>
      <c r="H60" s="120" t="s">
        <v>107</v>
      </c>
      <c r="I60" s="144" t="s">
        <v>107</v>
      </c>
      <c r="J60" s="149" t="s">
        <v>107</v>
      </c>
      <c r="K60" s="134" t="str">
        <f t="shared" si="6"/>
        <v>-</v>
      </c>
      <c r="L60" s="119" t="s">
        <v>107</v>
      </c>
      <c r="M60" s="120" t="s">
        <v>107</v>
      </c>
      <c r="N60" s="120" t="s">
        <v>107</v>
      </c>
      <c r="O60" s="120" t="s">
        <v>107</v>
      </c>
      <c r="P60" s="144" t="s">
        <v>107</v>
      </c>
      <c r="Q60" s="149" t="s">
        <v>107</v>
      </c>
      <c r="R60" s="51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2" t="s">
        <v>33</v>
      </c>
      <c r="D61" s="213"/>
      <c r="E61" s="125" t="s">
        <v>107</v>
      </c>
      <c r="F61" s="126" t="s">
        <v>107</v>
      </c>
      <c r="G61" s="127" t="s">
        <v>107</v>
      </c>
      <c r="H61" s="126" t="s">
        <v>107</v>
      </c>
      <c r="I61" s="146" t="s">
        <v>107</v>
      </c>
      <c r="J61" s="151" t="s">
        <v>107</v>
      </c>
      <c r="K61" s="136" t="str">
        <f t="shared" si="6"/>
        <v>-</v>
      </c>
      <c r="L61" s="125" t="s">
        <v>107</v>
      </c>
      <c r="M61" s="126" t="s">
        <v>107</v>
      </c>
      <c r="N61" s="126" t="s">
        <v>107</v>
      </c>
      <c r="O61" s="126" t="s">
        <v>107</v>
      </c>
      <c r="P61" s="146" t="s">
        <v>107</v>
      </c>
      <c r="Q61" s="151" t="s">
        <v>107</v>
      </c>
      <c r="R61" s="56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8">
        <v>38.1</v>
      </c>
      <c r="F62" s="129">
        <v>270838</v>
      </c>
      <c r="G62" s="130">
        <v>118</v>
      </c>
      <c r="H62" s="129">
        <v>7208</v>
      </c>
      <c r="I62" s="131">
        <v>2.66</v>
      </c>
      <c r="J62" s="152">
        <v>6265</v>
      </c>
      <c r="K62" s="137">
        <f t="shared" si="6"/>
        <v>15.05</v>
      </c>
      <c r="L62" s="128">
        <v>38.2</v>
      </c>
      <c r="M62" s="129">
        <v>271669</v>
      </c>
      <c r="N62" s="129">
        <v>114</v>
      </c>
      <c r="O62" s="129">
        <v>3878</v>
      </c>
      <c r="P62" s="131">
        <v>1.43</v>
      </c>
      <c r="Q62" s="152">
        <v>4378</v>
      </c>
      <c r="R62" s="57">
        <f t="shared" si="7"/>
        <v>-11.42</v>
      </c>
      <c r="T62" s="45">
        <f t="shared" si="8"/>
        <v>15.05</v>
      </c>
      <c r="U62" s="45" t="b">
        <f t="shared" si="9"/>
        <v>0</v>
      </c>
      <c r="V62" s="45">
        <f t="shared" si="10"/>
        <v>-11.42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125</v>
      </c>
    </row>
    <row r="2" spans="1:15" ht="14.25" thickBot="1">
      <c r="A2" s="251" t="s">
        <v>43</v>
      </c>
      <c r="B2" s="254" t="s">
        <v>44</v>
      </c>
      <c r="C2" s="255"/>
      <c r="D2" s="255"/>
      <c r="E2" s="255"/>
      <c r="F2" s="255"/>
      <c r="G2" s="256"/>
      <c r="H2" s="257"/>
      <c r="I2" s="255" t="s">
        <v>36</v>
      </c>
      <c r="J2" s="255"/>
      <c r="K2" s="255"/>
      <c r="L2" s="255"/>
      <c r="M2" s="255"/>
      <c r="N2" s="256"/>
      <c r="O2" s="257"/>
    </row>
    <row r="3" spans="1:15" ht="13.5">
      <c r="A3" s="252"/>
      <c r="B3" s="31"/>
      <c r="C3" s="32"/>
      <c r="D3" s="32"/>
      <c r="E3" s="32"/>
      <c r="F3" s="32"/>
      <c r="G3" s="258" t="s">
        <v>48</v>
      </c>
      <c r="H3" s="259"/>
      <c r="I3" s="32"/>
      <c r="J3" s="32"/>
      <c r="K3" s="32"/>
      <c r="L3" s="32"/>
      <c r="M3" s="32"/>
      <c r="N3" s="260" t="s">
        <v>48</v>
      </c>
      <c r="O3" s="261"/>
    </row>
    <row r="4" spans="1:15" ht="52.5" customHeight="1" thickBot="1">
      <c r="A4" s="253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53">
        <v>37.9</v>
      </c>
      <c r="C5" s="154">
        <v>267837</v>
      </c>
      <c r="D5" s="154">
        <v>127</v>
      </c>
      <c r="E5" s="154">
        <v>10931</v>
      </c>
      <c r="F5" s="155">
        <v>4.08</v>
      </c>
      <c r="G5" s="156">
        <v>13962</v>
      </c>
      <c r="H5" s="157">
        <f aca="true" t="shared" si="0" ref="H5:H16">ROUND((E5-G5)/G5*100,2)</f>
        <v>-21.71</v>
      </c>
      <c r="I5" s="158" t="s">
        <v>107</v>
      </c>
      <c r="J5" s="159" t="s">
        <v>107</v>
      </c>
      <c r="K5" s="160">
        <v>114</v>
      </c>
      <c r="L5" s="154">
        <v>4764</v>
      </c>
      <c r="M5" s="161">
        <v>1.78</v>
      </c>
      <c r="N5" s="156">
        <v>6228</v>
      </c>
      <c r="O5" s="162">
        <f aca="true" t="shared" si="1" ref="O5:O16">ROUND((L5-N5)/N5*100,2)</f>
        <v>-23.51</v>
      </c>
    </row>
    <row r="6" spans="1:15" ht="13.5">
      <c r="A6" s="38" t="s">
        <v>56</v>
      </c>
      <c r="B6" s="153">
        <v>38.4</v>
      </c>
      <c r="C6" s="154">
        <v>273884</v>
      </c>
      <c r="D6" s="154">
        <v>98</v>
      </c>
      <c r="E6" s="154">
        <v>10713</v>
      </c>
      <c r="F6" s="155">
        <v>3.91</v>
      </c>
      <c r="G6" s="156">
        <v>10931</v>
      </c>
      <c r="H6" s="157">
        <f t="shared" si="0"/>
        <v>-1.99</v>
      </c>
      <c r="I6" s="158" t="s">
        <v>107</v>
      </c>
      <c r="J6" s="159" t="s">
        <v>107</v>
      </c>
      <c r="K6" s="160">
        <v>83</v>
      </c>
      <c r="L6" s="154">
        <v>4926</v>
      </c>
      <c r="M6" s="161">
        <v>1.8</v>
      </c>
      <c r="N6" s="156">
        <v>4764</v>
      </c>
      <c r="O6" s="162">
        <f t="shared" si="1"/>
        <v>3.4</v>
      </c>
    </row>
    <row r="7" spans="1:15" ht="13.5">
      <c r="A7" s="38" t="s">
        <v>57</v>
      </c>
      <c r="B7" s="153">
        <v>37.8</v>
      </c>
      <c r="C7" s="154">
        <v>268269</v>
      </c>
      <c r="D7" s="154">
        <v>94</v>
      </c>
      <c r="E7" s="154">
        <v>8708</v>
      </c>
      <c r="F7" s="155">
        <v>3.25</v>
      </c>
      <c r="G7" s="156">
        <v>10713</v>
      </c>
      <c r="H7" s="157">
        <f t="shared" si="0"/>
        <v>-18.72</v>
      </c>
      <c r="I7" s="158" t="s">
        <v>107</v>
      </c>
      <c r="J7" s="159" t="s">
        <v>107</v>
      </c>
      <c r="K7" s="160">
        <v>90</v>
      </c>
      <c r="L7" s="154">
        <v>4936</v>
      </c>
      <c r="M7" s="161">
        <v>1.84</v>
      </c>
      <c r="N7" s="156">
        <v>4926</v>
      </c>
      <c r="O7" s="162">
        <f t="shared" si="1"/>
        <v>0.2</v>
      </c>
    </row>
    <row r="8" spans="1:15" ht="13.5">
      <c r="A8" s="38" t="s">
        <v>58</v>
      </c>
      <c r="B8" s="153">
        <v>42.2</v>
      </c>
      <c r="C8" s="154">
        <v>270458</v>
      </c>
      <c r="D8" s="154">
        <v>86</v>
      </c>
      <c r="E8" s="154">
        <v>6797</v>
      </c>
      <c r="F8" s="155">
        <v>2.51</v>
      </c>
      <c r="G8" s="156">
        <v>8708</v>
      </c>
      <c r="H8" s="157">
        <f t="shared" si="0"/>
        <v>-21.95</v>
      </c>
      <c r="I8" s="158" t="s">
        <v>107</v>
      </c>
      <c r="J8" s="159" t="s">
        <v>107</v>
      </c>
      <c r="K8" s="160">
        <v>83</v>
      </c>
      <c r="L8" s="154">
        <v>3964</v>
      </c>
      <c r="M8" s="161">
        <v>1.47</v>
      </c>
      <c r="N8" s="156">
        <v>4936</v>
      </c>
      <c r="O8" s="162">
        <f t="shared" si="1"/>
        <v>-19.69</v>
      </c>
    </row>
    <row r="9" spans="1:15" ht="13.5">
      <c r="A9" s="38" t="s">
        <v>59</v>
      </c>
      <c r="B9" s="163">
        <v>38.6</v>
      </c>
      <c r="C9" s="164">
        <v>265687</v>
      </c>
      <c r="D9" s="165">
        <v>97</v>
      </c>
      <c r="E9" s="164">
        <v>6160</v>
      </c>
      <c r="F9" s="166">
        <v>2.32</v>
      </c>
      <c r="G9" s="167">
        <v>6797</v>
      </c>
      <c r="H9" s="168">
        <f t="shared" si="0"/>
        <v>-9.37</v>
      </c>
      <c r="I9" s="169" t="s">
        <v>107</v>
      </c>
      <c r="J9" s="170" t="s">
        <v>107</v>
      </c>
      <c r="K9" s="171">
        <v>95</v>
      </c>
      <c r="L9" s="164">
        <v>3625</v>
      </c>
      <c r="M9" s="172">
        <v>1.36</v>
      </c>
      <c r="N9" s="167">
        <v>3964</v>
      </c>
      <c r="O9" s="162">
        <f t="shared" si="1"/>
        <v>-8.55</v>
      </c>
    </row>
    <row r="10" spans="1:15" ht="13.5">
      <c r="A10" s="38" t="s">
        <v>60</v>
      </c>
      <c r="B10" s="153">
        <v>38</v>
      </c>
      <c r="C10" s="154">
        <v>264655</v>
      </c>
      <c r="D10" s="154">
        <v>108</v>
      </c>
      <c r="E10" s="154">
        <v>5459</v>
      </c>
      <c r="F10" s="166">
        <v>2.06</v>
      </c>
      <c r="G10" s="167">
        <v>6160</v>
      </c>
      <c r="H10" s="157">
        <f t="shared" si="0"/>
        <v>-11.38</v>
      </c>
      <c r="I10" s="169" t="s">
        <v>107</v>
      </c>
      <c r="J10" s="170" t="s">
        <v>107</v>
      </c>
      <c r="K10" s="171">
        <v>106</v>
      </c>
      <c r="L10" s="164">
        <v>4039</v>
      </c>
      <c r="M10" s="172">
        <v>1.53</v>
      </c>
      <c r="N10" s="167">
        <v>3625</v>
      </c>
      <c r="O10" s="162">
        <f t="shared" si="1"/>
        <v>11.42</v>
      </c>
    </row>
    <row r="11" spans="1:15" ht="13.5">
      <c r="A11" s="38" t="s">
        <v>140</v>
      </c>
      <c r="B11" s="153">
        <v>39.1</v>
      </c>
      <c r="C11" s="154">
        <v>274608</v>
      </c>
      <c r="D11" s="154">
        <v>116</v>
      </c>
      <c r="E11" s="154">
        <v>5723</v>
      </c>
      <c r="F11" s="155">
        <v>2.08</v>
      </c>
      <c r="G11" s="156">
        <v>5459</v>
      </c>
      <c r="H11" s="157">
        <f t="shared" si="0"/>
        <v>4.84</v>
      </c>
      <c r="I11" s="158" t="s">
        <v>107</v>
      </c>
      <c r="J11" s="159" t="s">
        <v>107</v>
      </c>
      <c r="K11" s="160">
        <v>111</v>
      </c>
      <c r="L11" s="154">
        <v>4089</v>
      </c>
      <c r="M11" s="161">
        <v>1.49</v>
      </c>
      <c r="N11" s="156">
        <v>4039</v>
      </c>
      <c r="O11" s="162">
        <f t="shared" si="1"/>
        <v>1.24</v>
      </c>
    </row>
    <row r="12" spans="1:15" ht="13.5">
      <c r="A12" s="38" t="s">
        <v>141</v>
      </c>
      <c r="B12" s="173">
        <v>39</v>
      </c>
      <c r="C12" s="154">
        <v>272558</v>
      </c>
      <c r="D12" s="154">
        <v>106</v>
      </c>
      <c r="E12" s="154">
        <v>6715</v>
      </c>
      <c r="F12" s="155">
        <v>2.46</v>
      </c>
      <c r="G12" s="156">
        <v>5723</v>
      </c>
      <c r="H12" s="157">
        <f t="shared" si="0"/>
        <v>17.33</v>
      </c>
      <c r="I12" s="262">
        <v>38.8</v>
      </c>
      <c r="J12" s="174">
        <v>270630</v>
      </c>
      <c r="K12" s="175">
        <v>105</v>
      </c>
      <c r="L12" s="154">
        <v>4455</v>
      </c>
      <c r="M12" s="161">
        <v>1.65</v>
      </c>
      <c r="N12" s="156">
        <v>4089</v>
      </c>
      <c r="O12" s="162">
        <f t="shared" si="1"/>
        <v>8.95</v>
      </c>
    </row>
    <row r="13" spans="1:15" ht="13.5">
      <c r="A13" s="109" t="s">
        <v>142</v>
      </c>
      <c r="B13" s="195">
        <v>39</v>
      </c>
      <c r="C13" s="196">
        <v>273258</v>
      </c>
      <c r="D13" s="196">
        <v>113</v>
      </c>
      <c r="E13" s="196">
        <v>7017</v>
      </c>
      <c r="F13" s="197">
        <v>2.57</v>
      </c>
      <c r="G13" s="198">
        <v>6715</v>
      </c>
      <c r="H13" s="199">
        <f t="shared" si="0"/>
        <v>4.5</v>
      </c>
      <c r="I13" s="263">
        <v>39</v>
      </c>
      <c r="J13" s="201">
        <v>273388</v>
      </c>
      <c r="K13" s="202">
        <v>112</v>
      </c>
      <c r="L13" s="196">
        <v>4404</v>
      </c>
      <c r="M13" s="203">
        <v>1.61</v>
      </c>
      <c r="N13" s="198">
        <v>4455</v>
      </c>
      <c r="O13" s="204">
        <f t="shared" si="1"/>
        <v>-1.14</v>
      </c>
    </row>
    <row r="14" spans="1:15" ht="14.25" thickBot="1">
      <c r="A14" s="109" t="s">
        <v>108</v>
      </c>
      <c r="B14" s="176">
        <v>38.4</v>
      </c>
      <c r="C14" s="177">
        <v>271836</v>
      </c>
      <c r="D14" s="177">
        <v>112</v>
      </c>
      <c r="E14" s="177">
        <v>6265</v>
      </c>
      <c r="F14" s="178">
        <v>2.3</v>
      </c>
      <c r="G14" s="179">
        <v>7017</v>
      </c>
      <c r="H14" s="205">
        <f t="shared" si="0"/>
        <v>-10.72</v>
      </c>
      <c r="I14" s="264">
        <v>38.5</v>
      </c>
      <c r="J14" s="180">
        <v>271811</v>
      </c>
      <c r="K14" s="181">
        <v>109</v>
      </c>
      <c r="L14" s="177">
        <v>4378</v>
      </c>
      <c r="M14" s="182">
        <v>1.61</v>
      </c>
      <c r="N14" s="179">
        <v>4404</v>
      </c>
      <c r="O14" s="192">
        <f t="shared" si="1"/>
        <v>-0.59</v>
      </c>
    </row>
    <row r="15" spans="1:15" ht="13.5">
      <c r="A15" s="64" t="s">
        <v>122</v>
      </c>
      <c r="B15" s="208">
        <v>38.1</v>
      </c>
      <c r="C15" s="209">
        <v>270838</v>
      </c>
      <c r="D15" s="209">
        <v>118</v>
      </c>
      <c r="E15" s="209">
        <v>7208</v>
      </c>
      <c r="F15" s="207">
        <v>2.66</v>
      </c>
      <c r="G15" s="183">
        <v>6265</v>
      </c>
      <c r="H15" s="139">
        <f t="shared" si="0"/>
        <v>15.05</v>
      </c>
      <c r="I15" s="210">
        <v>38.2</v>
      </c>
      <c r="J15" s="211">
        <v>271669</v>
      </c>
      <c r="K15" s="211">
        <v>114</v>
      </c>
      <c r="L15" s="211">
        <v>3878</v>
      </c>
      <c r="M15" s="207">
        <v>1.43</v>
      </c>
      <c r="N15" s="183">
        <v>4378</v>
      </c>
      <c r="O15" s="140">
        <f t="shared" si="1"/>
        <v>-11.42</v>
      </c>
    </row>
    <row r="16" spans="1:15" ht="14.25" thickBot="1">
      <c r="A16" s="265" t="s">
        <v>123</v>
      </c>
      <c r="B16" s="184">
        <v>38.4</v>
      </c>
      <c r="C16" s="185">
        <v>271836</v>
      </c>
      <c r="D16" s="185">
        <v>112</v>
      </c>
      <c r="E16" s="185">
        <v>6265</v>
      </c>
      <c r="F16" s="186">
        <v>2.3</v>
      </c>
      <c r="G16" s="179">
        <v>7017</v>
      </c>
      <c r="H16" s="187">
        <f t="shared" si="0"/>
        <v>-10.72</v>
      </c>
      <c r="I16" s="188">
        <v>38.5</v>
      </c>
      <c r="J16" s="189">
        <v>271811</v>
      </c>
      <c r="K16" s="190">
        <v>109</v>
      </c>
      <c r="L16" s="185">
        <v>4378</v>
      </c>
      <c r="M16" s="191">
        <v>1.61</v>
      </c>
      <c r="N16" s="179">
        <v>4404</v>
      </c>
      <c r="O16" s="192">
        <f t="shared" si="1"/>
        <v>-0.59</v>
      </c>
    </row>
    <row r="17" spans="1:15" ht="14.25" thickBot="1">
      <c r="A17" s="40" t="s">
        <v>61</v>
      </c>
      <c r="B17" s="41">
        <f aca="true" t="shared" si="2" ref="B17:O17">B15-B16</f>
        <v>-0.29999999999999716</v>
      </c>
      <c r="C17" s="42">
        <f t="shared" si="2"/>
        <v>-998</v>
      </c>
      <c r="D17" s="61">
        <f t="shared" si="2"/>
        <v>6</v>
      </c>
      <c r="E17" s="42">
        <f t="shared" si="2"/>
        <v>943</v>
      </c>
      <c r="F17" s="39">
        <f t="shared" si="2"/>
        <v>0.3600000000000003</v>
      </c>
      <c r="G17" s="62">
        <f t="shared" si="2"/>
        <v>-752</v>
      </c>
      <c r="H17" s="43">
        <f t="shared" si="2"/>
        <v>25.770000000000003</v>
      </c>
      <c r="I17" s="44">
        <f t="shared" si="2"/>
        <v>-0.29999999999999716</v>
      </c>
      <c r="J17" s="63">
        <f t="shared" si="2"/>
        <v>-142</v>
      </c>
      <c r="K17" s="61">
        <f t="shared" si="2"/>
        <v>5</v>
      </c>
      <c r="L17" s="42">
        <f t="shared" si="2"/>
        <v>-500</v>
      </c>
      <c r="M17" s="39">
        <f t="shared" si="2"/>
        <v>-0.18000000000000016</v>
      </c>
      <c r="N17" s="62">
        <f t="shared" si="2"/>
        <v>-26</v>
      </c>
      <c r="O17" s="43">
        <f t="shared" si="2"/>
        <v>-10.83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43" t="s">
        <v>110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3.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</row>
    <row r="29" spans="1:15" ht="29.25" customHeight="1">
      <c r="A29" s="248" t="s">
        <v>143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8"/>
    </row>
    <row r="30" spans="1:15" ht="19.5" customHeight="1">
      <c r="A30" s="248" t="s">
        <v>99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8"/>
    </row>
    <row r="31" spans="1:15" ht="25.5" customHeight="1">
      <c r="A31" s="235" t="s">
        <v>144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39" customHeight="1">
      <c r="A32" s="75"/>
      <c r="B32" s="234" t="s">
        <v>104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77"/>
      <c r="O32" s="78"/>
    </row>
    <row r="33" spans="1:15" ht="24.75" customHeight="1">
      <c r="A33" s="75"/>
      <c r="D33" s="98" t="s">
        <v>116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114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115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145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35" t="s">
        <v>101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237"/>
      <c r="O38" s="238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109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39" t="s">
        <v>146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147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42" t="s">
        <v>117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B32:M32"/>
    <mergeCell ref="A38:O38"/>
    <mergeCell ref="A46:O46"/>
    <mergeCell ref="C49:N49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C1" sqref="C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4" t="s">
        <v>121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18.75">
      <c r="B3" s="224" t="s">
        <v>106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2:18" ht="12.75" thickBot="1">
      <c r="B4" s="225" t="s">
        <v>126</v>
      </c>
      <c r="C4" s="225"/>
      <c r="D4" s="225"/>
      <c r="E4" s="58"/>
      <c r="F4" s="58"/>
      <c r="G4" s="58"/>
      <c r="H4" s="58"/>
      <c r="I4" s="58"/>
      <c r="J4" s="58"/>
      <c r="K4" s="60"/>
      <c r="L4" s="58"/>
      <c r="M4" s="58"/>
      <c r="N4" s="58"/>
      <c r="O4" s="226" t="s">
        <v>148</v>
      </c>
      <c r="P4" s="226"/>
      <c r="Q4" s="226"/>
      <c r="R4" s="22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8" t="s">
        <v>48</v>
      </c>
      <c r="K6" s="219"/>
      <c r="L6" s="22"/>
      <c r="M6" s="22"/>
      <c r="N6" s="22"/>
      <c r="O6" s="22"/>
      <c r="P6" s="22"/>
      <c r="Q6" s="218" t="s">
        <v>48</v>
      </c>
      <c r="R6" s="219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220" t="s">
        <v>0</v>
      </c>
      <c r="D8" s="221"/>
      <c r="E8" s="110">
        <v>38.1</v>
      </c>
      <c r="F8" s="111">
        <v>275994</v>
      </c>
      <c r="G8" s="112">
        <v>62</v>
      </c>
      <c r="H8" s="111">
        <v>6838</v>
      </c>
      <c r="I8" s="141">
        <v>2.48</v>
      </c>
      <c r="J8" s="147">
        <v>7590</v>
      </c>
      <c r="K8" s="132">
        <f aca="true" t="shared" si="0" ref="K8:K39">IF(U8=TRUE,"-",ROUND((H8-J8)/J8*100,2))</f>
        <v>-9.91</v>
      </c>
      <c r="L8" s="266">
        <v>38</v>
      </c>
      <c r="M8" s="267">
        <v>276761</v>
      </c>
      <c r="N8" s="267">
        <v>60</v>
      </c>
      <c r="O8" s="267">
        <v>4073</v>
      </c>
      <c r="P8" s="268">
        <v>1.47</v>
      </c>
      <c r="Q8" s="147">
        <v>4834</v>
      </c>
      <c r="R8" s="47">
        <f aca="true" t="shared" si="1" ref="R8:R39">IF(W8=TRUE,"-",ROUND((O8-Q8)/Q8*100,2))</f>
        <v>-15.74</v>
      </c>
      <c r="T8" s="45">
        <f aca="true" t="shared" si="2" ref="T8:T39">ROUND((H8-J8)/J8*100,2)</f>
        <v>-9.91</v>
      </c>
      <c r="U8" s="45" t="b">
        <f aca="true" t="shared" si="3" ref="U8:U39">ISERROR(T8)</f>
        <v>0</v>
      </c>
      <c r="V8" s="45">
        <f aca="true" t="shared" si="4" ref="V8:V39">ROUND((O8-Q8)/Q8*100,2)</f>
        <v>-15.74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127</v>
      </c>
      <c r="E9" s="113">
        <v>36.5</v>
      </c>
      <c r="F9" s="114">
        <v>288142</v>
      </c>
      <c r="G9" s="115">
        <v>9</v>
      </c>
      <c r="H9" s="114">
        <v>7707</v>
      </c>
      <c r="I9" s="142">
        <v>2.67</v>
      </c>
      <c r="J9" s="148">
        <v>7345</v>
      </c>
      <c r="K9" s="133">
        <f t="shared" si="0"/>
        <v>4.93</v>
      </c>
      <c r="L9" s="269">
        <v>36.5</v>
      </c>
      <c r="M9" s="270">
        <v>288142</v>
      </c>
      <c r="N9" s="270">
        <v>9</v>
      </c>
      <c r="O9" s="270">
        <v>6203</v>
      </c>
      <c r="P9" s="271">
        <v>2.15</v>
      </c>
      <c r="Q9" s="148">
        <v>6085</v>
      </c>
      <c r="R9" s="50">
        <f t="shared" si="1"/>
        <v>1.94</v>
      </c>
      <c r="T9" s="45">
        <f t="shared" si="2"/>
        <v>4.93</v>
      </c>
      <c r="U9" s="45" t="b">
        <f t="shared" si="3"/>
        <v>0</v>
      </c>
      <c r="V9" s="45">
        <f t="shared" si="4"/>
        <v>1.94</v>
      </c>
      <c r="W9" s="45" t="b">
        <f t="shared" si="5"/>
        <v>0</v>
      </c>
    </row>
    <row r="10" spans="2:23" s="45" customFormat="1" ht="12">
      <c r="B10" s="104"/>
      <c r="C10" s="48"/>
      <c r="D10" s="49" t="s">
        <v>80</v>
      </c>
      <c r="E10" s="113">
        <v>39.7</v>
      </c>
      <c r="F10" s="114">
        <v>278834</v>
      </c>
      <c r="G10" s="115" t="s">
        <v>128</v>
      </c>
      <c r="H10" s="114">
        <v>7641</v>
      </c>
      <c r="I10" s="193">
        <v>2.74</v>
      </c>
      <c r="J10" s="148">
        <v>4908</v>
      </c>
      <c r="K10" s="133">
        <f t="shared" si="0"/>
        <v>55.68</v>
      </c>
      <c r="L10" s="269">
        <v>39.7</v>
      </c>
      <c r="M10" s="270">
        <v>278834</v>
      </c>
      <c r="N10" s="270" t="s">
        <v>128</v>
      </c>
      <c r="O10" s="270">
        <v>3887</v>
      </c>
      <c r="P10" s="271">
        <v>1.39</v>
      </c>
      <c r="Q10" s="148">
        <v>3925</v>
      </c>
      <c r="R10" s="50">
        <f t="shared" si="1"/>
        <v>-0.97</v>
      </c>
      <c r="T10" s="45">
        <f t="shared" si="2"/>
        <v>55.68</v>
      </c>
      <c r="U10" s="45" t="b">
        <f t="shared" si="3"/>
        <v>0</v>
      </c>
      <c r="V10" s="45">
        <f t="shared" si="4"/>
        <v>-0.97</v>
      </c>
      <c r="W10" s="45" t="b">
        <f t="shared" si="5"/>
        <v>0</v>
      </c>
    </row>
    <row r="11" spans="2:23" s="45" customFormat="1" ht="12">
      <c r="B11" s="104"/>
      <c r="C11" s="48"/>
      <c r="D11" s="49" t="s">
        <v>129</v>
      </c>
      <c r="E11" s="113">
        <v>34.4</v>
      </c>
      <c r="F11" s="114">
        <v>243583</v>
      </c>
      <c r="G11" s="115" t="s">
        <v>128</v>
      </c>
      <c r="H11" s="114">
        <v>4550</v>
      </c>
      <c r="I11" s="193">
        <v>1.87</v>
      </c>
      <c r="J11" s="148">
        <v>5300</v>
      </c>
      <c r="K11" s="133">
        <f t="shared" si="0"/>
        <v>-14.15</v>
      </c>
      <c r="L11" s="269">
        <v>32</v>
      </c>
      <c r="M11" s="270">
        <v>218962</v>
      </c>
      <c r="N11" s="270" t="s">
        <v>128</v>
      </c>
      <c r="O11" s="270">
        <v>1900</v>
      </c>
      <c r="P11" s="271">
        <v>0.87</v>
      </c>
      <c r="Q11" s="148">
        <v>3300</v>
      </c>
      <c r="R11" s="50">
        <f t="shared" si="1"/>
        <v>-42.42</v>
      </c>
      <c r="T11" s="45">
        <f t="shared" si="2"/>
        <v>-14.15</v>
      </c>
      <c r="U11" s="45" t="b">
        <f t="shared" si="3"/>
        <v>0</v>
      </c>
      <c r="V11" s="45">
        <f t="shared" si="4"/>
        <v>-42.42</v>
      </c>
      <c r="W11" s="45" t="b">
        <f t="shared" si="5"/>
        <v>0</v>
      </c>
    </row>
    <row r="12" spans="2:23" s="45" customFormat="1" ht="12">
      <c r="B12" s="104"/>
      <c r="C12" s="48"/>
      <c r="D12" s="49" t="s">
        <v>86</v>
      </c>
      <c r="E12" s="113">
        <v>37</v>
      </c>
      <c r="F12" s="114">
        <v>258859</v>
      </c>
      <c r="G12" s="115">
        <v>7</v>
      </c>
      <c r="H12" s="114">
        <v>4139</v>
      </c>
      <c r="I12" s="142">
        <v>1.6</v>
      </c>
      <c r="J12" s="148">
        <v>6323</v>
      </c>
      <c r="K12" s="133">
        <f t="shared" si="0"/>
        <v>-34.54</v>
      </c>
      <c r="L12" s="269">
        <v>37</v>
      </c>
      <c r="M12" s="270">
        <v>258859</v>
      </c>
      <c r="N12" s="270">
        <v>7</v>
      </c>
      <c r="O12" s="270">
        <v>3567</v>
      </c>
      <c r="P12" s="271">
        <v>1.38</v>
      </c>
      <c r="Q12" s="148">
        <v>4053</v>
      </c>
      <c r="R12" s="50">
        <f t="shared" si="1"/>
        <v>-11.99</v>
      </c>
      <c r="T12" s="45">
        <f t="shared" si="2"/>
        <v>-34.54</v>
      </c>
      <c r="U12" s="45" t="b">
        <f t="shared" si="3"/>
        <v>0</v>
      </c>
      <c r="V12" s="45">
        <f t="shared" si="4"/>
        <v>-11.99</v>
      </c>
      <c r="W12" s="45" t="b">
        <f t="shared" si="5"/>
        <v>0</v>
      </c>
    </row>
    <row r="13" spans="2:23" s="45" customFormat="1" ht="12">
      <c r="B13" s="104"/>
      <c r="C13" s="48"/>
      <c r="D13" s="49" t="s">
        <v>97</v>
      </c>
      <c r="E13" s="113">
        <v>40.3</v>
      </c>
      <c r="F13" s="114">
        <v>249336</v>
      </c>
      <c r="G13" s="115" t="s">
        <v>130</v>
      </c>
      <c r="H13" s="114">
        <v>5870</v>
      </c>
      <c r="I13" s="142">
        <v>2.35</v>
      </c>
      <c r="J13" s="148">
        <v>4250</v>
      </c>
      <c r="K13" s="133">
        <f t="shared" si="0"/>
        <v>38.12</v>
      </c>
      <c r="L13" s="269">
        <v>39.5</v>
      </c>
      <c r="M13" s="270">
        <v>255111</v>
      </c>
      <c r="N13" s="270" t="s">
        <v>130</v>
      </c>
      <c r="O13" s="270">
        <v>1250</v>
      </c>
      <c r="P13" s="271">
        <v>0.49</v>
      </c>
      <c r="Q13" s="148">
        <v>2000</v>
      </c>
      <c r="R13" s="50">
        <f t="shared" si="1"/>
        <v>-37.5</v>
      </c>
      <c r="T13" s="45">
        <f t="shared" si="2"/>
        <v>38.12</v>
      </c>
      <c r="U13" s="45" t="b">
        <f t="shared" si="3"/>
        <v>0</v>
      </c>
      <c r="V13" s="45">
        <f t="shared" si="4"/>
        <v>-37.5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3">
        <v>37.8</v>
      </c>
      <c r="F14" s="114">
        <v>291445</v>
      </c>
      <c r="G14" s="115">
        <v>9</v>
      </c>
      <c r="H14" s="114">
        <v>6332</v>
      </c>
      <c r="I14" s="142">
        <v>2.17</v>
      </c>
      <c r="J14" s="148">
        <v>7502</v>
      </c>
      <c r="K14" s="133">
        <f t="shared" si="0"/>
        <v>-15.6</v>
      </c>
      <c r="L14" s="269">
        <v>37.8</v>
      </c>
      <c r="M14" s="270">
        <v>291445</v>
      </c>
      <c r="N14" s="270">
        <v>9</v>
      </c>
      <c r="O14" s="270">
        <v>5038</v>
      </c>
      <c r="P14" s="271">
        <v>1.73</v>
      </c>
      <c r="Q14" s="148">
        <v>5611</v>
      </c>
      <c r="R14" s="50">
        <f t="shared" si="1"/>
        <v>-10.21</v>
      </c>
      <c r="T14" s="45">
        <f t="shared" si="2"/>
        <v>-15.6</v>
      </c>
      <c r="U14" s="45" t="b">
        <f t="shared" si="3"/>
        <v>0</v>
      </c>
      <c r="V14" s="45">
        <f t="shared" si="4"/>
        <v>-10.21</v>
      </c>
      <c r="W14" s="45" t="b">
        <f t="shared" si="5"/>
        <v>0</v>
      </c>
    </row>
    <row r="15" spans="2:23" s="45" customFormat="1" ht="12">
      <c r="B15" s="101"/>
      <c r="C15" s="48"/>
      <c r="D15" s="49" t="s">
        <v>131</v>
      </c>
      <c r="E15" s="113" t="s">
        <v>107</v>
      </c>
      <c r="F15" s="114" t="s">
        <v>107</v>
      </c>
      <c r="G15" s="115" t="s">
        <v>107</v>
      </c>
      <c r="H15" s="114" t="s">
        <v>107</v>
      </c>
      <c r="I15" s="142" t="s">
        <v>107</v>
      </c>
      <c r="J15" s="148" t="s">
        <v>107</v>
      </c>
      <c r="K15" s="133" t="str">
        <f t="shared" si="0"/>
        <v>-</v>
      </c>
      <c r="L15" s="269" t="s">
        <v>107</v>
      </c>
      <c r="M15" s="270" t="s">
        <v>107</v>
      </c>
      <c r="N15" s="270" t="s">
        <v>107</v>
      </c>
      <c r="O15" s="270" t="s">
        <v>107</v>
      </c>
      <c r="P15" s="271" t="s">
        <v>107</v>
      </c>
      <c r="Q15" s="148" t="s">
        <v>107</v>
      </c>
      <c r="R15" s="50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3">
        <v>38</v>
      </c>
      <c r="F16" s="114">
        <v>299843</v>
      </c>
      <c r="G16" s="115" t="s">
        <v>130</v>
      </c>
      <c r="H16" s="114">
        <v>6933</v>
      </c>
      <c r="I16" s="142">
        <v>2.31</v>
      </c>
      <c r="J16" s="148">
        <v>6801</v>
      </c>
      <c r="K16" s="133">
        <f t="shared" si="0"/>
        <v>1.94</v>
      </c>
      <c r="L16" s="269">
        <v>38</v>
      </c>
      <c r="M16" s="270">
        <v>299843</v>
      </c>
      <c r="N16" s="270" t="s">
        <v>130</v>
      </c>
      <c r="O16" s="270">
        <v>6933</v>
      </c>
      <c r="P16" s="271">
        <v>2.31</v>
      </c>
      <c r="Q16" s="148">
        <v>6801</v>
      </c>
      <c r="R16" s="50">
        <f t="shared" si="1"/>
        <v>1.94</v>
      </c>
      <c r="T16" s="45">
        <f t="shared" si="2"/>
        <v>1.94</v>
      </c>
      <c r="U16" s="45" t="b">
        <f t="shared" si="3"/>
        <v>0</v>
      </c>
      <c r="V16" s="45">
        <f t="shared" si="4"/>
        <v>1.94</v>
      </c>
      <c r="W16" s="45" t="b">
        <f t="shared" si="5"/>
        <v>0</v>
      </c>
    </row>
    <row r="17" spans="2:23" s="45" customFormat="1" ht="12">
      <c r="B17" s="101"/>
      <c r="C17" s="48"/>
      <c r="D17" s="49" t="s">
        <v>87</v>
      </c>
      <c r="E17" s="113">
        <v>35.5</v>
      </c>
      <c r="F17" s="114">
        <v>268198</v>
      </c>
      <c r="G17" s="115" t="s">
        <v>132</v>
      </c>
      <c r="H17" s="114">
        <v>2825</v>
      </c>
      <c r="I17" s="142">
        <v>1.05</v>
      </c>
      <c r="J17" s="148">
        <v>5500</v>
      </c>
      <c r="K17" s="133">
        <f t="shared" si="0"/>
        <v>-48.64</v>
      </c>
      <c r="L17" s="269">
        <v>35.5</v>
      </c>
      <c r="M17" s="270">
        <v>268198</v>
      </c>
      <c r="N17" s="270" t="s">
        <v>132</v>
      </c>
      <c r="O17" s="270">
        <v>2255</v>
      </c>
      <c r="P17" s="271">
        <v>0.84</v>
      </c>
      <c r="Q17" s="148">
        <v>4575</v>
      </c>
      <c r="R17" s="50">
        <f t="shared" si="1"/>
        <v>-50.71</v>
      </c>
      <c r="T17" s="45">
        <f t="shared" si="2"/>
        <v>-48.64</v>
      </c>
      <c r="U17" s="45" t="b">
        <f t="shared" si="3"/>
        <v>0</v>
      </c>
      <c r="V17" s="45">
        <f t="shared" si="4"/>
        <v>-50.71</v>
      </c>
      <c r="W17" s="45" t="b">
        <f t="shared" si="5"/>
        <v>0</v>
      </c>
    </row>
    <row r="18" spans="2:23" s="45" customFormat="1" ht="12">
      <c r="B18" s="101"/>
      <c r="C18" s="48"/>
      <c r="D18" s="49" t="s">
        <v>88</v>
      </c>
      <c r="E18" s="113">
        <v>38.4</v>
      </c>
      <c r="F18" s="114">
        <v>272931</v>
      </c>
      <c r="G18" s="115" t="s">
        <v>119</v>
      </c>
      <c r="H18" s="114">
        <v>4771</v>
      </c>
      <c r="I18" s="142">
        <v>1.75</v>
      </c>
      <c r="J18" s="148">
        <v>5575</v>
      </c>
      <c r="K18" s="133">
        <f t="shared" si="0"/>
        <v>-14.42</v>
      </c>
      <c r="L18" s="269">
        <v>38.4</v>
      </c>
      <c r="M18" s="270">
        <v>272931</v>
      </c>
      <c r="N18" s="270" t="s">
        <v>119</v>
      </c>
      <c r="O18" s="270">
        <v>4771</v>
      </c>
      <c r="P18" s="271">
        <v>1.75</v>
      </c>
      <c r="Q18" s="148">
        <v>4575</v>
      </c>
      <c r="R18" s="50">
        <f t="shared" si="1"/>
        <v>4.28</v>
      </c>
      <c r="T18" s="45">
        <f t="shared" si="2"/>
        <v>-14.42</v>
      </c>
      <c r="U18" s="45" t="b">
        <f t="shared" si="3"/>
        <v>0</v>
      </c>
      <c r="V18" s="45">
        <f t="shared" si="4"/>
        <v>4.28</v>
      </c>
      <c r="W18" s="45" t="b">
        <f t="shared" si="5"/>
        <v>0</v>
      </c>
    </row>
    <row r="19" spans="2:23" s="45" customFormat="1" ht="12">
      <c r="B19" s="101"/>
      <c r="C19" s="48"/>
      <c r="D19" s="49" t="s">
        <v>3</v>
      </c>
      <c r="E19" s="113">
        <v>37.9</v>
      </c>
      <c r="F19" s="114">
        <v>250700</v>
      </c>
      <c r="G19" s="115" t="s">
        <v>119</v>
      </c>
      <c r="H19" s="114">
        <v>7000</v>
      </c>
      <c r="I19" s="142">
        <v>2.79</v>
      </c>
      <c r="J19" s="148">
        <v>7000</v>
      </c>
      <c r="K19" s="133">
        <f t="shared" si="0"/>
        <v>0</v>
      </c>
      <c r="L19" s="269">
        <v>37.9</v>
      </c>
      <c r="M19" s="270">
        <v>250700</v>
      </c>
      <c r="N19" s="270" t="s">
        <v>119</v>
      </c>
      <c r="O19" s="270">
        <v>0</v>
      </c>
      <c r="P19" s="271">
        <v>0</v>
      </c>
      <c r="Q19" s="148">
        <v>5200</v>
      </c>
      <c r="R19" s="50">
        <f t="shared" si="1"/>
        <v>-100</v>
      </c>
      <c r="T19" s="45">
        <f t="shared" si="2"/>
        <v>0</v>
      </c>
      <c r="U19" s="45" t="b">
        <f t="shared" si="3"/>
        <v>0</v>
      </c>
      <c r="V19" s="45">
        <f t="shared" si="4"/>
        <v>-100</v>
      </c>
      <c r="W19" s="45" t="b">
        <f t="shared" si="5"/>
        <v>0</v>
      </c>
    </row>
    <row r="20" spans="2:23" s="45" customFormat="1" ht="12">
      <c r="B20" s="101" t="s">
        <v>4</v>
      </c>
      <c r="C20" s="48"/>
      <c r="D20" s="49" t="s">
        <v>5</v>
      </c>
      <c r="E20" s="113">
        <v>37.8</v>
      </c>
      <c r="F20" s="114">
        <v>272528</v>
      </c>
      <c r="G20" s="115" t="s">
        <v>119</v>
      </c>
      <c r="H20" s="114">
        <v>5211</v>
      </c>
      <c r="I20" s="142">
        <v>1.91</v>
      </c>
      <c r="J20" s="148">
        <v>6543</v>
      </c>
      <c r="K20" s="133">
        <f t="shared" si="0"/>
        <v>-20.36</v>
      </c>
      <c r="L20" s="269">
        <v>37.8</v>
      </c>
      <c r="M20" s="270">
        <v>272528</v>
      </c>
      <c r="N20" s="270" t="s">
        <v>119</v>
      </c>
      <c r="O20" s="270">
        <v>2711</v>
      </c>
      <c r="P20" s="271">
        <v>0.99</v>
      </c>
      <c r="Q20" s="148">
        <v>5543</v>
      </c>
      <c r="R20" s="50">
        <f t="shared" si="1"/>
        <v>-51.09</v>
      </c>
      <c r="T20" s="45">
        <f t="shared" si="2"/>
        <v>-20.36</v>
      </c>
      <c r="U20" s="45" t="b">
        <f t="shared" si="3"/>
        <v>0</v>
      </c>
      <c r="V20" s="45">
        <f t="shared" si="4"/>
        <v>-51.09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3">
        <v>43.3</v>
      </c>
      <c r="F21" s="114">
        <v>322694</v>
      </c>
      <c r="G21" s="115" t="s">
        <v>119</v>
      </c>
      <c r="H21" s="114">
        <v>4833</v>
      </c>
      <c r="I21" s="142">
        <v>1.5</v>
      </c>
      <c r="J21" s="148">
        <v>3561</v>
      </c>
      <c r="K21" s="133">
        <f t="shared" si="0"/>
        <v>35.72</v>
      </c>
      <c r="L21" s="269">
        <v>43.3</v>
      </c>
      <c r="M21" s="270">
        <v>322694</v>
      </c>
      <c r="N21" s="270" t="s">
        <v>119</v>
      </c>
      <c r="O21" s="270">
        <v>3333</v>
      </c>
      <c r="P21" s="271">
        <v>1.03</v>
      </c>
      <c r="Q21" s="148">
        <v>3227</v>
      </c>
      <c r="R21" s="50">
        <f t="shared" si="1"/>
        <v>3.28</v>
      </c>
      <c r="T21" s="45">
        <f t="shared" si="2"/>
        <v>35.72</v>
      </c>
      <c r="U21" s="45" t="b">
        <f t="shared" si="3"/>
        <v>0</v>
      </c>
      <c r="V21" s="45">
        <f t="shared" si="4"/>
        <v>3.28</v>
      </c>
      <c r="W21" s="45" t="b">
        <f t="shared" si="5"/>
        <v>0</v>
      </c>
    </row>
    <row r="22" spans="2:23" s="45" customFormat="1" ht="12">
      <c r="B22" s="101"/>
      <c r="C22" s="48"/>
      <c r="D22" s="49" t="s">
        <v>133</v>
      </c>
      <c r="E22" s="113">
        <v>38.8</v>
      </c>
      <c r="F22" s="114">
        <v>274628</v>
      </c>
      <c r="G22" s="115">
        <v>6</v>
      </c>
      <c r="H22" s="114">
        <v>14270</v>
      </c>
      <c r="I22" s="142">
        <v>5.2</v>
      </c>
      <c r="J22" s="148">
        <v>20949</v>
      </c>
      <c r="K22" s="133">
        <f t="shared" si="0"/>
        <v>-31.88</v>
      </c>
      <c r="L22" s="269">
        <v>38.8</v>
      </c>
      <c r="M22" s="270">
        <v>274628</v>
      </c>
      <c r="N22" s="270">
        <v>6</v>
      </c>
      <c r="O22" s="270">
        <v>2854</v>
      </c>
      <c r="P22" s="271">
        <v>1.04</v>
      </c>
      <c r="Q22" s="148">
        <v>4783</v>
      </c>
      <c r="R22" s="50">
        <f t="shared" si="1"/>
        <v>-40.33</v>
      </c>
      <c r="T22" s="45">
        <f t="shared" si="2"/>
        <v>-31.88</v>
      </c>
      <c r="U22" s="45" t="b">
        <f t="shared" si="3"/>
        <v>0</v>
      </c>
      <c r="V22" s="45">
        <f t="shared" si="4"/>
        <v>-40.33</v>
      </c>
      <c r="W22" s="45" t="b">
        <f t="shared" si="5"/>
        <v>0</v>
      </c>
    </row>
    <row r="23" spans="2:23" s="45" customFormat="1" ht="12">
      <c r="B23" s="101"/>
      <c r="C23" s="48"/>
      <c r="D23" s="49" t="s">
        <v>83</v>
      </c>
      <c r="E23" s="113">
        <v>38.8</v>
      </c>
      <c r="F23" s="114">
        <v>340979</v>
      </c>
      <c r="G23" s="115" t="s">
        <v>119</v>
      </c>
      <c r="H23" s="114">
        <v>5968</v>
      </c>
      <c r="I23" s="142">
        <v>1.75</v>
      </c>
      <c r="J23" s="148">
        <v>6700</v>
      </c>
      <c r="K23" s="133">
        <f t="shared" si="0"/>
        <v>-10.93</v>
      </c>
      <c r="L23" s="269">
        <v>38.8</v>
      </c>
      <c r="M23" s="270">
        <v>340979</v>
      </c>
      <c r="N23" s="270" t="s">
        <v>119</v>
      </c>
      <c r="O23" s="270">
        <v>5968</v>
      </c>
      <c r="P23" s="271">
        <v>1.75</v>
      </c>
      <c r="Q23" s="148">
        <v>6183</v>
      </c>
      <c r="R23" s="50">
        <f t="shared" si="1"/>
        <v>-3.48</v>
      </c>
      <c r="T23" s="45">
        <f t="shared" si="2"/>
        <v>-10.93</v>
      </c>
      <c r="U23" s="45" t="b">
        <f t="shared" si="3"/>
        <v>0</v>
      </c>
      <c r="V23" s="45">
        <f t="shared" si="4"/>
        <v>-3.48</v>
      </c>
      <c r="W23" s="45" t="b">
        <f t="shared" si="5"/>
        <v>0</v>
      </c>
    </row>
    <row r="24" spans="2:23" s="45" customFormat="1" ht="12">
      <c r="B24" s="101"/>
      <c r="C24" s="48"/>
      <c r="D24" s="49" t="s">
        <v>81</v>
      </c>
      <c r="E24" s="113">
        <v>42</v>
      </c>
      <c r="F24" s="114">
        <v>310500</v>
      </c>
      <c r="G24" s="115" t="s">
        <v>151</v>
      </c>
      <c r="H24" s="114">
        <v>4500</v>
      </c>
      <c r="I24" s="142">
        <v>1.45</v>
      </c>
      <c r="J24" s="148">
        <v>6000</v>
      </c>
      <c r="K24" s="133">
        <f t="shared" si="0"/>
        <v>-25</v>
      </c>
      <c r="L24" s="269">
        <v>42</v>
      </c>
      <c r="M24" s="270">
        <v>310500</v>
      </c>
      <c r="N24" s="270" t="s">
        <v>151</v>
      </c>
      <c r="O24" s="270">
        <v>0</v>
      </c>
      <c r="P24" s="271">
        <v>0</v>
      </c>
      <c r="Q24" s="148">
        <v>4550</v>
      </c>
      <c r="R24" s="50">
        <f t="shared" si="1"/>
        <v>-100</v>
      </c>
      <c r="T24" s="45">
        <f t="shared" si="2"/>
        <v>-25</v>
      </c>
      <c r="U24" s="45" t="b">
        <f t="shared" si="3"/>
        <v>0</v>
      </c>
      <c r="V24" s="45">
        <f t="shared" si="4"/>
        <v>-100</v>
      </c>
      <c r="W24" s="45" t="b">
        <f t="shared" si="5"/>
        <v>0</v>
      </c>
    </row>
    <row r="25" spans="2:23" s="45" customFormat="1" ht="12">
      <c r="B25" s="101"/>
      <c r="C25" s="48"/>
      <c r="D25" s="49" t="s">
        <v>82</v>
      </c>
      <c r="E25" s="113" t="s">
        <v>107</v>
      </c>
      <c r="F25" s="114" t="s">
        <v>107</v>
      </c>
      <c r="G25" s="115" t="s">
        <v>107</v>
      </c>
      <c r="H25" s="114" t="s">
        <v>107</v>
      </c>
      <c r="I25" s="142" t="s">
        <v>107</v>
      </c>
      <c r="J25" s="148">
        <v>4500</v>
      </c>
      <c r="K25" s="133" t="str">
        <f t="shared" si="0"/>
        <v>-</v>
      </c>
      <c r="L25" s="269" t="s">
        <v>107</v>
      </c>
      <c r="M25" s="270" t="s">
        <v>107</v>
      </c>
      <c r="N25" s="270" t="s">
        <v>107</v>
      </c>
      <c r="O25" s="270" t="s">
        <v>107</v>
      </c>
      <c r="P25" s="271" t="s">
        <v>107</v>
      </c>
      <c r="Q25" s="148">
        <v>3700</v>
      </c>
      <c r="R25" s="50" t="str">
        <f t="shared" si="1"/>
        <v>-</v>
      </c>
      <c r="T25" s="45" t="e">
        <f t="shared" si="2"/>
        <v>#VALUE!</v>
      </c>
      <c r="U25" s="45" t="b">
        <f t="shared" si="3"/>
        <v>1</v>
      </c>
      <c r="V25" s="45" t="e">
        <f t="shared" si="4"/>
        <v>#VALUE!</v>
      </c>
      <c r="W25" s="45" t="b">
        <f t="shared" si="5"/>
        <v>1</v>
      </c>
    </row>
    <row r="26" spans="2:23" s="45" customFormat="1" ht="12">
      <c r="B26" s="101"/>
      <c r="C26" s="48"/>
      <c r="D26" s="49" t="s">
        <v>7</v>
      </c>
      <c r="E26" s="113">
        <v>38.4</v>
      </c>
      <c r="F26" s="114">
        <v>256331</v>
      </c>
      <c r="G26" s="115">
        <v>10</v>
      </c>
      <c r="H26" s="114">
        <v>7268</v>
      </c>
      <c r="I26" s="142">
        <v>2.84</v>
      </c>
      <c r="J26" s="148">
        <v>6440</v>
      </c>
      <c r="K26" s="133">
        <f t="shared" si="0"/>
        <v>12.86</v>
      </c>
      <c r="L26" s="269">
        <v>38.4</v>
      </c>
      <c r="M26" s="270">
        <v>256331</v>
      </c>
      <c r="N26" s="270">
        <v>10</v>
      </c>
      <c r="O26" s="270">
        <v>4316</v>
      </c>
      <c r="P26" s="271">
        <v>1.68</v>
      </c>
      <c r="Q26" s="148">
        <v>4532</v>
      </c>
      <c r="R26" s="50">
        <f t="shared" si="1"/>
        <v>-4.77</v>
      </c>
      <c r="T26" s="45">
        <f t="shared" si="2"/>
        <v>12.86</v>
      </c>
      <c r="U26" s="45" t="b">
        <f t="shared" si="3"/>
        <v>0</v>
      </c>
      <c r="V26" s="45">
        <f t="shared" si="4"/>
        <v>-4.77</v>
      </c>
      <c r="W26" s="45" t="b">
        <f t="shared" si="5"/>
        <v>0</v>
      </c>
    </row>
    <row r="27" spans="2:23" s="45" customFormat="1" ht="12">
      <c r="B27" s="101"/>
      <c r="C27" s="48"/>
      <c r="D27" s="49" t="s">
        <v>135</v>
      </c>
      <c r="E27" s="113">
        <v>35.1</v>
      </c>
      <c r="F27" s="114">
        <v>282000</v>
      </c>
      <c r="G27" s="115" t="s">
        <v>134</v>
      </c>
      <c r="H27" s="114">
        <v>3800</v>
      </c>
      <c r="I27" s="142">
        <v>1.35</v>
      </c>
      <c r="J27" s="148">
        <v>4377</v>
      </c>
      <c r="K27" s="133">
        <f t="shared" si="0"/>
        <v>-13.18</v>
      </c>
      <c r="L27" s="269">
        <v>35.1</v>
      </c>
      <c r="M27" s="270">
        <v>282000</v>
      </c>
      <c r="N27" s="270" t="s">
        <v>134</v>
      </c>
      <c r="O27" s="270">
        <v>3400</v>
      </c>
      <c r="P27" s="271">
        <v>1.21</v>
      </c>
      <c r="Q27" s="148">
        <v>4377</v>
      </c>
      <c r="R27" s="50">
        <f t="shared" si="1"/>
        <v>-22.32</v>
      </c>
      <c r="T27" s="45">
        <f t="shared" si="2"/>
        <v>-13.18</v>
      </c>
      <c r="U27" s="45" t="b">
        <f t="shared" si="3"/>
        <v>0</v>
      </c>
      <c r="V27" s="45">
        <f t="shared" si="4"/>
        <v>-22.32</v>
      </c>
      <c r="W27" s="45" t="b">
        <f t="shared" si="5"/>
        <v>0</v>
      </c>
    </row>
    <row r="28" spans="2:23" s="45" customFormat="1" ht="12">
      <c r="B28" s="101" t="s">
        <v>8</v>
      </c>
      <c r="C28" s="222" t="s">
        <v>9</v>
      </c>
      <c r="D28" s="223"/>
      <c r="E28" s="116" t="s">
        <v>107</v>
      </c>
      <c r="F28" s="117" t="s">
        <v>107</v>
      </c>
      <c r="G28" s="118" t="s">
        <v>107</v>
      </c>
      <c r="H28" s="117" t="s">
        <v>107</v>
      </c>
      <c r="I28" s="143" t="s">
        <v>107</v>
      </c>
      <c r="J28" s="149" t="s">
        <v>107</v>
      </c>
      <c r="K28" s="134" t="str">
        <f t="shared" si="0"/>
        <v>-</v>
      </c>
      <c r="L28" s="272" t="s">
        <v>107</v>
      </c>
      <c r="M28" s="273" t="s">
        <v>107</v>
      </c>
      <c r="N28" s="273" t="s">
        <v>107</v>
      </c>
      <c r="O28" s="273" t="s">
        <v>107</v>
      </c>
      <c r="P28" s="274" t="s">
        <v>107</v>
      </c>
      <c r="Q28" s="149" t="s">
        <v>107</v>
      </c>
      <c r="R28" s="51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22" t="s">
        <v>91</v>
      </c>
      <c r="D29" s="223"/>
      <c r="E29" s="119" t="s">
        <v>107</v>
      </c>
      <c r="F29" s="120" t="s">
        <v>107</v>
      </c>
      <c r="G29" s="121" t="s">
        <v>107</v>
      </c>
      <c r="H29" s="120" t="s">
        <v>107</v>
      </c>
      <c r="I29" s="144" t="s">
        <v>107</v>
      </c>
      <c r="J29" s="149">
        <v>4000</v>
      </c>
      <c r="K29" s="134" t="str">
        <f t="shared" si="0"/>
        <v>-</v>
      </c>
      <c r="L29" s="275" t="s">
        <v>107</v>
      </c>
      <c r="M29" s="276" t="s">
        <v>107</v>
      </c>
      <c r="N29" s="276" t="s">
        <v>107</v>
      </c>
      <c r="O29" s="276" t="s">
        <v>107</v>
      </c>
      <c r="P29" s="277" t="s">
        <v>107</v>
      </c>
      <c r="Q29" s="149">
        <v>1000</v>
      </c>
      <c r="R29" s="51" t="str">
        <f t="shared" si="1"/>
        <v>-</v>
      </c>
      <c r="T29" s="45" t="e">
        <f t="shared" si="2"/>
        <v>#VALUE!</v>
      </c>
      <c r="U29" s="45" t="b">
        <f t="shared" si="3"/>
        <v>1</v>
      </c>
      <c r="V29" s="45" t="e">
        <f t="shared" si="4"/>
        <v>#VALUE!</v>
      </c>
      <c r="W29" s="45" t="b">
        <f t="shared" si="5"/>
        <v>1</v>
      </c>
    </row>
    <row r="30" spans="2:23" s="45" customFormat="1" ht="12">
      <c r="B30" s="101"/>
      <c r="C30" s="222" t="s">
        <v>10</v>
      </c>
      <c r="D30" s="223"/>
      <c r="E30" s="119">
        <v>38.7</v>
      </c>
      <c r="F30" s="120">
        <v>304856</v>
      </c>
      <c r="G30" s="121" t="s">
        <v>134</v>
      </c>
      <c r="H30" s="120">
        <v>7167</v>
      </c>
      <c r="I30" s="144">
        <v>2.35</v>
      </c>
      <c r="J30" s="149">
        <v>7681</v>
      </c>
      <c r="K30" s="134">
        <f t="shared" si="0"/>
        <v>-6.69</v>
      </c>
      <c r="L30" s="275">
        <v>39.1</v>
      </c>
      <c r="M30" s="276">
        <v>318610</v>
      </c>
      <c r="N30" s="276" t="s">
        <v>134</v>
      </c>
      <c r="O30" s="276">
        <v>2450</v>
      </c>
      <c r="P30" s="277">
        <v>0.77</v>
      </c>
      <c r="Q30" s="149">
        <v>5306</v>
      </c>
      <c r="R30" s="51">
        <f t="shared" si="1"/>
        <v>-53.83</v>
      </c>
      <c r="T30" s="45">
        <f t="shared" si="2"/>
        <v>-6.69</v>
      </c>
      <c r="U30" s="45" t="b">
        <f t="shared" si="3"/>
        <v>0</v>
      </c>
      <c r="V30" s="45">
        <f t="shared" si="4"/>
        <v>-53.83</v>
      </c>
      <c r="W30" s="45" t="b">
        <f t="shared" si="5"/>
        <v>0</v>
      </c>
    </row>
    <row r="31" spans="2:23" s="45" customFormat="1" ht="12">
      <c r="B31" s="101"/>
      <c r="C31" s="222" t="s">
        <v>92</v>
      </c>
      <c r="D31" s="223"/>
      <c r="E31" s="119">
        <v>35</v>
      </c>
      <c r="F31" s="120">
        <v>305339</v>
      </c>
      <c r="G31" s="121" t="s">
        <v>136</v>
      </c>
      <c r="H31" s="120">
        <v>5538</v>
      </c>
      <c r="I31" s="144">
        <v>1.81</v>
      </c>
      <c r="J31" s="149">
        <v>5466</v>
      </c>
      <c r="K31" s="134">
        <f t="shared" si="0"/>
        <v>1.32</v>
      </c>
      <c r="L31" s="275">
        <v>35</v>
      </c>
      <c r="M31" s="276">
        <v>305339</v>
      </c>
      <c r="N31" s="276" t="s">
        <v>136</v>
      </c>
      <c r="O31" s="276">
        <v>5538</v>
      </c>
      <c r="P31" s="277">
        <v>1.81</v>
      </c>
      <c r="Q31" s="149">
        <v>5466</v>
      </c>
      <c r="R31" s="51">
        <f t="shared" si="1"/>
        <v>1.32</v>
      </c>
      <c r="T31" s="45">
        <f t="shared" si="2"/>
        <v>1.32</v>
      </c>
      <c r="U31" s="45" t="b">
        <f t="shared" si="3"/>
        <v>0</v>
      </c>
      <c r="V31" s="45">
        <f t="shared" si="4"/>
        <v>1.32</v>
      </c>
      <c r="W31" s="45" t="b">
        <f t="shared" si="5"/>
        <v>0</v>
      </c>
    </row>
    <row r="32" spans="2:23" s="45" customFormat="1" ht="12">
      <c r="B32" s="101"/>
      <c r="C32" s="222" t="s">
        <v>39</v>
      </c>
      <c r="D32" s="223"/>
      <c r="E32" s="119" t="s">
        <v>107</v>
      </c>
      <c r="F32" s="120" t="s">
        <v>107</v>
      </c>
      <c r="G32" s="121" t="s">
        <v>107</v>
      </c>
      <c r="H32" s="120" t="s">
        <v>107</v>
      </c>
      <c r="I32" s="144" t="s">
        <v>107</v>
      </c>
      <c r="J32" s="149">
        <v>2425</v>
      </c>
      <c r="K32" s="134" t="str">
        <f t="shared" si="0"/>
        <v>-</v>
      </c>
      <c r="L32" s="275" t="s">
        <v>107</v>
      </c>
      <c r="M32" s="276" t="s">
        <v>107</v>
      </c>
      <c r="N32" s="276" t="s">
        <v>107</v>
      </c>
      <c r="O32" s="276" t="s">
        <v>107</v>
      </c>
      <c r="P32" s="277" t="s">
        <v>107</v>
      </c>
      <c r="Q32" s="149">
        <v>1425</v>
      </c>
      <c r="R32" s="51" t="str">
        <f t="shared" si="1"/>
        <v>-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1"/>
      <c r="C33" s="227" t="s">
        <v>90</v>
      </c>
      <c r="D33" s="228"/>
      <c r="E33" s="116">
        <v>39.3</v>
      </c>
      <c r="F33" s="117">
        <v>247557</v>
      </c>
      <c r="G33" s="118">
        <v>21</v>
      </c>
      <c r="H33" s="117">
        <v>4780</v>
      </c>
      <c r="I33" s="143">
        <v>1.93</v>
      </c>
      <c r="J33" s="148">
        <v>5288</v>
      </c>
      <c r="K33" s="133">
        <f t="shared" si="0"/>
        <v>-9.61</v>
      </c>
      <c r="L33" s="272">
        <v>39.2</v>
      </c>
      <c r="M33" s="273">
        <v>247261</v>
      </c>
      <c r="N33" s="273">
        <v>20</v>
      </c>
      <c r="O33" s="273">
        <v>2677</v>
      </c>
      <c r="P33" s="274">
        <v>1.08</v>
      </c>
      <c r="Q33" s="148">
        <v>2968</v>
      </c>
      <c r="R33" s="50">
        <f t="shared" si="1"/>
        <v>-9.8</v>
      </c>
      <c r="T33" s="45">
        <f t="shared" si="2"/>
        <v>-9.61</v>
      </c>
      <c r="U33" s="45" t="b">
        <f t="shared" si="3"/>
        <v>0</v>
      </c>
      <c r="V33" s="45">
        <f t="shared" si="4"/>
        <v>-9.8</v>
      </c>
      <c r="W33" s="45" t="b">
        <f t="shared" si="5"/>
        <v>0</v>
      </c>
    </row>
    <row r="34" spans="2:23" s="45" customFormat="1" ht="12">
      <c r="B34" s="101"/>
      <c r="C34" s="48"/>
      <c r="D34" s="52" t="s">
        <v>137</v>
      </c>
      <c r="E34" s="113">
        <v>34.1</v>
      </c>
      <c r="F34" s="114">
        <v>191321</v>
      </c>
      <c r="G34" s="115" t="s">
        <v>134</v>
      </c>
      <c r="H34" s="114">
        <v>7233</v>
      </c>
      <c r="I34" s="142">
        <v>3.78</v>
      </c>
      <c r="J34" s="148">
        <v>7273</v>
      </c>
      <c r="K34" s="133">
        <f t="shared" si="0"/>
        <v>-0.55</v>
      </c>
      <c r="L34" s="269">
        <v>34.1</v>
      </c>
      <c r="M34" s="270">
        <v>191321</v>
      </c>
      <c r="N34" s="270" t="s">
        <v>118</v>
      </c>
      <c r="O34" s="270">
        <v>2033</v>
      </c>
      <c r="P34" s="271">
        <v>1.06</v>
      </c>
      <c r="Q34" s="148">
        <v>1733</v>
      </c>
      <c r="R34" s="50">
        <f t="shared" si="1"/>
        <v>17.31</v>
      </c>
      <c r="T34" s="45">
        <f t="shared" si="2"/>
        <v>-0.55</v>
      </c>
      <c r="U34" s="45" t="b">
        <f t="shared" si="3"/>
        <v>0</v>
      </c>
      <c r="V34" s="45">
        <f t="shared" si="4"/>
        <v>17.31</v>
      </c>
      <c r="W34" s="45" t="b">
        <f t="shared" si="5"/>
        <v>0</v>
      </c>
    </row>
    <row r="35" spans="2:23" s="45" customFormat="1" ht="12">
      <c r="B35" s="101"/>
      <c r="C35" s="48"/>
      <c r="D35" s="52" t="s">
        <v>11</v>
      </c>
      <c r="E35" s="113">
        <v>45.5</v>
      </c>
      <c r="F35" s="114">
        <v>220000</v>
      </c>
      <c r="G35" s="115" t="s">
        <v>134</v>
      </c>
      <c r="H35" s="114">
        <v>10500</v>
      </c>
      <c r="I35" s="142">
        <v>4.77</v>
      </c>
      <c r="J35" s="148">
        <v>5330</v>
      </c>
      <c r="K35" s="133">
        <f t="shared" si="0"/>
        <v>97</v>
      </c>
      <c r="L35" s="269">
        <v>45.5</v>
      </c>
      <c r="M35" s="270">
        <v>220000</v>
      </c>
      <c r="N35" s="270" t="s">
        <v>118</v>
      </c>
      <c r="O35" s="270">
        <v>3500</v>
      </c>
      <c r="P35" s="271">
        <v>1.59</v>
      </c>
      <c r="Q35" s="148">
        <v>3007</v>
      </c>
      <c r="R35" s="50">
        <f t="shared" si="1"/>
        <v>16.4</v>
      </c>
      <c r="T35" s="45">
        <f t="shared" si="2"/>
        <v>97</v>
      </c>
      <c r="U35" s="45" t="b">
        <f t="shared" si="3"/>
        <v>0</v>
      </c>
      <c r="V35" s="45">
        <f t="shared" si="4"/>
        <v>16.4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41.8</v>
      </c>
      <c r="F36" s="114">
        <v>269950</v>
      </c>
      <c r="G36" s="115">
        <v>9</v>
      </c>
      <c r="H36" s="114">
        <v>4254</v>
      </c>
      <c r="I36" s="142">
        <v>1.58</v>
      </c>
      <c r="J36" s="148">
        <v>5128</v>
      </c>
      <c r="K36" s="133">
        <f t="shared" si="0"/>
        <v>-17.04</v>
      </c>
      <c r="L36" s="269">
        <v>41.7</v>
      </c>
      <c r="M36" s="270">
        <v>272010</v>
      </c>
      <c r="N36" s="270">
        <v>8</v>
      </c>
      <c r="O36" s="270">
        <v>2491</v>
      </c>
      <c r="P36" s="271">
        <v>0.92</v>
      </c>
      <c r="Q36" s="148">
        <v>2897</v>
      </c>
      <c r="R36" s="50">
        <f t="shared" si="1"/>
        <v>-14.01</v>
      </c>
      <c r="T36" s="45">
        <f t="shared" si="2"/>
        <v>-17.04</v>
      </c>
      <c r="U36" s="45" t="b">
        <f t="shared" si="3"/>
        <v>0</v>
      </c>
      <c r="V36" s="45">
        <f t="shared" si="4"/>
        <v>-14.01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3">
        <v>32.5</v>
      </c>
      <c r="F37" s="114">
        <v>223354</v>
      </c>
      <c r="G37" s="115" t="s">
        <v>134</v>
      </c>
      <c r="H37" s="114">
        <v>5453</v>
      </c>
      <c r="I37" s="142">
        <v>2.44</v>
      </c>
      <c r="J37" s="148">
        <v>5434</v>
      </c>
      <c r="K37" s="133">
        <f t="shared" si="0"/>
        <v>0.35</v>
      </c>
      <c r="L37" s="269">
        <v>32.5</v>
      </c>
      <c r="M37" s="270">
        <v>223354</v>
      </c>
      <c r="N37" s="270" t="s">
        <v>118</v>
      </c>
      <c r="O37" s="270">
        <v>3953</v>
      </c>
      <c r="P37" s="271">
        <v>1.77</v>
      </c>
      <c r="Q37" s="148">
        <v>3934</v>
      </c>
      <c r="R37" s="50">
        <f t="shared" si="1"/>
        <v>0.48</v>
      </c>
      <c r="T37" s="45">
        <f t="shared" si="2"/>
        <v>0.35</v>
      </c>
      <c r="U37" s="45" t="b">
        <f t="shared" si="3"/>
        <v>0</v>
      </c>
      <c r="V37" s="45">
        <f t="shared" si="4"/>
        <v>0.48</v>
      </c>
      <c r="W37" s="45" t="b">
        <f t="shared" si="5"/>
        <v>0</v>
      </c>
    </row>
    <row r="38" spans="2:23" s="45" customFormat="1" ht="12">
      <c r="B38" s="101"/>
      <c r="C38" s="48"/>
      <c r="D38" s="52" t="s">
        <v>41</v>
      </c>
      <c r="E38" s="113" t="s">
        <v>107</v>
      </c>
      <c r="F38" s="114" t="s">
        <v>107</v>
      </c>
      <c r="G38" s="115" t="s">
        <v>107</v>
      </c>
      <c r="H38" s="114" t="s">
        <v>107</v>
      </c>
      <c r="I38" s="142" t="s">
        <v>107</v>
      </c>
      <c r="J38" s="148" t="s">
        <v>107</v>
      </c>
      <c r="K38" s="133" t="str">
        <f t="shared" si="0"/>
        <v>-</v>
      </c>
      <c r="L38" s="269" t="s">
        <v>107</v>
      </c>
      <c r="M38" s="270" t="s">
        <v>107</v>
      </c>
      <c r="N38" s="270" t="s">
        <v>107</v>
      </c>
      <c r="O38" s="270" t="s">
        <v>107</v>
      </c>
      <c r="P38" s="271" t="s">
        <v>107</v>
      </c>
      <c r="Q38" s="148" t="s">
        <v>107</v>
      </c>
      <c r="R38" s="50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3">
        <v>37.6</v>
      </c>
      <c r="F39" s="114">
        <v>242493</v>
      </c>
      <c r="G39" s="115" t="s">
        <v>119</v>
      </c>
      <c r="H39" s="114">
        <v>2250</v>
      </c>
      <c r="I39" s="142">
        <v>0.93</v>
      </c>
      <c r="J39" s="148" t="s">
        <v>107</v>
      </c>
      <c r="K39" s="133" t="str">
        <f t="shared" si="0"/>
        <v>-</v>
      </c>
      <c r="L39" s="269">
        <v>37.6</v>
      </c>
      <c r="M39" s="270">
        <v>242493</v>
      </c>
      <c r="N39" s="270" t="s">
        <v>118</v>
      </c>
      <c r="O39" s="270">
        <v>1407</v>
      </c>
      <c r="P39" s="271">
        <v>0.58</v>
      </c>
      <c r="Q39" s="148" t="s">
        <v>107</v>
      </c>
      <c r="R39" s="50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94</v>
      </c>
      <c r="E40" s="113">
        <v>40.5</v>
      </c>
      <c r="F40" s="114">
        <v>260873</v>
      </c>
      <c r="G40" s="115">
        <v>4</v>
      </c>
      <c r="H40" s="114">
        <v>3625</v>
      </c>
      <c r="I40" s="142">
        <v>1.39</v>
      </c>
      <c r="J40" s="148">
        <v>4340</v>
      </c>
      <c r="K40" s="133">
        <f aca="true" t="shared" si="6" ref="K40:K71">IF(U40=TRUE,"-",ROUND((H40-J40)/J40*100,2))</f>
        <v>-16.47</v>
      </c>
      <c r="L40" s="269">
        <v>40.5</v>
      </c>
      <c r="M40" s="270">
        <v>260873</v>
      </c>
      <c r="N40" s="270">
        <v>4</v>
      </c>
      <c r="O40" s="270">
        <v>3325</v>
      </c>
      <c r="P40" s="271">
        <v>1.27</v>
      </c>
      <c r="Q40" s="148">
        <v>3451</v>
      </c>
      <c r="R40" s="50">
        <f aca="true" t="shared" si="7" ref="R40:R71">IF(W40=TRUE,"-",ROUND((O40-Q40)/Q40*100,2))</f>
        <v>-3.65</v>
      </c>
      <c r="T40" s="45">
        <f aca="true" t="shared" si="8" ref="T40:T62">ROUND((H40-J40)/J40*100,2)</f>
        <v>-16.47</v>
      </c>
      <c r="U40" s="45" t="b">
        <f aca="true" t="shared" si="9" ref="U40:U71">ISERROR(T40)</f>
        <v>0</v>
      </c>
      <c r="V40" s="45">
        <f aca="true" t="shared" si="10" ref="V40:V62">ROUND((O40-Q40)/Q40*100,2)</f>
        <v>-3.65</v>
      </c>
      <c r="W40" s="45" t="b">
        <f aca="true" t="shared" si="11" ref="W40:W71">ISERROR(V40)</f>
        <v>0</v>
      </c>
    </row>
    <row r="41" spans="2:23" s="45" customFormat="1" ht="12">
      <c r="B41" s="101"/>
      <c r="C41" s="48"/>
      <c r="D41" s="49" t="s">
        <v>93</v>
      </c>
      <c r="E41" s="113" t="s">
        <v>107</v>
      </c>
      <c r="F41" s="114" t="s">
        <v>107</v>
      </c>
      <c r="G41" s="115" t="s">
        <v>107</v>
      </c>
      <c r="H41" s="114" t="s">
        <v>107</v>
      </c>
      <c r="I41" s="142" t="s">
        <v>107</v>
      </c>
      <c r="J41" s="148" t="s">
        <v>107</v>
      </c>
      <c r="K41" s="133" t="str">
        <f t="shared" si="6"/>
        <v>-</v>
      </c>
      <c r="L41" s="269" t="s">
        <v>107</v>
      </c>
      <c r="M41" s="270" t="s">
        <v>107</v>
      </c>
      <c r="N41" s="270" t="s">
        <v>107</v>
      </c>
      <c r="O41" s="270" t="s">
        <v>107</v>
      </c>
      <c r="P41" s="271" t="s">
        <v>107</v>
      </c>
      <c r="Q41" s="148" t="s">
        <v>107</v>
      </c>
      <c r="R41" s="50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22" t="s">
        <v>98</v>
      </c>
      <c r="D42" s="229"/>
      <c r="E42" s="119">
        <v>34.5</v>
      </c>
      <c r="F42" s="120">
        <v>230129</v>
      </c>
      <c r="G42" s="121">
        <v>16</v>
      </c>
      <c r="H42" s="120">
        <v>5262</v>
      </c>
      <c r="I42" s="144">
        <v>2.29</v>
      </c>
      <c r="J42" s="149">
        <v>7275</v>
      </c>
      <c r="K42" s="134">
        <f t="shared" si="6"/>
        <v>-27.67</v>
      </c>
      <c r="L42" s="275">
        <v>34.5</v>
      </c>
      <c r="M42" s="276">
        <v>230436</v>
      </c>
      <c r="N42" s="276">
        <v>15</v>
      </c>
      <c r="O42" s="276">
        <v>2633</v>
      </c>
      <c r="P42" s="277">
        <v>1.14</v>
      </c>
      <c r="Q42" s="149">
        <v>3989</v>
      </c>
      <c r="R42" s="51">
        <f t="shared" si="7"/>
        <v>-33.99</v>
      </c>
      <c r="T42" s="45">
        <f t="shared" si="8"/>
        <v>-27.67</v>
      </c>
      <c r="U42" s="45" t="b">
        <f t="shared" si="9"/>
        <v>0</v>
      </c>
      <c r="V42" s="45">
        <f t="shared" si="10"/>
        <v>-33.99</v>
      </c>
      <c r="W42" s="45" t="b">
        <f t="shared" si="11"/>
        <v>0</v>
      </c>
    </row>
    <row r="43" spans="2:23" s="45" customFormat="1" ht="12">
      <c r="B43" s="101"/>
      <c r="C43" s="222" t="s">
        <v>74</v>
      </c>
      <c r="D43" s="229"/>
      <c r="E43" s="119">
        <v>37</v>
      </c>
      <c r="F43" s="120">
        <v>285000</v>
      </c>
      <c r="G43" s="121" t="s">
        <v>134</v>
      </c>
      <c r="H43" s="120">
        <v>3000</v>
      </c>
      <c r="I43" s="144">
        <v>1.05</v>
      </c>
      <c r="J43" s="149">
        <v>2000</v>
      </c>
      <c r="K43" s="134">
        <f t="shared" si="6"/>
        <v>50</v>
      </c>
      <c r="L43" s="275">
        <v>37</v>
      </c>
      <c r="M43" s="276">
        <v>285000</v>
      </c>
      <c r="N43" s="276" t="s">
        <v>134</v>
      </c>
      <c r="O43" s="276">
        <v>0</v>
      </c>
      <c r="P43" s="277">
        <v>0</v>
      </c>
      <c r="Q43" s="149">
        <v>2000</v>
      </c>
      <c r="R43" s="51">
        <f t="shared" si="7"/>
        <v>-100</v>
      </c>
      <c r="T43" s="45">
        <f t="shared" si="8"/>
        <v>50</v>
      </c>
      <c r="U43" s="45" t="b">
        <f t="shared" si="9"/>
        <v>0</v>
      </c>
      <c r="V43" s="45">
        <f t="shared" si="10"/>
        <v>-100</v>
      </c>
      <c r="W43" s="45" t="b">
        <f t="shared" si="11"/>
        <v>0</v>
      </c>
    </row>
    <row r="44" spans="2:23" s="45" customFormat="1" ht="12">
      <c r="B44" s="101"/>
      <c r="C44" s="222" t="s">
        <v>75</v>
      </c>
      <c r="D44" s="229"/>
      <c r="E44" s="119" t="s">
        <v>107</v>
      </c>
      <c r="F44" s="120" t="s">
        <v>107</v>
      </c>
      <c r="G44" s="121" t="s">
        <v>107</v>
      </c>
      <c r="H44" s="120" t="s">
        <v>107</v>
      </c>
      <c r="I44" s="144" t="s">
        <v>107</v>
      </c>
      <c r="J44" s="149" t="s">
        <v>107</v>
      </c>
      <c r="K44" s="134" t="str">
        <f t="shared" si="6"/>
        <v>-</v>
      </c>
      <c r="L44" s="275" t="s">
        <v>107</v>
      </c>
      <c r="M44" s="276" t="s">
        <v>107</v>
      </c>
      <c r="N44" s="276" t="s">
        <v>107</v>
      </c>
      <c r="O44" s="276" t="s">
        <v>107</v>
      </c>
      <c r="P44" s="277" t="s">
        <v>107</v>
      </c>
      <c r="Q44" s="149" t="s">
        <v>107</v>
      </c>
      <c r="R44" s="51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22" t="s">
        <v>76</v>
      </c>
      <c r="D45" s="229"/>
      <c r="E45" s="119" t="s">
        <v>107</v>
      </c>
      <c r="F45" s="120" t="s">
        <v>107</v>
      </c>
      <c r="G45" s="121" t="s">
        <v>107</v>
      </c>
      <c r="H45" s="120" t="s">
        <v>107</v>
      </c>
      <c r="I45" s="144" t="s">
        <v>107</v>
      </c>
      <c r="J45" s="149" t="s">
        <v>107</v>
      </c>
      <c r="K45" s="134" t="str">
        <f t="shared" si="6"/>
        <v>-</v>
      </c>
      <c r="L45" s="275" t="s">
        <v>107</v>
      </c>
      <c r="M45" s="276" t="s">
        <v>107</v>
      </c>
      <c r="N45" s="276" t="s">
        <v>107</v>
      </c>
      <c r="O45" s="276" t="s">
        <v>107</v>
      </c>
      <c r="P45" s="277" t="s">
        <v>107</v>
      </c>
      <c r="Q45" s="149" t="s">
        <v>107</v>
      </c>
      <c r="R45" s="51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22" t="s">
        <v>77</v>
      </c>
      <c r="D46" s="229"/>
      <c r="E46" s="119">
        <v>41.7</v>
      </c>
      <c r="F46" s="120">
        <v>299885</v>
      </c>
      <c r="G46" s="121" t="s">
        <v>138</v>
      </c>
      <c r="H46" s="120">
        <v>1115</v>
      </c>
      <c r="I46" s="144">
        <v>0.37</v>
      </c>
      <c r="J46" s="149" t="s">
        <v>107</v>
      </c>
      <c r="K46" s="134" t="str">
        <f t="shared" si="6"/>
        <v>-</v>
      </c>
      <c r="L46" s="275">
        <v>41.7</v>
      </c>
      <c r="M46" s="276">
        <v>299885</v>
      </c>
      <c r="N46" s="276" t="s">
        <v>138</v>
      </c>
      <c r="O46" s="276">
        <v>1115</v>
      </c>
      <c r="P46" s="277">
        <v>0.37</v>
      </c>
      <c r="Q46" s="149" t="s">
        <v>107</v>
      </c>
      <c r="R46" s="51" t="str">
        <f t="shared" si="7"/>
        <v>-</v>
      </c>
      <c r="T46" s="45" t="e">
        <f t="shared" si="8"/>
        <v>#VALUE!</v>
      </c>
      <c r="U46" s="45" t="b">
        <f t="shared" si="9"/>
        <v>1</v>
      </c>
      <c r="V46" s="45" t="e">
        <f t="shared" si="10"/>
        <v>#VALUE!</v>
      </c>
      <c r="W46" s="45" t="b">
        <f t="shared" si="11"/>
        <v>1</v>
      </c>
    </row>
    <row r="47" spans="2:23" s="45" customFormat="1" ht="12">
      <c r="B47" s="101"/>
      <c r="C47" s="222" t="s">
        <v>78</v>
      </c>
      <c r="D47" s="229"/>
      <c r="E47" s="119">
        <v>35.2</v>
      </c>
      <c r="F47" s="120">
        <v>276039</v>
      </c>
      <c r="G47" s="121">
        <v>5</v>
      </c>
      <c r="H47" s="120">
        <v>9000</v>
      </c>
      <c r="I47" s="144">
        <v>3.26</v>
      </c>
      <c r="J47" s="149">
        <v>4000</v>
      </c>
      <c r="K47" s="134">
        <f t="shared" si="6"/>
        <v>125</v>
      </c>
      <c r="L47" s="275">
        <v>35.3</v>
      </c>
      <c r="M47" s="276">
        <v>282549</v>
      </c>
      <c r="N47" s="276">
        <v>4</v>
      </c>
      <c r="O47" s="276">
        <v>2250</v>
      </c>
      <c r="P47" s="277">
        <v>0.8</v>
      </c>
      <c r="Q47" s="149">
        <v>1000</v>
      </c>
      <c r="R47" s="51">
        <f t="shared" si="7"/>
        <v>125</v>
      </c>
      <c r="T47" s="45">
        <f t="shared" si="8"/>
        <v>125</v>
      </c>
      <c r="U47" s="45" t="b">
        <f t="shared" si="9"/>
        <v>0</v>
      </c>
      <c r="V47" s="45">
        <f t="shared" si="10"/>
        <v>125</v>
      </c>
      <c r="W47" s="45" t="b">
        <f t="shared" si="11"/>
        <v>0</v>
      </c>
    </row>
    <row r="48" spans="2:23" s="45" customFormat="1" ht="12.75" thickBot="1">
      <c r="B48" s="101"/>
      <c r="C48" s="232" t="s">
        <v>79</v>
      </c>
      <c r="D48" s="233"/>
      <c r="E48" s="113">
        <v>36.4</v>
      </c>
      <c r="F48" s="114">
        <v>281300</v>
      </c>
      <c r="G48" s="115" t="s">
        <v>136</v>
      </c>
      <c r="H48" s="114">
        <v>2800</v>
      </c>
      <c r="I48" s="142">
        <v>1</v>
      </c>
      <c r="J48" s="148">
        <v>6657</v>
      </c>
      <c r="K48" s="133">
        <f t="shared" si="6"/>
        <v>-57.94</v>
      </c>
      <c r="L48" s="269">
        <v>36.4</v>
      </c>
      <c r="M48" s="270">
        <v>281300</v>
      </c>
      <c r="N48" s="270" t="s">
        <v>136</v>
      </c>
      <c r="O48" s="270">
        <v>2800</v>
      </c>
      <c r="P48" s="271">
        <v>1</v>
      </c>
      <c r="Q48" s="148">
        <v>5657</v>
      </c>
      <c r="R48" s="50">
        <f t="shared" si="7"/>
        <v>-50.5</v>
      </c>
      <c r="T48" s="45">
        <f t="shared" si="8"/>
        <v>-57.94</v>
      </c>
      <c r="U48" s="45" t="b">
        <f t="shared" si="9"/>
        <v>0</v>
      </c>
      <c r="V48" s="45">
        <f t="shared" si="10"/>
        <v>-50.5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39.5</v>
      </c>
      <c r="F49" s="123">
        <v>311629</v>
      </c>
      <c r="G49" s="124">
        <v>9</v>
      </c>
      <c r="H49" s="123">
        <v>7524</v>
      </c>
      <c r="I49" s="145">
        <v>2.41</v>
      </c>
      <c r="J49" s="150">
        <v>5723</v>
      </c>
      <c r="K49" s="135">
        <f t="shared" si="6"/>
        <v>31.47</v>
      </c>
      <c r="L49" s="278">
        <v>40.1</v>
      </c>
      <c r="M49" s="279">
        <v>319333</v>
      </c>
      <c r="N49" s="279">
        <v>8</v>
      </c>
      <c r="O49" s="279">
        <v>3896</v>
      </c>
      <c r="P49" s="280">
        <v>1.22</v>
      </c>
      <c r="Q49" s="150">
        <v>4994</v>
      </c>
      <c r="R49" s="54">
        <f t="shared" si="7"/>
        <v>-21.99</v>
      </c>
      <c r="T49" s="45">
        <f t="shared" si="8"/>
        <v>31.47</v>
      </c>
      <c r="U49" s="45" t="b">
        <f t="shared" si="9"/>
        <v>0</v>
      </c>
      <c r="V49" s="45">
        <f t="shared" si="10"/>
        <v>-21.99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37.5</v>
      </c>
      <c r="F50" s="120">
        <v>287349</v>
      </c>
      <c r="G50" s="121">
        <v>19</v>
      </c>
      <c r="H50" s="120">
        <v>5516</v>
      </c>
      <c r="I50" s="144">
        <v>1.92</v>
      </c>
      <c r="J50" s="149">
        <v>6405</v>
      </c>
      <c r="K50" s="134">
        <f t="shared" si="6"/>
        <v>-13.88</v>
      </c>
      <c r="L50" s="275">
        <v>37.6</v>
      </c>
      <c r="M50" s="276">
        <v>288412</v>
      </c>
      <c r="N50" s="276">
        <v>18</v>
      </c>
      <c r="O50" s="276">
        <v>4296</v>
      </c>
      <c r="P50" s="277">
        <v>1.49</v>
      </c>
      <c r="Q50" s="149">
        <v>4952</v>
      </c>
      <c r="R50" s="51">
        <f t="shared" si="7"/>
        <v>-13.25</v>
      </c>
      <c r="T50" s="45">
        <f t="shared" si="8"/>
        <v>-13.88</v>
      </c>
      <c r="U50" s="45" t="b">
        <f t="shared" si="9"/>
        <v>0</v>
      </c>
      <c r="V50" s="45">
        <f t="shared" si="10"/>
        <v>-13.25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37.2</v>
      </c>
      <c r="F51" s="120">
        <v>268416</v>
      </c>
      <c r="G51" s="121">
        <v>17</v>
      </c>
      <c r="H51" s="120">
        <v>6292</v>
      </c>
      <c r="I51" s="144">
        <v>2.34</v>
      </c>
      <c r="J51" s="149">
        <v>6432</v>
      </c>
      <c r="K51" s="134">
        <f t="shared" si="6"/>
        <v>-2.18</v>
      </c>
      <c r="L51" s="275">
        <v>37.4</v>
      </c>
      <c r="M51" s="276">
        <v>271097</v>
      </c>
      <c r="N51" s="276">
        <v>16</v>
      </c>
      <c r="O51" s="276">
        <v>3723</v>
      </c>
      <c r="P51" s="277">
        <v>1.37</v>
      </c>
      <c r="Q51" s="149">
        <v>4663</v>
      </c>
      <c r="R51" s="51">
        <f t="shared" si="7"/>
        <v>-20.16</v>
      </c>
      <c r="T51" s="45">
        <f t="shared" si="8"/>
        <v>-2.18</v>
      </c>
      <c r="U51" s="45" t="b">
        <f t="shared" si="9"/>
        <v>0</v>
      </c>
      <c r="V51" s="45">
        <f t="shared" si="10"/>
        <v>-20.16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9">
        <v>37.2</v>
      </c>
      <c r="F52" s="120">
        <v>257336</v>
      </c>
      <c r="G52" s="121">
        <v>13</v>
      </c>
      <c r="H52" s="120">
        <v>4676</v>
      </c>
      <c r="I52" s="144">
        <v>1.82</v>
      </c>
      <c r="J52" s="149">
        <v>8179</v>
      </c>
      <c r="K52" s="134">
        <f t="shared" si="6"/>
        <v>-42.83</v>
      </c>
      <c r="L52" s="275">
        <v>37.2</v>
      </c>
      <c r="M52" s="276">
        <v>257336</v>
      </c>
      <c r="N52" s="276">
        <v>13</v>
      </c>
      <c r="O52" s="276">
        <v>3418</v>
      </c>
      <c r="P52" s="277">
        <v>1.33</v>
      </c>
      <c r="Q52" s="149">
        <v>4156</v>
      </c>
      <c r="R52" s="51">
        <f t="shared" si="7"/>
        <v>-17.76</v>
      </c>
      <c r="T52" s="45">
        <f t="shared" si="8"/>
        <v>-42.83</v>
      </c>
      <c r="U52" s="45" t="b">
        <f t="shared" si="9"/>
        <v>0</v>
      </c>
      <c r="V52" s="45">
        <f t="shared" si="10"/>
        <v>-17.76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37.7</v>
      </c>
      <c r="F53" s="120">
        <v>278840</v>
      </c>
      <c r="G53" s="121">
        <v>58</v>
      </c>
      <c r="H53" s="120">
        <v>5867</v>
      </c>
      <c r="I53" s="144">
        <v>2.1</v>
      </c>
      <c r="J53" s="149">
        <v>6649</v>
      </c>
      <c r="K53" s="134">
        <f t="shared" si="6"/>
        <v>-11.76</v>
      </c>
      <c r="L53" s="275">
        <v>37.8</v>
      </c>
      <c r="M53" s="276">
        <v>280527</v>
      </c>
      <c r="N53" s="276">
        <v>55</v>
      </c>
      <c r="O53" s="276">
        <v>3864</v>
      </c>
      <c r="P53" s="277">
        <v>1.38</v>
      </c>
      <c r="Q53" s="149">
        <v>4714</v>
      </c>
      <c r="R53" s="51">
        <f t="shared" si="7"/>
        <v>-18.03</v>
      </c>
      <c r="T53" s="45">
        <f t="shared" si="8"/>
        <v>-11.76</v>
      </c>
      <c r="U53" s="45" t="b">
        <f t="shared" si="9"/>
        <v>0</v>
      </c>
      <c r="V53" s="45">
        <f t="shared" si="10"/>
        <v>-18.03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37.9</v>
      </c>
      <c r="F54" s="120">
        <v>249886</v>
      </c>
      <c r="G54" s="121">
        <v>30</v>
      </c>
      <c r="H54" s="120">
        <v>6183</v>
      </c>
      <c r="I54" s="144">
        <v>2.47</v>
      </c>
      <c r="J54" s="149">
        <v>7429</v>
      </c>
      <c r="K54" s="134">
        <f t="shared" si="6"/>
        <v>-16.77</v>
      </c>
      <c r="L54" s="275">
        <v>37.6</v>
      </c>
      <c r="M54" s="276">
        <v>250190</v>
      </c>
      <c r="N54" s="276">
        <v>28</v>
      </c>
      <c r="O54" s="276">
        <v>3066</v>
      </c>
      <c r="P54" s="277">
        <v>1.23</v>
      </c>
      <c r="Q54" s="149">
        <v>3960</v>
      </c>
      <c r="R54" s="51">
        <f t="shared" si="7"/>
        <v>-22.58</v>
      </c>
      <c r="T54" s="45">
        <f t="shared" si="8"/>
        <v>-16.77</v>
      </c>
      <c r="U54" s="45" t="b">
        <f t="shared" si="9"/>
        <v>0</v>
      </c>
      <c r="V54" s="45">
        <f t="shared" si="10"/>
        <v>-22.58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37.9</v>
      </c>
      <c r="F55" s="120">
        <v>256406</v>
      </c>
      <c r="G55" s="121">
        <v>17</v>
      </c>
      <c r="H55" s="120">
        <v>7115</v>
      </c>
      <c r="I55" s="144">
        <v>2.77</v>
      </c>
      <c r="J55" s="149">
        <v>7315</v>
      </c>
      <c r="K55" s="134">
        <f t="shared" si="6"/>
        <v>-2.73</v>
      </c>
      <c r="L55" s="275">
        <v>37.9</v>
      </c>
      <c r="M55" s="276">
        <v>255098</v>
      </c>
      <c r="N55" s="276">
        <v>16</v>
      </c>
      <c r="O55" s="276">
        <v>3293</v>
      </c>
      <c r="P55" s="277">
        <v>1.29</v>
      </c>
      <c r="Q55" s="149">
        <v>2940</v>
      </c>
      <c r="R55" s="51">
        <f t="shared" si="7"/>
        <v>12.01</v>
      </c>
      <c r="T55" s="45">
        <f t="shared" si="8"/>
        <v>-2.73</v>
      </c>
      <c r="U55" s="45" t="b">
        <f t="shared" si="9"/>
        <v>0</v>
      </c>
      <c r="V55" s="45">
        <f t="shared" si="10"/>
        <v>12.01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35.9</v>
      </c>
      <c r="F56" s="120">
        <v>240463</v>
      </c>
      <c r="G56" s="121">
        <v>4</v>
      </c>
      <c r="H56" s="120">
        <v>7000</v>
      </c>
      <c r="I56" s="144">
        <v>2.91</v>
      </c>
      <c r="J56" s="149">
        <v>5700</v>
      </c>
      <c r="K56" s="134">
        <f t="shared" si="6"/>
        <v>22.81</v>
      </c>
      <c r="L56" s="275">
        <v>35.9</v>
      </c>
      <c r="M56" s="276">
        <v>240463</v>
      </c>
      <c r="N56" s="276">
        <v>4</v>
      </c>
      <c r="O56" s="276">
        <v>500</v>
      </c>
      <c r="P56" s="277">
        <v>0.21</v>
      </c>
      <c r="Q56" s="149">
        <v>2300</v>
      </c>
      <c r="R56" s="51">
        <f t="shared" si="7"/>
        <v>-78.26</v>
      </c>
      <c r="T56" s="45">
        <f t="shared" si="8"/>
        <v>22.81</v>
      </c>
      <c r="U56" s="45" t="b">
        <f t="shared" si="9"/>
        <v>0</v>
      </c>
      <c r="V56" s="45">
        <f t="shared" si="10"/>
        <v>-78.26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37.8</v>
      </c>
      <c r="F57" s="120">
        <v>251320</v>
      </c>
      <c r="G57" s="121">
        <v>51</v>
      </c>
      <c r="H57" s="120">
        <v>6558</v>
      </c>
      <c r="I57" s="144">
        <v>2.61</v>
      </c>
      <c r="J57" s="149">
        <v>7267</v>
      </c>
      <c r="K57" s="134">
        <f t="shared" si="6"/>
        <v>-9.76</v>
      </c>
      <c r="L57" s="275">
        <v>37.6</v>
      </c>
      <c r="M57" s="276">
        <v>251015</v>
      </c>
      <c r="N57" s="276">
        <v>48</v>
      </c>
      <c r="O57" s="276">
        <v>2928</v>
      </c>
      <c r="P57" s="277">
        <v>1.17</v>
      </c>
      <c r="Q57" s="149">
        <v>3538</v>
      </c>
      <c r="R57" s="51">
        <f t="shared" si="7"/>
        <v>-17.24</v>
      </c>
      <c r="T57" s="45">
        <f t="shared" si="8"/>
        <v>-9.76</v>
      </c>
      <c r="U57" s="45" t="b">
        <f t="shared" si="9"/>
        <v>0</v>
      </c>
      <c r="V57" s="45">
        <f t="shared" si="10"/>
        <v>-17.24</v>
      </c>
      <c r="W57" s="45" t="b">
        <f t="shared" si="11"/>
        <v>0</v>
      </c>
    </row>
    <row r="58" spans="2:23" s="45" customFormat="1" ht="12.75" thickBot="1">
      <c r="B58" s="99"/>
      <c r="C58" s="230" t="s">
        <v>28</v>
      </c>
      <c r="D58" s="231"/>
      <c r="E58" s="125">
        <v>34.7</v>
      </c>
      <c r="F58" s="126">
        <v>257988</v>
      </c>
      <c r="G58" s="127" t="s">
        <v>136</v>
      </c>
      <c r="H58" s="126">
        <v>6084</v>
      </c>
      <c r="I58" s="146">
        <v>2.36</v>
      </c>
      <c r="J58" s="151">
        <v>5450</v>
      </c>
      <c r="K58" s="136">
        <f t="shared" si="6"/>
        <v>11.63</v>
      </c>
      <c r="L58" s="281">
        <v>34.7</v>
      </c>
      <c r="M58" s="282">
        <v>257988</v>
      </c>
      <c r="N58" s="282" t="s">
        <v>118</v>
      </c>
      <c r="O58" s="282">
        <v>4417</v>
      </c>
      <c r="P58" s="283">
        <v>1.71</v>
      </c>
      <c r="Q58" s="151">
        <v>5075</v>
      </c>
      <c r="R58" s="56">
        <f t="shared" si="7"/>
        <v>-12.97</v>
      </c>
      <c r="T58" s="45">
        <f t="shared" si="8"/>
        <v>11.63</v>
      </c>
      <c r="U58" s="45" t="b">
        <f t="shared" si="9"/>
        <v>0</v>
      </c>
      <c r="V58" s="45">
        <f t="shared" si="10"/>
        <v>-12.97</v>
      </c>
      <c r="W58" s="45" t="b">
        <f t="shared" si="11"/>
        <v>0</v>
      </c>
    </row>
    <row r="59" spans="2:23" s="45" customFormat="1" ht="12">
      <c r="B59" s="100" t="s">
        <v>29</v>
      </c>
      <c r="C59" s="214" t="s">
        <v>30</v>
      </c>
      <c r="D59" s="215"/>
      <c r="E59" s="122" t="s">
        <v>107</v>
      </c>
      <c r="F59" s="123" t="s">
        <v>107</v>
      </c>
      <c r="G59" s="124" t="s">
        <v>107</v>
      </c>
      <c r="H59" s="123" t="s">
        <v>107</v>
      </c>
      <c r="I59" s="145" t="s">
        <v>107</v>
      </c>
      <c r="J59" s="150" t="s">
        <v>107</v>
      </c>
      <c r="K59" s="135" t="str">
        <f t="shared" si="6"/>
        <v>-</v>
      </c>
      <c r="L59" s="278" t="s">
        <v>107</v>
      </c>
      <c r="M59" s="279" t="s">
        <v>107</v>
      </c>
      <c r="N59" s="279" t="s">
        <v>107</v>
      </c>
      <c r="O59" s="279" t="s">
        <v>107</v>
      </c>
      <c r="P59" s="280" t="s">
        <v>107</v>
      </c>
      <c r="Q59" s="150" t="s">
        <v>107</v>
      </c>
      <c r="R59" s="5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6" t="s">
        <v>32</v>
      </c>
      <c r="D60" s="217"/>
      <c r="E60" s="119" t="s">
        <v>107</v>
      </c>
      <c r="F60" s="120" t="s">
        <v>107</v>
      </c>
      <c r="G60" s="121" t="s">
        <v>107</v>
      </c>
      <c r="H60" s="120" t="s">
        <v>107</v>
      </c>
      <c r="I60" s="144" t="s">
        <v>107</v>
      </c>
      <c r="J60" s="149" t="s">
        <v>107</v>
      </c>
      <c r="K60" s="134" t="str">
        <f t="shared" si="6"/>
        <v>-</v>
      </c>
      <c r="L60" s="275" t="s">
        <v>107</v>
      </c>
      <c r="M60" s="276" t="s">
        <v>107</v>
      </c>
      <c r="N60" s="276" t="s">
        <v>107</v>
      </c>
      <c r="O60" s="276" t="s">
        <v>107</v>
      </c>
      <c r="P60" s="277" t="s">
        <v>107</v>
      </c>
      <c r="Q60" s="149" t="s">
        <v>107</v>
      </c>
      <c r="R60" s="51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2" t="s">
        <v>33</v>
      </c>
      <c r="D61" s="213"/>
      <c r="E61" s="125" t="s">
        <v>107</v>
      </c>
      <c r="F61" s="126" t="s">
        <v>107</v>
      </c>
      <c r="G61" s="127" t="s">
        <v>107</v>
      </c>
      <c r="H61" s="126" t="s">
        <v>107</v>
      </c>
      <c r="I61" s="146" t="s">
        <v>107</v>
      </c>
      <c r="J61" s="151" t="s">
        <v>107</v>
      </c>
      <c r="K61" s="136" t="str">
        <f t="shared" si="6"/>
        <v>-</v>
      </c>
      <c r="L61" s="281" t="s">
        <v>107</v>
      </c>
      <c r="M61" s="282" t="s">
        <v>107</v>
      </c>
      <c r="N61" s="282" t="s">
        <v>107</v>
      </c>
      <c r="O61" s="282" t="s">
        <v>107</v>
      </c>
      <c r="P61" s="283" t="s">
        <v>107</v>
      </c>
      <c r="Q61" s="151" t="s">
        <v>107</v>
      </c>
      <c r="R61" s="56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8">
        <v>37.6</v>
      </c>
      <c r="F62" s="129">
        <v>265750</v>
      </c>
      <c r="G62" s="130">
        <v>112</v>
      </c>
      <c r="H62" s="129">
        <v>6187</v>
      </c>
      <c r="I62" s="131">
        <v>2.33</v>
      </c>
      <c r="J62" s="152">
        <v>6879</v>
      </c>
      <c r="K62" s="137">
        <f t="shared" si="6"/>
        <v>-10.06</v>
      </c>
      <c r="L62" s="284">
        <v>37.6</v>
      </c>
      <c r="M62" s="285">
        <v>266525</v>
      </c>
      <c r="N62" s="285">
        <v>106</v>
      </c>
      <c r="O62" s="285">
        <v>3456</v>
      </c>
      <c r="P62" s="286">
        <v>1.3</v>
      </c>
      <c r="Q62" s="152">
        <v>4225</v>
      </c>
      <c r="R62" s="57">
        <f t="shared" si="7"/>
        <v>-18.2</v>
      </c>
      <c r="T62" s="45">
        <f t="shared" si="8"/>
        <v>-10.06</v>
      </c>
      <c r="U62" s="45" t="b">
        <f t="shared" si="9"/>
        <v>0</v>
      </c>
      <c r="V62" s="45">
        <f t="shared" si="10"/>
        <v>-18.2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L62" sqref="L62:P62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149</v>
      </c>
    </row>
    <row r="2" spans="1:15" ht="14.25" thickBot="1">
      <c r="A2" s="251" t="s">
        <v>43</v>
      </c>
      <c r="B2" s="254" t="s">
        <v>150</v>
      </c>
      <c r="C2" s="255"/>
      <c r="D2" s="255"/>
      <c r="E2" s="255"/>
      <c r="F2" s="255"/>
      <c r="G2" s="256"/>
      <c r="H2" s="257"/>
      <c r="I2" s="255" t="s">
        <v>36</v>
      </c>
      <c r="J2" s="255"/>
      <c r="K2" s="255"/>
      <c r="L2" s="255"/>
      <c r="M2" s="255"/>
      <c r="N2" s="256"/>
      <c r="O2" s="257"/>
    </row>
    <row r="3" spans="1:15" ht="13.5">
      <c r="A3" s="252"/>
      <c r="B3" s="31"/>
      <c r="C3" s="32"/>
      <c r="D3" s="32"/>
      <c r="E3" s="32"/>
      <c r="F3" s="32"/>
      <c r="G3" s="258" t="s">
        <v>48</v>
      </c>
      <c r="H3" s="259"/>
      <c r="I3" s="32"/>
      <c r="J3" s="32"/>
      <c r="K3" s="32"/>
      <c r="L3" s="32"/>
      <c r="M3" s="32"/>
      <c r="N3" s="260" t="s">
        <v>48</v>
      </c>
      <c r="O3" s="261"/>
    </row>
    <row r="4" spans="1:15" ht="52.5" customHeight="1" thickBot="1">
      <c r="A4" s="253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53">
        <v>38.5</v>
      </c>
      <c r="C5" s="154">
        <v>271527</v>
      </c>
      <c r="D5" s="154">
        <v>149</v>
      </c>
      <c r="E5" s="154">
        <v>10826</v>
      </c>
      <c r="F5" s="155">
        <v>3.99</v>
      </c>
      <c r="G5" s="156">
        <v>14542</v>
      </c>
      <c r="H5" s="157">
        <f aca="true" t="shared" si="0" ref="H5:H16">ROUND((E5-G5)/G5*100,2)</f>
        <v>-25.55</v>
      </c>
      <c r="I5" s="158" t="s">
        <v>107</v>
      </c>
      <c r="J5" s="159" t="s">
        <v>107</v>
      </c>
      <c r="K5" s="160">
        <v>141</v>
      </c>
      <c r="L5" s="154">
        <v>4872</v>
      </c>
      <c r="M5" s="161">
        <v>1.79</v>
      </c>
      <c r="N5" s="156">
        <v>6449</v>
      </c>
      <c r="O5" s="162">
        <f aca="true" t="shared" si="1" ref="O5:O16">ROUND((L5-N5)/N5*100,2)</f>
        <v>-24.45</v>
      </c>
    </row>
    <row r="6" spans="1:15" ht="13.5">
      <c r="A6" s="38" t="s">
        <v>56</v>
      </c>
      <c r="B6" s="153">
        <v>38.7</v>
      </c>
      <c r="C6" s="154">
        <v>273677</v>
      </c>
      <c r="D6" s="154">
        <v>144</v>
      </c>
      <c r="E6" s="154">
        <v>9247</v>
      </c>
      <c r="F6" s="155">
        <v>3.3788005568608246</v>
      </c>
      <c r="G6" s="156">
        <v>10826</v>
      </c>
      <c r="H6" s="157">
        <f t="shared" si="0"/>
        <v>-14.59</v>
      </c>
      <c r="I6" s="158" t="s">
        <v>107</v>
      </c>
      <c r="J6" s="159" t="s">
        <v>107</v>
      </c>
      <c r="K6" s="160">
        <v>137</v>
      </c>
      <c r="L6" s="154">
        <v>4265</v>
      </c>
      <c r="M6" s="161">
        <v>1.558406442631277</v>
      </c>
      <c r="N6" s="156">
        <v>4872</v>
      </c>
      <c r="O6" s="162">
        <f t="shared" si="1"/>
        <v>-12.46</v>
      </c>
    </row>
    <row r="7" spans="1:15" ht="13.5">
      <c r="A7" s="38" t="s">
        <v>57</v>
      </c>
      <c r="B7" s="153">
        <v>38.7</v>
      </c>
      <c r="C7" s="154">
        <v>275310</v>
      </c>
      <c r="D7" s="154">
        <v>137</v>
      </c>
      <c r="E7" s="154">
        <v>8465</v>
      </c>
      <c r="F7" s="155">
        <v>3.07</v>
      </c>
      <c r="G7" s="156">
        <v>9247</v>
      </c>
      <c r="H7" s="157">
        <f t="shared" si="0"/>
        <v>-8.46</v>
      </c>
      <c r="I7" s="158" t="s">
        <v>107</v>
      </c>
      <c r="J7" s="159" t="s">
        <v>107</v>
      </c>
      <c r="K7" s="160">
        <v>132</v>
      </c>
      <c r="L7" s="154">
        <v>4554</v>
      </c>
      <c r="M7" s="161">
        <v>1.65</v>
      </c>
      <c r="N7" s="156">
        <v>4265</v>
      </c>
      <c r="O7" s="162">
        <f t="shared" si="1"/>
        <v>6.78</v>
      </c>
    </row>
    <row r="8" spans="1:15" ht="13.5">
      <c r="A8" s="38" t="s">
        <v>58</v>
      </c>
      <c r="B8" s="153">
        <v>38.7</v>
      </c>
      <c r="C8" s="154">
        <v>271188</v>
      </c>
      <c r="D8" s="154">
        <v>112</v>
      </c>
      <c r="E8" s="154">
        <v>6926</v>
      </c>
      <c r="F8" s="155">
        <v>2.55</v>
      </c>
      <c r="G8" s="156">
        <v>8465</v>
      </c>
      <c r="H8" s="157">
        <f t="shared" si="0"/>
        <v>-18.18</v>
      </c>
      <c r="I8" s="158" t="s">
        <v>107</v>
      </c>
      <c r="J8" s="159" t="s">
        <v>107</v>
      </c>
      <c r="K8" s="160">
        <v>101</v>
      </c>
      <c r="L8" s="154">
        <v>3993</v>
      </c>
      <c r="M8" s="161">
        <v>1.47</v>
      </c>
      <c r="N8" s="156">
        <v>4554</v>
      </c>
      <c r="O8" s="162">
        <f t="shared" si="1"/>
        <v>-12.32</v>
      </c>
    </row>
    <row r="9" spans="1:15" ht="13.5">
      <c r="A9" s="38" t="s">
        <v>59</v>
      </c>
      <c r="B9" s="163">
        <v>39</v>
      </c>
      <c r="C9" s="164">
        <v>271015</v>
      </c>
      <c r="D9" s="165">
        <v>114</v>
      </c>
      <c r="E9" s="164">
        <v>6993</v>
      </c>
      <c r="F9" s="166">
        <v>2.58</v>
      </c>
      <c r="G9" s="167">
        <v>6926</v>
      </c>
      <c r="H9" s="168">
        <f t="shared" si="0"/>
        <v>0.97</v>
      </c>
      <c r="I9" s="169" t="s">
        <v>107</v>
      </c>
      <c r="J9" s="170" t="s">
        <v>107</v>
      </c>
      <c r="K9" s="171">
        <v>105</v>
      </c>
      <c r="L9" s="164">
        <v>3631</v>
      </c>
      <c r="M9" s="172">
        <v>1.34</v>
      </c>
      <c r="N9" s="167">
        <v>3993</v>
      </c>
      <c r="O9" s="162">
        <f t="shared" si="1"/>
        <v>-9.07</v>
      </c>
    </row>
    <row r="10" spans="1:15" ht="13.5">
      <c r="A10" s="38" t="s">
        <v>60</v>
      </c>
      <c r="B10" s="153">
        <v>38.7</v>
      </c>
      <c r="C10" s="154">
        <v>269289</v>
      </c>
      <c r="D10" s="154">
        <v>101</v>
      </c>
      <c r="E10" s="154">
        <v>6998</v>
      </c>
      <c r="F10" s="166">
        <v>2.6</v>
      </c>
      <c r="G10" s="167">
        <v>6993</v>
      </c>
      <c r="H10" s="157">
        <f t="shared" si="0"/>
        <v>0.07</v>
      </c>
      <c r="I10" s="169" t="s">
        <v>107</v>
      </c>
      <c r="J10" s="170" t="s">
        <v>107</v>
      </c>
      <c r="K10" s="171">
        <v>97</v>
      </c>
      <c r="L10" s="164">
        <v>3849</v>
      </c>
      <c r="M10" s="172">
        <v>1.43</v>
      </c>
      <c r="N10" s="167">
        <v>3631</v>
      </c>
      <c r="O10" s="162">
        <f t="shared" si="1"/>
        <v>6</v>
      </c>
    </row>
    <row r="11" spans="1:15" ht="13.5">
      <c r="A11" s="38" t="s">
        <v>140</v>
      </c>
      <c r="B11" s="153">
        <v>38.8</v>
      </c>
      <c r="C11" s="154">
        <v>272458</v>
      </c>
      <c r="D11" s="154">
        <v>80</v>
      </c>
      <c r="E11" s="154">
        <v>5967</v>
      </c>
      <c r="F11" s="155">
        <v>2.19</v>
      </c>
      <c r="G11" s="156">
        <v>6998</v>
      </c>
      <c r="H11" s="157">
        <f t="shared" si="0"/>
        <v>-14.73</v>
      </c>
      <c r="I11" s="158" t="s">
        <v>107</v>
      </c>
      <c r="J11" s="159" t="s">
        <v>107</v>
      </c>
      <c r="K11" s="160">
        <v>72</v>
      </c>
      <c r="L11" s="154">
        <v>4141</v>
      </c>
      <c r="M11" s="161">
        <v>1.52</v>
      </c>
      <c r="N11" s="156">
        <v>3849</v>
      </c>
      <c r="O11" s="162">
        <f t="shared" si="1"/>
        <v>7.59</v>
      </c>
    </row>
    <row r="12" spans="1:15" ht="13.5">
      <c r="A12" s="38" t="s">
        <v>141</v>
      </c>
      <c r="B12" s="173">
        <v>38.6</v>
      </c>
      <c r="C12" s="154">
        <v>265972</v>
      </c>
      <c r="D12" s="154">
        <v>102</v>
      </c>
      <c r="E12" s="154">
        <v>7421</v>
      </c>
      <c r="F12" s="155">
        <v>2.79</v>
      </c>
      <c r="G12" s="156">
        <v>5967</v>
      </c>
      <c r="H12" s="157">
        <f t="shared" si="0"/>
        <v>24.37</v>
      </c>
      <c r="I12" s="262">
        <v>38.7</v>
      </c>
      <c r="J12" s="174">
        <v>266534</v>
      </c>
      <c r="K12" s="175">
        <v>97</v>
      </c>
      <c r="L12" s="154">
        <v>4092</v>
      </c>
      <c r="M12" s="161">
        <v>1.54</v>
      </c>
      <c r="N12" s="156">
        <v>4141</v>
      </c>
      <c r="O12" s="162">
        <f t="shared" si="1"/>
        <v>-1.18</v>
      </c>
    </row>
    <row r="13" spans="1:15" ht="13.5">
      <c r="A13" s="109" t="s">
        <v>142</v>
      </c>
      <c r="B13" s="195">
        <v>38.2</v>
      </c>
      <c r="C13" s="196">
        <v>264856</v>
      </c>
      <c r="D13" s="196">
        <v>125</v>
      </c>
      <c r="E13" s="196">
        <v>7041</v>
      </c>
      <c r="F13" s="197">
        <v>2.66</v>
      </c>
      <c r="G13" s="198">
        <v>7421</v>
      </c>
      <c r="H13" s="199">
        <f t="shared" si="0"/>
        <v>-5.12</v>
      </c>
      <c r="I13" s="263">
        <v>38.2</v>
      </c>
      <c r="J13" s="201">
        <v>265976</v>
      </c>
      <c r="K13" s="202">
        <v>120</v>
      </c>
      <c r="L13" s="196">
        <v>4462</v>
      </c>
      <c r="M13" s="203">
        <v>1.68</v>
      </c>
      <c r="N13" s="198">
        <v>4092</v>
      </c>
      <c r="O13" s="204">
        <f t="shared" si="1"/>
        <v>9.04</v>
      </c>
    </row>
    <row r="14" spans="1:15" ht="14.25" thickBot="1">
      <c r="A14" s="109" t="s">
        <v>108</v>
      </c>
      <c r="B14" s="176">
        <v>38.4</v>
      </c>
      <c r="C14" s="177">
        <v>264066</v>
      </c>
      <c r="D14" s="177">
        <v>124</v>
      </c>
      <c r="E14" s="177">
        <v>6879</v>
      </c>
      <c r="F14" s="178">
        <v>2.61</v>
      </c>
      <c r="G14" s="179">
        <v>7041</v>
      </c>
      <c r="H14" s="205">
        <f t="shared" si="0"/>
        <v>-2.3</v>
      </c>
      <c r="I14" s="264">
        <v>38.3</v>
      </c>
      <c r="J14" s="180">
        <v>264046</v>
      </c>
      <c r="K14" s="181">
        <v>122</v>
      </c>
      <c r="L14" s="177">
        <v>4225</v>
      </c>
      <c r="M14" s="182">
        <v>1.6</v>
      </c>
      <c r="N14" s="179">
        <v>4462</v>
      </c>
      <c r="O14" s="192">
        <f t="shared" si="1"/>
        <v>-5.31</v>
      </c>
    </row>
    <row r="15" spans="1:15" ht="13.5">
      <c r="A15" s="64" t="s">
        <v>122</v>
      </c>
      <c r="B15" s="287">
        <v>37.6</v>
      </c>
      <c r="C15" s="288">
        <v>265750</v>
      </c>
      <c r="D15" s="288">
        <v>112</v>
      </c>
      <c r="E15" s="288">
        <v>6187</v>
      </c>
      <c r="F15" s="289">
        <v>2.33</v>
      </c>
      <c r="G15" s="183">
        <v>6879</v>
      </c>
      <c r="H15" s="139">
        <f t="shared" si="0"/>
        <v>-10.06</v>
      </c>
      <c r="I15" s="290">
        <v>37.6</v>
      </c>
      <c r="J15" s="291">
        <v>266525</v>
      </c>
      <c r="K15" s="291">
        <v>106</v>
      </c>
      <c r="L15" s="291">
        <v>3456</v>
      </c>
      <c r="M15" s="289">
        <v>1.3</v>
      </c>
      <c r="N15" s="183">
        <v>4225</v>
      </c>
      <c r="O15" s="140">
        <f t="shared" si="1"/>
        <v>-18.2</v>
      </c>
    </row>
    <row r="16" spans="1:15" ht="14.25" thickBot="1">
      <c r="A16" s="265" t="s">
        <v>123</v>
      </c>
      <c r="B16" s="184">
        <v>38.4</v>
      </c>
      <c r="C16" s="185">
        <v>264066</v>
      </c>
      <c r="D16" s="185">
        <v>124</v>
      </c>
      <c r="E16" s="185">
        <v>6879</v>
      </c>
      <c r="F16" s="186">
        <v>2.61</v>
      </c>
      <c r="G16" s="179">
        <v>7041</v>
      </c>
      <c r="H16" s="187">
        <f t="shared" si="0"/>
        <v>-2.3</v>
      </c>
      <c r="I16" s="188">
        <v>38.3</v>
      </c>
      <c r="J16" s="189">
        <v>264046</v>
      </c>
      <c r="K16" s="190">
        <v>122</v>
      </c>
      <c r="L16" s="185">
        <v>4225</v>
      </c>
      <c r="M16" s="191">
        <v>1.6</v>
      </c>
      <c r="N16" s="179">
        <v>4462</v>
      </c>
      <c r="O16" s="192">
        <f t="shared" si="1"/>
        <v>-5.31</v>
      </c>
    </row>
    <row r="17" spans="1:15" ht="14.25" thickBot="1">
      <c r="A17" s="40" t="s">
        <v>61</v>
      </c>
      <c r="B17" s="41">
        <f aca="true" t="shared" si="2" ref="B17:O17">B15-B16</f>
        <v>-0.7999999999999972</v>
      </c>
      <c r="C17" s="42">
        <f t="shared" si="2"/>
        <v>1684</v>
      </c>
      <c r="D17" s="61">
        <f t="shared" si="2"/>
        <v>-12</v>
      </c>
      <c r="E17" s="42">
        <f t="shared" si="2"/>
        <v>-692</v>
      </c>
      <c r="F17" s="39">
        <f t="shared" si="2"/>
        <v>-0.2799999999999998</v>
      </c>
      <c r="G17" s="62">
        <f t="shared" si="2"/>
        <v>-162</v>
      </c>
      <c r="H17" s="43">
        <f t="shared" si="2"/>
        <v>-7.760000000000001</v>
      </c>
      <c r="I17" s="44">
        <f t="shared" si="2"/>
        <v>-0.6999999999999957</v>
      </c>
      <c r="J17" s="63">
        <f t="shared" si="2"/>
        <v>2479</v>
      </c>
      <c r="K17" s="61">
        <f t="shared" si="2"/>
        <v>-16</v>
      </c>
      <c r="L17" s="42">
        <f t="shared" si="2"/>
        <v>-769</v>
      </c>
      <c r="M17" s="39">
        <f t="shared" si="2"/>
        <v>-0.30000000000000004</v>
      </c>
      <c r="N17" s="62">
        <f t="shared" si="2"/>
        <v>-237</v>
      </c>
      <c r="O17" s="43">
        <f t="shared" si="2"/>
        <v>-12.89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43" t="s">
        <v>110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3.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</row>
    <row r="29" spans="1:15" ht="29.25" customHeight="1">
      <c r="A29" s="248" t="s">
        <v>143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8"/>
    </row>
    <row r="30" spans="1:15" ht="19.5" customHeight="1">
      <c r="A30" s="248" t="s">
        <v>99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8"/>
    </row>
    <row r="31" spans="1:15" ht="25.5" customHeight="1">
      <c r="A31" s="235" t="s">
        <v>144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39" customHeight="1">
      <c r="A32" s="75"/>
      <c r="B32" s="234" t="s">
        <v>104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77"/>
      <c r="O32" s="78"/>
    </row>
    <row r="33" spans="1:15" ht="24.75" customHeight="1">
      <c r="A33" s="75"/>
      <c r="D33" s="98" t="s">
        <v>116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114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115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145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35" t="s">
        <v>101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237"/>
      <c r="O38" s="238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109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39" t="s">
        <v>146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147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42" t="s">
        <v>117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C1" sqref="C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4" t="s">
        <v>121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18.75">
      <c r="B3" s="224" t="s">
        <v>106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2:18" ht="12.75" thickBot="1">
      <c r="B4" s="225" t="s">
        <v>126</v>
      </c>
      <c r="C4" s="225"/>
      <c r="D4" s="225"/>
      <c r="E4" s="58"/>
      <c r="F4" s="58"/>
      <c r="G4" s="58"/>
      <c r="H4" s="58"/>
      <c r="I4" s="58"/>
      <c r="J4" s="58"/>
      <c r="K4" s="60"/>
      <c r="L4" s="58"/>
      <c r="M4" s="58"/>
      <c r="N4" s="58"/>
      <c r="O4" s="226" t="s">
        <v>152</v>
      </c>
      <c r="P4" s="226"/>
      <c r="Q4" s="226"/>
      <c r="R4" s="22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8" t="s">
        <v>48</v>
      </c>
      <c r="K6" s="219"/>
      <c r="L6" s="22"/>
      <c r="M6" s="22"/>
      <c r="N6" s="22"/>
      <c r="O6" s="22"/>
      <c r="P6" s="22"/>
      <c r="Q6" s="218" t="s">
        <v>48</v>
      </c>
      <c r="R6" s="219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220" t="s">
        <v>0</v>
      </c>
      <c r="D8" s="221"/>
      <c r="E8" s="110">
        <v>37.9</v>
      </c>
      <c r="F8" s="111">
        <v>260928</v>
      </c>
      <c r="G8" s="112">
        <v>97</v>
      </c>
      <c r="H8" s="111">
        <v>6086</v>
      </c>
      <c r="I8" s="141">
        <v>2.33</v>
      </c>
      <c r="J8" s="147">
        <v>6266</v>
      </c>
      <c r="K8" s="132">
        <f aca="true" t="shared" si="0" ref="K8:K39">IF(U8=TRUE,"-",ROUND((H8-J8)/J8*100,2))</f>
        <v>-2.87</v>
      </c>
      <c r="L8" s="110">
        <v>37.9</v>
      </c>
      <c r="M8" s="111">
        <v>260239</v>
      </c>
      <c r="N8" s="111">
        <v>92</v>
      </c>
      <c r="O8" s="111">
        <v>3346</v>
      </c>
      <c r="P8" s="141">
        <v>1.29</v>
      </c>
      <c r="Q8" s="147">
        <v>4633</v>
      </c>
      <c r="R8" s="47">
        <f aca="true" t="shared" si="1" ref="R8:R39">IF(W8=TRUE,"-",ROUND((O8-Q8)/Q8*100,2))</f>
        <v>-27.78</v>
      </c>
      <c r="T8" s="45">
        <f aca="true" t="shared" si="2" ref="T8:T39">ROUND((H8-J8)/J8*100,2)</f>
        <v>-2.87</v>
      </c>
      <c r="U8" s="45" t="b">
        <f aca="true" t="shared" si="3" ref="U8:U39">ISERROR(T8)</f>
        <v>0</v>
      </c>
      <c r="V8" s="45">
        <f aca="true" t="shared" si="4" ref="V8:V39">ROUND((O8-Q8)/Q8*100,2)</f>
        <v>-27.78</v>
      </c>
      <c r="W8" s="45" t="b">
        <f aca="true" t="shared" si="5" ref="W8:W39">ISERROR(V8)</f>
        <v>0</v>
      </c>
    </row>
    <row r="9" spans="2:23" s="45" customFormat="1" ht="12">
      <c r="B9" s="104"/>
      <c r="C9" s="48"/>
      <c r="D9" s="49" t="s">
        <v>127</v>
      </c>
      <c r="E9" s="113">
        <v>41.5</v>
      </c>
      <c r="F9" s="114">
        <v>225506</v>
      </c>
      <c r="G9" s="115" t="s">
        <v>154</v>
      </c>
      <c r="H9" s="114">
        <v>6780</v>
      </c>
      <c r="I9" s="142">
        <v>3.01</v>
      </c>
      <c r="J9" s="148">
        <v>5292</v>
      </c>
      <c r="K9" s="133">
        <f t="shared" si="0"/>
        <v>28.12</v>
      </c>
      <c r="L9" s="113">
        <v>41.5</v>
      </c>
      <c r="M9" s="114">
        <v>225506</v>
      </c>
      <c r="N9" s="114" t="s">
        <v>154</v>
      </c>
      <c r="O9" s="114">
        <v>2553</v>
      </c>
      <c r="P9" s="142">
        <v>1.13</v>
      </c>
      <c r="Q9" s="148">
        <v>4031</v>
      </c>
      <c r="R9" s="50">
        <f t="shared" si="1"/>
        <v>-36.67</v>
      </c>
      <c r="T9" s="45">
        <f t="shared" si="2"/>
        <v>28.12</v>
      </c>
      <c r="U9" s="45" t="b">
        <f t="shared" si="3"/>
        <v>0</v>
      </c>
      <c r="V9" s="45">
        <f t="shared" si="4"/>
        <v>-36.67</v>
      </c>
      <c r="W9" s="45" t="b">
        <f t="shared" si="5"/>
        <v>0</v>
      </c>
    </row>
    <row r="10" spans="2:23" s="45" customFormat="1" ht="12">
      <c r="B10" s="104"/>
      <c r="C10" s="48"/>
      <c r="D10" s="49" t="s">
        <v>80</v>
      </c>
      <c r="E10" s="113">
        <v>41.1</v>
      </c>
      <c r="F10" s="114">
        <v>221749</v>
      </c>
      <c r="G10" s="115" t="s">
        <v>128</v>
      </c>
      <c r="H10" s="114">
        <v>9000</v>
      </c>
      <c r="I10" s="193">
        <v>4.06</v>
      </c>
      <c r="J10" s="148">
        <v>6969</v>
      </c>
      <c r="K10" s="133">
        <f t="shared" si="0"/>
        <v>29.14</v>
      </c>
      <c r="L10" s="113">
        <v>41.1</v>
      </c>
      <c r="M10" s="114">
        <v>221749</v>
      </c>
      <c r="N10" s="114" t="s">
        <v>128</v>
      </c>
      <c r="O10" s="114">
        <v>1167</v>
      </c>
      <c r="P10" s="142">
        <v>0.53</v>
      </c>
      <c r="Q10" s="148">
        <v>2962</v>
      </c>
      <c r="R10" s="50">
        <f t="shared" si="1"/>
        <v>-60.6</v>
      </c>
      <c r="T10" s="45">
        <f t="shared" si="2"/>
        <v>29.14</v>
      </c>
      <c r="U10" s="45" t="b">
        <f t="shared" si="3"/>
        <v>0</v>
      </c>
      <c r="V10" s="45">
        <f t="shared" si="4"/>
        <v>-60.6</v>
      </c>
      <c r="W10" s="45" t="b">
        <f t="shared" si="5"/>
        <v>0</v>
      </c>
    </row>
    <row r="11" spans="2:23" s="45" customFormat="1" ht="12">
      <c r="B11" s="104"/>
      <c r="C11" s="48"/>
      <c r="D11" s="49" t="s">
        <v>129</v>
      </c>
      <c r="E11" s="113">
        <v>42</v>
      </c>
      <c r="F11" s="114">
        <v>251084</v>
      </c>
      <c r="G11" s="115" t="s">
        <v>128</v>
      </c>
      <c r="H11" s="114">
        <v>6057</v>
      </c>
      <c r="I11" s="193">
        <v>2.41</v>
      </c>
      <c r="J11" s="148">
        <v>6867</v>
      </c>
      <c r="K11" s="133">
        <f t="shared" si="0"/>
        <v>-11.8</v>
      </c>
      <c r="L11" s="113">
        <v>42</v>
      </c>
      <c r="M11" s="114">
        <v>251084</v>
      </c>
      <c r="N11" s="114" t="s">
        <v>128</v>
      </c>
      <c r="O11" s="114">
        <v>3460</v>
      </c>
      <c r="P11" s="142">
        <v>1.38</v>
      </c>
      <c r="Q11" s="148">
        <v>3507</v>
      </c>
      <c r="R11" s="50">
        <f t="shared" si="1"/>
        <v>-1.34</v>
      </c>
      <c r="T11" s="45">
        <f t="shared" si="2"/>
        <v>-11.8</v>
      </c>
      <c r="U11" s="45" t="b">
        <f t="shared" si="3"/>
        <v>0</v>
      </c>
      <c r="V11" s="45">
        <f t="shared" si="4"/>
        <v>-1.34</v>
      </c>
      <c r="W11" s="45" t="b">
        <f t="shared" si="5"/>
        <v>0</v>
      </c>
    </row>
    <row r="12" spans="2:23" s="45" customFormat="1" ht="12">
      <c r="B12" s="104"/>
      <c r="C12" s="48"/>
      <c r="D12" s="49" t="s">
        <v>86</v>
      </c>
      <c r="E12" s="113">
        <v>35.6</v>
      </c>
      <c r="F12" s="114">
        <v>253363</v>
      </c>
      <c r="G12" s="115">
        <v>4</v>
      </c>
      <c r="H12" s="114">
        <v>6195</v>
      </c>
      <c r="I12" s="142">
        <v>2.45</v>
      </c>
      <c r="J12" s="148">
        <v>6359</v>
      </c>
      <c r="K12" s="133">
        <f t="shared" si="0"/>
        <v>-2.58</v>
      </c>
      <c r="L12" s="113">
        <v>35.6</v>
      </c>
      <c r="M12" s="114">
        <v>253363</v>
      </c>
      <c r="N12" s="114">
        <v>4</v>
      </c>
      <c r="O12" s="114">
        <v>4618</v>
      </c>
      <c r="P12" s="142">
        <v>1.82</v>
      </c>
      <c r="Q12" s="148">
        <v>4922</v>
      </c>
      <c r="R12" s="50">
        <f t="shared" si="1"/>
        <v>-6.18</v>
      </c>
      <c r="T12" s="45">
        <f t="shared" si="2"/>
        <v>-2.58</v>
      </c>
      <c r="U12" s="45" t="b">
        <f t="shared" si="3"/>
        <v>0</v>
      </c>
      <c r="V12" s="45">
        <f t="shared" si="4"/>
        <v>-6.18</v>
      </c>
      <c r="W12" s="45" t="b">
        <f t="shared" si="5"/>
        <v>0</v>
      </c>
    </row>
    <row r="13" spans="2:23" s="45" customFormat="1" ht="12">
      <c r="B13" s="104"/>
      <c r="C13" s="48"/>
      <c r="D13" s="49" t="s">
        <v>97</v>
      </c>
      <c r="E13" s="113">
        <v>37</v>
      </c>
      <c r="F13" s="114">
        <v>241937</v>
      </c>
      <c r="G13" s="115" t="s">
        <v>130</v>
      </c>
      <c r="H13" s="114">
        <v>4558</v>
      </c>
      <c r="I13" s="142">
        <v>1.88</v>
      </c>
      <c r="J13" s="148">
        <v>5247</v>
      </c>
      <c r="K13" s="133">
        <f t="shared" si="0"/>
        <v>-13.13</v>
      </c>
      <c r="L13" s="113">
        <v>37</v>
      </c>
      <c r="M13" s="114">
        <v>241937</v>
      </c>
      <c r="N13" s="114" t="s">
        <v>130</v>
      </c>
      <c r="O13" s="114">
        <v>2443</v>
      </c>
      <c r="P13" s="142">
        <v>1.01</v>
      </c>
      <c r="Q13" s="148">
        <v>3694</v>
      </c>
      <c r="R13" s="50">
        <f t="shared" si="1"/>
        <v>-33.87</v>
      </c>
      <c r="T13" s="45">
        <f t="shared" si="2"/>
        <v>-13.13</v>
      </c>
      <c r="U13" s="45" t="b">
        <f t="shared" si="3"/>
        <v>0</v>
      </c>
      <c r="V13" s="45">
        <f t="shared" si="4"/>
        <v>-33.87</v>
      </c>
      <c r="W13" s="45" t="b">
        <f t="shared" si="5"/>
        <v>0</v>
      </c>
    </row>
    <row r="14" spans="2:23" s="45" customFormat="1" ht="12">
      <c r="B14" s="104"/>
      <c r="C14" s="48"/>
      <c r="D14" s="49" t="s">
        <v>1</v>
      </c>
      <c r="E14" s="113">
        <v>37.9</v>
      </c>
      <c r="F14" s="114">
        <v>287359</v>
      </c>
      <c r="G14" s="115">
        <v>7</v>
      </c>
      <c r="H14" s="114">
        <v>7004</v>
      </c>
      <c r="I14" s="142">
        <v>2.44</v>
      </c>
      <c r="J14" s="148">
        <v>6550</v>
      </c>
      <c r="K14" s="133">
        <f t="shared" si="0"/>
        <v>6.93</v>
      </c>
      <c r="L14" s="113">
        <v>37.9</v>
      </c>
      <c r="M14" s="114">
        <v>287359</v>
      </c>
      <c r="N14" s="114">
        <v>7</v>
      </c>
      <c r="O14" s="114">
        <v>4483</v>
      </c>
      <c r="P14" s="142">
        <v>1.56</v>
      </c>
      <c r="Q14" s="148">
        <v>5215</v>
      </c>
      <c r="R14" s="50">
        <f t="shared" si="1"/>
        <v>-14.04</v>
      </c>
      <c r="T14" s="45">
        <f t="shared" si="2"/>
        <v>6.93</v>
      </c>
      <c r="U14" s="45" t="b">
        <f t="shared" si="3"/>
        <v>0</v>
      </c>
      <c r="V14" s="45">
        <f t="shared" si="4"/>
        <v>-14.04</v>
      </c>
      <c r="W14" s="45" t="b">
        <f t="shared" si="5"/>
        <v>0</v>
      </c>
    </row>
    <row r="15" spans="2:23" s="45" customFormat="1" ht="12">
      <c r="B15" s="101"/>
      <c r="C15" s="48"/>
      <c r="D15" s="49" t="s">
        <v>131</v>
      </c>
      <c r="E15" s="113" t="s">
        <v>107</v>
      </c>
      <c r="F15" s="114" t="s">
        <v>107</v>
      </c>
      <c r="G15" s="115" t="s">
        <v>107</v>
      </c>
      <c r="H15" s="114" t="s">
        <v>107</v>
      </c>
      <c r="I15" s="142" t="s">
        <v>107</v>
      </c>
      <c r="J15" s="148" t="s">
        <v>107</v>
      </c>
      <c r="K15" s="133" t="str">
        <f t="shared" si="0"/>
        <v>-</v>
      </c>
      <c r="L15" s="113" t="s">
        <v>107</v>
      </c>
      <c r="M15" s="114" t="s">
        <v>107</v>
      </c>
      <c r="N15" s="114" t="s">
        <v>107</v>
      </c>
      <c r="O15" s="114" t="s">
        <v>107</v>
      </c>
      <c r="P15" s="142" t="s">
        <v>107</v>
      </c>
      <c r="Q15" s="148" t="s">
        <v>107</v>
      </c>
      <c r="R15" s="50" t="str">
        <f t="shared" si="1"/>
        <v>-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1"/>
      <c r="C16" s="48"/>
      <c r="D16" s="49" t="s">
        <v>2</v>
      </c>
      <c r="E16" s="113">
        <v>34</v>
      </c>
      <c r="F16" s="114">
        <v>222950</v>
      </c>
      <c r="G16" s="115" t="s">
        <v>130</v>
      </c>
      <c r="H16" s="114">
        <v>5400</v>
      </c>
      <c r="I16" s="142">
        <v>2.42</v>
      </c>
      <c r="J16" s="148">
        <v>4950</v>
      </c>
      <c r="K16" s="133">
        <f t="shared" si="0"/>
        <v>9.09</v>
      </c>
      <c r="L16" s="113">
        <v>34</v>
      </c>
      <c r="M16" s="114">
        <v>222950</v>
      </c>
      <c r="N16" s="114" t="s">
        <v>130</v>
      </c>
      <c r="O16" s="114">
        <v>5400</v>
      </c>
      <c r="P16" s="142">
        <v>2.42</v>
      </c>
      <c r="Q16" s="148">
        <v>4750</v>
      </c>
      <c r="R16" s="50">
        <f t="shared" si="1"/>
        <v>13.68</v>
      </c>
      <c r="T16" s="45">
        <f t="shared" si="2"/>
        <v>9.09</v>
      </c>
      <c r="U16" s="45" t="b">
        <f t="shared" si="3"/>
        <v>0</v>
      </c>
      <c r="V16" s="45">
        <f t="shared" si="4"/>
        <v>13.68</v>
      </c>
      <c r="W16" s="45" t="b">
        <f t="shared" si="5"/>
        <v>0</v>
      </c>
    </row>
    <row r="17" spans="2:23" s="45" customFormat="1" ht="12">
      <c r="B17" s="101"/>
      <c r="C17" s="48"/>
      <c r="D17" s="49" t="s">
        <v>87</v>
      </c>
      <c r="E17" s="113">
        <v>40.7</v>
      </c>
      <c r="F17" s="114">
        <v>255433</v>
      </c>
      <c r="G17" s="115" t="s">
        <v>132</v>
      </c>
      <c r="H17" s="114">
        <v>3911</v>
      </c>
      <c r="I17" s="142">
        <v>1.53</v>
      </c>
      <c r="J17" s="148">
        <v>5667</v>
      </c>
      <c r="K17" s="133">
        <f t="shared" si="0"/>
        <v>-30.99</v>
      </c>
      <c r="L17" s="113">
        <v>40.7</v>
      </c>
      <c r="M17" s="114">
        <v>255433</v>
      </c>
      <c r="N17" s="114" t="s">
        <v>132</v>
      </c>
      <c r="O17" s="114">
        <v>2547</v>
      </c>
      <c r="P17" s="142">
        <v>1</v>
      </c>
      <c r="Q17" s="148">
        <v>4220</v>
      </c>
      <c r="R17" s="50">
        <f t="shared" si="1"/>
        <v>-39.64</v>
      </c>
      <c r="T17" s="45">
        <f t="shared" si="2"/>
        <v>-30.99</v>
      </c>
      <c r="U17" s="45" t="b">
        <f t="shared" si="3"/>
        <v>0</v>
      </c>
      <c r="V17" s="45">
        <f t="shared" si="4"/>
        <v>-39.64</v>
      </c>
      <c r="W17" s="45" t="b">
        <f t="shared" si="5"/>
        <v>0</v>
      </c>
    </row>
    <row r="18" spans="2:23" s="45" customFormat="1" ht="12">
      <c r="B18" s="101"/>
      <c r="C18" s="48"/>
      <c r="D18" s="49" t="s">
        <v>88</v>
      </c>
      <c r="E18" s="113">
        <v>39</v>
      </c>
      <c r="F18" s="114">
        <v>300000</v>
      </c>
      <c r="G18" s="115" t="s">
        <v>119</v>
      </c>
      <c r="H18" s="114">
        <v>4500</v>
      </c>
      <c r="I18" s="142">
        <v>1.5</v>
      </c>
      <c r="J18" s="148">
        <v>4500</v>
      </c>
      <c r="K18" s="133">
        <f t="shared" si="0"/>
        <v>0</v>
      </c>
      <c r="L18" s="113">
        <v>39</v>
      </c>
      <c r="M18" s="114">
        <v>300000</v>
      </c>
      <c r="N18" s="114" t="s">
        <v>119</v>
      </c>
      <c r="O18" s="114">
        <v>0</v>
      </c>
      <c r="P18" s="142">
        <v>0</v>
      </c>
      <c r="Q18" s="148">
        <v>675</v>
      </c>
      <c r="R18" s="50">
        <f t="shared" si="1"/>
        <v>-100</v>
      </c>
      <c r="T18" s="45">
        <f t="shared" si="2"/>
        <v>0</v>
      </c>
      <c r="U18" s="45" t="b">
        <f t="shared" si="3"/>
        <v>0</v>
      </c>
      <c r="V18" s="45">
        <f t="shared" si="4"/>
        <v>-100</v>
      </c>
      <c r="W18" s="45" t="b">
        <f t="shared" si="5"/>
        <v>0</v>
      </c>
    </row>
    <row r="19" spans="2:23" s="45" customFormat="1" ht="12">
      <c r="B19" s="101"/>
      <c r="C19" s="48"/>
      <c r="D19" s="49" t="s">
        <v>3</v>
      </c>
      <c r="E19" s="113" t="s">
        <v>107</v>
      </c>
      <c r="F19" s="114" t="s">
        <v>107</v>
      </c>
      <c r="G19" s="115" t="s">
        <v>107</v>
      </c>
      <c r="H19" s="114" t="s">
        <v>107</v>
      </c>
      <c r="I19" s="142" t="s">
        <v>107</v>
      </c>
      <c r="J19" s="148">
        <v>6800</v>
      </c>
      <c r="K19" s="133" t="str">
        <f t="shared" si="0"/>
        <v>-</v>
      </c>
      <c r="L19" s="113" t="s">
        <v>107</v>
      </c>
      <c r="M19" s="114" t="s">
        <v>107</v>
      </c>
      <c r="N19" s="114" t="s">
        <v>107</v>
      </c>
      <c r="O19" s="114" t="s">
        <v>107</v>
      </c>
      <c r="P19" s="142" t="s">
        <v>107</v>
      </c>
      <c r="Q19" s="148">
        <v>4540</v>
      </c>
      <c r="R19" s="50" t="str">
        <f t="shared" si="1"/>
        <v>-</v>
      </c>
      <c r="T19" s="45" t="e">
        <f t="shared" si="2"/>
        <v>#VALUE!</v>
      </c>
      <c r="U19" s="45" t="b">
        <f t="shared" si="3"/>
        <v>1</v>
      </c>
      <c r="V19" s="45" t="e">
        <f t="shared" si="4"/>
        <v>#VALUE!</v>
      </c>
      <c r="W19" s="45" t="b">
        <f t="shared" si="5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38</v>
      </c>
      <c r="F20" s="114">
        <v>251732</v>
      </c>
      <c r="G20" s="115" t="s">
        <v>119</v>
      </c>
      <c r="H20" s="114">
        <v>6750</v>
      </c>
      <c r="I20" s="142">
        <v>2.68</v>
      </c>
      <c r="J20" s="148">
        <v>6042</v>
      </c>
      <c r="K20" s="133">
        <f t="shared" si="0"/>
        <v>11.72</v>
      </c>
      <c r="L20" s="113">
        <v>38</v>
      </c>
      <c r="M20" s="114">
        <v>251732</v>
      </c>
      <c r="N20" s="114" t="s">
        <v>119</v>
      </c>
      <c r="O20" s="114">
        <v>4333</v>
      </c>
      <c r="P20" s="142">
        <v>1.72</v>
      </c>
      <c r="Q20" s="148">
        <v>4793</v>
      </c>
      <c r="R20" s="50">
        <f t="shared" si="1"/>
        <v>-9.6</v>
      </c>
      <c r="T20" s="45">
        <f t="shared" si="2"/>
        <v>11.72</v>
      </c>
      <c r="U20" s="45" t="b">
        <f t="shared" si="3"/>
        <v>0</v>
      </c>
      <c r="V20" s="45">
        <f t="shared" si="4"/>
        <v>-9.6</v>
      </c>
      <c r="W20" s="45" t="b">
        <f t="shared" si="5"/>
        <v>0</v>
      </c>
    </row>
    <row r="21" spans="2:23" s="45" customFormat="1" ht="12">
      <c r="B21" s="101"/>
      <c r="C21" s="48"/>
      <c r="D21" s="49" t="s">
        <v>6</v>
      </c>
      <c r="E21" s="113">
        <v>36.6</v>
      </c>
      <c r="F21" s="114">
        <v>261708</v>
      </c>
      <c r="G21" s="115">
        <v>7</v>
      </c>
      <c r="H21" s="114">
        <v>5086</v>
      </c>
      <c r="I21" s="142">
        <v>1.94</v>
      </c>
      <c r="J21" s="148">
        <v>6873</v>
      </c>
      <c r="K21" s="133">
        <f t="shared" si="0"/>
        <v>-26</v>
      </c>
      <c r="L21" s="113">
        <v>36.6</v>
      </c>
      <c r="M21" s="114">
        <v>255491</v>
      </c>
      <c r="N21" s="114">
        <v>5</v>
      </c>
      <c r="O21" s="114">
        <v>3254</v>
      </c>
      <c r="P21" s="142">
        <v>1.27</v>
      </c>
      <c r="Q21" s="148">
        <v>4636</v>
      </c>
      <c r="R21" s="50">
        <f t="shared" si="1"/>
        <v>-29.81</v>
      </c>
      <c r="T21" s="45">
        <f t="shared" si="2"/>
        <v>-26</v>
      </c>
      <c r="U21" s="45" t="b">
        <f t="shared" si="3"/>
        <v>0</v>
      </c>
      <c r="V21" s="45">
        <f t="shared" si="4"/>
        <v>-29.81</v>
      </c>
      <c r="W21" s="45" t="b">
        <f t="shared" si="5"/>
        <v>0</v>
      </c>
    </row>
    <row r="22" spans="2:23" s="45" customFormat="1" ht="12">
      <c r="B22" s="101"/>
      <c r="C22" s="48"/>
      <c r="D22" s="49" t="s">
        <v>133</v>
      </c>
      <c r="E22" s="113">
        <v>38.9</v>
      </c>
      <c r="F22" s="114">
        <v>295769</v>
      </c>
      <c r="G22" s="115">
        <v>7</v>
      </c>
      <c r="H22" s="114">
        <v>7230</v>
      </c>
      <c r="I22" s="142">
        <v>2.44</v>
      </c>
      <c r="J22" s="148">
        <v>8810</v>
      </c>
      <c r="K22" s="133">
        <f t="shared" si="0"/>
        <v>-17.93</v>
      </c>
      <c r="L22" s="113">
        <v>38.7</v>
      </c>
      <c r="M22" s="114">
        <v>289262</v>
      </c>
      <c r="N22" s="114">
        <v>6</v>
      </c>
      <c r="O22" s="114">
        <v>4218</v>
      </c>
      <c r="P22" s="142">
        <v>1.46</v>
      </c>
      <c r="Q22" s="148">
        <v>5719</v>
      </c>
      <c r="R22" s="50">
        <f t="shared" si="1"/>
        <v>-26.25</v>
      </c>
      <c r="T22" s="45">
        <f t="shared" si="2"/>
        <v>-17.93</v>
      </c>
      <c r="U22" s="45" t="b">
        <f t="shared" si="3"/>
        <v>0</v>
      </c>
      <c r="V22" s="45">
        <f t="shared" si="4"/>
        <v>-26.25</v>
      </c>
      <c r="W22" s="45" t="b">
        <f t="shared" si="5"/>
        <v>0</v>
      </c>
    </row>
    <row r="23" spans="2:23" s="45" customFormat="1" ht="12">
      <c r="B23" s="101"/>
      <c r="C23" s="48"/>
      <c r="D23" s="49" t="s">
        <v>83</v>
      </c>
      <c r="E23" s="113">
        <v>37.7</v>
      </c>
      <c r="F23" s="114">
        <v>235084</v>
      </c>
      <c r="G23" s="115" t="s">
        <v>119</v>
      </c>
      <c r="H23" s="114">
        <v>5700</v>
      </c>
      <c r="I23" s="142">
        <v>2.42</v>
      </c>
      <c r="J23" s="148">
        <v>5560</v>
      </c>
      <c r="K23" s="133">
        <f t="shared" si="0"/>
        <v>2.52</v>
      </c>
      <c r="L23" s="113">
        <v>37.7</v>
      </c>
      <c r="M23" s="114">
        <v>235084</v>
      </c>
      <c r="N23" s="114" t="s">
        <v>119</v>
      </c>
      <c r="O23" s="114">
        <v>3350</v>
      </c>
      <c r="P23" s="142">
        <v>1.43</v>
      </c>
      <c r="Q23" s="148">
        <v>5273</v>
      </c>
      <c r="R23" s="50">
        <f t="shared" si="1"/>
        <v>-36.47</v>
      </c>
      <c r="T23" s="45">
        <f t="shared" si="2"/>
        <v>2.52</v>
      </c>
      <c r="U23" s="45" t="b">
        <f t="shared" si="3"/>
        <v>0</v>
      </c>
      <c r="V23" s="45">
        <f t="shared" si="4"/>
        <v>-36.47</v>
      </c>
      <c r="W23" s="45" t="b">
        <f t="shared" si="5"/>
        <v>0</v>
      </c>
    </row>
    <row r="24" spans="2:23" s="45" customFormat="1" ht="12">
      <c r="B24" s="101"/>
      <c r="C24" s="48"/>
      <c r="D24" s="49" t="s">
        <v>81</v>
      </c>
      <c r="E24" s="113">
        <v>39.2</v>
      </c>
      <c r="F24" s="114">
        <v>270181</v>
      </c>
      <c r="G24" s="115">
        <v>4</v>
      </c>
      <c r="H24" s="114">
        <v>3713</v>
      </c>
      <c r="I24" s="142">
        <v>1.37</v>
      </c>
      <c r="J24" s="148">
        <v>5007</v>
      </c>
      <c r="K24" s="133">
        <f t="shared" si="0"/>
        <v>-25.84</v>
      </c>
      <c r="L24" s="113">
        <v>39.2</v>
      </c>
      <c r="M24" s="114">
        <v>270181</v>
      </c>
      <c r="N24" s="114">
        <v>4</v>
      </c>
      <c r="O24" s="114">
        <v>1842</v>
      </c>
      <c r="P24" s="142">
        <v>0.68</v>
      </c>
      <c r="Q24" s="148">
        <v>3949</v>
      </c>
      <c r="R24" s="50">
        <f t="shared" si="1"/>
        <v>-53.36</v>
      </c>
      <c r="T24" s="45">
        <f t="shared" si="2"/>
        <v>-25.84</v>
      </c>
      <c r="U24" s="45" t="b">
        <f t="shared" si="3"/>
        <v>0</v>
      </c>
      <c r="V24" s="45">
        <f t="shared" si="4"/>
        <v>-53.36</v>
      </c>
      <c r="W24" s="45" t="b">
        <f t="shared" si="5"/>
        <v>0</v>
      </c>
    </row>
    <row r="25" spans="2:23" s="45" customFormat="1" ht="12">
      <c r="B25" s="101"/>
      <c r="C25" s="48"/>
      <c r="D25" s="49" t="s">
        <v>82</v>
      </c>
      <c r="E25" s="113" t="s">
        <v>107</v>
      </c>
      <c r="F25" s="114" t="s">
        <v>107</v>
      </c>
      <c r="G25" s="115" t="s">
        <v>107</v>
      </c>
      <c r="H25" s="114" t="s">
        <v>107</v>
      </c>
      <c r="I25" s="142" t="s">
        <v>107</v>
      </c>
      <c r="J25" s="148">
        <v>7133</v>
      </c>
      <c r="K25" s="133" t="str">
        <f t="shared" si="0"/>
        <v>-</v>
      </c>
      <c r="L25" s="113" t="s">
        <v>107</v>
      </c>
      <c r="M25" s="114" t="s">
        <v>107</v>
      </c>
      <c r="N25" s="114" t="s">
        <v>107</v>
      </c>
      <c r="O25" s="114" t="s">
        <v>107</v>
      </c>
      <c r="P25" s="142" t="s">
        <v>107</v>
      </c>
      <c r="Q25" s="148">
        <v>5633</v>
      </c>
      <c r="R25" s="50" t="str">
        <f t="shared" si="1"/>
        <v>-</v>
      </c>
      <c r="T25" s="45" t="e">
        <f t="shared" si="2"/>
        <v>#VALUE!</v>
      </c>
      <c r="U25" s="45" t="b">
        <f t="shared" si="3"/>
        <v>1</v>
      </c>
      <c r="V25" s="45" t="e">
        <f t="shared" si="4"/>
        <v>#VALUE!</v>
      </c>
      <c r="W25" s="45" t="b">
        <f t="shared" si="5"/>
        <v>1</v>
      </c>
    </row>
    <row r="26" spans="2:23" s="45" customFormat="1" ht="12">
      <c r="B26" s="101"/>
      <c r="C26" s="48"/>
      <c r="D26" s="49" t="s">
        <v>7</v>
      </c>
      <c r="E26" s="113">
        <v>36.8</v>
      </c>
      <c r="F26" s="114">
        <v>256318</v>
      </c>
      <c r="G26" s="115">
        <v>42</v>
      </c>
      <c r="H26" s="114">
        <v>6344</v>
      </c>
      <c r="I26" s="142">
        <v>2.48</v>
      </c>
      <c r="J26" s="148">
        <v>5658</v>
      </c>
      <c r="K26" s="133">
        <f t="shared" si="0"/>
        <v>12.12</v>
      </c>
      <c r="L26" s="113">
        <v>36.7</v>
      </c>
      <c r="M26" s="114">
        <v>257165</v>
      </c>
      <c r="N26" s="114">
        <v>40</v>
      </c>
      <c r="O26" s="114">
        <v>3375</v>
      </c>
      <c r="P26" s="142">
        <v>1.31</v>
      </c>
      <c r="Q26" s="148">
        <v>4665</v>
      </c>
      <c r="R26" s="50">
        <f t="shared" si="1"/>
        <v>-27.65</v>
      </c>
      <c r="T26" s="45">
        <f t="shared" si="2"/>
        <v>12.12</v>
      </c>
      <c r="U26" s="45" t="b">
        <f t="shared" si="3"/>
        <v>0</v>
      </c>
      <c r="V26" s="45">
        <f t="shared" si="4"/>
        <v>-27.65</v>
      </c>
      <c r="W26" s="45" t="b">
        <f t="shared" si="5"/>
        <v>0</v>
      </c>
    </row>
    <row r="27" spans="2:23" s="45" customFormat="1" ht="12">
      <c r="B27" s="101"/>
      <c r="C27" s="48"/>
      <c r="D27" s="49" t="s">
        <v>135</v>
      </c>
      <c r="E27" s="113">
        <v>40.6</v>
      </c>
      <c r="F27" s="114">
        <v>271810</v>
      </c>
      <c r="G27" s="115">
        <v>9</v>
      </c>
      <c r="H27" s="114">
        <v>5081</v>
      </c>
      <c r="I27" s="142">
        <v>1.87</v>
      </c>
      <c r="J27" s="148">
        <v>7492</v>
      </c>
      <c r="K27" s="133">
        <f t="shared" si="0"/>
        <v>-32.18</v>
      </c>
      <c r="L27" s="113">
        <v>40.6</v>
      </c>
      <c r="M27" s="114">
        <v>271810</v>
      </c>
      <c r="N27" s="114">
        <v>9</v>
      </c>
      <c r="O27" s="114">
        <v>3382</v>
      </c>
      <c r="P27" s="142">
        <v>1.24</v>
      </c>
      <c r="Q27" s="148">
        <v>5742</v>
      </c>
      <c r="R27" s="50">
        <f t="shared" si="1"/>
        <v>-41.1</v>
      </c>
      <c r="T27" s="45">
        <f t="shared" si="2"/>
        <v>-32.18</v>
      </c>
      <c r="U27" s="45" t="b">
        <f t="shared" si="3"/>
        <v>0</v>
      </c>
      <c r="V27" s="45">
        <f t="shared" si="4"/>
        <v>-41.1</v>
      </c>
      <c r="W27" s="45" t="b">
        <f t="shared" si="5"/>
        <v>0</v>
      </c>
    </row>
    <row r="28" spans="2:23" s="45" customFormat="1" ht="12">
      <c r="B28" s="101" t="s">
        <v>8</v>
      </c>
      <c r="C28" s="222" t="s">
        <v>9</v>
      </c>
      <c r="D28" s="223"/>
      <c r="E28" s="116" t="s">
        <v>107</v>
      </c>
      <c r="F28" s="117" t="s">
        <v>107</v>
      </c>
      <c r="G28" s="118" t="s">
        <v>107</v>
      </c>
      <c r="H28" s="117" t="s">
        <v>107</v>
      </c>
      <c r="I28" s="143" t="s">
        <v>107</v>
      </c>
      <c r="J28" s="149" t="s">
        <v>107</v>
      </c>
      <c r="K28" s="134" t="str">
        <f t="shared" si="0"/>
        <v>-</v>
      </c>
      <c r="L28" s="116" t="s">
        <v>107</v>
      </c>
      <c r="M28" s="117" t="s">
        <v>107</v>
      </c>
      <c r="N28" s="117" t="s">
        <v>107</v>
      </c>
      <c r="O28" s="117" t="s">
        <v>107</v>
      </c>
      <c r="P28" s="143" t="s">
        <v>107</v>
      </c>
      <c r="Q28" s="149" t="s">
        <v>107</v>
      </c>
      <c r="R28" s="51" t="str">
        <f t="shared" si="1"/>
        <v>-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1"/>
      <c r="C29" s="222" t="s">
        <v>91</v>
      </c>
      <c r="D29" s="223"/>
      <c r="E29" s="119">
        <v>47</v>
      </c>
      <c r="F29" s="120">
        <v>266816</v>
      </c>
      <c r="G29" s="121" t="s">
        <v>134</v>
      </c>
      <c r="H29" s="120">
        <v>4000</v>
      </c>
      <c r="I29" s="144">
        <v>1.5</v>
      </c>
      <c r="J29" s="149">
        <v>4000</v>
      </c>
      <c r="K29" s="134">
        <f t="shared" si="0"/>
        <v>0</v>
      </c>
      <c r="L29" s="119">
        <v>47</v>
      </c>
      <c r="M29" s="120">
        <v>266816</v>
      </c>
      <c r="N29" s="120" t="s">
        <v>134</v>
      </c>
      <c r="O29" s="120">
        <v>1000</v>
      </c>
      <c r="P29" s="144">
        <v>0.37</v>
      </c>
      <c r="Q29" s="149">
        <v>1000</v>
      </c>
      <c r="R29" s="51">
        <f t="shared" si="1"/>
        <v>0</v>
      </c>
      <c r="T29" s="45">
        <f t="shared" si="2"/>
        <v>0</v>
      </c>
      <c r="U29" s="45" t="b">
        <f t="shared" si="3"/>
        <v>0</v>
      </c>
      <c r="V29" s="45">
        <f t="shared" si="4"/>
        <v>0</v>
      </c>
      <c r="W29" s="45" t="b">
        <f t="shared" si="5"/>
        <v>0</v>
      </c>
    </row>
    <row r="30" spans="2:23" s="45" customFormat="1" ht="12">
      <c r="B30" s="101"/>
      <c r="C30" s="222" t="s">
        <v>10</v>
      </c>
      <c r="D30" s="223"/>
      <c r="E30" s="119">
        <v>37.9</v>
      </c>
      <c r="F30" s="120">
        <v>318533</v>
      </c>
      <c r="G30" s="121" t="s">
        <v>134</v>
      </c>
      <c r="H30" s="120">
        <v>7033</v>
      </c>
      <c r="I30" s="144">
        <v>2.21</v>
      </c>
      <c r="J30" s="149">
        <v>5500</v>
      </c>
      <c r="K30" s="134">
        <f t="shared" si="0"/>
        <v>27.87</v>
      </c>
      <c r="L30" s="119">
        <v>37.9</v>
      </c>
      <c r="M30" s="120">
        <v>318533</v>
      </c>
      <c r="N30" s="120" t="s">
        <v>134</v>
      </c>
      <c r="O30" s="120">
        <v>5033</v>
      </c>
      <c r="P30" s="144">
        <v>1.58</v>
      </c>
      <c r="Q30" s="149">
        <v>4600</v>
      </c>
      <c r="R30" s="51">
        <f t="shared" si="1"/>
        <v>9.41</v>
      </c>
      <c r="T30" s="45">
        <f t="shared" si="2"/>
        <v>27.87</v>
      </c>
      <c r="U30" s="45" t="b">
        <f t="shared" si="3"/>
        <v>0</v>
      </c>
      <c r="V30" s="45">
        <f t="shared" si="4"/>
        <v>9.41</v>
      </c>
      <c r="W30" s="45" t="b">
        <f t="shared" si="5"/>
        <v>0</v>
      </c>
    </row>
    <row r="31" spans="2:23" s="45" customFormat="1" ht="12">
      <c r="B31" s="101"/>
      <c r="C31" s="222" t="s">
        <v>92</v>
      </c>
      <c r="D31" s="223"/>
      <c r="E31" s="119">
        <v>39.3</v>
      </c>
      <c r="F31" s="120">
        <v>282100</v>
      </c>
      <c r="G31" s="121" t="s">
        <v>136</v>
      </c>
      <c r="H31" s="120">
        <v>4000</v>
      </c>
      <c r="I31" s="144">
        <v>1.42</v>
      </c>
      <c r="J31" s="149" t="s">
        <v>107</v>
      </c>
      <c r="K31" s="134" t="str">
        <f t="shared" si="0"/>
        <v>-</v>
      </c>
      <c r="L31" s="119">
        <v>39.3</v>
      </c>
      <c r="M31" s="120">
        <v>282100</v>
      </c>
      <c r="N31" s="120" t="s">
        <v>136</v>
      </c>
      <c r="O31" s="120">
        <v>0</v>
      </c>
      <c r="P31" s="144">
        <v>0</v>
      </c>
      <c r="Q31" s="149" t="s">
        <v>107</v>
      </c>
      <c r="R31" s="51" t="str">
        <f t="shared" si="1"/>
        <v>-</v>
      </c>
      <c r="T31" s="45" t="e">
        <f t="shared" si="2"/>
        <v>#VALUE!</v>
      </c>
      <c r="U31" s="45" t="b">
        <f t="shared" si="3"/>
        <v>1</v>
      </c>
      <c r="V31" s="45" t="e">
        <f t="shared" si="4"/>
        <v>#VALUE!</v>
      </c>
      <c r="W31" s="45" t="b">
        <f t="shared" si="5"/>
        <v>1</v>
      </c>
    </row>
    <row r="32" spans="2:23" s="45" customFormat="1" ht="12">
      <c r="B32" s="101"/>
      <c r="C32" s="222" t="s">
        <v>39</v>
      </c>
      <c r="D32" s="223"/>
      <c r="E32" s="119" t="s">
        <v>107</v>
      </c>
      <c r="F32" s="120" t="s">
        <v>107</v>
      </c>
      <c r="G32" s="121" t="s">
        <v>107</v>
      </c>
      <c r="H32" s="120" t="s">
        <v>107</v>
      </c>
      <c r="I32" s="144" t="s">
        <v>107</v>
      </c>
      <c r="J32" s="149" t="s">
        <v>107</v>
      </c>
      <c r="K32" s="134" t="str">
        <f t="shared" si="0"/>
        <v>-</v>
      </c>
      <c r="L32" s="119" t="s">
        <v>107</v>
      </c>
      <c r="M32" s="120" t="s">
        <v>107</v>
      </c>
      <c r="N32" s="120" t="s">
        <v>107</v>
      </c>
      <c r="O32" s="120" t="s">
        <v>107</v>
      </c>
      <c r="P32" s="144" t="s">
        <v>107</v>
      </c>
      <c r="Q32" s="149" t="s">
        <v>107</v>
      </c>
      <c r="R32" s="51" t="str">
        <f t="shared" si="1"/>
        <v>-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1"/>
      <c r="C33" s="227" t="s">
        <v>90</v>
      </c>
      <c r="D33" s="228"/>
      <c r="E33" s="116">
        <v>45.4</v>
      </c>
      <c r="F33" s="117">
        <v>234040</v>
      </c>
      <c r="G33" s="118">
        <v>6</v>
      </c>
      <c r="H33" s="117">
        <v>11148</v>
      </c>
      <c r="I33" s="143">
        <v>4.76</v>
      </c>
      <c r="J33" s="148">
        <v>14272</v>
      </c>
      <c r="K33" s="133">
        <f t="shared" si="0"/>
        <v>-21.89</v>
      </c>
      <c r="L33" s="116">
        <v>42.2</v>
      </c>
      <c r="M33" s="117">
        <v>250848</v>
      </c>
      <c r="N33" s="117">
        <v>5</v>
      </c>
      <c r="O33" s="117">
        <v>2505</v>
      </c>
      <c r="P33" s="143">
        <v>1</v>
      </c>
      <c r="Q33" s="148">
        <v>3548</v>
      </c>
      <c r="R33" s="50">
        <f t="shared" si="1"/>
        <v>-29.4</v>
      </c>
      <c r="T33" s="45">
        <f t="shared" si="2"/>
        <v>-21.89</v>
      </c>
      <c r="U33" s="45" t="b">
        <f t="shared" si="3"/>
        <v>0</v>
      </c>
      <c r="V33" s="45">
        <f t="shared" si="4"/>
        <v>-29.4</v>
      </c>
      <c r="W33" s="45" t="b">
        <f t="shared" si="5"/>
        <v>0</v>
      </c>
    </row>
    <row r="34" spans="2:23" s="45" customFormat="1" ht="12">
      <c r="B34" s="101"/>
      <c r="C34" s="48"/>
      <c r="D34" s="52" t="s">
        <v>137</v>
      </c>
      <c r="E34" s="113" t="s">
        <v>107</v>
      </c>
      <c r="F34" s="114" t="s">
        <v>107</v>
      </c>
      <c r="G34" s="115" t="s">
        <v>107</v>
      </c>
      <c r="H34" s="114" t="s">
        <v>107</v>
      </c>
      <c r="I34" s="142" t="s">
        <v>107</v>
      </c>
      <c r="J34" s="148" t="s">
        <v>107</v>
      </c>
      <c r="K34" s="133" t="str">
        <f t="shared" si="0"/>
        <v>-</v>
      </c>
      <c r="L34" s="113" t="s">
        <v>107</v>
      </c>
      <c r="M34" s="114" t="s">
        <v>107</v>
      </c>
      <c r="N34" s="114" t="s">
        <v>107</v>
      </c>
      <c r="O34" s="114" t="s">
        <v>107</v>
      </c>
      <c r="P34" s="142" t="s">
        <v>107</v>
      </c>
      <c r="Q34" s="148" t="s">
        <v>107</v>
      </c>
      <c r="R34" s="50" t="str">
        <f t="shared" si="1"/>
        <v>-</v>
      </c>
      <c r="T34" s="45" t="e">
        <f t="shared" si="2"/>
        <v>#VALUE!</v>
      </c>
      <c r="U34" s="45" t="b">
        <f t="shared" si="3"/>
        <v>1</v>
      </c>
      <c r="V34" s="45" t="e">
        <f t="shared" si="4"/>
        <v>#VALUE!</v>
      </c>
      <c r="W34" s="45" t="b">
        <f t="shared" si="5"/>
        <v>1</v>
      </c>
    </row>
    <row r="35" spans="2:23" s="45" customFormat="1" ht="12">
      <c r="B35" s="101"/>
      <c r="C35" s="48"/>
      <c r="D35" s="52" t="s">
        <v>11</v>
      </c>
      <c r="E35" s="113">
        <v>44.1</v>
      </c>
      <c r="F35" s="114">
        <v>252199</v>
      </c>
      <c r="G35" s="115" t="s">
        <v>134</v>
      </c>
      <c r="H35" s="114">
        <v>5645</v>
      </c>
      <c r="I35" s="142">
        <v>2.24</v>
      </c>
      <c r="J35" s="148">
        <v>4730</v>
      </c>
      <c r="K35" s="133">
        <f t="shared" si="0"/>
        <v>19.34</v>
      </c>
      <c r="L35" s="113">
        <v>44.1</v>
      </c>
      <c r="M35" s="114">
        <v>252199</v>
      </c>
      <c r="N35" s="114" t="s">
        <v>118</v>
      </c>
      <c r="O35" s="114">
        <v>2895</v>
      </c>
      <c r="P35" s="142">
        <v>1.15</v>
      </c>
      <c r="Q35" s="148">
        <v>4730</v>
      </c>
      <c r="R35" s="50">
        <f t="shared" si="1"/>
        <v>-38.79</v>
      </c>
      <c r="T35" s="45">
        <f t="shared" si="2"/>
        <v>19.34</v>
      </c>
      <c r="U35" s="45" t="b">
        <f t="shared" si="3"/>
        <v>0</v>
      </c>
      <c r="V35" s="45">
        <f t="shared" si="4"/>
        <v>-38.79</v>
      </c>
      <c r="W35" s="45" t="b">
        <f t="shared" si="5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46</v>
      </c>
      <c r="F36" s="114">
        <v>224961</v>
      </c>
      <c r="G36" s="115">
        <v>4</v>
      </c>
      <c r="H36" s="114">
        <v>13900</v>
      </c>
      <c r="I36" s="142">
        <v>6.18</v>
      </c>
      <c r="J36" s="148">
        <v>16180</v>
      </c>
      <c r="K36" s="133">
        <f t="shared" si="0"/>
        <v>-14.09</v>
      </c>
      <c r="L36" s="113">
        <v>41</v>
      </c>
      <c r="M36" s="114">
        <v>249948</v>
      </c>
      <c r="N36" s="114" t="s">
        <v>118</v>
      </c>
      <c r="O36" s="114">
        <v>2245</v>
      </c>
      <c r="P36" s="142">
        <v>0.9</v>
      </c>
      <c r="Q36" s="148">
        <v>3253</v>
      </c>
      <c r="R36" s="50">
        <f t="shared" si="1"/>
        <v>-30.99</v>
      </c>
      <c r="T36" s="45">
        <f t="shared" si="2"/>
        <v>-14.09</v>
      </c>
      <c r="U36" s="45" t="b">
        <f t="shared" si="3"/>
        <v>0</v>
      </c>
      <c r="V36" s="45">
        <f t="shared" si="4"/>
        <v>-30.99</v>
      </c>
      <c r="W36" s="45" t="b">
        <f t="shared" si="5"/>
        <v>0</v>
      </c>
    </row>
    <row r="37" spans="2:23" s="45" customFormat="1" ht="12">
      <c r="B37" s="101"/>
      <c r="C37" s="48"/>
      <c r="D37" s="52" t="s">
        <v>40</v>
      </c>
      <c r="E37" s="113" t="s">
        <v>107</v>
      </c>
      <c r="F37" s="114" t="s">
        <v>107</v>
      </c>
      <c r="G37" s="115" t="s">
        <v>107</v>
      </c>
      <c r="H37" s="114" t="s">
        <v>107</v>
      </c>
      <c r="I37" s="142" t="s">
        <v>107</v>
      </c>
      <c r="J37" s="148" t="s">
        <v>107</v>
      </c>
      <c r="K37" s="133" t="str">
        <f t="shared" si="0"/>
        <v>-</v>
      </c>
      <c r="L37" s="113" t="s">
        <v>107</v>
      </c>
      <c r="M37" s="114" t="s">
        <v>107</v>
      </c>
      <c r="N37" s="114" t="s">
        <v>107</v>
      </c>
      <c r="O37" s="114" t="s">
        <v>107</v>
      </c>
      <c r="P37" s="142" t="s">
        <v>107</v>
      </c>
      <c r="Q37" s="148" t="s">
        <v>107</v>
      </c>
      <c r="R37" s="50" t="str">
        <f t="shared" si="1"/>
        <v>-</v>
      </c>
      <c r="T37" s="45" t="e">
        <f t="shared" si="2"/>
        <v>#VALUE!</v>
      </c>
      <c r="U37" s="45" t="b">
        <f t="shared" si="3"/>
        <v>1</v>
      </c>
      <c r="V37" s="45" t="e">
        <f t="shared" si="4"/>
        <v>#VALUE!</v>
      </c>
      <c r="W37" s="45" t="b">
        <f t="shared" si="5"/>
        <v>1</v>
      </c>
    </row>
    <row r="38" spans="2:23" s="45" customFormat="1" ht="12">
      <c r="B38" s="101"/>
      <c r="C38" s="48"/>
      <c r="D38" s="52" t="s">
        <v>41</v>
      </c>
      <c r="E38" s="113" t="s">
        <v>107</v>
      </c>
      <c r="F38" s="114" t="s">
        <v>107</v>
      </c>
      <c r="G38" s="115" t="s">
        <v>107</v>
      </c>
      <c r="H38" s="114" t="s">
        <v>107</v>
      </c>
      <c r="I38" s="142" t="s">
        <v>107</v>
      </c>
      <c r="J38" s="148" t="s">
        <v>107</v>
      </c>
      <c r="K38" s="133" t="str">
        <f t="shared" si="0"/>
        <v>-</v>
      </c>
      <c r="L38" s="113" t="s">
        <v>107</v>
      </c>
      <c r="M38" s="114" t="s">
        <v>107</v>
      </c>
      <c r="N38" s="114" t="s">
        <v>107</v>
      </c>
      <c r="O38" s="114" t="s">
        <v>107</v>
      </c>
      <c r="P38" s="142" t="s">
        <v>107</v>
      </c>
      <c r="Q38" s="148" t="s">
        <v>107</v>
      </c>
      <c r="R38" s="50" t="str">
        <f t="shared" si="1"/>
        <v>-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1"/>
      <c r="C39" s="48"/>
      <c r="D39" s="52" t="s">
        <v>42</v>
      </c>
      <c r="E39" s="113" t="s">
        <v>107</v>
      </c>
      <c r="F39" s="114" t="s">
        <v>107</v>
      </c>
      <c r="G39" s="115" t="s">
        <v>107</v>
      </c>
      <c r="H39" s="114" t="s">
        <v>107</v>
      </c>
      <c r="I39" s="142" t="s">
        <v>107</v>
      </c>
      <c r="J39" s="148" t="s">
        <v>107</v>
      </c>
      <c r="K39" s="133" t="str">
        <f t="shared" si="0"/>
        <v>-</v>
      </c>
      <c r="L39" s="113" t="s">
        <v>107</v>
      </c>
      <c r="M39" s="114" t="s">
        <v>107</v>
      </c>
      <c r="N39" s="114" t="s">
        <v>107</v>
      </c>
      <c r="O39" s="114" t="s">
        <v>107</v>
      </c>
      <c r="P39" s="142" t="s">
        <v>107</v>
      </c>
      <c r="Q39" s="148" t="s">
        <v>107</v>
      </c>
      <c r="R39" s="50" t="str">
        <f t="shared" si="1"/>
        <v>-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1"/>
      <c r="C40" s="48"/>
      <c r="D40" s="49" t="s">
        <v>94</v>
      </c>
      <c r="E40" s="113" t="s">
        <v>107</v>
      </c>
      <c r="F40" s="114" t="s">
        <v>107</v>
      </c>
      <c r="G40" s="115" t="s">
        <v>107</v>
      </c>
      <c r="H40" s="114" t="s">
        <v>107</v>
      </c>
      <c r="I40" s="142" t="s">
        <v>107</v>
      </c>
      <c r="J40" s="148" t="s">
        <v>107</v>
      </c>
      <c r="K40" s="133" t="str">
        <f aca="true" t="shared" si="6" ref="K40:K71">IF(U40=TRUE,"-",ROUND((H40-J40)/J40*100,2))</f>
        <v>-</v>
      </c>
      <c r="L40" s="113" t="s">
        <v>107</v>
      </c>
      <c r="M40" s="114" t="s">
        <v>107</v>
      </c>
      <c r="N40" s="114" t="s">
        <v>107</v>
      </c>
      <c r="O40" s="114" t="s">
        <v>107</v>
      </c>
      <c r="P40" s="142" t="s">
        <v>107</v>
      </c>
      <c r="Q40" s="148" t="s">
        <v>107</v>
      </c>
      <c r="R40" s="50" t="str">
        <f aca="true" t="shared" si="7" ref="R40:R71">IF(W40=TRUE,"-",ROUND((O40-Q40)/Q40*100,2))</f>
        <v>-</v>
      </c>
      <c r="T40" s="45" t="e">
        <f aca="true" t="shared" si="8" ref="T40:T62">ROUND((H40-J40)/J40*100,2)</f>
        <v>#VALUE!</v>
      </c>
      <c r="U40" s="45" t="b">
        <f aca="true" t="shared" si="9" ref="U40:U71">ISERROR(T40)</f>
        <v>1</v>
      </c>
      <c r="V40" s="45" t="e">
        <f aca="true" t="shared" si="10" ref="V40:V62">ROUND((O40-Q40)/Q40*100,2)</f>
        <v>#VALUE!</v>
      </c>
      <c r="W40" s="45" t="b">
        <f aca="true" t="shared" si="11" ref="W40:W71">ISERROR(V40)</f>
        <v>1</v>
      </c>
    </row>
    <row r="41" spans="2:23" s="45" customFormat="1" ht="12">
      <c r="B41" s="101"/>
      <c r="C41" s="48"/>
      <c r="D41" s="49" t="s">
        <v>93</v>
      </c>
      <c r="E41" s="113" t="s">
        <v>107</v>
      </c>
      <c r="F41" s="114" t="s">
        <v>107</v>
      </c>
      <c r="G41" s="115" t="s">
        <v>107</v>
      </c>
      <c r="H41" s="114" t="s">
        <v>107</v>
      </c>
      <c r="I41" s="142" t="s">
        <v>107</v>
      </c>
      <c r="J41" s="148" t="s">
        <v>107</v>
      </c>
      <c r="K41" s="133" t="str">
        <f t="shared" si="6"/>
        <v>-</v>
      </c>
      <c r="L41" s="113" t="s">
        <v>107</v>
      </c>
      <c r="M41" s="114" t="s">
        <v>107</v>
      </c>
      <c r="N41" s="114" t="s">
        <v>107</v>
      </c>
      <c r="O41" s="114" t="s">
        <v>107</v>
      </c>
      <c r="P41" s="142" t="s">
        <v>107</v>
      </c>
      <c r="Q41" s="148" t="s">
        <v>107</v>
      </c>
      <c r="R41" s="50" t="str">
        <f t="shared" si="7"/>
        <v>-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1"/>
      <c r="C42" s="222" t="s">
        <v>98</v>
      </c>
      <c r="D42" s="229"/>
      <c r="E42" s="119">
        <v>34.8</v>
      </c>
      <c r="F42" s="120">
        <v>274917</v>
      </c>
      <c r="G42" s="121" t="s">
        <v>136</v>
      </c>
      <c r="H42" s="120">
        <v>8100</v>
      </c>
      <c r="I42" s="144">
        <v>2.95</v>
      </c>
      <c r="J42" s="149">
        <v>6700</v>
      </c>
      <c r="K42" s="134">
        <f t="shared" si="6"/>
        <v>20.9</v>
      </c>
      <c r="L42" s="119">
        <v>34.8</v>
      </c>
      <c r="M42" s="120">
        <v>274917</v>
      </c>
      <c r="N42" s="120" t="s">
        <v>136</v>
      </c>
      <c r="O42" s="120">
        <v>4453</v>
      </c>
      <c r="P42" s="144">
        <v>1.62</v>
      </c>
      <c r="Q42" s="149">
        <v>4658</v>
      </c>
      <c r="R42" s="51">
        <f t="shared" si="7"/>
        <v>-4.4</v>
      </c>
      <c r="T42" s="45">
        <f t="shared" si="8"/>
        <v>20.9</v>
      </c>
      <c r="U42" s="45" t="b">
        <f t="shared" si="9"/>
        <v>0</v>
      </c>
      <c r="V42" s="45">
        <f t="shared" si="10"/>
        <v>-4.4</v>
      </c>
      <c r="W42" s="45" t="b">
        <f t="shared" si="11"/>
        <v>0</v>
      </c>
    </row>
    <row r="43" spans="2:23" s="45" customFormat="1" ht="12">
      <c r="B43" s="101"/>
      <c r="C43" s="222" t="s">
        <v>74</v>
      </c>
      <c r="D43" s="229"/>
      <c r="E43" s="119" t="s">
        <v>107</v>
      </c>
      <c r="F43" s="120" t="s">
        <v>107</v>
      </c>
      <c r="G43" s="121" t="s">
        <v>107</v>
      </c>
      <c r="H43" s="120" t="s">
        <v>107</v>
      </c>
      <c r="I43" s="144" t="s">
        <v>107</v>
      </c>
      <c r="J43" s="149" t="s">
        <v>107</v>
      </c>
      <c r="K43" s="134" t="str">
        <f t="shared" si="6"/>
        <v>-</v>
      </c>
      <c r="L43" s="119" t="s">
        <v>107</v>
      </c>
      <c r="M43" s="120" t="s">
        <v>107</v>
      </c>
      <c r="N43" s="120" t="s">
        <v>107</v>
      </c>
      <c r="O43" s="120" t="s">
        <v>107</v>
      </c>
      <c r="P43" s="144" t="s">
        <v>107</v>
      </c>
      <c r="Q43" s="149" t="s">
        <v>107</v>
      </c>
      <c r="R43" s="51" t="str">
        <f t="shared" si="7"/>
        <v>-</v>
      </c>
      <c r="T43" s="45" t="e">
        <f t="shared" si="8"/>
        <v>#VALUE!</v>
      </c>
      <c r="U43" s="45" t="b">
        <f t="shared" si="9"/>
        <v>1</v>
      </c>
      <c r="V43" s="45" t="e">
        <f t="shared" si="10"/>
        <v>#VALUE!</v>
      </c>
      <c r="W43" s="45" t="b">
        <f t="shared" si="11"/>
        <v>1</v>
      </c>
    </row>
    <row r="44" spans="2:23" s="45" customFormat="1" ht="12">
      <c r="B44" s="101"/>
      <c r="C44" s="222" t="s">
        <v>75</v>
      </c>
      <c r="D44" s="229"/>
      <c r="E44" s="119" t="s">
        <v>107</v>
      </c>
      <c r="F44" s="120" t="s">
        <v>107</v>
      </c>
      <c r="G44" s="121" t="s">
        <v>107</v>
      </c>
      <c r="H44" s="120" t="s">
        <v>107</v>
      </c>
      <c r="I44" s="144" t="s">
        <v>107</v>
      </c>
      <c r="J44" s="149" t="s">
        <v>107</v>
      </c>
      <c r="K44" s="134" t="str">
        <f t="shared" si="6"/>
        <v>-</v>
      </c>
      <c r="L44" s="119" t="s">
        <v>107</v>
      </c>
      <c r="M44" s="120" t="s">
        <v>107</v>
      </c>
      <c r="N44" s="120" t="s">
        <v>107</v>
      </c>
      <c r="O44" s="120" t="s">
        <v>107</v>
      </c>
      <c r="P44" s="144" t="s">
        <v>107</v>
      </c>
      <c r="Q44" s="149" t="s">
        <v>107</v>
      </c>
      <c r="R44" s="51" t="str">
        <f t="shared" si="7"/>
        <v>-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1"/>
      <c r="C45" s="222" t="s">
        <v>76</v>
      </c>
      <c r="D45" s="229"/>
      <c r="E45" s="119" t="s">
        <v>107</v>
      </c>
      <c r="F45" s="120" t="s">
        <v>107</v>
      </c>
      <c r="G45" s="121" t="s">
        <v>107</v>
      </c>
      <c r="H45" s="120" t="s">
        <v>107</v>
      </c>
      <c r="I45" s="144" t="s">
        <v>107</v>
      </c>
      <c r="J45" s="149" t="s">
        <v>107</v>
      </c>
      <c r="K45" s="134" t="str">
        <f t="shared" si="6"/>
        <v>-</v>
      </c>
      <c r="L45" s="119" t="s">
        <v>107</v>
      </c>
      <c r="M45" s="120" t="s">
        <v>107</v>
      </c>
      <c r="N45" s="120" t="s">
        <v>107</v>
      </c>
      <c r="O45" s="120" t="s">
        <v>107</v>
      </c>
      <c r="P45" s="144" t="s">
        <v>107</v>
      </c>
      <c r="Q45" s="149" t="s">
        <v>107</v>
      </c>
      <c r="R45" s="51" t="str">
        <f t="shared" si="7"/>
        <v>-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1"/>
      <c r="C46" s="222" t="s">
        <v>77</v>
      </c>
      <c r="D46" s="229"/>
      <c r="E46" s="119">
        <v>39</v>
      </c>
      <c r="F46" s="120">
        <v>198054</v>
      </c>
      <c r="G46" s="121" t="s">
        <v>138</v>
      </c>
      <c r="H46" s="120">
        <v>721</v>
      </c>
      <c r="I46" s="144">
        <v>0.36</v>
      </c>
      <c r="J46" s="149">
        <v>1760</v>
      </c>
      <c r="K46" s="134">
        <f t="shared" si="6"/>
        <v>-59.03</v>
      </c>
      <c r="L46" s="119">
        <v>39</v>
      </c>
      <c r="M46" s="120">
        <v>198054</v>
      </c>
      <c r="N46" s="120" t="s">
        <v>138</v>
      </c>
      <c r="O46" s="120">
        <v>721</v>
      </c>
      <c r="P46" s="144">
        <v>0.36</v>
      </c>
      <c r="Q46" s="149">
        <v>760</v>
      </c>
      <c r="R46" s="51">
        <f t="shared" si="7"/>
        <v>-5.13</v>
      </c>
      <c r="T46" s="45">
        <f t="shared" si="8"/>
        <v>-59.03</v>
      </c>
      <c r="U46" s="45" t="b">
        <f t="shared" si="9"/>
        <v>0</v>
      </c>
      <c r="V46" s="45">
        <f t="shared" si="10"/>
        <v>-5.13</v>
      </c>
      <c r="W46" s="45" t="b">
        <f t="shared" si="11"/>
        <v>0</v>
      </c>
    </row>
    <row r="47" spans="2:23" s="45" customFormat="1" ht="12">
      <c r="B47" s="101"/>
      <c r="C47" s="222" t="s">
        <v>78</v>
      </c>
      <c r="D47" s="229"/>
      <c r="E47" s="119" t="s">
        <v>107</v>
      </c>
      <c r="F47" s="120" t="s">
        <v>107</v>
      </c>
      <c r="G47" s="121" t="s">
        <v>107</v>
      </c>
      <c r="H47" s="120" t="s">
        <v>107</v>
      </c>
      <c r="I47" s="144" t="s">
        <v>107</v>
      </c>
      <c r="J47" s="149" t="s">
        <v>107</v>
      </c>
      <c r="K47" s="134" t="str">
        <f t="shared" si="6"/>
        <v>-</v>
      </c>
      <c r="L47" s="119" t="s">
        <v>107</v>
      </c>
      <c r="M47" s="120" t="s">
        <v>107</v>
      </c>
      <c r="N47" s="120" t="s">
        <v>107</v>
      </c>
      <c r="O47" s="120" t="s">
        <v>107</v>
      </c>
      <c r="P47" s="144" t="s">
        <v>107</v>
      </c>
      <c r="Q47" s="149" t="s">
        <v>107</v>
      </c>
      <c r="R47" s="51" t="str">
        <f t="shared" si="7"/>
        <v>-</v>
      </c>
      <c r="T47" s="45" t="e">
        <f t="shared" si="8"/>
        <v>#VALUE!</v>
      </c>
      <c r="U47" s="45" t="b">
        <f t="shared" si="9"/>
        <v>1</v>
      </c>
      <c r="V47" s="45" t="e">
        <f t="shared" si="10"/>
        <v>#VALUE!</v>
      </c>
      <c r="W47" s="45" t="b">
        <f t="shared" si="11"/>
        <v>1</v>
      </c>
    </row>
    <row r="48" spans="2:23" s="45" customFormat="1" ht="12.75" thickBot="1">
      <c r="B48" s="101"/>
      <c r="C48" s="232" t="s">
        <v>79</v>
      </c>
      <c r="D48" s="233"/>
      <c r="E48" s="113">
        <v>33.1</v>
      </c>
      <c r="F48" s="114">
        <v>246382</v>
      </c>
      <c r="G48" s="115" t="s">
        <v>136</v>
      </c>
      <c r="H48" s="114">
        <v>4697</v>
      </c>
      <c r="I48" s="142">
        <v>1.91</v>
      </c>
      <c r="J48" s="148">
        <v>6645</v>
      </c>
      <c r="K48" s="133">
        <f t="shared" si="6"/>
        <v>-29.32</v>
      </c>
      <c r="L48" s="113">
        <v>33.1</v>
      </c>
      <c r="M48" s="114">
        <v>246382</v>
      </c>
      <c r="N48" s="114" t="s">
        <v>136</v>
      </c>
      <c r="O48" s="114">
        <v>3643</v>
      </c>
      <c r="P48" s="142">
        <v>1.48</v>
      </c>
      <c r="Q48" s="148">
        <v>5799</v>
      </c>
      <c r="R48" s="50">
        <f t="shared" si="7"/>
        <v>-37.18</v>
      </c>
      <c r="T48" s="45">
        <f t="shared" si="8"/>
        <v>-29.32</v>
      </c>
      <c r="U48" s="45" t="b">
        <f t="shared" si="9"/>
        <v>0</v>
      </c>
      <c r="V48" s="45">
        <f t="shared" si="10"/>
        <v>-37.18</v>
      </c>
      <c r="W48" s="45" t="b">
        <f t="shared" si="11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39.4</v>
      </c>
      <c r="F49" s="123">
        <v>316035</v>
      </c>
      <c r="G49" s="124">
        <v>10</v>
      </c>
      <c r="H49" s="123">
        <v>8319</v>
      </c>
      <c r="I49" s="145">
        <v>2.63</v>
      </c>
      <c r="J49" s="150">
        <v>6920</v>
      </c>
      <c r="K49" s="135">
        <f t="shared" si="6"/>
        <v>20.22</v>
      </c>
      <c r="L49" s="122">
        <v>39.4</v>
      </c>
      <c r="M49" s="123">
        <v>313328</v>
      </c>
      <c r="N49" s="123">
        <v>8</v>
      </c>
      <c r="O49" s="123">
        <v>4043</v>
      </c>
      <c r="P49" s="145">
        <v>1.29</v>
      </c>
      <c r="Q49" s="150">
        <v>5808</v>
      </c>
      <c r="R49" s="54">
        <f t="shared" si="7"/>
        <v>-30.39</v>
      </c>
      <c r="T49" s="45">
        <f t="shared" si="8"/>
        <v>20.22</v>
      </c>
      <c r="U49" s="45" t="b">
        <f t="shared" si="9"/>
        <v>0</v>
      </c>
      <c r="V49" s="45">
        <f t="shared" si="10"/>
        <v>-30.39</v>
      </c>
      <c r="W49" s="45" t="b">
        <f t="shared" si="11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37.7</v>
      </c>
      <c r="F50" s="120">
        <v>279678</v>
      </c>
      <c r="G50" s="121">
        <v>26</v>
      </c>
      <c r="H50" s="120">
        <v>6478</v>
      </c>
      <c r="I50" s="144">
        <v>2.32</v>
      </c>
      <c r="J50" s="149">
        <v>6028</v>
      </c>
      <c r="K50" s="134">
        <f t="shared" si="6"/>
        <v>7.47</v>
      </c>
      <c r="L50" s="119">
        <v>37.7</v>
      </c>
      <c r="M50" s="120">
        <v>279678</v>
      </c>
      <c r="N50" s="120">
        <v>26</v>
      </c>
      <c r="O50" s="120">
        <v>3845</v>
      </c>
      <c r="P50" s="144">
        <v>1.37</v>
      </c>
      <c r="Q50" s="149">
        <v>5067</v>
      </c>
      <c r="R50" s="51">
        <f t="shared" si="7"/>
        <v>-24.12</v>
      </c>
      <c r="T50" s="45">
        <f t="shared" si="8"/>
        <v>7.47</v>
      </c>
      <c r="U50" s="45" t="b">
        <f t="shared" si="9"/>
        <v>0</v>
      </c>
      <c r="V50" s="45">
        <f t="shared" si="10"/>
        <v>-24.12</v>
      </c>
      <c r="W50" s="45" t="b">
        <f t="shared" si="11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37</v>
      </c>
      <c r="F51" s="120">
        <v>272019</v>
      </c>
      <c r="G51" s="121">
        <v>11</v>
      </c>
      <c r="H51" s="120">
        <v>6615</v>
      </c>
      <c r="I51" s="144">
        <v>2.43</v>
      </c>
      <c r="J51" s="149">
        <v>6184</v>
      </c>
      <c r="K51" s="134">
        <f t="shared" si="6"/>
        <v>6.97</v>
      </c>
      <c r="L51" s="119">
        <v>37</v>
      </c>
      <c r="M51" s="120">
        <v>272019</v>
      </c>
      <c r="N51" s="120">
        <v>11</v>
      </c>
      <c r="O51" s="120">
        <v>4528</v>
      </c>
      <c r="P51" s="144">
        <v>1.66</v>
      </c>
      <c r="Q51" s="149">
        <v>5235</v>
      </c>
      <c r="R51" s="51">
        <f t="shared" si="7"/>
        <v>-13.51</v>
      </c>
      <c r="T51" s="45">
        <f t="shared" si="8"/>
        <v>6.97</v>
      </c>
      <c r="U51" s="45" t="b">
        <f t="shared" si="9"/>
        <v>0</v>
      </c>
      <c r="V51" s="45">
        <f t="shared" si="10"/>
        <v>-13.51</v>
      </c>
      <c r="W51" s="45" t="b">
        <f t="shared" si="11"/>
        <v>0</v>
      </c>
    </row>
    <row r="52" spans="2:23" s="45" customFormat="1" ht="12">
      <c r="B52" s="101"/>
      <c r="C52" s="106"/>
      <c r="D52" s="55" t="s">
        <v>20</v>
      </c>
      <c r="E52" s="119">
        <v>38.1</v>
      </c>
      <c r="F52" s="120">
        <v>244180</v>
      </c>
      <c r="G52" s="121">
        <v>15</v>
      </c>
      <c r="H52" s="120">
        <v>7685</v>
      </c>
      <c r="I52" s="144">
        <v>3.15</v>
      </c>
      <c r="J52" s="149">
        <v>8483</v>
      </c>
      <c r="K52" s="134">
        <f t="shared" si="6"/>
        <v>-9.41</v>
      </c>
      <c r="L52" s="119">
        <v>36.5</v>
      </c>
      <c r="M52" s="120">
        <v>252247</v>
      </c>
      <c r="N52" s="120">
        <v>13</v>
      </c>
      <c r="O52" s="120">
        <v>3364</v>
      </c>
      <c r="P52" s="144">
        <v>1.33</v>
      </c>
      <c r="Q52" s="149">
        <v>4493</v>
      </c>
      <c r="R52" s="51">
        <f t="shared" si="7"/>
        <v>-25.13</v>
      </c>
      <c r="T52" s="45">
        <f t="shared" si="8"/>
        <v>-9.41</v>
      </c>
      <c r="U52" s="45" t="b">
        <f t="shared" si="9"/>
        <v>0</v>
      </c>
      <c r="V52" s="45">
        <f t="shared" si="10"/>
        <v>-25.13</v>
      </c>
      <c r="W52" s="45" t="b">
        <f t="shared" si="11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37.9</v>
      </c>
      <c r="F53" s="120">
        <v>275595</v>
      </c>
      <c r="G53" s="121">
        <v>62</v>
      </c>
      <c r="H53" s="120">
        <v>7091</v>
      </c>
      <c r="I53" s="144">
        <v>2.57</v>
      </c>
      <c r="J53" s="149">
        <v>6879</v>
      </c>
      <c r="K53" s="134">
        <f t="shared" si="6"/>
        <v>3.08</v>
      </c>
      <c r="L53" s="119">
        <v>37.5</v>
      </c>
      <c r="M53" s="120">
        <v>276718</v>
      </c>
      <c r="N53" s="120">
        <v>58</v>
      </c>
      <c r="O53" s="120">
        <v>3894</v>
      </c>
      <c r="P53" s="144">
        <v>1.41</v>
      </c>
      <c r="Q53" s="149">
        <v>5003</v>
      </c>
      <c r="R53" s="51">
        <f t="shared" si="7"/>
        <v>-22.17</v>
      </c>
      <c r="T53" s="45">
        <f t="shared" si="8"/>
        <v>3.08</v>
      </c>
      <c r="U53" s="45" t="b">
        <f t="shared" si="9"/>
        <v>0</v>
      </c>
      <c r="V53" s="45">
        <f t="shared" si="10"/>
        <v>-22.17</v>
      </c>
      <c r="W53" s="45" t="b">
        <f t="shared" si="11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37.2</v>
      </c>
      <c r="F54" s="120">
        <v>241901</v>
      </c>
      <c r="G54" s="121">
        <v>42</v>
      </c>
      <c r="H54" s="120">
        <v>5412</v>
      </c>
      <c r="I54" s="144">
        <v>2.24</v>
      </c>
      <c r="J54" s="149">
        <v>5792</v>
      </c>
      <c r="K54" s="134">
        <f t="shared" si="6"/>
        <v>-6.56</v>
      </c>
      <c r="L54" s="119">
        <v>37.2</v>
      </c>
      <c r="M54" s="120">
        <v>241975</v>
      </c>
      <c r="N54" s="120">
        <v>40</v>
      </c>
      <c r="O54" s="120">
        <v>2893</v>
      </c>
      <c r="P54" s="144">
        <v>1.2</v>
      </c>
      <c r="Q54" s="149">
        <v>4114</v>
      </c>
      <c r="R54" s="51">
        <f t="shared" si="7"/>
        <v>-29.68</v>
      </c>
      <c r="T54" s="45">
        <f t="shared" si="8"/>
        <v>-6.56</v>
      </c>
      <c r="U54" s="45" t="b">
        <f t="shared" si="9"/>
        <v>0</v>
      </c>
      <c r="V54" s="45">
        <f t="shared" si="10"/>
        <v>-29.68</v>
      </c>
      <c r="W54" s="45" t="b">
        <f t="shared" si="11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42.4</v>
      </c>
      <c r="F55" s="120">
        <v>243384</v>
      </c>
      <c r="G55" s="121">
        <v>7</v>
      </c>
      <c r="H55" s="120">
        <v>3472</v>
      </c>
      <c r="I55" s="144">
        <v>1.43</v>
      </c>
      <c r="J55" s="149">
        <v>6604</v>
      </c>
      <c r="K55" s="134">
        <f t="shared" si="6"/>
        <v>-47.43</v>
      </c>
      <c r="L55" s="119">
        <v>42.4</v>
      </c>
      <c r="M55" s="120">
        <v>243384</v>
      </c>
      <c r="N55" s="120">
        <v>7</v>
      </c>
      <c r="O55" s="120">
        <v>1576</v>
      </c>
      <c r="P55" s="144">
        <v>0.65</v>
      </c>
      <c r="Q55" s="149">
        <v>3988</v>
      </c>
      <c r="R55" s="51">
        <f t="shared" si="7"/>
        <v>-60.48</v>
      </c>
      <c r="T55" s="45">
        <f t="shared" si="8"/>
        <v>-47.43</v>
      </c>
      <c r="U55" s="45" t="b">
        <f t="shared" si="9"/>
        <v>0</v>
      </c>
      <c r="V55" s="45">
        <f t="shared" si="10"/>
        <v>-60.48</v>
      </c>
      <c r="W55" s="45" t="b">
        <f t="shared" si="11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52.4</v>
      </c>
      <c r="F56" s="120">
        <v>264601</v>
      </c>
      <c r="G56" s="121" t="s">
        <v>136</v>
      </c>
      <c r="H56" s="120">
        <v>8550</v>
      </c>
      <c r="I56" s="144">
        <v>3.23</v>
      </c>
      <c r="J56" s="149">
        <v>13500</v>
      </c>
      <c r="K56" s="134">
        <f t="shared" si="6"/>
        <v>-36.67</v>
      </c>
      <c r="L56" s="119">
        <v>52.4</v>
      </c>
      <c r="M56" s="120">
        <v>264601</v>
      </c>
      <c r="N56" s="120" t="s">
        <v>118</v>
      </c>
      <c r="O56" s="120">
        <v>2200</v>
      </c>
      <c r="P56" s="144">
        <v>0.83</v>
      </c>
      <c r="Q56" s="149">
        <v>2853</v>
      </c>
      <c r="R56" s="51">
        <f t="shared" si="7"/>
        <v>-22.89</v>
      </c>
      <c r="T56" s="45">
        <f t="shared" si="8"/>
        <v>-36.67</v>
      </c>
      <c r="U56" s="45" t="b">
        <f t="shared" si="9"/>
        <v>0</v>
      </c>
      <c r="V56" s="45">
        <f t="shared" si="10"/>
        <v>-22.89</v>
      </c>
      <c r="W56" s="45" t="b">
        <f t="shared" si="11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38.5</v>
      </c>
      <c r="F57" s="120">
        <v>242994</v>
      </c>
      <c r="G57" s="121">
        <v>51</v>
      </c>
      <c r="H57" s="120">
        <v>5269</v>
      </c>
      <c r="I57" s="144">
        <v>2.17</v>
      </c>
      <c r="J57" s="149">
        <v>6288</v>
      </c>
      <c r="K57" s="134">
        <f t="shared" si="6"/>
        <v>-16.21</v>
      </c>
      <c r="L57" s="119">
        <v>38.6</v>
      </c>
      <c r="M57" s="120">
        <v>243099</v>
      </c>
      <c r="N57" s="120">
        <v>49</v>
      </c>
      <c r="O57" s="120">
        <v>2676</v>
      </c>
      <c r="P57" s="144">
        <v>1.1</v>
      </c>
      <c r="Q57" s="149">
        <v>4033</v>
      </c>
      <c r="R57" s="51">
        <f t="shared" si="7"/>
        <v>-33.65</v>
      </c>
      <c r="T57" s="45">
        <f t="shared" si="8"/>
        <v>-16.21</v>
      </c>
      <c r="U57" s="45" t="b">
        <f t="shared" si="9"/>
        <v>0</v>
      </c>
      <c r="V57" s="45">
        <f t="shared" si="10"/>
        <v>-33.65</v>
      </c>
      <c r="W57" s="45" t="b">
        <f t="shared" si="11"/>
        <v>0</v>
      </c>
    </row>
    <row r="58" spans="2:23" s="45" customFormat="1" ht="12.75" thickBot="1">
      <c r="B58" s="99"/>
      <c r="C58" s="230" t="s">
        <v>28</v>
      </c>
      <c r="D58" s="231"/>
      <c r="E58" s="125">
        <v>37</v>
      </c>
      <c r="F58" s="126">
        <v>226256</v>
      </c>
      <c r="G58" s="127" t="s">
        <v>136</v>
      </c>
      <c r="H58" s="126">
        <v>9000</v>
      </c>
      <c r="I58" s="146">
        <v>3.98</v>
      </c>
      <c r="J58" s="151">
        <v>7250</v>
      </c>
      <c r="K58" s="136">
        <f t="shared" si="6"/>
        <v>24.14</v>
      </c>
      <c r="L58" s="125">
        <v>37</v>
      </c>
      <c r="M58" s="126">
        <v>226256</v>
      </c>
      <c r="N58" s="126" t="s">
        <v>118</v>
      </c>
      <c r="O58" s="126">
        <v>0</v>
      </c>
      <c r="P58" s="146">
        <v>0</v>
      </c>
      <c r="Q58" s="151">
        <v>3759</v>
      </c>
      <c r="R58" s="56">
        <f t="shared" si="7"/>
        <v>-100</v>
      </c>
      <c r="T58" s="45">
        <f t="shared" si="8"/>
        <v>24.14</v>
      </c>
      <c r="U58" s="45" t="b">
        <f t="shared" si="9"/>
        <v>0</v>
      </c>
      <c r="V58" s="45">
        <f t="shared" si="10"/>
        <v>-100</v>
      </c>
      <c r="W58" s="45" t="b">
        <f t="shared" si="11"/>
        <v>0</v>
      </c>
    </row>
    <row r="59" spans="2:23" s="45" customFormat="1" ht="12">
      <c r="B59" s="100" t="s">
        <v>29</v>
      </c>
      <c r="C59" s="214" t="s">
        <v>30</v>
      </c>
      <c r="D59" s="215"/>
      <c r="E59" s="122" t="s">
        <v>107</v>
      </c>
      <c r="F59" s="123" t="s">
        <v>107</v>
      </c>
      <c r="G59" s="124" t="s">
        <v>107</v>
      </c>
      <c r="H59" s="123" t="s">
        <v>107</v>
      </c>
      <c r="I59" s="145" t="s">
        <v>107</v>
      </c>
      <c r="J59" s="150" t="s">
        <v>107</v>
      </c>
      <c r="K59" s="135" t="str">
        <f t="shared" si="6"/>
        <v>-</v>
      </c>
      <c r="L59" s="122" t="s">
        <v>107</v>
      </c>
      <c r="M59" s="123" t="s">
        <v>107</v>
      </c>
      <c r="N59" s="123" t="s">
        <v>107</v>
      </c>
      <c r="O59" s="123" t="s">
        <v>107</v>
      </c>
      <c r="P59" s="145" t="s">
        <v>107</v>
      </c>
      <c r="Q59" s="150" t="s">
        <v>107</v>
      </c>
      <c r="R59" s="54" t="str">
        <f t="shared" si="7"/>
        <v>-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1" t="s">
        <v>31</v>
      </c>
      <c r="C60" s="216" t="s">
        <v>32</v>
      </c>
      <c r="D60" s="217"/>
      <c r="E60" s="119" t="s">
        <v>107</v>
      </c>
      <c r="F60" s="120" t="s">
        <v>107</v>
      </c>
      <c r="G60" s="121" t="s">
        <v>107</v>
      </c>
      <c r="H60" s="120" t="s">
        <v>107</v>
      </c>
      <c r="I60" s="144" t="s">
        <v>107</v>
      </c>
      <c r="J60" s="149" t="s">
        <v>107</v>
      </c>
      <c r="K60" s="134" t="str">
        <f t="shared" si="6"/>
        <v>-</v>
      </c>
      <c r="L60" s="119" t="s">
        <v>107</v>
      </c>
      <c r="M60" s="120" t="s">
        <v>107</v>
      </c>
      <c r="N60" s="120" t="s">
        <v>107</v>
      </c>
      <c r="O60" s="120" t="s">
        <v>107</v>
      </c>
      <c r="P60" s="144" t="s">
        <v>107</v>
      </c>
      <c r="Q60" s="149" t="s">
        <v>107</v>
      </c>
      <c r="R60" s="51" t="str">
        <f t="shared" si="7"/>
        <v>-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99" t="s">
        <v>12</v>
      </c>
      <c r="C61" s="212" t="s">
        <v>33</v>
      </c>
      <c r="D61" s="213"/>
      <c r="E61" s="125" t="s">
        <v>107</v>
      </c>
      <c r="F61" s="126" t="s">
        <v>107</v>
      </c>
      <c r="G61" s="127" t="s">
        <v>107</v>
      </c>
      <c r="H61" s="126" t="s">
        <v>107</v>
      </c>
      <c r="I61" s="146" t="s">
        <v>107</v>
      </c>
      <c r="J61" s="151" t="s">
        <v>107</v>
      </c>
      <c r="K61" s="136" t="str">
        <f t="shared" si="6"/>
        <v>-</v>
      </c>
      <c r="L61" s="125" t="s">
        <v>107</v>
      </c>
      <c r="M61" s="126" t="s">
        <v>107</v>
      </c>
      <c r="N61" s="126" t="s">
        <v>107</v>
      </c>
      <c r="O61" s="126" t="s">
        <v>107</v>
      </c>
      <c r="P61" s="146" t="s">
        <v>107</v>
      </c>
      <c r="Q61" s="151" t="s">
        <v>107</v>
      </c>
      <c r="R61" s="56" t="str">
        <f t="shared" si="7"/>
        <v>-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2" t="s">
        <v>34</v>
      </c>
      <c r="C62" s="103"/>
      <c r="D62" s="103"/>
      <c r="E62" s="128">
        <v>38.2</v>
      </c>
      <c r="F62" s="129">
        <v>260578</v>
      </c>
      <c r="G62" s="130">
        <v>114</v>
      </c>
      <c r="H62" s="129">
        <v>6292</v>
      </c>
      <c r="I62" s="131">
        <v>2.41</v>
      </c>
      <c r="J62" s="152">
        <v>6617</v>
      </c>
      <c r="K62" s="137">
        <f t="shared" si="6"/>
        <v>-4.91</v>
      </c>
      <c r="L62" s="128">
        <v>38</v>
      </c>
      <c r="M62" s="129">
        <v>260998</v>
      </c>
      <c r="N62" s="129">
        <v>108</v>
      </c>
      <c r="O62" s="129">
        <v>3306</v>
      </c>
      <c r="P62" s="131">
        <v>1.27</v>
      </c>
      <c r="Q62" s="292">
        <v>4543</v>
      </c>
      <c r="R62" s="57">
        <f t="shared" si="7"/>
        <v>-27.23</v>
      </c>
      <c r="T62" s="45">
        <f t="shared" si="8"/>
        <v>-4.91</v>
      </c>
      <c r="U62" s="45" t="b">
        <f t="shared" si="9"/>
        <v>0</v>
      </c>
      <c r="V62" s="45">
        <f t="shared" si="10"/>
        <v>-27.23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153</v>
      </c>
    </row>
    <row r="2" spans="1:15" ht="14.25" thickBot="1">
      <c r="A2" s="251" t="s">
        <v>43</v>
      </c>
      <c r="B2" s="254" t="s">
        <v>44</v>
      </c>
      <c r="C2" s="255"/>
      <c r="D2" s="255"/>
      <c r="E2" s="255"/>
      <c r="F2" s="255"/>
      <c r="G2" s="256"/>
      <c r="H2" s="257"/>
      <c r="I2" s="255" t="s">
        <v>36</v>
      </c>
      <c r="J2" s="255"/>
      <c r="K2" s="255"/>
      <c r="L2" s="255"/>
      <c r="M2" s="255"/>
      <c r="N2" s="256"/>
      <c r="O2" s="257"/>
    </row>
    <row r="3" spans="1:15" ht="13.5">
      <c r="A3" s="252"/>
      <c r="B3" s="31"/>
      <c r="C3" s="32"/>
      <c r="D3" s="32"/>
      <c r="E3" s="32"/>
      <c r="F3" s="32"/>
      <c r="G3" s="258" t="s">
        <v>48</v>
      </c>
      <c r="H3" s="259"/>
      <c r="I3" s="32"/>
      <c r="J3" s="32"/>
      <c r="K3" s="32"/>
      <c r="L3" s="32"/>
      <c r="M3" s="32"/>
      <c r="N3" s="260" t="s">
        <v>48</v>
      </c>
      <c r="O3" s="261"/>
    </row>
    <row r="4" spans="1:15" ht="52.5" customHeight="1" thickBot="1">
      <c r="A4" s="253"/>
      <c r="B4" s="33" t="s">
        <v>69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53">
        <v>38</v>
      </c>
      <c r="C5" s="154">
        <v>265249</v>
      </c>
      <c r="D5" s="154">
        <v>145</v>
      </c>
      <c r="E5" s="154">
        <v>13266</v>
      </c>
      <c r="F5" s="155">
        <v>5</v>
      </c>
      <c r="G5" s="156">
        <v>12421</v>
      </c>
      <c r="H5" s="157">
        <f aca="true" t="shared" si="0" ref="H5:H16">ROUND((E5-G5)/G5*100,2)</f>
        <v>6.8</v>
      </c>
      <c r="I5" s="158" t="s">
        <v>107</v>
      </c>
      <c r="J5" s="159" t="s">
        <v>107</v>
      </c>
      <c r="K5" s="160">
        <v>137</v>
      </c>
      <c r="L5" s="154">
        <v>5338</v>
      </c>
      <c r="M5" s="161">
        <v>2.01</v>
      </c>
      <c r="N5" s="156">
        <v>6372</v>
      </c>
      <c r="O5" s="162">
        <f aca="true" t="shared" si="1" ref="O5:O16">ROUND((L5-N5)/N5*100,2)</f>
        <v>-16.23</v>
      </c>
    </row>
    <row r="6" spans="1:15" ht="13.5">
      <c r="A6" s="38" t="s">
        <v>56</v>
      </c>
      <c r="B6" s="153">
        <v>38.2</v>
      </c>
      <c r="C6" s="154">
        <v>263845</v>
      </c>
      <c r="D6" s="154">
        <v>133</v>
      </c>
      <c r="E6" s="154">
        <v>8564</v>
      </c>
      <c r="F6" s="155">
        <v>3.25</v>
      </c>
      <c r="G6" s="156">
        <v>13266</v>
      </c>
      <c r="H6" s="157">
        <f t="shared" si="0"/>
        <v>-35.44</v>
      </c>
      <c r="I6" s="158" t="s">
        <v>107</v>
      </c>
      <c r="J6" s="159" t="s">
        <v>107</v>
      </c>
      <c r="K6" s="160">
        <v>126</v>
      </c>
      <c r="L6" s="154">
        <v>5359</v>
      </c>
      <c r="M6" s="161">
        <v>2.03</v>
      </c>
      <c r="N6" s="156">
        <v>5338</v>
      </c>
      <c r="O6" s="162">
        <f t="shared" si="1"/>
        <v>0.39</v>
      </c>
    </row>
    <row r="7" spans="1:15" ht="13.5">
      <c r="A7" s="38" t="s">
        <v>57</v>
      </c>
      <c r="B7" s="153">
        <v>37.8</v>
      </c>
      <c r="C7" s="154">
        <v>261870</v>
      </c>
      <c r="D7" s="154">
        <v>135</v>
      </c>
      <c r="E7" s="154">
        <v>8081</v>
      </c>
      <c r="F7" s="155">
        <v>3.09</v>
      </c>
      <c r="G7" s="156">
        <v>8564</v>
      </c>
      <c r="H7" s="157">
        <f t="shared" si="0"/>
        <v>-5.64</v>
      </c>
      <c r="I7" s="158" t="s">
        <v>107</v>
      </c>
      <c r="J7" s="159" t="s">
        <v>107</v>
      </c>
      <c r="K7" s="160">
        <v>131</v>
      </c>
      <c r="L7" s="154">
        <v>5000</v>
      </c>
      <c r="M7" s="161">
        <v>1.91</v>
      </c>
      <c r="N7" s="156">
        <v>5359</v>
      </c>
      <c r="O7" s="162">
        <f t="shared" si="1"/>
        <v>-6.7</v>
      </c>
    </row>
    <row r="8" spans="1:15" ht="13.5">
      <c r="A8" s="38" t="s">
        <v>58</v>
      </c>
      <c r="B8" s="153">
        <v>38</v>
      </c>
      <c r="C8" s="154">
        <v>262816</v>
      </c>
      <c r="D8" s="154">
        <v>131</v>
      </c>
      <c r="E8" s="154">
        <v>5942</v>
      </c>
      <c r="F8" s="155">
        <v>2.26</v>
      </c>
      <c r="G8" s="156">
        <v>8081</v>
      </c>
      <c r="H8" s="157">
        <f t="shared" si="0"/>
        <v>-26.47</v>
      </c>
      <c r="I8" s="158" t="s">
        <v>107</v>
      </c>
      <c r="J8" s="159" t="s">
        <v>107</v>
      </c>
      <c r="K8" s="160">
        <v>124</v>
      </c>
      <c r="L8" s="154">
        <v>3711</v>
      </c>
      <c r="M8" s="161">
        <v>1.41</v>
      </c>
      <c r="N8" s="156">
        <v>5000</v>
      </c>
      <c r="O8" s="162">
        <f t="shared" si="1"/>
        <v>-25.78</v>
      </c>
    </row>
    <row r="9" spans="1:15" ht="13.5">
      <c r="A9" s="38" t="s">
        <v>59</v>
      </c>
      <c r="B9" s="163">
        <v>38.1</v>
      </c>
      <c r="C9" s="164">
        <v>262605</v>
      </c>
      <c r="D9" s="165">
        <v>132</v>
      </c>
      <c r="E9" s="164">
        <v>5013</v>
      </c>
      <c r="F9" s="166">
        <v>1.91</v>
      </c>
      <c r="G9" s="167">
        <v>5942</v>
      </c>
      <c r="H9" s="168">
        <f t="shared" si="0"/>
        <v>-15.63</v>
      </c>
      <c r="I9" s="169" t="s">
        <v>107</v>
      </c>
      <c r="J9" s="170" t="s">
        <v>107</v>
      </c>
      <c r="K9" s="171">
        <v>128</v>
      </c>
      <c r="L9" s="164">
        <v>3545</v>
      </c>
      <c r="M9" s="172">
        <v>1.35</v>
      </c>
      <c r="N9" s="167">
        <v>3711</v>
      </c>
      <c r="O9" s="162">
        <f t="shared" si="1"/>
        <v>-4.47</v>
      </c>
    </row>
    <row r="10" spans="1:15" ht="13.5">
      <c r="A10" s="38" t="s">
        <v>60</v>
      </c>
      <c r="B10" s="153">
        <v>38.7</v>
      </c>
      <c r="C10" s="154">
        <v>261332</v>
      </c>
      <c r="D10" s="154">
        <v>124</v>
      </c>
      <c r="E10" s="154">
        <v>6096</v>
      </c>
      <c r="F10" s="166">
        <v>2.33</v>
      </c>
      <c r="G10" s="167">
        <v>5013</v>
      </c>
      <c r="H10" s="157">
        <f t="shared" si="0"/>
        <v>21.6</v>
      </c>
      <c r="I10" s="169" t="s">
        <v>107</v>
      </c>
      <c r="J10" s="170" t="s">
        <v>107</v>
      </c>
      <c r="K10" s="171">
        <v>122</v>
      </c>
      <c r="L10" s="164">
        <v>3781</v>
      </c>
      <c r="M10" s="172">
        <v>1.45</v>
      </c>
      <c r="N10" s="167">
        <v>3545</v>
      </c>
      <c r="O10" s="162">
        <f t="shared" si="1"/>
        <v>6.66</v>
      </c>
    </row>
    <row r="11" spans="1:15" ht="13.5">
      <c r="A11" s="38" t="s">
        <v>140</v>
      </c>
      <c r="B11" s="153">
        <v>38.2</v>
      </c>
      <c r="C11" s="154">
        <v>258744</v>
      </c>
      <c r="D11" s="154">
        <v>116</v>
      </c>
      <c r="E11" s="154">
        <v>5603</v>
      </c>
      <c r="F11" s="155">
        <v>2.17</v>
      </c>
      <c r="G11" s="156">
        <v>6096</v>
      </c>
      <c r="H11" s="157">
        <f t="shared" si="0"/>
        <v>-8.09</v>
      </c>
      <c r="I11" s="158" t="s">
        <v>107</v>
      </c>
      <c r="J11" s="159" t="s">
        <v>107</v>
      </c>
      <c r="K11" s="160">
        <v>113</v>
      </c>
      <c r="L11" s="154">
        <v>4090</v>
      </c>
      <c r="M11" s="161">
        <v>1.58</v>
      </c>
      <c r="N11" s="156">
        <v>3781</v>
      </c>
      <c r="O11" s="162">
        <f t="shared" si="1"/>
        <v>8.17</v>
      </c>
    </row>
    <row r="12" spans="1:15" ht="13.5">
      <c r="A12" s="38" t="s">
        <v>141</v>
      </c>
      <c r="B12" s="173">
        <v>38.1</v>
      </c>
      <c r="C12" s="154">
        <v>263303</v>
      </c>
      <c r="D12" s="154">
        <v>115</v>
      </c>
      <c r="E12" s="154">
        <v>6159</v>
      </c>
      <c r="F12" s="155">
        <v>2.34</v>
      </c>
      <c r="G12" s="156">
        <v>5603</v>
      </c>
      <c r="H12" s="157">
        <f t="shared" si="0"/>
        <v>9.92</v>
      </c>
      <c r="I12" s="293">
        <v>38.3</v>
      </c>
      <c r="J12" s="174">
        <v>263971</v>
      </c>
      <c r="K12" s="175">
        <v>112</v>
      </c>
      <c r="L12" s="154">
        <v>4676</v>
      </c>
      <c r="M12" s="161">
        <v>1.77</v>
      </c>
      <c r="N12" s="156">
        <v>4090</v>
      </c>
      <c r="O12" s="162">
        <f t="shared" si="1"/>
        <v>14.33</v>
      </c>
    </row>
    <row r="13" spans="1:15" ht="13.5">
      <c r="A13" s="109" t="s">
        <v>142</v>
      </c>
      <c r="B13" s="195">
        <v>38.2</v>
      </c>
      <c r="C13" s="196">
        <v>262965</v>
      </c>
      <c r="D13" s="196">
        <v>110</v>
      </c>
      <c r="E13" s="196">
        <v>6498</v>
      </c>
      <c r="F13" s="197">
        <v>2.47</v>
      </c>
      <c r="G13" s="198">
        <v>6159</v>
      </c>
      <c r="H13" s="199">
        <f t="shared" si="0"/>
        <v>5.5</v>
      </c>
      <c r="I13" s="294">
        <v>38.2</v>
      </c>
      <c r="J13" s="201">
        <v>262511</v>
      </c>
      <c r="K13" s="202">
        <v>108</v>
      </c>
      <c r="L13" s="196">
        <v>4747</v>
      </c>
      <c r="M13" s="203">
        <v>1.81</v>
      </c>
      <c r="N13" s="198">
        <v>4676</v>
      </c>
      <c r="O13" s="204">
        <f t="shared" si="1"/>
        <v>1.52</v>
      </c>
    </row>
    <row r="14" spans="1:15" ht="14.25" thickBot="1">
      <c r="A14" s="109" t="s">
        <v>108</v>
      </c>
      <c r="B14" s="176">
        <v>38.1</v>
      </c>
      <c r="C14" s="177">
        <v>261368</v>
      </c>
      <c r="D14" s="177">
        <v>119</v>
      </c>
      <c r="E14" s="177">
        <v>6617</v>
      </c>
      <c r="F14" s="178">
        <v>2.53</v>
      </c>
      <c r="G14" s="179">
        <v>6498</v>
      </c>
      <c r="H14" s="205">
        <f t="shared" si="0"/>
        <v>1.83</v>
      </c>
      <c r="I14" s="295">
        <v>37.9</v>
      </c>
      <c r="J14" s="180">
        <v>262730</v>
      </c>
      <c r="K14" s="181">
        <v>117</v>
      </c>
      <c r="L14" s="177">
        <v>4543</v>
      </c>
      <c r="M14" s="182">
        <v>1.73</v>
      </c>
      <c r="N14" s="179">
        <v>4747</v>
      </c>
      <c r="O14" s="192">
        <f t="shared" si="1"/>
        <v>-4.3</v>
      </c>
    </row>
    <row r="15" spans="1:15" ht="13.5">
      <c r="A15" s="64" t="s">
        <v>122</v>
      </c>
      <c r="B15" s="208">
        <v>38.2</v>
      </c>
      <c r="C15" s="209">
        <v>260578</v>
      </c>
      <c r="D15" s="209">
        <v>114</v>
      </c>
      <c r="E15" s="209">
        <v>6292</v>
      </c>
      <c r="F15" s="207">
        <v>2.41</v>
      </c>
      <c r="G15" s="183">
        <v>6617</v>
      </c>
      <c r="H15" s="296">
        <f t="shared" si="0"/>
        <v>-4.91</v>
      </c>
      <c r="I15" s="297">
        <v>38</v>
      </c>
      <c r="J15" s="211">
        <v>260998</v>
      </c>
      <c r="K15" s="211">
        <v>108</v>
      </c>
      <c r="L15" s="211">
        <v>3306</v>
      </c>
      <c r="M15" s="207">
        <v>1.27</v>
      </c>
      <c r="N15" s="183">
        <v>4543</v>
      </c>
      <c r="O15" s="298">
        <f t="shared" si="1"/>
        <v>-27.23</v>
      </c>
    </row>
    <row r="16" spans="1:15" ht="14.25" thickBot="1">
      <c r="A16" s="265" t="s">
        <v>123</v>
      </c>
      <c r="B16" s="299">
        <v>38.1</v>
      </c>
      <c r="C16" s="185">
        <v>261368</v>
      </c>
      <c r="D16" s="185">
        <v>119</v>
      </c>
      <c r="E16" s="185">
        <v>6617</v>
      </c>
      <c r="F16" s="186">
        <v>2.53</v>
      </c>
      <c r="G16" s="179">
        <v>6498</v>
      </c>
      <c r="H16" s="300">
        <f t="shared" si="0"/>
        <v>1.83</v>
      </c>
      <c r="I16" s="301">
        <v>37.9</v>
      </c>
      <c r="J16" s="189">
        <v>262730</v>
      </c>
      <c r="K16" s="302">
        <v>117</v>
      </c>
      <c r="L16" s="185">
        <v>4543</v>
      </c>
      <c r="M16" s="191">
        <v>1.73</v>
      </c>
      <c r="N16" s="179">
        <v>4747</v>
      </c>
      <c r="O16" s="43">
        <f t="shared" si="1"/>
        <v>-4.3</v>
      </c>
    </row>
    <row r="17" spans="1:15" ht="14.25" thickBot="1">
      <c r="A17" s="40" t="s">
        <v>61</v>
      </c>
      <c r="B17" s="41">
        <f aca="true" t="shared" si="2" ref="B17:O17">B15-B16</f>
        <v>0.10000000000000142</v>
      </c>
      <c r="C17" s="42">
        <f t="shared" si="2"/>
        <v>-790</v>
      </c>
      <c r="D17" s="61">
        <f t="shared" si="2"/>
        <v>-5</v>
      </c>
      <c r="E17" s="42">
        <f t="shared" si="2"/>
        <v>-325</v>
      </c>
      <c r="F17" s="39">
        <f t="shared" si="2"/>
        <v>-0.11999999999999966</v>
      </c>
      <c r="G17" s="62">
        <f t="shared" si="2"/>
        <v>119</v>
      </c>
      <c r="H17" s="43">
        <f t="shared" si="2"/>
        <v>-6.74</v>
      </c>
      <c r="I17" s="44">
        <f t="shared" si="2"/>
        <v>0.10000000000000142</v>
      </c>
      <c r="J17" s="63">
        <f t="shared" si="2"/>
        <v>-1732</v>
      </c>
      <c r="K17" s="61">
        <f t="shared" si="2"/>
        <v>-9</v>
      </c>
      <c r="L17" s="42">
        <f t="shared" si="2"/>
        <v>-1237</v>
      </c>
      <c r="M17" s="39">
        <f t="shared" si="2"/>
        <v>-0.45999999999999996</v>
      </c>
      <c r="N17" s="62">
        <f t="shared" si="2"/>
        <v>-204</v>
      </c>
      <c r="O17" s="43">
        <f t="shared" si="2"/>
        <v>-22.93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43" t="s">
        <v>110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3.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</row>
    <row r="29" spans="1:15" ht="29.25" customHeight="1">
      <c r="A29" s="248" t="s">
        <v>143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8"/>
    </row>
    <row r="30" spans="1:15" ht="19.5" customHeight="1">
      <c r="A30" s="248" t="s">
        <v>99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8"/>
    </row>
    <row r="31" spans="1:15" ht="25.5" customHeight="1">
      <c r="A31" s="235" t="s">
        <v>144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39" customHeight="1">
      <c r="A32" s="75"/>
      <c r="B32" s="234" t="s">
        <v>104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77"/>
      <c r="O32" s="78"/>
    </row>
    <row r="33" spans="1:15" ht="24.75" customHeight="1">
      <c r="A33" s="75"/>
      <c r="D33" s="98" t="s">
        <v>116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114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115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145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35" t="s">
        <v>101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237"/>
      <c r="O38" s="238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109</v>
      </c>
      <c r="C40" s="84"/>
      <c r="D40" s="81"/>
      <c r="E40" s="67"/>
      <c r="F40" s="85"/>
      <c r="H40" s="85" t="s">
        <v>62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63</v>
      </c>
      <c r="C41" s="84"/>
      <c r="D41" s="81"/>
      <c r="E41" s="67"/>
      <c r="F41" s="85"/>
      <c r="H41" s="85" t="s">
        <v>64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65</v>
      </c>
      <c r="C42" s="84"/>
      <c r="D42" s="81"/>
      <c r="E42" s="67"/>
      <c r="F42" s="85"/>
      <c r="H42" s="85" t="s">
        <v>66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67</v>
      </c>
      <c r="C43" s="84"/>
      <c r="D43" s="81"/>
      <c r="E43" s="67"/>
      <c r="F43" s="85"/>
      <c r="H43" s="85" t="s">
        <v>70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39" t="s">
        <v>146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147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42" t="s">
        <v>117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2009-07-07T08:57:32Z</dcterms:modified>
  <cp:category/>
  <cp:version/>
  <cp:contentType/>
  <cp:contentStatus/>
</cp:coreProperties>
</file>