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330" activeTab="0"/>
  </bookViews>
  <sheets>
    <sheet name="海上出入貨物（フェリー含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<sst xmlns="http://schemas.openxmlformats.org/spreadsheetml/2006/main" count="54" uniqueCount="40">
  <si>
    <t>都道府県</t>
  </si>
  <si>
    <t>静   岡   県</t>
  </si>
  <si>
    <t>貨 物</t>
  </si>
  <si>
    <t>計  (トン)</t>
  </si>
  <si>
    <t>外国貿易</t>
  </si>
  <si>
    <t>内国貿易</t>
  </si>
  <si>
    <t>(船用品）</t>
  </si>
  <si>
    <t>(相手海上)</t>
  </si>
  <si>
    <t>鉄道連絡船</t>
  </si>
  <si>
    <t>形 態</t>
  </si>
  <si>
    <t>出</t>
  </si>
  <si>
    <t>入</t>
  </si>
  <si>
    <t>清    水    港</t>
  </si>
  <si>
    <t>田 子 の 浦 港</t>
  </si>
  <si>
    <t>御  前  崎  港</t>
  </si>
  <si>
    <t>沼    津    港</t>
  </si>
  <si>
    <t>大  井  川  港</t>
  </si>
  <si>
    <t>熱    海    港</t>
  </si>
  <si>
    <t>伊    東    港</t>
  </si>
  <si>
    <t>下    田    港</t>
  </si>
  <si>
    <t>手    石    港</t>
  </si>
  <si>
    <t>松    崎    港</t>
  </si>
  <si>
    <t>宇  久  須  港</t>
  </si>
  <si>
    <t>土    肥    港</t>
  </si>
  <si>
    <t>相    良    港</t>
  </si>
  <si>
    <t>浜    名    港</t>
  </si>
  <si>
    <t>※</t>
  </si>
  <si>
    <t>コンテナ貨物</t>
  </si>
  <si>
    <t>シャーシ貨物</t>
  </si>
  <si>
    <t>その他貨物</t>
  </si>
  <si>
    <t>海   上   出   入   貨   物   総   括   表　(平成２５年)</t>
  </si>
  <si>
    <t>自動車航送貨物(㌧）</t>
  </si>
  <si>
    <t>全港湾合計(14港）</t>
  </si>
  <si>
    <t>計</t>
  </si>
  <si>
    <t>甲種港湾  計   (5港）</t>
  </si>
  <si>
    <t>乙種港湾  計  (9港)</t>
  </si>
  <si>
    <t xml:space="preserve">  (注)フェリーを含む。</t>
  </si>
  <si>
    <t>※※（  ）は、外貿トランシップ分の再掲</t>
  </si>
  <si>
    <t>※※※（船用品）（相手海上）は再掲</t>
  </si>
  <si>
    <t>※※※※「自動車航送貨物」は、「内国貨物」からの再掲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</si>
</sst>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\(0\)"/>
    <numFmt numFmtId="180" formatCode="\(#,##0\)"/>
    <numFmt numFmtId="181" formatCode="0_);[Red]\(0\)"/>
    <numFmt numFmtId="182" formatCode="#,##0;[Red]#,##0"/>
    <numFmt numFmtId="183" formatCode="#,##0_);[Red]\(#,##0\)"/>
    <numFmt numFmtId="184" formatCode="#,##0.0_ "/>
    <numFmt numFmtId="185" formatCode=";\(#,##0\);"/>
    <numFmt numFmtId="186" formatCode="\(#,##0\);"/>
    <numFmt numFmtId="187" formatCode="#,##0_ ;[Red]\-#,##0\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1" borderId="24" xfId="0" applyFill="1" applyBorder="1" applyAlignment="1">
      <alignment horizontal="center" vertical="center"/>
    </xf>
    <xf numFmtId="0" fontId="0" fillId="21" borderId="25" xfId="0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 wrapText="1"/>
    </xf>
    <xf numFmtId="180" fontId="0" fillId="21" borderId="26" xfId="0" applyNumberFormat="1" applyFill="1" applyBorder="1" applyAlignment="1">
      <alignment vertical="center"/>
    </xf>
    <xf numFmtId="180" fontId="0" fillId="21" borderId="25" xfId="0" applyNumberFormat="1" applyFill="1" applyBorder="1" applyAlignment="1">
      <alignment vertical="center"/>
    </xf>
    <xf numFmtId="180" fontId="0" fillId="21" borderId="16" xfId="0" applyNumberFormat="1" applyFill="1" applyBorder="1" applyAlignment="1">
      <alignment vertical="center"/>
    </xf>
    <xf numFmtId="0" fontId="0" fillId="21" borderId="27" xfId="0" applyFill="1" applyBorder="1" applyAlignment="1">
      <alignment horizontal="center" vertical="center"/>
    </xf>
    <xf numFmtId="0" fontId="0" fillId="21" borderId="28" xfId="0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 wrapText="1"/>
    </xf>
    <xf numFmtId="178" fontId="0" fillId="21" borderId="30" xfId="0" applyNumberFormat="1" applyFill="1" applyBorder="1" applyAlignment="1">
      <alignment vertical="center"/>
    </xf>
    <xf numFmtId="178" fontId="0" fillId="21" borderId="31" xfId="0" applyNumberFormat="1" applyFill="1" applyBorder="1" applyAlignment="1">
      <alignment vertical="center"/>
    </xf>
    <xf numFmtId="178" fontId="0" fillId="21" borderId="29" xfId="0" applyNumberFormat="1" applyFill="1" applyBorder="1" applyAlignment="1">
      <alignment vertical="center"/>
    </xf>
    <xf numFmtId="0" fontId="0" fillId="21" borderId="32" xfId="0" applyFill="1" applyBorder="1" applyAlignment="1">
      <alignment horizontal="center" vertical="center"/>
    </xf>
    <xf numFmtId="178" fontId="0" fillId="21" borderId="33" xfId="0" applyNumberFormat="1" applyFill="1" applyBorder="1" applyAlignment="1">
      <alignment vertical="center"/>
    </xf>
    <xf numFmtId="178" fontId="0" fillId="21" borderId="34" xfId="0" applyNumberFormat="1" applyFill="1" applyBorder="1" applyAlignment="1">
      <alignment vertical="center"/>
    </xf>
    <xf numFmtId="178" fontId="0" fillId="21" borderId="32" xfId="0" applyNumberFormat="1" applyFill="1" applyBorder="1" applyAlignment="1">
      <alignment vertical="center"/>
    </xf>
    <xf numFmtId="0" fontId="0" fillId="21" borderId="32" xfId="0" applyFill="1" applyBorder="1" applyAlignment="1">
      <alignment horizontal="center" vertical="center"/>
    </xf>
    <xf numFmtId="180" fontId="0" fillId="21" borderId="35" xfId="0" applyNumberFormat="1" applyFill="1" applyBorder="1" applyAlignment="1">
      <alignment vertical="center"/>
    </xf>
    <xf numFmtId="180" fontId="0" fillId="21" borderId="13" xfId="0" applyNumberFormat="1" applyFill="1" applyBorder="1" applyAlignment="1">
      <alignment vertical="center"/>
    </xf>
    <xf numFmtId="180" fontId="0" fillId="21" borderId="10" xfId="0" applyNumberFormat="1" applyFill="1" applyBorder="1" applyAlignment="1">
      <alignment vertical="center"/>
    </xf>
    <xf numFmtId="0" fontId="0" fillId="21" borderId="36" xfId="0" applyFill="1" applyBorder="1" applyAlignment="1">
      <alignment horizontal="center" vertical="center"/>
    </xf>
    <xf numFmtId="0" fontId="0" fillId="21" borderId="37" xfId="0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178" fontId="0" fillId="21" borderId="38" xfId="0" applyNumberFormat="1" applyFill="1" applyBorder="1" applyAlignment="1">
      <alignment vertical="center"/>
    </xf>
    <xf numFmtId="178" fontId="0" fillId="21" borderId="37" xfId="0" applyNumberFormat="1" applyFill="1" applyBorder="1" applyAlignment="1">
      <alignment vertical="center"/>
    </xf>
    <xf numFmtId="178" fontId="0" fillId="21" borderId="39" xfId="0" applyNumberFormat="1" applyFill="1" applyBorder="1" applyAlignment="1">
      <alignment vertical="center"/>
    </xf>
    <xf numFmtId="0" fontId="0" fillId="21" borderId="10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178" fontId="0" fillId="21" borderId="21" xfId="0" applyNumberForma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1" borderId="40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78" fontId="0" fillId="0" borderId="33" xfId="0" applyNumberFormat="1" applyBorder="1" applyAlignment="1">
      <alignment vertical="center"/>
    </xf>
    <xf numFmtId="178" fontId="0" fillId="0" borderId="34" xfId="0" applyNumberFormat="1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178" fontId="0" fillId="0" borderId="3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0" fontId="0" fillId="0" borderId="35" xfId="0" applyNumberFormat="1" applyBorder="1" applyAlignment="1">
      <alignment vertical="center"/>
    </xf>
    <xf numFmtId="180" fontId="0" fillId="0" borderId="43" xfId="0" applyNumberFormat="1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0" borderId="35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31" xfId="0" applyNumberFormat="1" applyFill="1" applyBorder="1" applyAlignment="1">
      <alignment vertical="center"/>
    </xf>
    <xf numFmtId="178" fontId="0" fillId="0" borderId="29" xfId="0" applyNumberFormat="1" applyFill="1" applyBorder="1" applyAlignment="1">
      <alignment vertical="center"/>
    </xf>
    <xf numFmtId="178" fontId="0" fillId="0" borderId="30" xfId="0" applyNumberForma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35" xfId="0" applyNumberFormat="1" applyBorder="1" applyAlignment="1">
      <alignment vertical="center"/>
    </xf>
    <xf numFmtId="178" fontId="0" fillId="0" borderId="13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0" fillId="0" borderId="40" xfId="0" applyNumberFormat="1" applyFill="1" applyBorder="1" applyAlignment="1">
      <alignment vertical="center"/>
    </xf>
    <xf numFmtId="178" fontId="0" fillId="0" borderId="35" xfId="0" applyNumberFormat="1" applyFill="1" applyBorder="1" applyAlignment="1">
      <alignment vertical="center"/>
    </xf>
    <xf numFmtId="0" fontId="0" fillId="21" borderId="45" xfId="0" applyFill="1" applyBorder="1" applyAlignment="1">
      <alignment horizontal="center" vertical="center"/>
    </xf>
    <xf numFmtId="0" fontId="0" fillId="21" borderId="46" xfId="0" applyFill="1" applyBorder="1" applyAlignment="1">
      <alignment horizontal="center" vertical="center"/>
    </xf>
    <xf numFmtId="0" fontId="0" fillId="21" borderId="47" xfId="0" applyFill="1" applyBorder="1" applyAlignment="1">
      <alignment horizontal="center" vertical="center"/>
    </xf>
    <xf numFmtId="178" fontId="0" fillId="21" borderId="48" xfId="0" applyNumberFormat="1" applyFill="1" applyBorder="1" applyAlignment="1">
      <alignment vertical="center"/>
    </xf>
    <xf numFmtId="178" fontId="0" fillId="21" borderId="46" xfId="0" applyNumberFormat="1" applyFill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78" fontId="0" fillId="0" borderId="34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69;&#20381;&#38972;\1.&#28207;&#28286;&#32113;&#35336;\H25&#28207;&#28286;&#32113;&#35336;\H25\25&#24180;&#22577;\&#24180;&#22577;&#12487;&#12540;&#12479;\&#24179;&#25104;25&#24180;%20&#28207;&#28286;&#32113;&#35336;&#24180;&#22577;&#38598;&#35336;&#34920;2603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上出入貨物（フェリー含）"/>
      <sheetName val="海上出入貨物（フェリー抜）"/>
      <sheetName val="入港船舶集計表"/>
      <sheetName val="船舶乗降人員"/>
      <sheetName val="自動車"/>
      <sheetName val="自動車 (元データ)"/>
    </sheetNames>
    <sheetDataSet>
      <sheetData sheetId="1">
        <row r="19">
          <cell r="E19">
            <v>3566760</v>
          </cell>
          <cell r="F19">
            <v>1484153</v>
          </cell>
          <cell r="I19">
            <v>0</v>
          </cell>
          <cell r="J19">
            <v>0</v>
          </cell>
          <cell r="K19">
            <v>0</v>
          </cell>
          <cell r="L19">
            <v>77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134839</v>
          </cell>
          <cell r="G21">
            <v>592464</v>
          </cell>
          <cell r="H21">
            <v>3224514</v>
          </cell>
          <cell r="I21">
            <v>0</v>
          </cell>
          <cell r="J21">
            <v>0</v>
          </cell>
        </row>
        <row r="23">
          <cell r="E23">
            <v>95139</v>
          </cell>
          <cell r="F23">
            <v>706310</v>
          </cell>
          <cell r="G23">
            <v>322922</v>
          </cell>
          <cell r="H23">
            <v>2520404</v>
          </cell>
          <cell r="I23">
            <v>0</v>
          </cell>
          <cell r="J23">
            <v>0</v>
          </cell>
        </row>
        <row r="25">
          <cell r="E25">
            <v>349080</v>
          </cell>
          <cell r="F25">
            <v>35226</v>
          </cell>
          <cell r="G25">
            <v>70297</v>
          </cell>
          <cell r="H25">
            <v>11036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E26">
            <v>0</v>
          </cell>
          <cell r="F26">
            <v>0</v>
          </cell>
          <cell r="G26">
            <v>767140</v>
          </cell>
          <cell r="H26">
            <v>551220</v>
          </cell>
          <cell r="I26">
            <v>0</v>
          </cell>
          <cell r="J26">
            <v>0</v>
          </cell>
        </row>
        <row r="27">
          <cell r="E27">
            <v>636127</v>
          </cell>
          <cell r="F27">
            <v>129426</v>
          </cell>
          <cell r="G27">
            <v>196031</v>
          </cell>
          <cell r="H27">
            <v>73181</v>
          </cell>
          <cell r="I27">
            <v>0</v>
          </cell>
          <cell r="J27">
            <v>0</v>
          </cell>
        </row>
        <row r="28">
          <cell r="E28">
            <v>48048</v>
          </cell>
          <cell r="F28">
            <v>1926</v>
          </cell>
          <cell r="G28">
            <v>53361</v>
          </cell>
          <cell r="H28">
            <v>234124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42997</v>
          </cell>
          <cell r="G29">
            <v>48938</v>
          </cell>
          <cell r="H29">
            <v>1824242</v>
          </cell>
          <cell r="I29">
            <v>0</v>
          </cell>
          <cell r="J29">
            <v>0</v>
          </cell>
        </row>
        <row r="31">
          <cell r="E31">
            <v>0</v>
          </cell>
          <cell r="F31">
            <v>0</v>
          </cell>
          <cell r="G31">
            <v>770</v>
          </cell>
          <cell r="H31">
            <v>70</v>
          </cell>
        </row>
        <row r="32">
          <cell r="E32">
            <v>0</v>
          </cell>
          <cell r="F32">
            <v>0</v>
          </cell>
          <cell r="G32">
            <v>66176</v>
          </cell>
          <cell r="H32">
            <v>28588</v>
          </cell>
        </row>
        <row r="34">
          <cell r="E34">
            <v>0</v>
          </cell>
          <cell r="F34">
            <v>0</v>
          </cell>
          <cell r="G34">
            <v>6450</v>
          </cell>
          <cell r="H34">
            <v>606</v>
          </cell>
        </row>
        <row r="35">
          <cell r="E35">
            <v>0</v>
          </cell>
          <cell r="F35">
            <v>0</v>
          </cell>
          <cell r="G35">
            <v>287</v>
          </cell>
          <cell r="H35">
            <v>37489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13041</v>
          </cell>
        </row>
        <row r="38">
          <cell r="E38">
            <v>0</v>
          </cell>
          <cell r="F38">
            <v>0</v>
          </cell>
          <cell r="G38">
            <v>335945</v>
          </cell>
          <cell r="H38">
            <v>0</v>
          </cell>
        </row>
        <row r="39">
          <cell r="E39">
            <v>0</v>
          </cell>
          <cell r="F39">
            <v>0</v>
          </cell>
          <cell r="G39">
            <v>9</v>
          </cell>
          <cell r="H39">
            <v>9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1942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</sheetData>
      <sheetData sheetId="4">
        <row r="6">
          <cell r="Q6">
            <v>0</v>
          </cell>
        </row>
        <row r="14">
          <cell r="Q14">
            <v>299760</v>
          </cell>
        </row>
        <row r="39">
          <cell r="Q39">
            <v>0</v>
          </cell>
        </row>
        <row r="47">
          <cell r="Q47">
            <v>265975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GridLines="0" tabSelected="1" view="pageBreakPreview" zoomScaleNormal="75" zoomScaleSheetLayoutView="100" workbookViewId="0" topLeftCell="A1">
      <selection activeCell="H21" sqref="H21"/>
    </sheetView>
  </sheetViews>
  <sheetFormatPr defaultColWidth="9.00390625" defaultRowHeight="16.5" customHeight="1"/>
  <cols>
    <col min="1" max="2" width="9.00390625" style="3" customWidth="1"/>
    <col min="3" max="3" width="6.50390625" style="3" customWidth="1"/>
    <col min="4" max="4" width="15.375" style="3" customWidth="1"/>
    <col min="5" max="8" width="11.625" style="3" customWidth="1"/>
    <col min="9" max="16" width="9.625" style="3" customWidth="1"/>
    <col min="17" max="17" width="10.875" style="3" customWidth="1"/>
    <col min="18" max="16384" width="9.00390625" style="3" customWidth="1"/>
  </cols>
  <sheetData>
    <row r="1" spans="1:16" ht="16.5" customHeigh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5:16" ht="3.75" customHeight="1">
      <c r="O2" s="4"/>
      <c r="P2" s="4"/>
    </row>
    <row r="3" spans="1:17" ht="16.5" customHeight="1" thickBot="1">
      <c r="A3" s="5" t="s">
        <v>0</v>
      </c>
      <c r="B3" s="6" t="s">
        <v>1</v>
      </c>
      <c r="C3" s="7"/>
      <c r="D3" s="8"/>
      <c r="K3" s="9"/>
      <c r="L3" s="9"/>
      <c r="M3" s="10"/>
      <c r="N3" s="10"/>
      <c r="O3" s="11"/>
      <c r="P3" s="11"/>
      <c r="Q3" s="12"/>
    </row>
    <row r="4" spans="1:16" ht="16.5" customHeight="1">
      <c r="A4" s="13"/>
      <c r="B4" s="14"/>
      <c r="C4" s="15" t="s">
        <v>2</v>
      </c>
      <c r="D4" s="16" t="s">
        <v>3</v>
      </c>
      <c r="E4" s="17" t="s">
        <v>4</v>
      </c>
      <c r="F4" s="14"/>
      <c r="G4" s="14" t="s">
        <v>5</v>
      </c>
      <c r="H4" s="14"/>
      <c r="I4" s="14" t="s">
        <v>6</v>
      </c>
      <c r="J4" s="14"/>
      <c r="K4" s="14" t="s">
        <v>7</v>
      </c>
      <c r="L4" s="14"/>
      <c r="M4" s="14" t="s">
        <v>8</v>
      </c>
      <c r="N4" s="14"/>
      <c r="O4" s="14" t="s">
        <v>31</v>
      </c>
      <c r="P4" s="16"/>
    </row>
    <row r="5" spans="1:16" ht="16.5" customHeight="1" thickBot="1">
      <c r="A5" s="18"/>
      <c r="B5" s="19"/>
      <c r="C5" s="20" t="s">
        <v>9</v>
      </c>
      <c r="D5" s="21"/>
      <c r="E5" s="22" t="s">
        <v>10</v>
      </c>
      <c r="F5" s="23" t="s">
        <v>11</v>
      </c>
      <c r="G5" s="23" t="s">
        <v>10</v>
      </c>
      <c r="H5" s="23" t="s">
        <v>11</v>
      </c>
      <c r="I5" s="23" t="s">
        <v>10</v>
      </c>
      <c r="J5" s="23" t="s">
        <v>11</v>
      </c>
      <c r="K5" s="23" t="s">
        <v>10</v>
      </c>
      <c r="L5" s="23" t="s">
        <v>11</v>
      </c>
      <c r="M5" s="23" t="s">
        <v>10</v>
      </c>
      <c r="N5" s="23" t="s">
        <v>11</v>
      </c>
      <c r="O5" s="23" t="s">
        <v>10</v>
      </c>
      <c r="P5" s="24" t="s">
        <v>11</v>
      </c>
    </row>
    <row r="6" spans="1:16" ht="16.5" customHeight="1">
      <c r="A6" s="25" t="s">
        <v>32</v>
      </c>
      <c r="B6" s="26"/>
      <c r="C6" s="27" t="s">
        <v>33</v>
      </c>
      <c r="D6" s="28">
        <f aca="true" t="shared" si="0" ref="D6:D41">SUM(E6:H6)</f>
        <v>0</v>
      </c>
      <c r="E6" s="29">
        <f aca="true" t="shared" si="1" ref="E6:P6">E10</f>
        <v>0</v>
      </c>
      <c r="F6" s="29">
        <f t="shared" si="1"/>
        <v>0</v>
      </c>
      <c r="G6" s="29">
        <f t="shared" si="1"/>
        <v>0</v>
      </c>
      <c r="H6" s="29">
        <f t="shared" si="1"/>
        <v>0</v>
      </c>
      <c r="I6" s="29">
        <f t="shared" si="1"/>
        <v>0</v>
      </c>
      <c r="J6" s="29">
        <f t="shared" si="1"/>
        <v>0</v>
      </c>
      <c r="K6" s="29">
        <f t="shared" si="1"/>
        <v>0</v>
      </c>
      <c r="L6" s="29">
        <f t="shared" si="1"/>
        <v>0</v>
      </c>
      <c r="M6" s="29">
        <f t="shared" si="1"/>
        <v>0</v>
      </c>
      <c r="N6" s="29">
        <f t="shared" si="1"/>
        <v>0</v>
      </c>
      <c r="O6" s="30">
        <f t="shared" si="1"/>
        <v>0</v>
      </c>
      <c r="P6" s="28">
        <f t="shared" si="1"/>
        <v>0</v>
      </c>
    </row>
    <row r="7" spans="1:16" ht="16.5" customHeight="1">
      <c r="A7" s="31"/>
      <c r="B7" s="32"/>
      <c r="C7" s="33"/>
      <c r="D7" s="34">
        <f t="shared" si="0"/>
        <v>24615782</v>
      </c>
      <c r="E7" s="35">
        <f aca="true" t="shared" si="2" ref="E7:P7">E8+E9+E11</f>
        <v>4829993</v>
      </c>
      <c r="F7" s="35">
        <f t="shared" si="2"/>
        <v>6853767</v>
      </c>
      <c r="G7" s="35">
        <f t="shared" si="2"/>
        <v>3596695</v>
      </c>
      <c r="H7" s="35">
        <f t="shared" si="2"/>
        <v>9335327</v>
      </c>
      <c r="I7" s="35">
        <f t="shared" si="2"/>
        <v>0</v>
      </c>
      <c r="J7" s="35">
        <f t="shared" si="2"/>
        <v>0</v>
      </c>
      <c r="K7" s="35">
        <f t="shared" si="2"/>
        <v>0</v>
      </c>
      <c r="L7" s="35">
        <f t="shared" si="2"/>
        <v>77</v>
      </c>
      <c r="M7" s="35">
        <f t="shared" si="2"/>
        <v>0</v>
      </c>
      <c r="N7" s="35">
        <f t="shared" si="2"/>
        <v>0</v>
      </c>
      <c r="O7" s="36">
        <f t="shared" si="2"/>
        <v>586385</v>
      </c>
      <c r="P7" s="34">
        <f t="shared" si="2"/>
        <v>587830</v>
      </c>
    </row>
    <row r="8" spans="1:16" ht="16.5" customHeight="1">
      <c r="A8" s="31"/>
      <c r="B8" s="32"/>
      <c r="C8" s="37">
        <v>1</v>
      </c>
      <c r="D8" s="38">
        <f t="shared" si="0"/>
        <v>6300159</v>
      </c>
      <c r="E8" s="39">
        <f aca="true" t="shared" si="3" ref="E8:P8">E14+E34</f>
        <v>3915840</v>
      </c>
      <c r="F8" s="39">
        <f t="shared" si="3"/>
        <v>1519379</v>
      </c>
      <c r="G8" s="39">
        <f t="shared" si="3"/>
        <v>626267</v>
      </c>
      <c r="H8" s="39">
        <f t="shared" si="3"/>
        <v>238673</v>
      </c>
      <c r="I8" s="39">
        <f t="shared" si="3"/>
        <v>0</v>
      </c>
      <c r="J8" s="39">
        <f t="shared" si="3"/>
        <v>0</v>
      </c>
      <c r="K8" s="39">
        <f t="shared" si="3"/>
        <v>0</v>
      </c>
      <c r="L8" s="39">
        <f t="shared" si="3"/>
        <v>77</v>
      </c>
      <c r="M8" s="39">
        <f t="shared" si="3"/>
        <v>0</v>
      </c>
      <c r="N8" s="39">
        <f t="shared" si="3"/>
        <v>0</v>
      </c>
      <c r="O8" s="39">
        <f t="shared" si="3"/>
        <v>0</v>
      </c>
      <c r="P8" s="38">
        <f t="shared" si="3"/>
        <v>0</v>
      </c>
    </row>
    <row r="9" spans="1:16" ht="16.5" customHeight="1">
      <c r="A9" s="31"/>
      <c r="B9" s="32"/>
      <c r="C9" s="37">
        <v>2</v>
      </c>
      <c r="D9" s="38">
        <f t="shared" si="0"/>
        <v>1318360</v>
      </c>
      <c r="E9" s="39">
        <f aca="true" t="shared" si="4" ref="E9:P9">E15</f>
        <v>0</v>
      </c>
      <c r="F9" s="39">
        <f t="shared" si="4"/>
        <v>0</v>
      </c>
      <c r="G9" s="39">
        <f t="shared" si="4"/>
        <v>767140</v>
      </c>
      <c r="H9" s="39">
        <f t="shared" si="4"/>
        <v>551220</v>
      </c>
      <c r="I9" s="39">
        <f t="shared" si="4"/>
        <v>0</v>
      </c>
      <c r="J9" s="39">
        <f t="shared" si="4"/>
        <v>0</v>
      </c>
      <c r="K9" s="39">
        <f t="shared" si="4"/>
        <v>0</v>
      </c>
      <c r="L9" s="39">
        <f t="shared" si="4"/>
        <v>0</v>
      </c>
      <c r="M9" s="39">
        <f t="shared" si="4"/>
        <v>0</v>
      </c>
      <c r="N9" s="39">
        <f t="shared" si="4"/>
        <v>0</v>
      </c>
      <c r="O9" s="40">
        <f t="shared" si="4"/>
        <v>0</v>
      </c>
      <c r="P9" s="38">
        <f t="shared" si="4"/>
        <v>0</v>
      </c>
    </row>
    <row r="10" spans="1:16" ht="16.5" customHeight="1">
      <c r="A10" s="31"/>
      <c r="B10" s="32"/>
      <c r="C10" s="41">
        <v>3</v>
      </c>
      <c r="D10" s="42">
        <f t="shared" si="0"/>
        <v>0</v>
      </c>
      <c r="E10" s="43">
        <f aca="true" t="shared" si="5" ref="E10:P10">E16</f>
        <v>0</v>
      </c>
      <c r="F10" s="43">
        <f t="shared" si="5"/>
        <v>0</v>
      </c>
      <c r="G10" s="43">
        <f t="shared" si="5"/>
        <v>0</v>
      </c>
      <c r="H10" s="43">
        <f t="shared" si="5"/>
        <v>0</v>
      </c>
      <c r="I10" s="43">
        <f t="shared" si="5"/>
        <v>0</v>
      </c>
      <c r="J10" s="43">
        <f t="shared" si="5"/>
        <v>0</v>
      </c>
      <c r="K10" s="43">
        <f t="shared" si="5"/>
        <v>0</v>
      </c>
      <c r="L10" s="43">
        <f t="shared" si="5"/>
        <v>0</v>
      </c>
      <c r="M10" s="43">
        <f t="shared" si="5"/>
        <v>0</v>
      </c>
      <c r="N10" s="43">
        <f t="shared" si="5"/>
        <v>0</v>
      </c>
      <c r="O10" s="44">
        <f t="shared" si="5"/>
        <v>0</v>
      </c>
      <c r="P10" s="42">
        <f t="shared" si="5"/>
        <v>0</v>
      </c>
    </row>
    <row r="11" spans="1:16" ht="16.5" customHeight="1" thickBot="1">
      <c r="A11" s="45"/>
      <c r="B11" s="46"/>
      <c r="C11" s="47"/>
      <c r="D11" s="48">
        <f t="shared" si="0"/>
        <v>16997263</v>
      </c>
      <c r="E11" s="49">
        <f aca="true" t="shared" si="6" ref="E11:P11">E17+E30</f>
        <v>914153</v>
      </c>
      <c r="F11" s="49">
        <f t="shared" si="6"/>
        <v>5334388</v>
      </c>
      <c r="G11" s="49">
        <f t="shared" si="6"/>
        <v>2203288</v>
      </c>
      <c r="H11" s="49">
        <f t="shared" si="6"/>
        <v>8545434</v>
      </c>
      <c r="I11" s="49">
        <f t="shared" si="6"/>
        <v>0</v>
      </c>
      <c r="J11" s="49">
        <f t="shared" si="6"/>
        <v>0</v>
      </c>
      <c r="K11" s="49">
        <f t="shared" si="6"/>
        <v>0</v>
      </c>
      <c r="L11" s="49">
        <f t="shared" si="6"/>
        <v>0</v>
      </c>
      <c r="M11" s="49">
        <f t="shared" si="6"/>
        <v>0</v>
      </c>
      <c r="N11" s="49">
        <f t="shared" si="6"/>
        <v>0</v>
      </c>
      <c r="O11" s="49">
        <f t="shared" si="6"/>
        <v>586385</v>
      </c>
      <c r="P11" s="50">
        <f t="shared" si="6"/>
        <v>587830</v>
      </c>
    </row>
    <row r="12" spans="1:16" ht="16.5" customHeight="1">
      <c r="A12" s="25" t="s">
        <v>34</v>
      </c>
      <c r="B12" s="26"/>
      <c r="C12" s="27" t="s">
        <v>33</v>
      </c>
      <c r="D12" s="28">
        <f t="shared" si="0"/>
        <v>0</v>
      </c>
      <c r="E12" s="29">
        <f aca="true" t="shared" si="7" ref="E12:P12">E16</f>
        <v>0</v>
      </c>
      <c r="F12" s="29">
        <f t="shared" si="7"/>
        <v>0</v>
      </c>
      <c r="G12" s="29">
        <f t="shared" si="7"/>
        <v>0</v>
      </c>
      <c r="H12" s="29">
        <f t="shared" si="7"/>
        <v>0</v>
      </c>
      <c r="I12" s="29">
        <f t="shared" si="7"/>
        <v>0</v>
      </c>
      <c r="J12" s="29">
        <f t="shared" si="7"/>
        <v>0</v>
      </c>
      <c r="K12" s="29">
        <f t="shared" si="7"/>
        <v>0</v>
      </c>
      <c r="L12" s="29">
        <f t="shared" si="7"/>
        <v>0</v>
      </c>
      <c r="M12" s="29">
        <f t="shared" si="7"/>
        <v>0</v>
      </c>
      <c r="N12" s="29">
        <f t="shared" si="7"/>
        <v>0</v>
      </c>
      <c r="O12" s="30">
        <f t="shared" si="7"/>
        <v>0</v>
      </c>
      <c r="P12" s="28">
        <f t="shared" si="7"/>
        <v>0</v>
      </c>
    </row>
    <row r="13" spans="1:16" ht="16.5" customHeight="1">
      <c r="A13" s="31"/>
      <c r="B13" s="32"/>
      <c r="C13" s="33"/>
      <c r="D13" s="34">
        <f t="shared" si="0"/>
        <v>23558665</v>
      </c>
      <c r="E13" s="35">
        <f aca="true" t="shared" si="8" ref="E13:P13">E14+E15+E17</f>
        <v>4829993</v>
      </c>
      <c r="F13" s="35">
        <f t="shared" si="8"/>
        <v>6853767</v>
      </c>
      <c r="G13" s="35">
        <f t="shared" si="8"/>
        <v>2887298</v>
      </c>
      <c r="H13" s="35">
        <f t="shared" si="8"/>
        <v>8987607</v>
      </c>
      <c r="I13" s="35">
        <f t="shared" si="8"/>
        <v>0</v>
      </c>
      <c r="J13" s="35">
        <f t="shared" si="8"/>
        <v>0</v>
      </c>
      <c r="K13" s="35">
        <f t="shared" si="8"/>
        <v>0</v>
      </c>
      <c r="L13" s="35">
        <f t="shared" si="8"/>
        <v>77</v>
      </c>
      <c r="M13" s="35">
        <f t="shared" si="8"/>
        <v>0</v>
      </c>
      <c r="N13" s="35">
        <f t="shared" si="8"/>
        <v>0</v>
      </c>
      <c r="O13" s="36">
        <f t="shared" si="8"/>
        <v>286625</v>
      </c>
      <c r="P13" s="34">
        <f t="shared" si="8"/>
        <v>321855</v>
      </c>
    </row>
    <row r="14" spans="1:16" ht="16.5" customHeight="1">
      <c r="A14" s="31"/>
      <c r="B14" s="32"/>
      <c r="C14" s="37">
        <v>1</v>
      </c>
      <c r="D14" s="38">
        <f t="shared" si="0"/>
        <v>6293103</v>
      </c>
      <c r="E14" s="39">
        <f aca="true" t="shared" si="9" ref="E14:P14">E19+E25</f>
        <v>3915840</v>
      </c>
      <c r="F14" s="39">
        <f t="shared" si="9"/>
        <v>1519379</v>
      </c>
      <c r="G14" s="39">
        <f t="shared" si="9"/>
        <v>619817</v>
      </c>
      <c r="H14" s="39">
        <f t="shared" si="9"/>
        <v>238067</v>
      </c>
      <c r="I14" s="39">
        <f t="shared" si="9"/>
        <v>0</v>
      </c>
      <c r="J14" s="39">
        <f t="shared" si="9"/>
        <v>0</v>
      </c>
      <c r="K14" s="39">
        <f t="shared" si="9"/>
        <v>0</v>
      </c>
      <c r="L14" s="39">
        <f t="shared" si="9"/>
        <v>77</v>
      </c>
      <c r="M14" s="39">
        <f t="shared" si="9"/>
        <v>0</v>
      </c>
      <c r="N14" s="39">
        <f t="shared" si="9"/>
        <v>0</v>
      </c>
      <c r="O14" s="39">
        <f t="shared" si="9"/>
        <v>0</v>
      </c>
      <c r="P14" s="38">
        <f t="shared" si="9"/>
        <v>0</v>
      </c>
    </row>
    <row r="15" spans="1:16" ht="16.5" customHeight="1">
      <c r="A15" s="31"/>
      <c r="B15" s="32"/>
      <c r="C15" s="37">
        <v>2</v>
      </c>
      <c r="D15" s="38">
        <f t="shared" si="0"/>
        <v>1318360</v>
      </c>
      <c r="E15" s="39">
        <f aca="true" t="shared" si="10" ref="E15:P15">E20+E26</f>
        <v>0</v>
      </c>
      <c r="F15" s="39">
        <f t="shared" si="10"/>
        <v>0</v>
      </c>
      <c r="G15" s="39">
        <f t="shared" si="10"/>
        <v>767140</v>
      </c>
      <c r="H15" s="39">
        <f t="shared" si="10"/>
        <v>551220</v>
      </c>
      <c r="I15" s="39">
        <f t="shared" si="10"/>
        <v>0</v>
      </c>
      <c r="J15" s="39">
        <f t="shared" si="10"/>
        <v>0</v>
      </c>
      <c r="K15" s="39">
        <f t="shared" si="10"/>
        <v>0</v>
      </c>
      <c r="L15" s="39">
        <f t="shared" si="10"/>
        <v>0</v>
      </c>
      <c r="M15" s="39">
        <f t="shared" si="10"/>
        <v>0</v>
      </c>
      <c r="N15" s="39">
        <f t="shared" si="10"/>
        <v>0</v>
      </c>
      <c r="O15" s="40">
        <f t="shared" si="10"/>
        <v>0</v>
      </c>
      <c r="P15" s="38">
        <f t="shared" si="10"/>
        <v>0</v>
      </c>
    </row>
    <row r="16" spans="1:16" ht="16.5" customHeight="1">
      <c r="A16" s="31"/>
      <c r="B16" s="32"/>
      <c r="C16" s="51">
        <v>3</v>
      </c>
      <c r="D16" s="42">
        <f t="shared" si="0"/>
        <v>0</v>
      </c>
      <c r="E16" s="43">
        <f aca="true" t="shared" si="11" ref="E16:P16">E22</f>
        <v>0</v>
      </c>
      <c r="F16" s="43">
        <f t="shared" si="11"/>
        <v>0</v>
      </c>
      <c r="G16" s="43">
        <f t="shared" si="11"/>
        <v>0</v>
      </c>
      <c r="H16" s="43">
        <f t="shared" si="11"/>
        <v>0</v>
      </c>
      <c r="I16" s="43">
        <f t="shared" si="11"/>
        <v>0</v>
      </c>
      <c r="J16" s="43">
        <f t="shared" si="11"/>
        <v>0</v>
      </c>
      <c r="K16" s="43">
        <f t="shared" si="11"/>
        <v>0</v>
      </c>
      <c r="L16" s="43">
        <f t="shared" si="11"/>
        <v>0</v>
      </c>
      <c r="M16" s="43">
        <f t="shared" si="11"/>
        <v>0</v>
      </c>
      <c r="N16" s="43">
        <f t="shared" si="11"/>
        <v>0</v>
      </c>
      <c r="O16" s="44">
        <f t="shared" si="11"/>
        <v>0</v>
      </c>
      <c r="P16" s="42">
        <f t="shared" si="11"/>
        <v>0</v>
      </c>
    </row>
    <row r="17" spans="1:16" ht="16.5" customHeight="1" thickBot="1">
      <c r="A17" s="45"/>
      <c r="B17" s="46"/>
      <c r="C17" s="52"/>
      <c r="D17" s="50">
        <f t="shared" si="0"/>
        <v>15947202</v>
      </c>
      <c r="E17" s="49">
        <f aca="true" t="shared" si="12" ref="E17:P17">E21+E23+E27+E29+E28</f>
        <v>914153</v>
      </c>
      <c r="F17" s="49">
        <f t="shared" si="12"/>
        <v>5334388</v>
      </c>
      <c r="G17" s="49">
        <f t="shared" si="12"/>
        <v>1500341</v>
      </c>
      <c r="H17" s="49">
        <f t="shared" si="12"/>
        <v>8198320</v>
      </c>
      <c r="I17" s="49">
        <f t="shared" si="12"/>
        <v>0</v>
      </c>
      <c r="J17" s="49">
        <f t="shared" si="12"/>
        <v>0</v>
      </c>
      <c r="K17" s="49">
        <f t="shared" si="12"/>
        <v>0</v>
      </c>
      <c r="L17" s="49">
        <f t="shared" si="12"/>
        <v>0</v>
      </c>
      <c r="M17" s="49">
        <f t="shared" si="12"/>
        <v>0</v>
      </c>
      <c r="N17" s="49">
        <f t="shared" si="12"/>
        <v>0</v>
      </c>
      <c r="O17" s="53">
        <f t="shared" si="12"/>
        <v>286625</v>
      </c>
      <c r="P17" s="50">
        <f t="shared" si="12"/>
        <v>321855</v>
      </c>
    </row>
    <row r="18" spans="1:16" ht="16.5" customHeight="1">
      <c r="A18" s="54" t="s">
        <v>12</v>
      </c>
      <c r="B18" s="55"/>
      <c r="C18" s="56" t="s">
        <v>33</v>
      </c>
      <c r="D18" s="34">
        <f t="shared" si="0"/>
        <v>14841490</v>
      </c>
      <c r="E18" s="35">
        <f aca="true" t="shared" si="13" ref="E18:P18">E19+E20+E21</f>
        <v>3701599</v>
      </c>
      <c r="F18" s="35">
        <f t="shared" si="13"/>
        <v>5937882</v>
      </c>
      <c r="G18" s="35">
        <f t="shared" si="13"/>
        <v>1428609</v>
      </c>
      <c r="H18" s="35">
        <f t="shared" si="13"/>
        <v>3773400</v>
      </c>
      <c r="I18" s="35">
        <f t="shared" si="13"/>
        <v>0</v>
      </c>
      <c r="J18" s="35">
        <f t="shared" si="13"/>
        <v>0</v>
      </c>
      <c r="K18" s="35">
        <f t="shared" si="13"/>
        <v>0</v>
      </c>
      <c r="L18" s="35">
        <f t="shared" si="13"/>
        <v>77</v>
      </c>
      <c r="M18" s="35">
        <f t="shared" si="13"/>
        <v>0</v>
      </c>
      <c r="N18" s="35">
        <f t="shared" si="13"/>
        <v>0</v>
      </c>
      <c r="O18" s="36">
        <f t="shared" si="13"/>
        <v>286625</v>
      </c>
      <c r="P18" s="34">
        <f t="shared" si="13"/>
        <v>321855</v>
      </c>
    </row>
    <row r="19" spans="1:18" ht="16.5" customHeight="1">
      <c r="A19" s="54"/>
      <c r="B19" s="55"/>
      <c r="C19" s="57">
        <v>1</v>
      </c>
      <c r="D19" s="58">
        <f t="shared" si="0"/>
        <v>5827464</v>
      </c>
      <c r="E19" s="59">
        <f>'[1]海上出入貨物（フェリー抜）'!E19</f>
        <v>3566760</v>
      </c>
      <c r="F19" s="60">
        <f>'[1]海上出入貨物（フェリー抜）'!F19</f>
        <v>1484153</v>
      </c>
      <c r="G19" s="60">
        <v>549520</v>
      </c>
      <c r="H19" s="60">
        <v>227031</v>
      </c>
      <c r="I19" s="60">
        <f>'[1]海上出入貨物（フェリー抜）'!I19</f>
        <v>0</v>
      </c>
      <c r="J19" s="60">
        <f>'[1]海上出入貨物（フェリー抜）'!J19</f>
        <v>0</v>
      </c>
      <c r="K19" s="60">
        <f>'[1]海上出入貨物（フェリー抜）'!K19</f>
        <v>0</v>
      </c>
      <c r="L19" s="60">
        <f>'[1]海上出入貨物（フェリー抜）'!L19</f>
        <v>77</v>
      </c>
      <c r="M19" s="60">
        <f>'[1]海上出入貨物（フェリー抜）'!M19</f>
        <v>0</v>
      </c>
      <c r="N19" s="60">
        <f>'[1]海上出入貨物（フェリー抜）'!N19</f>
        <v>0</v>
      </c>
      <c r="O19" s="60">
        <f>'[1]海上出入貨物（フェリー抜）'!O19</f>
        <v>0</v>
      </c>
      <c r="P19" s="61">
        <f>'[1]海上出入貨物（フェリー抜）'!P19</f>
        <v>0</v>
      </c>
      <c r="Q19" s="62"/>
      <c r="R19" s="62"/>
    </row>
    <row r="20" spans="1:18" ht="16.5" customHeight="1">
      <c r="A20" s="54"/>
      <c r="B20" s="55"/>
      <c r="C20" s="57">
        <v>2</v>
      </c>
      <c r="D20" s="58">
        <f t="shared" si="0"/>
        <v>0</v>
      </c>
      <c r="E20" s="59">
        <f>'[1]海上出入貨物（フェリー抜）'!E20</f>
        <v>0</v>
      </c>
      <c r="F20" s="60">
        <f>'[1]海上出入貨物（フェリー抜）'!F20</f>
        <v>0</v>
      </c>
      <c r="G20" s="60">
        <f>'[1]海上出入貨物（フェリー抜）'!G20</f>
        <v>0</v>
      </c>
      <c r="H20" s="60">
        <f>'[1]海上出入貨物（フェリー抜）'!H20+P20</f>
        <v>0</v>
      </c>
      <c r="I20" s="60">
        <f>'[1]海上出入貨物（フェリー抜）'!I20</f>
        <v>0</v>
      </c>
      <c r="J20" s="60">
        <f>'[1]海上出入貨物（フェリー抜）'!J20</f>
        <v>0</v>
      </c>
      <c r="K20" s="60">
        <f>'[1]海上出入貨物（フェリー抜）'!K20</f>
        <v>0</v>
      </c>
      <c r="L20" s="60">
        <f>'[1]海上出入貨物（フェリー抜）'!L20</f>
        <v>0</v>
      </c>
      <c r="M20" s="60">
        <f>'[1]海上出入貨物（フェリー抜）'!M20</f>
        <v>0</v>
      </c>
      <c r="N20" s="60">
        <f>'[1]海上出入貨物（フェリー抜）'!N20</f>
        <v>0</v>
      </c>
      <c r="O20" s="60">
        <f>'[1]海上出入貨物（フェリー抜）'!O20</f>
        <v>0</v>
      </c>
      <c r="P20" s="61">
        <f>'[1]海上出入貨物（フェリー抜）'!P20</f>
        <v>0</v>
      </c>
      <c r="Q20" s="62"/>
      <c r="R20" s="62"/>
    </row>
    <row r="21" spans="1:18" ht="16.5" customHeight="1">
      <c r="A21" s="63"/>
      <c r="B21" s="64"/>
      <c r="C21" s="57">
        <v>3</v>
      </c>
      <c r="D21" s="58">
        <f t="shared" si="0"/>
        <v>9014026</v>
      </c>
      <c r="E21" s="59">
        <f>'[1]海上出入貨物（フェリー抜）'!E21</f>
        <v>134839</v>
      </c>
      <c r="F21" s="60">
        <v>4453729</v>
      </c>
      <c r="G21" s="60">
        <f>'[1]海上出入貨物（フェリー抜）'!G21+O21</f>
        <v>879089</v>
      </c>
      <c r="H21" s="60">
        <f>'[1]海上出入貨物（フェリー抜）'!H21+P21</f>
        <v>3546369</v>
      </c>
      <c r="I21" s="60">
        <f>'[1]海上出入貨物（フェリー抜）'!I21</f>
        <v>0</v>
      </c>
      <c r="J21" s="60">
        <f>'[1]海上出入貨物（フェリー抜）'!J21</f>
        <v>0</v>
      </c>
      <c r="K21" s="60">
        <f>'[1]海上出入貨物（フェリー抜）'!K21</f>
        <v>0</v>
      </c>
      <c r="L21" s="60">
        <f>'[1]海上出入貨物（フェリー抜）'!L21</f>
        <v>0</v>
      </c>
      <c r="M21" s="60">
        <f>'[1]海上出入貨物（フェリー抜）'!M21</f>
        <v>0</v>
      </c>
      <c r="N21" s="60">
        <f>'[1]海上出入貨物（フェリー抜）'!N21</f>
        <v>0</v>
      </c>
      <c r="O21" s="60">
        <v>286625</v>
      </c>
      <c r="P21" s="61">
        <v>321855</v>
      </c>
      <c r="Q21" s="62"/>
      <c r="R21" s="62"/>
    </row>
    <row r="22" spans="1:18" ht="16.5" customHeight="1">
      <c r="A22" s="65" t="s">
        <v>13</v>
      </c>
      <c r="B22" s="66"/>
      <c r="C22" s="66">
        <v>3</v>
      </c>
      <c r="D22" s="67">
        <f t="shared" si="0"/>
        <v>0</v>
      </c>
      <c r="E22" s="68">
        <f>'[1]海上出入貨物（フェリー抜）'!E22</f>
        <v>0</v>
      </c>
      <c r="F22" s="69">
        <f>'[1]海上出入貨物（フェリー抜）'!F22</f>
        <v>0</v>
      </c>
      <c r="G22" s="69">
        <f>'[1]海上出入貨物（フェリー抜）'!G22+O22</f>
        <v>0</v>
      </c>
      <c r="H22" s="69">
        <f>'[1]海上出入貨物（フェリー抜）'!H22+P22</f>
        <v>0</v>
      </c>
      <c r="I22" s="69">
        <f>'[1]海上出入貨物（フェリー抜）'!I22</f>
        <v>0</v>
      </c>
      <c r="J22" s="69">
        <f>'[1]海上出入貨物（フェリー抜）'!J22</f>
        <v>0</v>
      </c>
      <c r="K22" s="69">
        <f>'[1]海上出入貨物（フェリー抜）'!K22</f>
        <v>0</v>
      </c>
      <c r="L22" s="69">
        <f>'[1]海上出入貨物（フェリー抜）'!L22</f>
        <v>0</v>
      </c>
      <c r="M22" s="69">
        <f>'[1]海上出入貨物（フェリー抜）'!M22</f>
        <v>0</v>
      </c>
      <c r="N22" s="69">
        <f>'[1]海上出入貨物（フェリー抜）'!N22</f>
        <v>0</v>
      </c>
      <c r="O22" s="69">
        <f>'[1]海上出入貨物（フェリー抜）'!O22</f>
        <v>0</v>
      </c>
      <c r="P22" s="70">
        <f>'[1]海上出入貨物（フェリー抜）'!P22</f>
        <v>0</v>
      </c>
      <c r="Q22" s="71"/>
      <c r="R22" s="71"/>
    </row>
    <row r="23" spans="1:18" ht="16.5" customHeight="1">
      <c r="A23" s="65"/>
      <c r="B23" s="66"/>
      <c r="C23" s="66"/>
      <c r="D23" s="72">
        <f t="shared" si="0"/>
        <v>3644775</v>
      </c>
      <c r="E23" s="73">
        <f>'[1]海上出入貨物（フェリー抜）'!E23</f>
        <v>95139</v>
      </c>
      <c r="F23" s="74">
        <f>'[1]海上出入貨物（フェリー抜）'!F23</f>
        <v>706310</v>
      </c>
      <c r="G23" s="74">
        <f>'[1]海上出入貨物（フェリー抜）'!G23</f>
        <v>322922</v>
      </c>
      <c r="H23" s="74">
        <f>'[1]海上出入貨物（フェリー抜）'!H23+P23</f>
        <v>2520404</v>
      </c>
      <c r="I23" s="74">
        <f>'[1]海上出入貨物（フェリー抜）'!I23</f>
        <v>0</v>
      </c>
      <c r="J23" s="74">
        <f>'[1]海上出入貨物（フェリー抜）'!J23</f>
        <v>0</v>
      </c>
      <c r="K23" s="74">
        <f>'[1]海上出入貨物（フェリー抜）'!K23</f>
        <v>0</v>
      </c>
      <c r="L23" s="74">
        <f>'[1]海上出入貨物（フェリー抜）'!L23</f>
        <v>0</v>
      </c>
      <c r="M23" s="74">
        <f>'[1]海上出入貨物（フェリー抜）'!M23</f>
        <v>0</v>
      </c>
      <c r="N23" s="74">
        <f>'[1]海上出入貨物（フェリー抜）'!N23</f>
        <v>0</v>
      </c>
      <c r="O23" s="74">
        <f>'[1]自動車'!Q6</f>
        <v>0</v>
      </c>
      <c r="P23" s="75">
        <f>'[1]自動車'!Q39</f>
        <v>0</v>
      </c>
      <c r="Q23" s="62"/>
      <c r="R23" s="62"/>
    </row>
    <row r="24" spans="1:16" ht="16.5" customHeight="1">
      <c r="A24" s="76" t="s">
        <v>14</v>
      </c>
      <c r="B24" s="8"/>
      <c r="C24" s="37" t="s">
        <v>33</v>
      </c>
      <c r="D24" s="38">
        <f t="shared" si="0"/>
        <v>2818764</v>
      </c>
      <c r="E24" s="35">
        <f aca="true" t="shared" si="14" ref="E24:P24">E25+E26+E27</f>
        <v>985207</v>
      </c>
      <c r="F24" s="35">
        <f t="shared" si="14"/>
        <v>164652</v>
      </c>
      <c r="G24" s="35">
        <f t="shared" si="14"/>
        <v>1033468</v>
      </c>
      <c r="H24" s="35">
        <f t="shared" si="14"/>
        <v>635437</v>
      </c>
      <c r="I24" s="35">
        <f t="shared" si="14"/>
        <v>0</v>
      </c>
      <c r="J24" s="35">
        <f t="shared" si="14"/>
        <v>0</v>
      </c>
      <c r="K24" s="35">
        <f t="shared" si="14"/>
        <v>0</v>
      </c>
      <c r="L24" s="35">
        <f t="shared" si="14"/>
        <v>0</v>
      </c>
      <c r="M24" s="35">
        <f t="shared" si="14"/>
        <v>0</v>
      </c>
      <c r="N24" s="35">
        <f t="shared" si="14"/>
        <v>0</v>
      </c>
      <c r="O24" s="35">
        <f t="shared" si="14"/>
        <v>0</v>
      </c>
      <c r="P24" s="34">
        <f t="shared" si="14"/>
        <v>0</v>
      </c>
    </row>
    <row r="25" spans="1:17" ht="16.5" customHeight="1">
      <c r="A25" s="54"/>
      <c r="B25" s="55"/>
      <c r="C25" s="57">
        <v>1</v>
      </c>
      <c r="D25" s="58">
        <f t="shared" si="0"/>
        <v>465639</v>
      </c>
      <c r="E25" s="59">
        <f>'[1]海上出入貨物（フェリー抜）'!E25</f>
        <v>349080</v>
      </c>
      <c r="F25" s="60">
        <f>'[1]海上出入貨物（フェリー抜）'!F25</f>
        <v>35226</v>
      </c>
      <c r="G25" s="74">
        <f>'[1]海上出入貨物（フェリー抜）'!G25</f>
        <v>70297</v>
      </c>
      <c r="H25" s="74">
        <f>'[1]海上出入貨物（フェリー抜）'!H25+P25</f>
        <v>11036</v>
      </c>
      <c r="I25" s="60">
        <f>'[1]海上出入貨物（フェリー抜）'!I25</f>
        <v>0</v>
      </c>
      <c r="J25" s="60">
        <f>'[1]海上出入貨物（フェリー抜）'!J25</f>
        <v>0</v>
      </c>
      <c r="K25" s="60">
        <f>'[1]海上出入貨物（フェリー抜）'!K25</f>
        <v>0</v>
      </c>
      <c r="L25" s="60">
        <f>'[1]海上出入貨物（フェリー抜）'!L25</f>
        <v>0</v>
      </c>
      <c r="M25" s="60">
        <f>'[1]海上出入貨物（フェリー抜）'!M25</f>
        <v>0</v>
      </c>
      <c r="N25" s="60">
        <f>'[1]海上出入貨物（フェリー抜）'!N25</f>
        <v>0</v>
      </c>
      <c r="O25" s="60">
        <f>'[1]海上出入貨物（フェリー抜）'!O25</f>
        <v>0</v>
      </c>
      <c r="P25" s="61">
        <f>'[1]海上出入貨物（フェリー抜）'!P25</f>
        <v>0</v>
      </c>
      <c r="Q25" s="62"/>
    </row>
    <row r="26" spans="1:16" ht="16.5" customHeight="1">
      <c r="A26" s="54"/>
      <c r="B26" s="55"/>
      <c r="C26" s="57">
        <v>2</v>
      </c>
      <c r="D26" s="58">
        <f t="shared" si="0"/>
        <v>1318360</v>
      </c>
      <c r="E26" s="59">
        <f>'[1]海上出入貨物（フェリー抜）'!E26</f>
        <v>0</v>
      </c>
      <c r="F26" s="60">
        <f>'[1]海上出入貨物（フェリー抜）'!F26</f>
        <v>0</v>
      </c>
      <c r="G26" s="74">
        <f>'[1]海上出入貨物（フェリー抜）'!G26</f>
        <v>767140</v>
      </c>
      <c r="H26" s="74">
        <f>'[1]海上出入貨物（フェリー抜）'!H26+P26</f>
        <v>551220</v>
      </c>
      <c r="I26" s="60">
        <f>'[1]海上出入貨物（フェリー抜）'!I26</f>
        <v>0</v>
      </c>
      <c r="J26" s="60">
        <f>'[1]海上出入貨物（フェリー抜）'!J26</f>
        <v>0</v>
      </c>
      <c r="K26" s="60">
        <f>'[1]海上出入貨物（フェリー抜）'!K26</f>
        <v>0</v>
      </c>
      <c r="L26" s="60">
        <f>'[1]海上出入貨物（フェリー抜）'!L26</f>
        <v>0</v>
      </c>
      <c r="M26" s="60">
        <f>'[1]海上出入貨物（フェリー抜）'!M26</f>
        <v>0</v>
      </c>
      <c r="N26" s="60">
        <f>'[1]海上出入貨物（フェリー抜）'!N26</f>
        <v>0</v>
      </c>
      <c r="O26" s="60">
        <f>'[1]海上出入貨物（フェリー抜）'!O26</f>
        <v>0</v>
      </c>
      <c r="P26" s="61">
        <f>'[1]海上出入貨物（フェリー抜）'!P26</f>
        <v>0</v>
      </c>
    </row>
    <row r="27" spans="1:16" ht="16.5" customHeight="1">
      <c r="A27" s="63"/>
      <c r="B27" s="64"/>
      <c r="C27" s="57">
        <v>3</v>
      </c>
      <c r="D27" s="58">
        <f t="shared" si="0"/>
        <v>1034765</v>
      </c>
      <c r="E27" s="59">
        <f>'[1]海上出入貨物（フェリー抜）'!E27</f>
        <v>636127</v>
      </c>
      <c r="F27" s="60">
        <f>'[1]海上出入貨物（フェリー抜）'!F27</f>
        <v>129426</v>
      </c>
      <c r="G27" s="74">
        <f>'[1]海上出入貨物（フェリー抜）'!G27</f>
        <v>196031</v>
      </c>
      <c r="H27" s="74">
        <f>'[1]海上出入貨物（フェリー抜）'!H27+P27</f>
        <v>73181</v>
      </c>
      <c r="I27" s="60">
        <f>'[1]海上出入貨物（フェリー抜）'!I27</f>
        <v>0</v>
      </c>
      <c r="J27" s="60">
        <f>'[1]海上出入貨物（フェリー抜）'!J27</f>
        <v>0</v>
      </c>
      <c r="K27" s="60">
        <f>'[1]海上出入貨物（フェリー抜）'!K27</f>
        <v>0</v>
      </c>
      <c r="L27" s="60">
        <f>'[1]海上出入貨物（フェリー抜）'!L27</f>
        <v>0</v>
      </c>
      <c r="M27" s="60">
        <f>'[1]海上出入貨物（フェリー抜）'!M27</f>
        <v>0</v>
      </c>
      <c r="N27" s="60">
        <f>'[1]海上出入貨物（フェリー抜）'!N27</f>
        <v>0</v>
      </c>
      <c r="O27" s="60">
        <f>'[1]海上出入貨物（フェリー抜）'!O27</f>
        <v>0</v>
      </c>
      <c r="P27" s="61">
        <f>'[1]海上出入貨物（フェリー抜）'!P27</f>
        <v>0</v>
      </c>
    </row>
    <row r="28" spans="1:16" ht="16.5" customHeight="1">
      <c r="A28" s="65" t="s">
        <v>15</v>
      </c>
      <c r="B28" s="66"/>
      <c r="C28" s="57">
        <v>3</v>
      </c>
      <c r="D28" s="58">
        <f t="shared" si="0"/>
        <v>337459</v>
      </c>
      <c r="E28" s="59">
        <f>'[1]海上出入貨物（フェリー抜）'!E28</f>
        <v>48048</v>
      </c>
      <c r="F28" s="60">
        <f>'[1]海上出入貨物（フェリー抜）'!F28</f>
        <v>1926</v>
      </c>
      <c r="G28" s="74">
        <f>'[1]海上出入貨物（フェリー抜）'!G28</f>
        <v>53361</v>
      </c>
      <c r="H28" s="74">
        <f>'[1]海上出入貨物（フェリー抜）'!H28+P28</f>
        <v>234124</v>
      </c>
      <c r="I28" s="60">
        <f>'[1]海上出入貨物（フェリー抜）'!I28</f>
        <v>0</v>
      </c>
      <c r="J28" s="60">
        <f>'[1]海上出入貨物（フェリー抜）'!J28</f>
        <v>0</v>
      </c>
      <c r="K28" s="60">
        <f>'[1]海上出入貨物（フェリー抜）'!K28</f>
        <v>0</v>
      </c>
      <c r="L28" s="60">
        <f>'[1]海上出入貨物（フェリー抜）'!L28</f>
        <v>0</v>
      </c>
      <c r="M28" s="60">
        <f>'[1]海上出入貨物（フェリー抜）'!M28</f>
        <v>0</v>
      </c>
      <c r="N28" s="60">
        <f>'[1]海上出入貨物（フェリー抜）'!N28</f>
        <v>0</v>
      </c>
      <c r="O28" s="60">
        <f>'[1]海上出入貨物（フェリー抜）'!O28</f>
        <v>0</v>
      </c>
      <c r="P28" s="61">
        <f>'[1]海上出入貨物（フェリー抜）'!P28</f>
        <v>0</v>
      </c>
    </row>
    <row r="29" spans="1:16" ht="16.5" customHeight="1" thickBot="1">
      <c r="A29" s="77" t="s">
        <v>16</v>
      </c>
      <c r="B29" s="78"/>
      <c r="C29" s="79">
        <v>3</v>
      </c>
      <c r="D29" s="80">
        <f t="shared" si="0"/>
        <v>1916177</v>
      </c>
      <c r="E29" s="81">
        <f>'[1]海上出入貨物（フェリー抜）'!E29</f>
        <v>0</v>
      </c>
      <c r="F29" s="82">
        <f>'[1]海上出入貨物（フェリー抜）'!F29</f>
        <v>42997</v>
      </c>
      <c r="G29" s="83">
        <f>'[1]海上出入貨物（フェリー抜）'!G29</f>
        <v>48938</v>
      </c>
      <c r="H29" s="83">
        <f>'[1]海上出入貨物（フェリー抜）'!H29+P29</f>
        <v>1824242</v>
      </c>
      <c r="I29" s="82">
        <f>'[1]海上出入貨物（フェリー抜）'!I29</f>
        <v>0</v>
      </c>
      <c r="J29" s="82">
        <f>'[1]海上出入貨物（フェリー抜）'!J29</f>
        <v>0</v>
      </c>
      <c r="K29" s="82">
        <f>'[1]海上出入貨物（フェリー抜）'!K29</f>
        <v>0</v>
      </c>
      <c r="L29" s="82">
        <f>'[1]海上出入貨物（フェリー抜）'!L29</f>
        <v>0</v>
      </c>
      <c r="M29" s="82">
        <f>'[1]海上出入貨物（フェリー抜）'!M29</f>
        <v>0</v>
      </c>
      <c r="N29" s="82">
        <f>'[1]海上出入貨物（フェリー抜）'!N29</f>
        <v>0</v>
      </c>
      <c r="O29" s="82">
        <f>'[1]海上出入貨物（フェリー抜）'!O29</f>
        <v>0</v>
      </c>
      <c r="P29" s="84">
        <f>'[1]海上出入貨物（フェリー抜）'!P29</f>
        <v>0</v>
      </c>
    </row>
    <row r="30" spans="1:16" ht="16.5" customHeight="1" thickBot="1">
      <c r="A30" s="85" t="s">
        <v>35</v>
      </c>
      <c r="B30" s="86"/>
      <c r="C30" s="87">
        <v>3</v>
      </c>
      <c r="D30" s="88">
        <f t="shared" si="0"/>
        <v>1050061</v>
      </c>
      <c r="E30" s="89">
        <f aca="true" t="shared" si="15" ref="E30:P30">E31+E32+SUM(E35:E41)</f>
        <v>0</v>
      </c>
      <c r="F30" s="89">
        <f t="shared" si="15"/>
        <v>0</v>
      </c>
      <c r="G30" s="89">
        <f t="shared" si="15"/>
        <v>702947</v>
      </c>
      <c r="H30" s="89">
        <f t="shared" si="15"/>
        <v>347114</v>
      </c>
      <c r="I30" s="89">
        <f t="shared" si="15"/>
        <v>0</v>
      </c>
      <c r="J30" s="89">
        <f t="shared" si="15"/>
        <v>0</v>
      </c>
      <c r="K30" s="89">
        <f t="shared" si="15"/>
        <v>0</v>
      </c>
      <c r="L30" s="89">
        <f t="shared" si="15"/>
        <v>0</v>
      </c>
      <c r="M30" s="89">
        <f t="shared" si="15"/>
        <v>0</v>
      </c>
      <c r="N30" s="89">
        <f t="shared" si="15"/>
        <v>0</v>
      </c>
      <c r="O30" s="89">
        <f t="shared" si="15"/>
        <v>299760</v>
      </c>
      <c r="P30" s="89">
        <f t="shared" si="15"/>
        <v>265975</v>
      </c>
    </row>
    <row r="31" spans="1:16" ht="16.5" customHeight="1">
      <c r="A31" s="90" t="s">
        <v>17</v>
      </c>
      <c r="B31" s="91"/>
      <c r="C31" s="92">
        <v>3</v>
      </c>
      <c r="D31" s="72">
        <f t="shared" si="0"/>
        <v>840</v>
      </c>
      <c r="E31" s="73">
        <f>'[1]海上出入貨物（フェリー抜）'!E31</f>
        <v>0</v>
      </c>
      <c r="F31" s="74">
        <f>'[1]海上出入貨物（フェリー抜）'!F31</f>
        <v>0</v>
      </c>
      <c r="G31" s="74">
        <f>'[1]海上出入貨物（フェリー抜）'!G31+O31</f>
        <v>770</v>
      </c>
      <c r="H31" s="74">
        <f>'[1]海上出入貨物（フェリー抜）'!H31+P31</f>
        <v>70</v>
      </c>
      <c r="I31" s="74">
        <f>'[1]海上出入貨物（フェリー抜）'!I31</f>
        <v>0</v>
      </c>
      <c r="J31" s="74">
        <f>'[1]海上出入貨物（フェリー抜）'!J31</f>
        <v>0</v>
      </c>
      <c r="K31" s="74">
        <f>'[1]海上出入貨物（フェリー抜）'!K31</f>
        <v>0</v>
      </c>
      <c r="L31" s="74">
        <f>'[1]海上出入貨物（フェリー抜）'!L31</f>
        <v>0</v>
      </c>
      <c r="M31" s="74">
        <f>'[1]海上出入貨物（フェリー抜）'!M31</f>
        <v>0</v>
      </c>
      <c r="N31" s="74">
        <f>'[1]海上出入貨物（フェリー抜）'!N31</f>
        <v>0</v>
      </c>
      <c r="O31" s="74">
        <f>'[1]海上出入貨物（フェリー抜）'!O31</f>
        <v>0</v>
      </c>
      <c r="P31" s="75">
        <f>'[1]海上出入貨物（フェリー抜）'!P31</f>
        <v>0</v>
      </c>
    </row>
    <row r="32" spans="1:16" ht="16.5" customHeight="1">
      <c r="A32" s="93" t="s">
        <v>18</v>
      </c>
      <c r="B32" s="94"/>
      <c r="C32" s="57">
        <v>3</v>
      </c>
      <c r="D32" s="58">
        <f t="shared" si="0"/>
        <v>94764</v>
      </c>
      <c r="E32" s="59">
        <f>'[1]海上出入貨物（フェリー抜）'!E32</f>
        <v>0</v>
      </c>
      <c r="F32" s="60">
        <f>'[1]海上出入貨物（フェリー抜）'!F32</f>
        <v>0</v>
      </c>
      <c r="G32" s="74">
        <f>'[1]海上出入貨物（フェリー抜）'!G32+O32</f>
        <v>66176</v>
      </c>
      <c r="H32" s="74">
        <f>'[1]海上出入貨物（フェリー抜）'!H32+P32</f>
        <v>28588</v>
      </c>
      <c r="I32" s="60">
        <f>'[1]海上出入貨物（フェリー抜）'!I32</f>
        <v>0</v>
      </c>
      <c r="J32" s="60">
        <f>'[1]海上出入貨物（フェリー抜）'!J32</f>
        <v>0</v>
      </c>
      <c r="K32" s="60">
        <f>'[1]海上出入貨物（フェリー抜）'!K32</f>
        <v>0</v>
      </c>
      <c r="L32" s="60">
        <f>'[1]海上出入貨物（フェリー抜）'!L32</f>
        <v>0</v>
      </c>
      <c r="M32" s="60">
        <f>'[1]海上出入貨物（フェリー抜）'!M32</f>
        <v>0</v>
      </c>
      <c r="N32" s="60">
        <f>'[1]海上出入貨物（フェリー抜）'!N32</f>
        <v>0</v>
      </c>
      <c r="O32" s="60">
        <f>'[1]海上出入貨物（フェリー抜）'!O32</f>
        <v>0</v>
      </c>
      <c r="P32" s="61">
        <f>'[1]海上出入貨物（フェリー抜）'!P32</f>
        <v>0</v>
      </c>
    </row>
    <row r="33" spans="1:16" ht="16.5" customHeight="1">
      <c r="A33" s="76" t="s">
        <v>19</v>
      </c>
      <c r="B33" s="8"/>
      <c r="C33" s="95" t="s">
        <v>33</v>
      </c>
      <c r="D33" s="58">
        <f t="shared" si="0"/>
        <v>44832</v>
      </c>
      <c r="E33" s="59">
        <f aca="true" t="shared" si="16" ref="E33:P33">SUM(E34:E35)</f>
        <v>0</v>
      </c>
      <c r="F33" s="60">
        <f t="shared" si="16"/>
        <v>0</v>
      </c>
      <c r="G33" s="74">
        <f t="shared" si="16"/>
        <v>6737</v>
      </c>
      <c r="H33" s="74">
        <f t="shared" si="16"/>
        <v>38095</v>
      </c>
      <c r="I33" s="60">
        <f t="shared" si="16"/>
        <v>0</v>
      </c>
      <c r="J33" s="60">
        <f t="shared" si="16"/>
        <v>0</v>
      </c>
      <c r="K33" s="60">
        <f t="shared" si="16"/>
        <v>0</v>
      </c>
      <c r="L33" s="60">
        <f t="shared" si="16"/>
        <v>0</v>
      </c>
      <c r="M33" s="60">
        <f t="shared" si="16"/>
        <v>0</v>
      </c>
      <c r="N33" s="60">
        <f t="shared" si="16"/>
        <v>0</v>
      </c>
      <c r="O33" s="60">
        <f t="shared" si="16"/>
        <v>0</v>
      </c>
      <c r="P33" s="61">
        <f t="shared" si="16"/>
        <v>0</v>
      </c>
    </row>
    <row r="34" spans="1:16" ht="16.5" customHeight="1">
      <c r="A34" s="54"/>
      <c r="B34" s="55"/>
      <c r="C34" s="95">
        <v>1</v>
      </c>
      <c r="D34" s="58">
        <f t="shared" si="0"/>
        <v>7056</v>
      </c>
      <c r="E34" s="59">
        <f>'[1]海上出入貨物（フェリー抜）'!E34</f>
        <v>0</v>
      </c>
      <c r="F34" s="60">
        <f>'[1]海上出入貨物（フェリー抜）'!F34</f>
        <v>0</v>
      </c>
      <c r="G34" s="74">
        <f>'[1]海上出入貨物（フェリー抜）'!G34</f>
        <v>6450</v>
      </c>
      <c r="H34" s="74">
        <f>'[1]海上出入貨物（フェリー抜）'!H34</f>
        <v>606</v>
      </c>
      <c r="I34" s="60">
        <f>'[1]海上出入貨物（フェリー抜）'!I34</f>
        <v>0</v>
      </c>
      <c r="J34" s="60">
        <f>'[1]海上出入貨物（フェリー抜）'!J34</f>
        <v>0</v>
      </c>
      <c r="K34" s="60">
        <f>'[1]海上出入貨物（フェリー抜）'!K34</f>
        <v>0</v>
      </c>
      <c r="L34" s="60">
        <f>'[1]海上出入貨物（フェリー抜）'!L34</f>
        <v>0</v>
      </c>
      <c r="M34" s="60">
        <f>'[1]海上出入貨物（フェリー抜）'!M34</f>
        <v>0</v>
      </c>
      <c r="N34" s="60">
        <f>'[1]海上出入貨物（フェリー抜）'!N34</f>
        <v>0</v>
      </c>
      <c r="O34" s="60">
        <f>'[1]海上出入貨物（フェリー抜）'!O34</f>
        <v>0</v>
      </c>
      <c r="P34" s="61">
        <f>'[1]海上出入貨物（フェリー抜）'!P34</f>
        <v>0</v>
      </c>
    </row>
    <row r="35" spans="1:16" ht="16.5" customHeight="1">
      <c r="A35" s="63"/>
      <c r="B35" s="64"/>
      <c r="C35" s="95">
        <v>3</v>
      </c>
      <c r="D35" s="58">
        <f t="shared" si="0"/>
        <v>37776</v>
      </c>
      <c r="E35" s="96">
        <f>'[1]海上出入貨物（フェリー抜）'!E35</f>
        <v>0</v>
      </c>
      <c r="F35" s="97">
        <f>'[1]海上出入貨物（フェリー抜）'!F35</f>
        <v>0</v>
      </c>
      <c r="G35" s="98">
        <f>'[1]海上出入貨物（フェリー抜）'!G35</f>
        <v>287</v>
      </c>
      <c r="H35" s="98">
        <f>'[1]海上出入貨物（フェリー抜）'!H35</f>
        <v>37489</v>
      </c>
      <c r="I35" s="97">
        <f>'[1]海上出入貨物（フェリー抜）'!I35</f>
        <v>0</v>
      </c>
      <c r="J35" s="97">
        <f>'[1]海上出入貨物（フェリー抜）'!J35</f>
        <v>0</v>
      </c>
      <c r="K35" s="97">
        <f>'[1]海上出入貨物（フェリー抜）'!K35</f>
        <v>0</v>
      </c>
      <c r="L35" s="97">
        <f>'[1]海上出入貨物（フェリー抜）'!L35</f>
        <v>0</v>
      </c>
      <c r="M35" s="97">
        <f>'[1]海上出入貨物（フェリー抜）'!M35</f>
        <v>0</v>
      </c>
      <c r="N35" s="97">
        <f>'[1]海上出入貨物（フェリー抜）'!N35</f>
        <v>0</v>
      </c>
      <c r="O35" s="97">
        <f>'[1]海上出入貨物（フェリー抜）'!O35</f>
        <v>0</v>
      </c>
      <c r="P35" s="58">
        <f>'[1]海上出入貨物（フェリー抜）'!P35</f>
        <v>0</v>
      </c>
    </row>
    <row r="36" spans="1:16" ht="16.5" customHeight="1">
      <c r="A36" s="65" t="s">
        <v>20</v>
      </c>
      <c r="B36" s="66"/>
      <c r="C36" s="57">
        <v>3</v>
      </c>
      <c r="D36" s="58">
        <f t="shared" si="0"/>
        <v>0</v>
      </c>
      <c r="E36" s="96">
        <f>'[1]海上出入貨物（フェリー抜）'!E36</f>
        <v>0</v>
      </c>
      <c r="F36" s="97">
        <f>'[1]海上出入貨物（フェリー抜）'!F36</f>
        <v>0</v>
      </c>
      <c r="G36" s="98">
        <f>'[1]海上出入貨物（フェリー抜）'!G36+O36</f>
        <v>0</v>
      </c>
      <c r="H36" s="98">
        <f>'[1]海上出入貨物（フェリー抜）'!H36+P36</f>
        <v>0</v>
      </c>
      <c r="I36" s="97">
        <f>'[1]海上出入貨物（フェリー抜）'!I36</f>
        <v>0</v>
      </c>
      <c r="J36" s="97">
        <f>'[1]海上出入貨物（フェリー抜）'!J36</f>
        <v>0</v>
      </c>
      <c r="K36" s="97">
        <f>'[1]海上出入貨物（フェリー抜）'!K36</f>
        <v>0</v>
      </c>
      <c r="L36" s="97">
        <f>'[1]海上出入貨物（フェリー抜）'!L36</f>
        <v>0</v>
      </c>
      <c r="M36" s="97">
        <f>'[1]海上出入貨物（フェリー抜）'!M36</f>
        <v>0</v>
      </c>
      <c r="N36" s="97">
        <f>'[1]海上出入貨物（フェリー抜）'!N36</f>
        <v>0</v>
      </c>
      <c r="O36" s="97">
        <f>'[1]海上出入貨物（フェリー抜）'!O36</f>
        <v>0</v>
      </c>
      <c r="P36" s="58">
        <f>'[1]海上出入貨物（フェリー抜）'!P36</f>
        <v>0</v>
      </c>
    </row>
    <row r="37" spans="1:16" ht="16.5" customHeight="1">
      <c r="A37" s="65" t="s">
        <v>21</v>
      </c>
      <c r="B37" s="66"/>
      <c r="C37" s="57">
        <v>3</v>
      </c>
      <c r="D37" s="58">
        <f t="shared" si="0"/>
        <v>13041</v>
      </c>
      <c r="E37" s="96">
        <f>'[1]海上出入貨物（フェリー抜）'!E37</f>
        <v>0</v>
      </c>
      <c r="F37" s="97">
        <f>'[1]海上出入貨物（フェリー抜）'!F37</f>
        <v>0</v>
      </c>
      <c r="G37" s="98">
        <f>'[1]海上出入貨物（フェリー抜）'!G37+O37</f>
        <v>0</v>
      </c>
      <c r="H37" s="98">
        <f>'[1]海上出入貨物（フェリー抜）'!H37+P37</f>
        <v>13041</v>
      </c>
      <c r="I37" s="97">
        <f>'[1]海上出入貨物（フェリー抜）'!I37</f>
        <v>0</v>
      </c>
      <c r="J37" s="97">
        <f>'[1]海上出入貨物（フェリー抜）'!J37</f>
        <v>0</v>
      </c>
      <c r="K37" s="97">
        <f>'[1]海上出入貨物（フェリー抜）'!K37</f>
        <v>0</v>
      </c>
      <c r="L37" s="97">
        <f>'[1]海上出入貨物（フェリー抜）'!L37</f>
        <v>0</v>
      </c>
      <c r="M37" s="97">
        <f>'[1]海上出入貨物（フェリー抜）'!M37</f>
        <v>0</v>
      </c>
      <c r="N37" s="97">
        <f>'[1]海上出入貨物（フェリー抜）'!N37</f>
        <v>0</v>
      </c>
      <c r="O37" s="97">
        <f>'[1]海上出入貨物（フェリー抜）'!O37</f>
        <v>0</v>
      </c>
      <c r="P37" s="58">
        <f>'[1]海上出入貨物（フェリー抜）'!P37</f>
        <v>0</v>
      </c>
    </row>
    <row r="38" spans="1:16" ht="16.5" customHeight="1">
      <c r="A38" s="65" t="s">
        <v>22</v>
      </c>
      <c r="B38" s="66"/>
      <c r="C38" s="57">
        <v>3</v>
      </c>
      <c r="D38" s="58">
        <f t="shared" si="0"/>
        <v>335945</v>
      </c>
      <c r="E38" s="96">
        <f>'[1]海上出入貨物（フェリー抜）'!E38</f>
        <v>0</v>
      </c>
      <c r="F38" s="97">
        <f>'[1]海上出入貨物（フェリー抜）'!F38</f>
        <v>0</v>
      </c>
      <c r="G38" s="98">
        <f>'[1]海上出入貨物（フェリー抜）'!G38+O38</f>
        <v>335945</v>
      </c>
      <c r="H38" s="98">
        <f>'[1]海上出入貨物（フェリー抜）'!H38+P38</f>
        <v>0</v>
      </c>
      <c r="I38" s="97">
        <f>'[1]海上出入貨物（フェリー抜）'!I38</f>
        <v>0</v>
      </c>
      <c r="J38" s="97">
        <f>'[1]海上出入貨物（フェリー抜）'!J38</f>
        <v>0</v>
      </c>
      <c r="K38" s="97">
        <f>'[1]海上出入貨物（フェリー抜）'!K38</f>
        <v>0</v>
      </c>
      <c r="L38" s="97">
        <f>'[1]海上出入貨物（フェリー抜）'!L38</f>
        <v>0</v>
      </c>
      <c r="M38" s="97">
        <f>'[1]海上出入貨物（フェリー抜）'!M38</f>
        <v>0</v>
      </c>
      <c r="N38" s="97">
        <f>'[1]海上出入貨物（フェリー抜）'!N38</f>
        <v>0</v>
      </c>
      <c r="O38" s="97">
        <f>'[1]海上出入貨物（フェリー抜）'!O38</f>
        <v>0</v>
      </c>
      <c r="P38" s="58">
        <f>'[1]海上出入貨物（フェリー抜）'!P38</f>
        <v>0</v>
      </c>
    </row>
    <row r="39" spans="1:16" ht="16.5" customHeight="1">
      <c r="A39" s="65" t="s">
        <v>23</v>
      </c>
      <c r="B39" s="66"/>
      <c r="C39" s="57">
        <v>3</v>
      </c>
      <c r="D39" s="58">
        <f t="shared" si="0"/>
        <v>565753</v>
      </c>
      <c r="E39" s="96">
        <f>'[1]海上出入貨物（フェリー抜）'!E39</f>
        <v>0</v>
      </c>
      <c r="F39" s="97">
        <f>'[1]海上出入貨物（フェリー抜）'!F39</f>
        <v>0</v>
      </c>
      <c r="G39" s="98">
        <f>'[1]海上出入貨物（フェリー抜）'!G39+O39</f>
        <v>299769</v>
      </c>
      <c r="H39" s="98">
        <f>'[1]海上出入貨物（フェリー抜）'!H39+P39</f>
        <v>265984</v>
      </c>
      <c r="I39" s="97">
        <f>'[1]海上出入貨物（フェリー抜）'!I39</f>
        <v>0</v>
      </c>
      <c r="J39" s="97">
        <f>'[1]海上出入貨物（フェリー抜）'!J39</f>
        <v>0</v>
      </c>
      <c r="K39" s="97">
        <f>'[1]海上出入貨物（フェリー抜）'!K39</f>
        <v>0</v>
      </c>
      <c r="L39" s="97">
        <f>'[1]海上出入貨物（フェリー抜）'!L39</f>
        <v>0</v>
      </c>
      <c r="M39" s="97">
        <f>'[1]海上出入貨物（フェリー抜）'!M39</f>
        <v>0</v>
      </c>
      <c r="N39" s="97">
        <f>'[1]海上出入貨物（フェリー抜）'!N39</f>
        <v>0</v>
      </c>
      <c r="O39" s="97">
        <f>'[1]自動車'!Q14</f>
        <v>299760</v>
      </c>
      <c r="P39" s="58">
        <f>'[1]自動車'!Q47</f>
        <v>265975</v>
      </c>
    </row>
    <row r="40" spans="1:16" ht="16.5" customHeight="1">
      <c r="A40" s="65" t="s">
        <v>24</v>
      </c>
      <c r="B40" s="66"/>
      <c r="C40" s="57">
        <v>3</v>
      </c>
      <c r="D40" s="58">
        <f t="shared" si="0"/>
        <v>0</v>
      </c>
      <c r="E40" s="96">
        <f>'[1]海上出入貨物（フェリー抜）'!E40</f>
        <v>0</v>
      </c>
      <c r="F40" s="97">
        <f>'[1]海上出入貨物（フェリー抜）'!F40</f>
        <v>0</v>
      </c>
      <c r="G40" s="98">
        <f>'[1]海上出入貨物（フェリー抜）'!G40+O40</f>
        <v>0</v>
      </c>
      <c r="H40" s="98">
        <f>'[1]海上出入貨物（フェリー抜）'!H40+P40</f>
        <v>0</v>
      </c>
      <c r="I40" s="97">
        <f>'[1]海上出入貨物（フェリー抜）'!I40</f>
        <v>0</v>
      </c>
      <c r="J40" s="97">
        <f>'[1]海上出入貨物（フェリー抜）'!J40</f>
        <v>0</v>
      </c>
      <c r="K40" s="97">
        <f>'[1]海上出入貨物（フェリー抜）'!K40</f>
        <v>0</v>
      </c>
      <c r="L40" s="97">
        <f>'[1]海上出入貨物（フェリー抜）'!L40</f>
        <v>0</v>
      </c>
      <c r="M40" s="97">
        <f>'[1]海上出入貨物（フェリー抜）'!M40</f>
        <v>0</v>
      </c>
      <c r="N40" s="97">
        <f>'[1]海上出入貨物（フェリー抜）'!N40</f>
        <v>0</v>
      </c>
      <c r="O40" s="97">
        <f>'[1]海上出入貨物（フェリー抜）'!O40</f>
        <v>0</v>
      </c>
      <c r="P40" s="58">
        <f>'[1]海上出入貨物（フェリー抜）'!P40</f>
        <v>0</v>
      </c>
    </row>
    <row r="41" spans="1:16" ht="16.5" customHeight="1" thickBot="1">
      <c r="A41" s="18" t="s">
        <v>25</v>
      </c>
      <c r="B41" s="19"/>
      <c r="C41" s="23">
        <v>3</v>
      </c>
      <c r="D41" s="99">
        <f t="shared" si="0"/>
        <v>1942</v>
      </c>
      <c r="E41" s="100">
        <f>'[1]海上出入貨物（フェリー抜）'!E41</f>
        <v>0</v>
      </c>
      <c r="F41" s="101">
        <f>'[1]海上出入貨物（フェリー抜）'!F41</f>
        <v>0</v>
      </c>
      <c r="G41" s="101">
        <f>'[1]海上出入貨物（フェリー抜）'!G41+O41</f>
        <v>0</v>
      </c>
      <c r="H41" s="101">
        <f>'[1]海上出入貨物（フェリー抜）'!H41+P41</f>
        <v>1942</v>
      </c>
      <c r="I41" s="101">
        <f>'[1]海上出入貨物（フェリー抜）'!I41</f>
        <v>0</v>
      </c>
      <c r="J41" s="101">
        <f>'[1]海上出入貨物（フェリー抜）'!J41</f>
        <v>0</v>
      </c>
      <c r="K41" s="101">
        <f>'[1]海上出入貨物（フェリー抜）'!K41</f>
        <v>0</v>
      </c>
      <c r="L41" s="101">
        <f>'[1]海上出入貨物（フェリー抜）'!L41</f>
        <v>0</v>
      </c>
      <c r="M41" s="101">
        <f>'[1]海上出入貨物（フェリー抜）'!M41</f>
        <v>0</v>
      </c>
      <c r="N41" s="101">
        <f>'[1]海上出入貨物（フェリー抜）'!N41</f>
        <v>0</v>
      </c>
      <c r="O41" s="101">
        <f>'[1]海上出入貨物（フェリー抜）'!O41</f>
        <v>0</v>
      </c>
      <c r="P41" s="99">
        <f>'[1]海上出入貨物（フェリー抜）'!P41</f>
        <v>0</v>
      </c>
    </row>
    <row r="42" spans="1:8" ht="16.5" customHeight="1">
      <c r="A42" s="102" t="s">
        <v>36</v>
      </c>
      <c r="B42" s="102"/>
      <c r="C42" s="103"/>
      <c r="D42" s="104" t="s">
        <v>26</v>
      </c>
      <c r="E42" s="105">
        <v>1</v>
      </c>
      <c r="F42" s="3" t="s">
        <v>27</v>
      </c>
      <c r="H42" s="3" t="s">
        <v>37</v>
      </c>
    </row>
    <row r="43" spans="1:8" ht="16.5" customHeight="1">
      <c r="A43" s="106"/>
      <c r="B43" s="106"/>
      <c r="C43" s="107"/>
      <c r="E43" s="105">
        <v>2</v>
      </c>
      <c r="F43" s="3" t="s">
        <v>28</v>
      </c>
      <c r="H43" s="3" t="s">
        <v>38</v>
      </c>
    </row>
    <row r="44" spans="5:8" ht="16.5" customHeight="1">
      <c r="E44" s="105">
        <v>3</v>
      </c>
      <c r="F44" s="3" t="s">
        <v>29</v>
      </c>
      <c r="H44" s="3" t="s">
        <v>39</v>
      </c>
    </row>
    <row r="45" spans="1:3" ht="16.5" customHeight="1">
      <c r="A45" s="108"/>
      <c r="C45" s="105"/>
    </row>
  </sheetData>
  <sheetProtection/>
  <mergeCells count="36">
    <mergeCell ref="A42:C43"/>
    <mergeCell ref="A1:P1"/>
    <mergeCell ref="A28:B28"/>
    <mergeCell ref="A40:B40"/>
    <mergeCell ref="A12:B17"/>
    <mergeCell ref="A24:B27"/>
    <mergeCell ref="A29:B29"/>
    <mergeCell ref="A22:B23"/>
    <mergeCell ref="A4:B5"/>
    <mergeCell ref="A41:B41"/>
    <mergeCell ref="A36:B36"/>
    <mergeCell ref="A37:B37"/>
    <mergeCell ref="A38:B38"/>
    <mergeCell ref="A30:B30"/>
    <mergeCell ref="A33:B35"/>
    <mergeCell ref="A32:B32"/>
    <mergeCell ref="C10:C11"/>
    <mergeCell ref="D4:D5"/>
    <mergeCell ref="A39:B39"/>
    <mergeCell ref="A31:B31"/>
    <mergeCell ref="C6:C7"/>
    <mergeCell ref="C12:C13"/>
    <mergeCell ref="A6:B11"/>
    <mergeCell ref="A18:B21"/>
    <mergeCell ref="C16:C17"/>
    <mergeCell ref="C22:C23"/>
    <mergeCell ref="O2:P2"/>
    <mergeCell ref="O4:P4"/>
    <mergeCell ref="O3:P3"/>
    <mergeCell ref="B3:D3"/>
    <mergeCell ref="E4:F4"/>
    <mergeCell ref="G4:H4"/>
    <mergeCell ref="I4:J4"/>
    <mergeCell ref="M4:N4"/>
    <mergeCell ref="K3:L3"/>
    <mergeCell ref="K4:L4"/>
  </mergeCells>
  <printOptions/>
  <pageMargins left="0.5905511811023623" right="0.5905511811023623" top="0.4724409448818898" bottom="0" header="0.2755905511811024" footer="0.1968503937007874"/>
  <pageSetup horizontalDpi="300" verticalDpi="300" orientation="landscape" paperSize="9" scale="78" r:id="rId1"/>
  <headerFooter alignWithMargins="0">
    <oddHeader>&amp;R&amp;D：&amp;T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技術管理課</dc:creator>
  <cp:keywords/>
  <dc:description/>
  <cp:lastModifiedBy>技術管理課</cp:lastModifiedBy>
  <dcterms:created xsi:type="dcterms:W3CDTF">2014-11-28T00:09:34Z</dcterms:created>
  <dcterms:modified xsi:type="dcterms:W3CDTF">2014-11-28T00:10:03Z</dcterms:modified>
  <cp:category/>
  <cp:version/>
  <cp:contentType/>
  <cp:contentStatus/>
</cp:coreProperties>
</file>