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<sst xmlns="http://schemas.openxmlformats.org/spreadsheetml/2006/main" count="339" uniqueCount="112">
  <si>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</si>
  <si>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</si>
  <si>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</si>
  <si>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</si>
  <si>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</si>
  <si>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</si>
  <si>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</si>
  <si>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</si>
  <si>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</si>
  <si>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</si>
  <si>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</si>
  <si>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</si>
  <si>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</si>
  <si>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</si>
  <si>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</si>
  <si>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</si>
  <si>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</si>
  <si>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</si>
  <si>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</si>
  <si>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</si>
  <si>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</si>
  <si>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</si>
  <si>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</si>
  <si>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</si>
  <si>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</si>
  <si>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</si>
  <si>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</si>
  <si>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</si>
  <si>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</si>
  <si>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</si>
  <si>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</si>
  <si>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</si>
  <si>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</si>
  <si>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</si>
  <si>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</si>
  <si>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</si>
  <si>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</si>
  <si>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</si>
  <si>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</si>
  <si>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</si>
  <si>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</si>
  <si>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</si>
  <si>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</si>
  <si>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</si>
  <si>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</si>
  <si>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</si>
  <si>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</si>
  <si>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</si>
  <si>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</si>
  <si>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</si>
  <si>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</si>
  <si>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</si>
  <si>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</si>
  <si>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</si>
  <si>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</si>
  <si>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</si>
  <si>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</si>
  <si>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</si>
  <si>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</si>
  <si>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</si>
  <si>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</si>
  <si>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</si>
  <si>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</si>
  <si>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</si>
  <si>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</si>
  <si>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</si>
  <si>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</si>
  <si>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</si>
  <si>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</si>
  <si>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</si>
  <si>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</si>
  <si>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</si>
  <si>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</si>
  <si>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</si>
  <si>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</si>
  <si>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</si>
  <si>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</si>
  <si>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</si>
  <si>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</si>
  <si>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</si>
  <si>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</si>
  <si>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</si>
  <si>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</si>
  <si>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</si>
  <si>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</si>
  <si>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</si>
  <si>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</si>
  <si>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</si>
  <si>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</si>
  <si>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</si>
  <si>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</si>
  <si>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</si>
  <si>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</si>
  <si>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</si>
  <si>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</si>
  <si>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</si>
  <si>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</si>
  <si>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</si>
  <si>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</si>
  <si>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食器・野菜・果物洗い用
260又は270ml</t>
  </si>
  <si>
    <t>高密度粉末
無りん　1.1又は1.0kg</t>
  </si>
  <si>
    <t>植物性ｿﾌﾄﾀｲﾌﾟ
プラ容器入り　320g</t>
  </si>
  <si>
    <t>１斤  袋入り
４～８枚切り</t>
  </si>
  <si>
    <t>国産米  精米
単一原料米コシヒカリ ５ｋｇ</t>
  </si>
  <si>
    <t>H21年度は４～６枚</t>
  </si>
  <si>
    <t>ﾌﾟﾚｰﾝﾖｰｸﾞﾙﾄ
450gポリ・紙容器入り</t>
  </si>
  <si>
    <t>H21年度は500gまたは450g</t>
  </si>
  <si>
    <t>スリムサイズ360又は400枚
5箱セット</t>
  </si>
  <si>
    <t>H21年度はスリムサイズ１箱320枚または360枚５箱セット</t>
  </si>
  <si>
    <t>キャノーラ油
ポリ容器入り1kg</t>
  </si>
  <si>
    <t>H21年度はサラダ油
1kgポリ容器入り</t>
  </si>
  <si>
    <t>ー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</si>
</sst>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7" xfId="0" applyNumberFormat="1" applyFont="1" applyBorder="1" applyAlignment="1" applyProtection="1">
      <alignment horizontal="center" vertical="center"/>
      <protection/>
    </xf>
    <xf numFmtId="190" fontId="9" fillId="0" borderId="98" xfId="0" applyNumberFormat="1" applyFont="1" applyBorder="1" applyAlignment="1" applyProtection="1">
      <alignment horizontal="center" vertical="center"/>
      <protection/>
    </xf>
    <xf numFmtId="190" fontId="17" fillId="2" borderId="99" xfId="0" applyNumberFormat="1" applyFont="1" applyFill="1" applyBorder="1" applyAlignment="1" applyProtection="1">
      <alignment horizontal="center" vertical="center"/>
      <protection locked="0"/>
    </xf>
    <xf numFmtId="190" fontId="9" fillId="0" borderId="100" xfId="0" applyNumberFormat="1" applyFont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03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5" xfId="0" applyFont="1" applyFill="1" applyBorder="1" applyAlignment="1">
      <alignment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N13" sqref="N13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45</v>
      </c>
    </row>
    <row r="2" spans="1:6" s="95" customFormat="1" ht="19.5" customHeight="1" thickBot="1">
      <c r="A2" s="96">
        <v>40422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38</v>
      </c>
      <c r="D3" s="101" t="s">
        <v>39</v>
      </c>
      <c r="E3" s="102" t="s">
        <v>87</v>
      </c>
      <c r="F3" s="101" t="s">
        <v>40</v>
      </c>
      <c r="G3" s="103" t="s">
        <v>41</v>
      </c>
    </row>
    <row r="4" spans="1:7" s="95" customFormat="1" ht="14.25">
      <c r="A4" s="129" t="s">
        <v>90</v>
      </c>
      <c r="B4" s="104" t="s">
        <v>65</v>
      </c>
      <c r="C4" s="105" t="s">
        <v>42</v>
      </c>
      <c r="D4" s="106" t="s">
        <v>42</v>
      </c>
      <c r="E4" s="107" t="s">
        <v>50</v>
      </c>
      <c r="F4" s="106" t="s">
        <v>42</v>
      </c>
      <c r="G4" s="108" t="s">
        <v>43</v>
      </c>
    </row>
    <row r="5" spans="1:7" s="95" customFormat="1" ht="15" thickBot="1">
      <c r="A5" s="109"/>
      <c r="B5" s="110"/>
      <c r="C5" s="111" t="s">
        <v>47</v>
      </c>
      <c r="D5" s="112" t="s">
        <v>47</v>
      </c>
      <c r="E5" s="113" t="s">
        <v>48</v>
      </c>
      <c r="F5" s="112" t="s">
        <v>47</v>
      </c>
      <c r="G5" s="114" t="s">
        <v>48</v>
      </c>
    </row>
    <row r="6" spans="1:8" s="95" customFormat="1" ht="29.25" customHeight="1" thickTop="1">
      <c r="A6" s="115" t="s">
        <v>1</v>
      </c>
      <c r="B6" s="126" t="s">
        <v>102</v>
      </c>
      <c r="C6" s="116">
        <f>'集計表'!D21</f>
        <v>157</v>
      </c>
      <c r="D6" s="117">
        <v>157</v>
      </c>
      <c r="E6" s="118">
        <f>C6/D6*100</f>
        <v>100</v>
      </c>
      <c r="F6" s="117">
        <v>166</v>
      </c>
      <c r="G6" s="119">
        <f>C6/F6*100</f>
        <v>94.57831325301204</v>
      </c>
      <c r="H6" s="95" t="s">
        <v>104</v>
      </c>
    </row>
    <row r="7" spans="1:7" s="95" customFormat="1" ht="29.25" customHeight="1">
      <c r="A7" s="120" t="s">
        <v>2</v>
      </c>
      <c r="B7" s="127" t="s">
        <v>103</v>
      </c>
      <c r="C7" s="121">
        <f>'集計表'!I21</f>
        <v>2021</v>
      </c>
      <c r="D7" s="122">
        <v>2013</v>
      </c>
      <c r="E7" s="123">
        <f aca="true" t="shared" si="0" ref="E7:E21">C7/D7*100</f>
        <v>100.39741679085941</v>
      </c>
      <c r="F7" s="122">
        <v>2110</v>
      </c>
      <c r="G7" s="124">
        <f aca="true" t="shared" si="1" ref="G7:G21">C7/F7*100</f>
        <v>95.781990521327</v>
      </c>
    </row>
    <row r="8" spans="1:7" s="95" customFormat="1" ht="29.25" customHeight="1">
      <c r="A8" s="120" t="s">
        <v>3</v>
      </c>
      <c r="B8" s="128" t="s">
        <v>89</v>
      </c>
      <c r="C8" s="121">
        <f>'集計表'!N21</f>
        <v>295</v>
      </c>
      <c r="D8" s="122">
        <v>292</v>
      </c>
      <c r="E8" s="123">
        <f t="shared" si="0"/>
        <v>101.02739726027397</v>
      </c>
      <c r="F8" s="122">
        <v>310</v>
      </c>
      <c r="G8" s="124">
        <f t="shared" si="1"/>
        <v>95.16129032258065</v>
      </c>
    </row>
    <row r="9" spans="1:7" s="95" customFormat="1" ht="29.25" customHeight="1">
      <c r="A9" s="120" t="s">
        <v>4</v>
      </c>
      <c r="B9" s="127" t="s">
        <v>101</v>
      </c>
      <c r="C9" s="121">
        <f>'集計表'!S21</f>
        <v>226</v>
      </c>
      <c r="D9" s="122">
        <v>227</v>
      </c>
      <c r="E9" s="123">
        <f t="shared" si="0"/>
        <v>99.55947136563876</v>
      </c>
      <c r="F9" s="122">
        <v>240</v>
      </c>
      <c r="G9" s="124">
        <f t="shared" si="1"/>
        <v>94.16666666666667</v>
      </c>
    </row>
    <row r="10" spans="1:7" s="95" customFormat="1" ht="29.25" customHeight="1">
      <c r="A10" s="120" t="s">
        <v>5</v>
      </c>
      <c r="B10" s="127" t="s">
        <v>91</v>
      </c>
      <c r="C10" s="121">
        <f>'集計表'!X21</f>
        <v>185</v>
      </c>
      <c r="D10" s="122">
        <v>186</v>
      </c>
      <c r="E10" s="123">
        <f t="shared" si="0"/>
        <v>99.46236559139786</v>
      </c>
      <c r="F10" s="122">
        <v>179</v>
      </c>
      <c r="G10" s="124">
        <f t="shared" si="1"/>
        <v>103.35195530726257</v>
      </c>
    </row>
    <row r="11" spans="1:7" s="95" customFormat="1" ht="29.25" customHeight="1">
      <c r="A11" s="120" t="s">
        <v>6</v>
      </c>
      <c r="B11" s="127" t="s">
        <v>97</v>
      </c>
      <c r="C11" s="121">
        <f>'集計表'!AC21</f>
        <v>265</v>
      </c>
      <c r="D11" s="122">
        <v>266</v>
      </c>
      <c r="E11" s="123">
        <f t="shared" si="0"/>
        <v>99.62406015037594</v>
      </c>
      <c r="F11" s="122">
        <v>271</v>
      </c>
      <c r="G11" s="124">
        <f t="shared" si="1"/>
        <v>97.7859778597786</v>
      </c>
    </row>
    <row r="12" spans="1:8" s="95" customFormat="1" ht="29.25" customHeight="1">
      <c r="A12" s="120" t="s">
        <v>7</v>
      </c>
      <c r="B12" s="127" t="s">
        <v>109</v>
      </c>
      <c r="C12" s="121">
        <f>'集計表'!AH21</f>
        <v>313</v>
      </c>
      <c r="D12" s="122">
        <v>312</v>
      </c>
      <c r="E12" s="123">
        <f t="shared" si="0"/>
        <v>100.32051282051282</v>
      </c>
      <c r="F12" s="122">
        <v>372</v>
      </c>
      <c r="G12" s="124">
        <f t="shared" si="1"/>
        <v>84.13978494623656</v>
      </c>
      <c r="H12" s="171" t="s">
        <v>110</v>
      </c>
    </row>
    <row r="13" spans="1:7" s="95" customFormat="1" ht="29.25" customHeight="1">
      <c r="A13" s="120" t="s">
        <v>8</v>
      </c>
      <c r="B13" s="127" t="s">
        <v>92</v>
      </c>
      <c r="C13" s="121">
        <f>'集計表'!AM21</f>
        <v>273</v>
      </c>
      <c r="D13" s="122">
        <v>272</v>
      </c>
      <c r="E13" s="123">
        <f t="shared" si="0"/>
        <v>100.36764705882352</v>
      </c>
      <c r="F13" s="122">
        <v>287</v>
      </c>
      <c r="G13" s="124">
        <f t="shared" si="1"/>
        <v>95.1219512195122</v>
      </c>
    </row>
    <row r="14" spans="1:8" s="95" customFormat="1" ht="29.25" customHeight="1">
      <c r="A14" s="120" t="s">
        <v>9</v>
      </c>
      <c r="B14" s="127" t="s">
        <v>105</v>
      </c>
      <c r="C14" s="121">
        <f>'集計表'!AR21</f>
        <v>159</v>
      </c>
      <c r="D14" s="122">
        <v>159</v>
      </c>
      <c r="E14" s="123">
        <f t="shared" si="0"/>
        <v>100</v>
      </c>
      <c r="F14" s="122">
        <v>168</v>
      </c>
      <c r="G14" s="124">
        <f t="shared" si="1"/>
        <v>94.64285714285714</v>
      </c>
      <c r="H14" s="174" t="s">
        <v>106</v>
      </c>
    </row>
    <row r="15" spans="1:8" s="95" customFormat="1" ht="29.25" customHeight="1">
      <c r="A15" s="120" t="s">
        <v>11</v>
      </c>
      <c r="B15" s="127" t="s">
        <v>93</v>
      </c>
      <c r="C15" s="121">
        <f>'集計表'!AW21</f>
        <v>181</v>
      </c>
      <c r="D15" s="122">
        <v>181</v>
      </c>
      <c r="E15" s="123">
        <f>C15/D15*100</f>
        <v>100</v>
      </c>
      <c r="F15" s="122">
        <v>184</v>
      </c>
      <c r="G15" s="124">
        <f>C15/F15*100</f>
        <v>98.36956521739131</v>
      </c>
      <c r="H15" s="172"/>
    </row>
    <row r="16" spans="1:8" s="95" customFormat="1" ht="29.25" customHeight="1">
      <c r="A16" s="120" t="s">
        <v>10</v>
      </c>
      <c r="B16" s="127" t="s">
        <v>94</v>
      </c>
      <c r="C16" s="121">
        <f>'集計表'!BB21</f>
        <v>148</v>
      </c>
      <c r="D16" s="122">
        <v>146</v>
      </c>
      <c r="E16" s="123">
        <f t="shared" si="0"/>
        <v>101.36986301369863</v>
      </c>
      <c r="F16" s="122">
        <v>151</v>
      </c>
      <c r="G16" s="124">
        <f t="shared" si="1"/>
        <v>98.01324503311258</v>
      </c>
      <c r="H16" s="172"/>
    </row>
    <row r="17" spans="1:8" s="95" customFormat="1" ht="29.25" customHeight="1">
      <c r="A17" s="120" t="s">
        <v>12</v>
      </c>
      <c r="B17" s="127" t="s">
        <v>95</v>
      </c>
      <c r="C17" s="121">
        <f>'集計表'!BG21</f>
        <v>195</v>
      </c>
      <c r="D17" s="122">
        <v>188</v>
      </c>
      <c r="E17" s="123">
        <f t="shared" si="0"/>
        <v>103.72340425531914</v>
      </c>
      <c r="F17" s="122">
        <v>190</v>
      </c>
      <c r="G17" s="124">
        <f t="shared" si="1"/>
        <v>102.63157894736842</v>
      </c>
      <c r="H17" s="173"/>
    </row>
    <row r="18" spans="1:7" s="95" customFormat="1" ht="29.25" customHeight="1">
      <c r="A18" s="120" t="s">
        <v>13</v>
      </c>
      <c r="B18" s="127" t="s">
        <v>99</v>
      </c>
      <c r="C18" s="121">
        <f>'集計表'!BL21</f>
        <v>165</v>
      </c>
      <c r="D18" s="122">
        <v>164</v>
      </c>
      <c r="E18" s="123">
        <f t="shared" si="0"/>
        <v>100.60975609756098</v>
      </c>
      <c r="F18" s="122">
        <v>170</v>
      </c>
      <c r="G18" s="124">
        <f t="shared" si="1"/>
        <v>97.05882352941177</v>
      </c>
    </row>
    <row r="19" spans="1:7" s="95" customFormat="1" ht="29.25" customHeight="1">
      <c r="A19" s="120" t="s">
        <v>14</v>
      </c>
      <c r="B19" s="127" t="s">
        <v>100</v>
      </c>
      <c r="C19" s="121">
        <f>'集計表'!BQ21</f>
        <v>318</v>
      </c>
      <c r="D19" s="122">
        <v>320</v>
      </c>
      <c r="E19" s="123">
        <f t="shared" si="0"/>
        <v>99.375</v>
      </c>
      <c r="F19" s="122">
        <v>338</v>
      </c>
      <c r="G19" s="124">
        <f t="shared" si="1"/>
        <v>94.0828402366864</v>
      </c>
    </row>
    <row r="20" spans="1:8" s="95" customFormat="1" ht="29.25" customHeight="1">
      <c r="A20" s="120" t="s">
        <v>88</v>
      </c>
      <c r="B20" s="127" t="s">
        <v>107</v>
      </c>
      <c r="C20" s="121">
        <f>'集計表'!BV21</f>
        <v>305</v>
      </c>
      <c r="D20" s="122">
        <v>304</v>
      </c>
      <c r="E20" s="123">
        <f t="shared" si="0"/>
        <v>100.32894736842107</v>
      </c>
      <c r="F20" s="122">
        <v>324</v>
      </c>
      <c r="G20" s="124">
        <f t="shared" si="1"/>
        <v>94.1358024691358</v>
      </c>
      <c r="H20" s="171" t="s">
        <v>108</v>
      </c>
    </row>
    <row r="21" spans="1:7" s="95" customFormat="1" ht="29.25" customHeight="1">
      <c r="A21" s="120" t="s">
        <v>44</v>
      </c>
      <c r="B21" s="127" t="s">
        <v>98</v>
      </c>
      <c r="C21" s="121">
        <f>'集計表'!CA21</f>
        <v>131</v>
      </c>
      <c r="D21" s="122">
        <v>132</v>
      </c>
      <c r="E21" s="123">
        <f t="shared" si="0"/>
        <v>99.24242424242425</v>
      </c>
      <c r="F21" s="122">
        <v>128</v>
      </c>
      <c r="G21" s="124">
        <f t="shared" si="1"/>
        <v>102.34375</v>
      </c>
    </row>
    <row r="22" spans="1:7" s="95" customFormat="1" ht="29.25" customHeight="1" thickBot="1">
      <c r="A22" s="125" t="s">
        <v>66</v>
      </c>
      <c r="B22" s="130" t="s">
        <v>96</v>
      </c>
      <c r="C22" s="175" t="s">
        <v>111</v>
      </c>
      <c r="D22" s="177" t="s">
        <v>111</v>
      </c>
      <c r="E22" s="176" t="s">
        <v>111</v>
      </c>
      <c r="F22" s="177" t="s">
        <v>111</v>
      </c>
      <c r="G22" s="178" t="s">
        <v>111</v>
      </c>
    </row>
    <row r="23" s="95" customFormat="1" ht="14.25">
      <c r="D23" s="95" t="s">
        <v>49</v>
      </c>
    </row>
  </sheetData>
  <sheetProtection/>
  <printOptions/>
  <pageMargins left="0.87" right="0.6" top="1" bottom="0.37" header="0.512" footer="0.21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1"/>
  <sheetViews>
    <sheetView view="pageBreakPreview" zoomScale="50" zoomScaleSheetLayoutView="50" workbookViewId="0" topLeftCell="A1">
      <pane xSplit="1" ySplit="4" topLeftCell="AR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Q14" sqref="CQ14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3">
        <f>'結果表'!A2</f>
        <v>40422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>
        <f>A1</f>
        <v>40422</v>
      </c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>
        <f>A1</f>
        <v>40422</v>
      </c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3"/>
      <c r="AC2" s="193"/>
      <c r="AD2" s="194" t="s">
        <v>67</v>
      </c>
      <c r="AE2" s="19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93"/>
      <c r="BH2" s="193"/>
      <c r="BI2" s="9" t="s">
        <v>68</v>
      </c>
      <c r="BJ2" s="8"/>
      <c r="BK2" s="8"/>
      <c r="BL2" s="8"/>
      <c r="BM2" s="8"/>
      <c r="BN2" s="8"/>
      <c r="BO2" s="8"/>
      <c r="BP2" s="8"/>
      <c r="BQ2" s="8"/>
      <c r="BR2" s="8"/>
      <c r="CB2" s="195" t="s">
        <v>46</v>
      </c>
      <c r="CC2" s="195"/>
      <c r="CD2" s="195"/>
      <c r="CE2" s="195"/>
      <c r="CF2" s="195"/>
      <c r="CG2" s="194" t="s">
        <v>69</v>
      </c>
      <c r="CH2" s="194"/>
    </row>
    <row r="3" spans="1:86" ht="19.5" customHeight="1">
      <c r="A3" s="13" t="s">
        <v>0</v>
      </c>
      <c r="B3" s="184" t="s">
        <v>1</v>
      </c>
      <c r="C3" s="185"/>
      <c r="D3" s="185"/>
      <c r="E3" s="185"/>
      <c r="F3" s="186"/>
      <c r="G3" s="187" t="s">
        <v>2</v>
      </c>
      <c r="H3" s="188"/>
      <c r="I3" s="188"/>
      <c r="J3" s="188"/>
      <c r="K3" s="189"/>
      <c r="L3" s="187" t="s">
        <v>3</v>
      </c>
      <c r="M3" s="188"/>
      <c r="N3" s="188"/>
      <c r="O3" s="188"/>
      <c r="P3" s="189"/>
      <c r="Q3" s="187" t="s">
        <v>4</v>
      </c>
      <c r="R3" s="188"/>
      <c r="S3" s="188"/>
      <c r="T3" s="188"/>
      <c r="U3" s="189"/>
      <c r="V3" s="187" t="s">
        <v>5</v>
      </c>
      <c r="W3" s="188"/>
      <c r="X3" s="188"/>
      <c r="Y3" s="188"/>
      <c r="Z3" s="189"/>
      <c r="AA3" s="187" t="s">
        <v>6</v>
      </c>
      <c r="AB3" s="188"/>
      <c r="AC3" s="188"/>
      <c r="AD3" s="188"/>
      <c r="AE3" s="189"/>
      <c r="AF3" s="187" t="s">
        <v>7</v>
      </c>
      <c r="AG3" s="188"/>
      <c r="AH3" s="188"/>
      <c r="AI3" s="188"/>
      <c r="AJ3" s="189"/>
      <c r="AK3" s="187" t="s">
        <v>8</v>
      </c>
      <c r="AL3" s="188"/>
      <c r="AM3" s="188"/>
      <c r="AN3" s="188"/>
      <c r="AO3" s="189"/>
      <c r="AP3" s="187" t="s">
        <v>9</v>
      </c>
      <c r="AQ3" s="188"/>
      <c r="AR3" s="188"/>
      <c r="AS3" s="188"/>
      <c r="AT3" s="189"/>
      <c r="AU3" s="190" t="s">
        <v>11</v>
      </c>
      <c r="AV3" s="191"/>
      <c r="AW3" s="191"/>
      <c r="AX3" s="191"/>
      <c r="AY3" s="192"/>
      <c r="AZ3" s="187" t="s">
        <v>10</v>
      </c>
      <c r="BA3" s="188"/>
      <c r="BB3" s="188"/>
      <c r="BC3" s="188"/>
      <c r="BD3" s="189"/>
      <c r="BE3" s="187" t="s">
        <v>12</v>
      </c>
      <c r="BF3" s="188"/>
      <c r="BG3" s="188"/>
      <c r="BH3" s="188"/>
      <c r="BI3" s="189"/>
      <c r="BJ3" s="187" t="s">
        <v>13</v>
      </c>
      <c r="BK3" s="188"/>
      <c r="BL3" s="188"/>
      <c r="BM3" s="188"/>
      <c r="BN3" s="189"/>
      <c r="BO3" s="187" t="s">
        <v>14</v>
      </c>
      <c r="BP3" s="188"/>
      <c r="BQ3" s="188"/>
      <c r="BR3" s="188"/>
      <c r="BS3" s="189"/>
      <c r="BT3" s="187" t="s">
        <v>15</v>
      </c>
      <c r="BU3" s="188"/>
      <c r="BV3" s="188"/>
      <c r="BW3" s="188"/>
      <c r="BX3" s="189"/>
      <c r="BY3" s="179" t="s">
        <v>70</v>
      </c>
      <c r="BZ3" s="180"/>
      <c r="CA3" s="180"/>
      <c r="CB3" s="180"/>
      <c r="CC3" s="181"/>
      <c r="CD3" s="179" t="s">
        <v>71</v>
      </c>
      <c r="CE3" s="180"/>
      <c r="CF3" s="180"/>
      <c r="CG3" s="180"/>
      <c r="CH3" s="182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5">
        <f>'集計元'!B6</f>
        <v>11</v>
      </c>
      <c r="C5" s="136">
        <f>'集計元'!C6</f>
        <v>1884</v>
      </c>
      <c r="D5" s="136">
        <f>'集計元'!D6</f>
        <v>171.27272727272728</v>
      </c>
      <c r="E5" s="136">
        <f>'集計元'!E6</f>
        <v>199</v>
      </c>
      <c r="F5" s="137">
        <f>'集計元'!F6</f>
        <v>148</v>
      </c>
      <c r="G5" s="138">
        <f>'集計元'!B7</f>
        <v>14</v>
      </c>
      <c r="H5" s="136">
        <f>'集計元'!C7</f>
        <v>30040</v>
      </c>
      <c r="I5" s="136">
        <f>'集計元'!D7</f>
        <v>2145.714285714286</v>
      </c>
      <c r="J5" s="136">
        <f>'集計元'!E7</f>
        <v>2380</v>
      </c>
      <c r="K5" s="139">
        <f>'集計元'!F7</f>
        <v>1880</v>
      </c>
      <c r="L5" s="138">
        <f>'集計元'!B8</f>
        <v>15</v>
      </c>
      <c r="M5" s="136">
        <f>'集計元'!C8</f>
        <v>4124</v>
      </c>
      <c r="N5" s="136">
        <f>'集計元'!D8</f>
        <v>274.93333333333334</v>
      </c>
      <c r="O5" s="136">
        <f>'集計元'!E8</f>
        <v>365</v>
      </c>
      <c r="P5" s="139">
        <f>'集計元'!F8</f>
        <v>198</v>
      </c>
      <c r="Q5" s="138">
        <f>'集計元'!B9</f>
        <v>12</v>
      </c>
      <c r="R5" s="136">
        <f>'集計元'!C9</f>
        <v>2959</v>
      </c>
      <c r="S5" s="136">
        <f>'集計元'!D9</f>
        <v>246.58333333333334</v>
      </c>
      <c r="T5" s="136">
        <f>'集計元'!E9</f>
        <v>288</v>
      </c>
      <c r="U5" s="139">
        <f>'集計元'!F9</f>
        <v>198</v>
      </c>
      <c r="V5" s="138">
        <f>'集計元'!B10</f>
        <v>15</v>
      </c>
      <c r="W5" s="136">
        <f>'集計元'!C10</f>
        <v>3018</v>
      </c>
      <c r="X5" s="136">
        <f>'集計元'!D10</f>
        <v>201.2</v>
      </c>
      <c r="Y5" s="136">
        <f>'集計元'!E10</f>
        <v>248</v>
      </c>
      <c r="Z5" s="139">
        <f>'集計元'!F10</f>
        <v>168</v>
      </c>
      <c r="AA5" s="138">
        <f>'集計元'!B11</f>
        <v>15</v>
      </c>
      <c r="AB5" s="136">
        <f>'集計元'!C11</f>
        <v>3974</v>
      </c>
      <c r="AC5" s="136">
        <f>'集計元'!D11</f>
        <v>264.93333333333334</v>
      </c>
      <c r="AD5" s="136">
        <f>'集計元'!E11</f>
        <v>390</v>
      </c>
      <c r="AE5" s="139">
        <f>'集計元'!F11</f>
        <v>208</v>
      </c>
      <c r="AF5" s="138">
        <f>'集計元'!B12</f>
        <v>12</v>
      </c>
      <c r="AG5" s="136">
        <f>'集計元'!C12</f>
        <v>4296</v>
      </c>
      <c r="AH5" s="136">
        <f>'集計元'!D12</f>
        <v>358</v>
      </c>
      <c r="AI5" s="136">
        <f>'集計元'!E12</f>
        <v>445</v>
      </c>
      <c r="AJ5" s="139">
        <f>'集計元'!F12</f>
        <v>199</v>
      </c>
      <c r="AK5" s="138">
        <f>'集計元'!B13</f>
        <v>15</v>
      </c>
      <c r="AL5" s="136">
        <f>'集計元'!C13</f>
        <v>4421</v>
      </c>
      <c r="AM5" s="136">
        <f>'集計元'!D13</f>
        <v>294.73333333333335</v>
      </c>
      <c r="AN5" s="136">
        <f>'集計元'!E13</f>
        <v>410</v>
      </c>
      <c r="AO5" s="139">
        <f>'集計元'!F13</f>
        <v>198</v>
      </c>
      <c r="AP5" s="138">
        <f>'集計元'!B14</f>
        <v>12</v>
      </c>
      <c r="AQ5" s="136">
        <f>'集計元'!C14</f>
        <v>2219</v>
      </c>
      <c r="AR5" s="136">
        <f>'集計元'!D14</f>
        <v>184.91666666666666</v>
      </c>
      <c r="AS5" s="136">
        <f>'集計元'!E14</f>
        <v>248</v>
      </c>
      <c r="AT5" s="139">
        <f>'集計元'!F14</f>
        <v>158</v>
      </c>
      <c r="AU5" s="138">
        <f>'集計元'!B15</f>
        <v>15</v>
      </c>
      <c r="AV5" s="136">
        <f>'集計元'!C15</f>
        <v>3134</v>
      </c>
      <c r="AW5" s="136">
        <f>'集計元'!D15</f>
        <v>208.93333333333334</v>
      </c>
      <c r="AX5" s="136">
        <f>'集計元'!E15</f>
        <v>270</v>
      </c>
      <c r="AY5" s="139">
        <f>'集計元'!F15</f>
        <v>178</v>
      </c>
      <c r="AZ5" s="138">
        <f>'集計元'!B16</f>
        <v>10</v>
      </c>
      <c r="BA5" s="136">
        <f>'集計元'!C16</f>
        <v>1490</v>
      </c>
      <c r="BB5" s="136">
        <f>'集計元'!D16</f>
        <v>149</v>
      </c>
      <c r="BC5" s="136">
        <f>'集計元'!E16</f>
        <v>198</v>
      </c>
      <c r="BD5" s="139">
        <f>'集計元'!F16</f>
        <v>98</v>
      </c>
      <c r="BE5" s="138">
        <f>'集計元'!B17</f>
        <v>14</v>
      </c>
      <c r="BF5" s="136">
        <f>'集計元'!C17</f>
        <v>2832</v>
      </c>
      <c r="BG5" s="136">
        <f>'集計元'!D17</f>
        <v>202.28571428571428</v>
      </c>
      <c r="BH5" s="136">
        <f>'集計元'!E17</f>
        <v>245</v>
      </c>
      <c r="BI5" s="139">
        <f>'集計元'!F17</f>
        <v>168</v>
      </c>
      <c r="BJ5" s="138">
        <f>'集計元'!B18</f>
        <v>14</v>
      </c>
      <c r="BK5" s="136">
        <f>'集計元'!C18</f>
        <v>2384</v>
      </c>
      <c r="BL5" s="136">
        <f>'集計元'!D18</f>
        <v>170.28571428571428</v>
      </c>
      <c r="BM5" s="136">
        <f>'集計元'!E18</f>
        <v>198</v>
      </c>
      <c r="BN5" s="139">
        <f>'集計元'!F18</f>
        <v>108</v>
      </c>
      <c r="BO5" s="138">
        <f>'集計元'!B19</f>
        <v>15</v>
      </c>
      <c r="BP5" s="136">
        <f>'集計元'!C19</f>
        <v>5080</v>
      </c>
      <c r="BQ5" s="136">
        <f>'集計元'!D19</f>
        <v>338.6666666666667</v>
      </c>
      <c r="BR5" s="136">
        <f>'集計元'!E19</f>
        <v>400</v>
      </c>
      <c r="BS5" s="139">
        <f>'集計元'!F19</f>
        <v>228</v>
      </c>
      <c r="BT5" s="138">
        <f>'集計元'!B20</f>
        <v>11</v>
      </c>
      <c r="BU5" s="136">
        <f>'集計元'!C20</f>
        <v>3496</v>
      </c>
      <c r="BV5" s="136">
        <f>'集計元'!D20</f>
        <v>317.8181818181818</v>
      </c>
      <c r="BW5" s="136">
        <f>'集計元'!E20</f>
        <v>400</v>
      </c>
      <c r="BX5" s="139">
        <f>'集計元'!F20</f>
        <v>228</v>
      </c>
      <c r="BY5" s="138">
        <f>'集計元'!B21</f>
        <v>8</v>
      </c>
      <c r="BZ5" s="136">
        <f>'集計元'!C21</f>
        <v>1067</v>
      </c>
      <c r="CA5" s="136">
        <f>'集計元'!D21</f>
        <v>133.375</v>
      </c>
      <c r="CB5" s="136">
        <f>'集計元'!E21</f>
        <v>136</v>
      </c>
      <c r="CC5" s="139">
        <f>'集計元'!F21</f>
        <v>127</v>
      </c>
      <c r="CD5" s="135"/>
      <c r="CE5" s="136"/>
      <c r="CF5" s="136"/>
      <c r="CG5" s="136"/>
      <c r="CH5" s="140"/>
      <c r="CJ5" s="26">
        <f aca="true" t="shared" si="0" ref="CJ5:CJ10">E5-D5</f>
        <v>27.72727272727272</v>
      </c>
      <c r="CK5" s="26">
        <f aca="true" t="shared" si="1" ref="CK5:CK10">D5-F5</f>
        <v>23.27272727272728</v>
      </c>
      <c r="CL5" s="26">
        <f aca="true" t="shared" si="2" ref="CL5:CL10">J5-I5</f>
        <v>234.28571428571422</v>
      </c>
      <c r="CM5" s="26">
        <f aca="true" t="shared" si="3" ref="CM5:CM10">I5-K5</f>
        <v>265.7142857142858</v>
      </c>
      <c r="CN5" s="26">
        <f aca="true" t="shared" si="4" ref="CN5:CN10">O5-N5</f>
        <v>90.06666666666666</v>
      </c>
      <c r="CO5" s="26">
        <f aca="true" t="shared" si="5" ref="CO5:CO10">N5-P5</f>
        <v>76.93333333333334</v>
      </c>
      <c r="CP5" s="26">
        <f aca="true" t="shared" si="6" ref="CP5:CP10">T5-S5</f>
        <v>41.41666666666666</v>
      </c>
      <c r="CQ5" s="26">
        <f aca="true" t="shared" si="7" ref="CQ5:CQ10">S5-U5</f>
        <v>48.58333333333334</v>
      </c>
      <c r="CR5" s="26">
        <f aca="true" t="shared" si="8" ref="CR5:CR10">Y5-X5</f>
        <v>46.80000000000001</v>
      </c>
      <c r="CS5" s="26">
        <f aca="true" t="shared" si="9" ref="CS5:CS10">X5-Z5</f>
        <v>33.19999999999999</v>
      </c>
      <c r="CT5" s="26">
        <f aca="true" t="shared" si="10" ref="CT5:CT10">AD5-AC5</f>
        <v>125.06666666666666</v>
      </c>
      <c r="CU5" s="26">
        <f aca="true" t="shared" si="11" ref="CU5:CU10">AC5-AE5</f>
        <v>56.93333333333334</v>
      </c>
      <c r="CV5" s="26">
        <f aca="true" t="shared" si="12" ref="CV5:CV10">AI5-AH5</f>
        <v>87</v>
      </c>
      <c r="CW5" s="26">
        <f aca="true" t="shared" si="13" ref="CW5:CW10">AH5-AJ5</f>
        <v>159</v>
      </c>
      <c r="CX5" s="26">
        <f aca="true" t="shared" si="14" ref="CX5:CX10">AN5-AM5</f>
        <v>115.26666666666665</v>
      </c>
      <c r="CY5" s="26">
        <f aca="true" t="shared" si="15" ref="CY5:CY10">AM5-AO5</f>
        <v>96.73333333333335</v>
      </c>
      <c r="CZ5" s="26">
        <f aca="true" t="shared" si="16" ref="CZ5:CZ10">AS5-AR5</f>
        <v>63.08333333333334</v>
      </c>
      <c r="DA5" s="26">
        <f aca="true" t="shared" si="17" ref="DA5:DA10">AR5-AT5</f>
        <v>26.916666666666657</v>
      </c>
      <c r="DB5" s="26">
        <f aca="true" t="shared" si="18" ref="DB5:DB10">AX5-AW5</f>
        <v>61.06666666666666</v>
      </c>
      <c r="DC5" s="26">
        <f aca="true" t="shared" si="19" ref="DC5:DC10">AW5-AY5</f>
        <v>30.933333333333337</v>
      </c>
      <c r="DD5" s="26">
        <f aca="true" t="shared" si="20" ref="DD5:DD10">BC5-BB5</f>
        <v>49</v>
      </c>
      <c r="DE5" s="26">
        <f aca="true" t="shared" si="21" ref="DE5:DE10">BB5-BD5</f>
        <v>51</v>
      </c>
      <c r="DF5" s="26">
        <f aca="true" t="shared" si="22" ref="DF5:DF10">BH5-BG5</f>
        <v>42.71428571428572</v>
      </c>
      <c r="DG5" s="26">
        <f aca="true" t="shared" si="23" ref="DG5:DG10">BG5-BI5</f>
        <v>34.28571428571428</v>
      </c>
      <c r="DH5" s="26">
        <f aca="true" t="shared" si="24" ref="DH5:DH10">BM5-BL5</f>
        <v>27.714285714285722</v>
      </c>
      <c r="DI5" s="26">
        <f aca="true" t="shared" si="25" ref="DI5:DI10">BL5-BN5</f>
        <v>62.28571428571428</v>
      </c>
      <c r="DJ5" s="26">
        <f aca="true" t="shared" si="26" ref="DJ5:DJ10">BR5-BQ5</f>
        <v>61.333333333333314</v>
      </c>
      <c r="DK5" s="26">
        <f aca="true" t="shared" si="27" ref="DK5:DK10">BQ5-BS5</f>
        <v>110.66666666666669</v>
      </c>
      <c r="DL5" s="26">
        <f aca="true" t="shared" si="28" ref="DL5:DL10">BW5-BV5</f>
        <v>82.18181818181819</v>
      </c>
      <c r="DM5" s="27">
        <f aca="true" t="shared" si="29" ref="DM5:DM10">BV5-BX5</f>
        <v>89.81818181818181</v>
      </c>
      <c r="DN5" s="27">
        <f aca="true" t="shared" si="30" ref="DN5:DN10">CB5-CA5</f>
        <v>2.625</v>
      </c>
      <c r="DO5" s="27">
        <f aca="true" t="shared" si="31" ref="DO5:DO10">CA5-CC5</f>
        <v>6.375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141">
        <f>'集計元'!G6</f>
        <v>6</v>
      </c>
      <c r="C6" s="142">
        <f>'集計元'!H6</f>
        <v>991</v>
      </c>
      <c r="D6" s="142">
        <f>'集計元'!I6</f>
        <v>165.16666666666666</v>
      </c>
      <c r="E6" s="142">
        <f>'集計元'!J6</f>
        <v>200</v>
      </c>
      <c r="F6" s="143">
        <f>'集計元'!K6</f>
        <v>148</v>
      </c>
      <c r="G6" s="144">
        <f>'集計元'!G7</f>
        <v>6</v>
      </c>
      <c r="H6" s="142">
        <f>'集計元'!H7</f>
        <v>12619</v>
      </c>
      <c r="I6" s="142">
        <f>'集計元'!I7</f>
        <v>2103.1666666666665</v>
      </c>
      <c r="J6" s="142">
        <f>'集計元'!J7</f>
        <v>2310</v>
      </c>
      <c r="K6" s="145">
        <f>'集計元'!K7</f>
        <v>1880</v>
      </c>
      <c r="L6" s="144">
        <f>'集計元'!G8</f>
        <v>4</v>
      </c>
      <c r="M6" s="142">
        <f>'集計元'!H8</f>
        <v>1123</v>
      </c>
      <c r="N6" s="142">
        <f>'集計元'!I8</f>
        <v>280.75</v>
      </c>
      <c r="O6" s="142">
        <f>'集計元'!J8</f>
        <v>417</v>
      </c>
      <c r="P6" s="145">
        <f>'集計元'!K8</f>
        <v>228</v>
      </c>
      <c r="Q6" s="144">
        <f>'集計元'!G9</f>
        <v>6</v>
      </c>
      <c r="R6" s="142">
        <f>'集計元'!H9</f>
        <v>1455</v>
      </c>
      <c r="S6" s="142">
        <f>'集計元'!I9</f>
        <v>242.5</v>
      </c>
      <c r="T6" s="142">
        <f>'集計元'!J9</f>
        <v>313</v>
      </c>
      <c r="U6" s="145">
        <f>'集計元'!K9</f>
        <v>198</v>
      </c>
      <c r="V6" s="144">
        <f>'集計元'!G10</f>
        <v>6</v>
      </c>
      <c r="W6" s="142">
        <f>'集計元'!H10</f>
        <v>1148</v>
      </c>
      <c r="X6" s="142">
        <f>'集計元'!I10</f>
        <v>191.33333333333334</v>
      </c>
      <c r="Y6" s="142">
        <f>'集計元'!J10</f>
        <v>228</v>
      </c>
      <c r="Z6" s="145">
        <f>'集計元'!K10</f>
        <v>128</v>
      </c>
      <c r="AA6" s="144">
        <f>'集計元'!G11</f>
        <v>6</v>
      </c>
      <c r="AB6" s="142">
        <f>'集計元'!H11</f>
        <v>1573</v>
      </c>
      <c r="AC6" s="142">
        <f>'集計元'!I11</f>
        <v>262.1666666666667</v>
      </c>
      <c r="AD6" s="142">
        <f>'集計元'!J11</f>
        <v>336</v>
      </c>
      <c r="AE6" s="145">
        <f>'集計元'!K11</f>
        <v>198</v>
      </c>
      <c r="AF6" s="144">
        <f>'集計元'!G12</f>
        <v>6</v>
      </c>
      <c r="AG6" s="142">
        <f>'集計元'!H12</f>
        <v>1855</v>
      </c>
      <c r="AH6" s="142">
        <f>'集計元'!I12</f>
        <v>309.1666666666667</v>
      </c>
      <c r="AI6" s="142">
        <f>'集計元'!J12</f>
        <v>398</v>
      </c>
      <c r="AJ6" s="145">
        <f>'集計元'!K12</f>
        <v>198</v>
      </c>
      <c r="AK6" s="144">
        <f>'集計元'!G13</f>
        <v>4</v>
      </c>
      <c r="AL6" s="142">
        <f>'集計元'!H13</f>
        <v>1153</v>
      </c>
      <c r="AM6" s="142">
        <f>'集計元'!I13</f>
        <v>288.25</v>
      </c>
      <c r="AN6" s="142">
        <f>'集計元'!J13</f>
        <v>357</v>
      </c>
      <c r="AO6" s="145">
        <f>'集計元'!K13</f>
        <v>248</v>
      </c>
      <c r="AP6" s="144">
        <f>'集計元'!G14</f>
        <v>6</v>
      </c>
      <c r="AQ6" s="142">
        <f>'集計元'!H14</f>
        <v>1019</v>
      </c>
      <c r="AR6" s="142">
        <f>'集計元'!I14</f>
        <v>169.83333333333334</v>
      </c>
      <c r="AS6" s="142">
        <f>'集計元'!J14</f>
        <v>210</v>
      </c>
      <c r="AT6" s="145">
        <f>'集計元'!K14</f>
        <v>128</v>
      </c>
      <c r="AU6" s="144">
        <f>'集計元'!G15</f>
        <v>6</v>
      </c>
      <c r="AV6" s="142">
        <f>'集計元'!H15</f>
        <v>1142</v>
      </c>
      <c r="AW6" s="142">
        <f>'集計元'!I15</f>
        <v>190.33333333333334</v>
      </c>
      <c r="AX6" s="142">
        <f>'集計元'!J15</f>
        <v>248</v>
      </c>
      <c r="AY6" s="145">
        <f>'集計元'!K15</f>
        <v>158</v>
      </c>
      <c r="AZ6" s="144">
        <f>'集計元'!G16</f>
        <v>6</v>
      </c>
      <c r="BA6" s="142">
        <f>'集計元'!H16</f>
        <v>867</v>
      </c>
      <c r="BB6" s="142">
        <f>'集計元'!I16</f>
        <v>144.5</v>
      </c>
      <c r="BC6" s="142">
        <f>'集計元'!J16</f>
        <v>180</v>
      </c>
      <c r="BD6" s="145">
        <f>'集計元'!K16</f>
        <v>98</v>
      </c>
      <c r="BE6" s="144">
        <f>'集計元'!G17</f>
        <v>6</v>
      </c>
      <c r="BF6" s="142">
        <f>'集計元'!H17</f>
        <v>1195</v>
      </c>
      <c r="BG6" s="142">
        <f>'集計元'!I17</f>
        <v>199.16666666666666</v>
      </c>
      <c r="BH6" s="142">
        <f>'集計元'!J17</f>
        <v>208</v>
      </c>
      <c r="BI6" s="145">
        <f>'集計元'!K17</f>
        <v>188</v>
      </c>
      <c r="BJ6" s="144">
        <f>'集計元'!G18</f>
        <v>6</v>
      </c>
      <c r="BK6" s="142">
        <f>'集計元'!H18</f>
        <v>989</v>
      </c>
      <c r="BL6" s="142">
        <f>'集計元'!I18</f>
        <v>164.83333333333334</v>
      </c>
      <c r="BM6" s="142">
        <f>'集計元'!J18</f>
        <v>187</v>
      </c>
      <c r="BN6" s="145">
        <f>'集計元'!K18</f>
        <v>130</v>
      </c>
      <c r="BO6" s="144">
        <f>'集計元'!G19</f>
        <v>6</v>
      </c>
      <c r="BP6" s="142">
        <f>'集計元'!H19</f>
        <v>1842</v>
      </c>
      <c r="BQ6" s="142">
        <f>'集計元'!I19</f>
        <v>307</v>
      </c>
      <c r="BR6" s="142">
        <f>'集計元'!J19</f>
        <v>478</v>
      </c>
      <c r="BS6" s="145">
        <f>'集計元'!K19</f>
        <v>228</v>
      </c>
      <c r="BT6" s="144">
        <f>'集計元'!G20</f>
        <v>6</v>
      </c>
      <c r="BU6" s="142">
        <f>'集計元'!H20</f>
        <v>1912</v>
      </c>
      <c r="BV6" s="142">
        <f>'集計元'!I20</f>
        <v>318.6666666666667</v>
      </c>
      <c r="BW6" s="142">
        <f>'集計元'!J20</f>
        <v>480</v>
      </c>
      <c r="BX6" s="145">
        <f>'集計元'!K20</f>
        <v>198</v>
      </c>
      <c r="BY6" s="144">
        <f>'集計元'!G21</f>
        <v>6</v>
      </c>
      <c r="BZ6" s="142">
        <f>'集計元'!H21</f>
        <v>816</v>
      </c>
      <c r="CA6" s="142">
        <f>'集計元'!I21</f>
        <v>136</v>
      </c>
      <c r="CB6" s="142">
        <f>'集計元'!J21</f>
        <v>137</v>
      </c>
      <c r="CC6" s="145">
        <f>'集計元'!K21</f>
        <v>135</v>
      </c>
      <c r="CD6" s="141"/>
      <c r="CE6" s="142"/>
      <c r="CF6" s="142"/>
      <c r="CG6" s="142"/>
      <c r="CH6" s="146"/>
      <c r="CJ6" s="26">
        <f t="shared" si="0"/>
        <v>34.83333333333334</v>
      </c>
      <c r="CK6" s="26">
        <f t="shared" si="1"/>
        <v>17.166666666666657</v>
      </c>
      <c r="CL6" s="26">
        <f t="shared" si="2"/>
        <v>206.83333333333348</v>
      </c>
      <c r="CM6" s="26">
        <f t="shared" si="3"/>
        <v>223.16666666666652</v>
      </c>
      <c r="CN6" s="26">
        <f t="shared" si="4"/>
        <v>136.25</v>
      </c>
      <c r="CO6" s="26">
        <f t="shared" si="5"/>
        <v>52.75</v>
      </c>
      <c r="CP6" s="26">
        <f t="shared" si="6"/>
        <v>70.5</v>
      </c>
      <c r="CQ6" s="26">
        <f t="shared" si="7"/>
        <v>44.5</v>
      </c>
      <c r="CR6" s="26">
        <f t="shared" si="8"/>
        <v>36.66666666666666</v>
      </c>
      <c r="CS6" s="26">
        <f t="shared" si="9"/>
        <v>63.33333333333334</v>
      </c>
      <c r="CT6" s="26">
        <f t="shared" si="10"/>
        <v>73.83333333333331</v>
      </c>
      <c r="CU6" s="26">
        <f t="shared" si="11"/>
        <v>64.16666666666669</v>
      </c>
      <c r="CV6" s="26">
        <f t="shared" si="12"/>
        <v>88.83333333333331</v>
      </c>
      <c r="CW6" s="26">
        <f t="shared" si="13"/>
        <v>111.16666666666669</v>
      </c>
      <c r="CX6" s="26">
        <f t="shared" si="14"/>
        <v>68.75</v>
      </c>
      <c r="CY6" s="26">
        <f t="shared" si="15"/>
        <v>40.25</v>
      </c>
      <c r="CZ6" s="26">
        <f t="shared" si="16"/>
        <v>40.16666666666666</v>
      </c>
      <c r="DA6" s="26">
        <f t="shared" si="17"/>
        <v>41.83333333333334</v>
      </c>
      <c r="DB6" s="26">
        <f t="shared" si="18"/>
        <v>57.66666666666666</v>
      </c>
      <c r="DC6" s="26">
        <f t="shared" si="19"/>
        <v>32.33333333333334</v>
      </c>
      <c r="DD6" s="26">
        <f t="shared" si="20"/>
        <v>35.5</v>
      </c>
      <c r="DE6" s="26">
        <f t="shared" si="21"/>
        <v>46.5</v>
      </c>
      <c r="DF6" s="26">
        <f t="shared" si="22"/>
        <v>8.833333333333343</v>
      </c>
      <c r="DG6" s="26">
        <f t="shared" si="23"/>
        <v>11.166666666666657</v>
      </c>
      <c r="DH6" s="26">
        <f t="shared" si="24"/>
        <v>22.166666666666657</v>
      </c>
      <c r="DI6" s="26">
        <f t="shared" si="25"/>
        <v>34.83333333333334</v>
      </c>
      <c r="DJ6" s="26">
        <f t="shared" si="26"/>
        <v>171</v>
      </c>
      <c r="DK6" s="26">
        <f t="shared" si="27"/>
        <v>79</v>
      </c>
      <c r="DL6" s="26">
        <f t="shared" si="28"/>
        <v>161.33333333333331</v>
      </c>
      <c r="DM6" s="27">
        <f t="shared" si="29"/>
        <v>120.66666666666669</v>
      </c>
      <c r="DN6" s="27">
        <f t="shared" si="30"/>
        <v>1</v>
      </c>
      <c r="DO6" s="27">
        <f t="shared" si="31"/>
        <v>1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141">
        <f>'集計元'!L6</f>
        <v>8</v>
      </c>
      <c r="C7" s="142">
        <f>'集計元'!M6</f>
        <v>1272</v>
      </c>
      <c r="D7" s="142">
        <f>'集計元'!N6</f>
        <v>159</v>
      </c>
      <c r="E7" s="142">
        <f>'集計元'!O6</f>
        <v>180</v>
      </c>
      <c r="F7" s="143">
        <f>'集計元'!P6</f>
        <v>138</v>
      </c>
      <c r="G7" s="144">
        <f>'集計元'!L7</f>
        <v>10</v>
      </c>
      <c r="H7" s="142">
        <f>'集計元'!M7</f>
        <v>19765</v>
      </c>
      <c r="I7" s="142">
        <f>'集計元'!N7</f>
        <v>1976.5</v>
      </c>
      <c r="J7" s="142">
        <f>'集計元'!O7</f>
        <v>2380</v>
      </c>
      <c r="K7" s="145">
        <f>'集計元'!P7</f>
        <v>1680</v>
      </c>
      <c r="L7" s="144">
        <f>'集計元'!L8</f>
        <v>9</v>
      </c>
      <c r="M7" s="142">
        <f>'集計元'!M8</f>
        <v>2283</v>
      </c>
      <c r="N7" s="142">
        <f>'集計元'!N8</f>
        <v>253.66666666666666</v>
      </c>
      <c r="O7" s="142">
        <f>'集計元'!O8</f>
        <v>399</v>
      </c>
      <c r="P7" s="145">
        <f>'集計元'!P8</f>
        <v>198</v>
      </c>
      <c r="Q7" s="144">
        <f>'集計元'!L9</f>
        <v>10</v>
      </c>
      <c r="R7" s="142">
        <f>'集計元'!M9</f>
        <v>2349</v>
      </c>
      <c r="S7" s="142">
        <f>'集計元'!N9</f>
        <v>234.9</v>
      </c>
      <c r="T7" s="142">
        <f>'集計元'!O9</f>
        <v>298</v>
      </c>
      <c r="U7" s="145">
        <f>'集計元'!P9</f>
        <v>198</v>
      </c>
      <c r="V7" s="144">
        <f>'集計元'!L10</f>
        <v>10</v>
      </c>
      <c r="W7" s="142">
        <f>'集計元'!M10</f>
        <v>1833</v>
      </c>
      <c r="X7" s="142">
        <f>'集計元'!N10</f>
        <v>183.3</v>
      </c>
      <c r="Y7" s="142">
        <f>'集計元'!O10</f>
        <v>232</v>
      </c>
      <c r="Z7" s="145">
        <f>'集計元'!P10</f>
        <v>128</v>
      </c>
      <c r="AA7" s="144">
        <f>'集計元'!L11</f>
        <v>7</v>
      </c>
      <c r="AB7" s="142">
        <f>'集計元'!M11</f>
        <v>1637</v>
      </c>
      <c r="AC7" s="142">
        <f>'集計元'!N11</f>
        <v>233.85714285714286</v>
      </c>
      <c r="AD7" s="142">
        <f>'集計元'!O11</f>
        <v>249</v>
      </c>
      <c r="AE7" s="145">
        <f>'集計元'!P11</f>
        <v>198</v>
      </c>
      <c r="AF7" s="144">
        <f>'集計元'!L12</f>
        <v>9</v>
      </c>
      <c r="AG7" s="142">
        <f>'集計元'!M12</f>
        <v>2842</v>
      </c>
      <c r="AH7" s="142">
        <f>'集計元'!N12</f>
        <v>315.77777777777777</v>
      </c>
      <c r="AI7" s="142">
        <f>'集計元'!O12</f>
        <v>578</v>
      </c>
      <c r="AJ7" s="145">
        <f>'集計元'!P12</f>
        <v>198</v>
      </c>
      <c r="AK7" s="144">
        <f>'集計元'!L13</f>
        <v>9</v>
      </c>
      <c r="AL7" s="142">
        <f>'集計元'!M13</f>
        <v>2207</v>
      </c>
      <c r="AM7" s="142">
        <f>'集計元'!N13</f>
        <v>245.22222222222223</v>
      </c>
      <c r="AN7" s="142">
        <f>'集計元'!O13</f>
        <v>296</v>
      </c>
      <c r="AO7" s="145">
        <f>'集計元'!P13</f>
        <v>198</v>
      </c>
      <c r="AP7" s="144">
        <f>'集計元'!L14</f>
        <v>10</v>
      </c>
      <c r="AQ7" s="142">
        <f>'集計元'!M14</f>
        <v>1528</v>
      </c>
      <c r="AR7" s="142">
        <f>'集計元'!N14</f>
        <v>152.8</v>
      </c>
      <c r="AS7" s="142">
        <f>'集計元'!O14</f>
        <v>196</v>
      </c>
      <c r="AT7" s="145">
        <f>'集計元'!P14</f>
        <v>108</v>
      </c>
      <c r="AU7" s="144">
        <f>'集計元'!L15</f>
        <v>10</v>
      </c>
      <c r="AV7" s="142">
        <f>'集計元'!M15</f>
        <v>1934</v>
      </c>
      <c r="AW7" s="142">
        <f>'集計元'!N15</f>
        <v>193.4</v>
      </c>
      <c r="AX7" s="142">
        <f>'集計元'!O15</f>
        <v>248</v>
      </c>
      <c r="AY7" s="145">
        <f>'集計元'!P15</f>
        <v>155</v>
      </c>
      <c r="AZ7" s="144">
        <f>'集計元'!L16</f>
        <v>9</v>
      </c>
      <c r="BA7" s="142">
        <f>'集計元'!M16</f>
        <v>1301</v>
      </c>
      <c r="BB7" s="142">
        <f>'集計元'!N16</f>
        <v>144.55555555555554</v>
      </c>
      <c r="BC7" s="142">
        <f>'集計元'!O16</f>
        <v>198</v>
      </c>
      <c r="BD7" s="145">
        <f>'集計元'!P16</f>
        <v>88</v>
      </c>
      <c r="BE7" s="144">
        <f>'集計元'!L17</f>
        <v>10</v>
      </c>
      <c r="BF7" s="142">
        <f>'集計元'!M17</f>
        <v>1884</v>
      </c>
      <c r="BG7" s="142">
        <f>'集計元'!N17</f>
        <v>188.4</v>
      </c>
      <c r="BH7" s="142">
        <f>'集計元'!O17</f>
        <v>228</v>
      </c>
      <c r="BI7" s="145">
        <f>'集計元'!P17</f>
        <v>138</v>
      </c>
      <c r="BJ7" s="144">
        <f>'集計元'!L18</f>
        <v>10</v>
      </c>
      <c r="BK7" s="142">
        <f>'集計元'!M18</f>
        <v>1715</v>
      </c>
      <c r="BL7" s="142">
        <f>'集計元'!N18</f>
        <v>171.5</v>
      </c>
      <c r="BM7" s="142">
        <f>'集計元'!O18</f>
        <v>228</v>
      </c>
      <c r="BN7" s="145">
        <f>'集計元'!P18</f>
        <v>138</v>
      </c>
      <c r="BO7" s="144">
        <f>'集計元'!L19</f>
        <v>10</v>
      </c>
      <c r="BP7" s="142">
        <f>'集計元'!M19</f>
        <v>3126</v>
      </c>
      <c r="BQ7" s="142">
        <f>'集計元'!N19</f>
        <v>312.6</v>
      </c>
      <c r="BR7" s="142">
        <f>'集計元'!O19</f>
        <v>388</v>
      </c>
      <c r="BS7" s="145">
        <f>'集計元'!P19</f>
        <v>268</v>
      </c>
      <c r="BT7" s="144">
        <f>'集計元'!L20</f>
        <v>6</v>
      </c>
      <c r="BU7" s="142">
        <f>'集計元'!M20</f>
        <v>1648</v>
      </c>
      <c r="BV7" s="142">
        <f>'集計元'!N20</f>
        <v>274.6666666666667</v>
      </c>
      <c r="BW7" s="142">
        <f>'集計元'!O20</f>
        <v>348</v>
      </c>
      <c r="BX7" s="145">
        <f>'集計元'!P20</f>
        <v>238</v>
      </c>
      <c r="BY7" s="144">
        <f>'集計元'!L21</f>
        <v>10</v>
      </c>
      <c r="BZ7" s="142">
        <f>'集計元'!M21</f>
        <v>1303</v>
      </c>
      <c r="CA7" s="142">
        <f>'集計元'!N21</f>
        <v>130.3</v>
      </c>
      <c r="CB7" s="142">
        <f>'集計元'!O21</f>
        <v>135</v>
      </c>
      <c r="CC7" s="145">
        <f>'集計元'!P21</f>
        <v>125</v>
      </c>
      <c r="CD7" s="141"/>
      <c r="CE7" s="142"/>
      <c r="CF7" s="142"/>
      <c r="CG7" s="142"/>
      <c r="CH7" s="146"/>
      <c r="CJ7" s="26">
        <f t="shared" si="0"/>
        <v>21</v>
      </c>
      <c r="CK7" s="26">
        <f t="shared" si="1"/>
        <v>21</v>
      </c>
      <c r="CL7" s="26">
        <f t="shared" si="2"/>
        <v>403.5</v>
      </c>
      <c r="CM7" s="26">
        <f t="shared" si="3"/>
        <v>296.5</v>
      </c>
      <c r="CN7" s="26">
        <f t="shared" si="4"/>
        <v>145.33333333333334</v>
      </c>
      <c r="CO7" s="26">
        <f t="shared" si="5"/>
        <v>55.66666666666666</v>
      </c>
      <c r="CP7" s="26">
        <f t="shared" si="6"/>
        <v>63.099999999999994</v>
      </c>
      <c r="CQ7" s="26">
        <f t="shared" si="7"/>
        <v>36.900000000000006</v>
      </c>
      <c r="CR7" s="26">
        <f t="shared" si="8"/>
        <v>48.69999999999999</v>
      </c>
      <c r="CS7" s="26">
        <f t="shared" si="9"/>
        <v>55.30000000000001</v>
      </c>
      <c r="CT7" s="26">
        <f t="shared" si="10"/>
        <v>15.142857142857139</v>
      </c>
      <c r="CU7" s="26">
        <f t="shared" si="11"/>
        <v>35.85714285714286</v>
      </c>
      <c r="CV7" s="26">
        <f t="shared" si="12"/>
        <v>262.22222222222223</v>
      </c>
      <c r="CW7" s="26">
        <f t="shared" si="13"/>
        <v>117.77777777777777</v>
      </c>
      <c r="CX7" s="26">
        <f t="shared" si="14"/>
        <v>50.77777777777777</v>
      </c>
      <c r="CY7" s="26">
        <f t="shared" si="15"/>
        <v>47.22222222222223</v>
      </c>
      <c r="CZ7" s="26">
        <f t="shared" si="16"/>
        <v>43.19999999999999</v>
      </c>
      <c r="DA7" s="26">
        <f t="shared" si="17"/>
        <v>44.80000000000001</v>
      </c>
      <c r="DB7" s="26">
        <f t="shared" si="18"/>
        <v>54.599999999999994</v>
      </c>
      <c r="DC7" s="26">
        <f t="shared" si="19"/>
        <v>38.400000000000006</v>
      </c>
      <c r="DD7" s="26">
        <f t="shared" si="20"/>
        <v>53.44444444444446</v>
      </c>
      <c r="DE7" s="26">
        <f t="shared" si="21"/>
        <v>56.55555555555554</v>
      </c>
      <c r="DF7" s="26">
        <f t="shared" si="22"/>
        <v>39.599999999999994</v>
      </c>
      <c r="DG7" s="26">
        <f t="shared" si="23"/>
        <v>50.400000000000006</v>
      </c>
      <c r="DH7" s="26">
        <f t="shared" si="24"/>
        <v>56.5</v>
      </c>
      <c r="DI7" s="26">
        <f t="shared" si="25"/>
        <v>33.5</v>
      </c>
      <c r="DJ7" s="26">
        <f t="shared" si="26"/>
        <v>75.39999999999998</v>
      </c>
      <c r="DK7" s="26">
        <f t="shared" si="27"/>
        <v>44.60000000000002</v>
      </c>
      <c r="DL7" s="26">
        <f t="shared" si="28"/>
        <v>73.33333333333331</v>
      </c>
      <c r="DM7" s="27">
        <f t="shared" si="29"/>
        <v>36.666666666666686</v>
      </c>
      <c r="DN7" s="27">
        <f t="shared" si="30"/>
        <v>4.699999999999989</v>
      </c>
      <c r="DO7" s="27">
        <f t="shared" si="31"/>
        <v>5.300000000000011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141">
        <f>'集計元'!Q6</f>
        <v>19</v>
      </c>
      <c r="C8" s="142">
        <f>'集計元'!R6</f>
        <v>2962</v>
      </c>
      <c r="D8" s="142">
        <f>'集計元'!S6</f>
        <v>155.89473684210526</v>
      </c>
      <c r="E8" s="142">
        <f>'集計元'!T6</f>
        <v>185</v>
      </c>
      <c r="F8" s="143">
        <f>'集計元'!U6</f>
        <v>138</v>
      </c>
      <c r="G8" s="144">
        <f>'集計元'!Q7</f>
        <v>19</v>
      </c>
      <c r="H8" s="142">
        <f>'集計元'!R7</f>
        <v>38340</v>
      </c>
      <c r="I8" s="142">
        <f>'集計元'!S7</f>
        <v>2017.8947368421052</v>
      </c>
      <c r="J8" s="142">
        <f>'集計元'!T7</f>
        <v>2380</v>
      </c>
      <c r="K8" s="145">
        <f>'集計元'!U7</f>
        <v>1580</v>
      </c>
      <c r="L8" s="144">
        <f>'集計元'!Q8</f>
        <v>18</v>
      </c>
      <c r="M8" s="142">
        <f>'集計元'!R8</f>
        <v>5364</v>
      </c>
      <c r="N8" s="142">
        <f>'集計元'!S8</f>
        <v>298</v>
      </c>
      <c r="O8" s="142">
        <f>'集計元'!T8</f>
        <v>428</v>
      </c>
      <c r="P8" s="145">
        <f>'集計元'!U8</f>
        <v>198</v>
      </c>
      <c r="Q8" s="144">
        <f>'集計元'!Q9</f>
        <v>20</v>
      </c>
      <c r="R8" s="142">
        <f>'集計元'!R9</f>
        <v>4469</v>
      </c>
      <c r="S8" s="142">
        <f>'集計元'!S9</f>
        <v>223.45</v>
      </c>
      <c r="T8" s="142">
        <f>'集計元'!T9</f>
        <v>258</v>
      </c>
      <c r="U8" s="145">
        <f>'集計元'!U9</f>
        <v>197</v>
      </c>
      <c r="V8" s="144">
        <f>'集計元'!Q10</f>
        <v>20</v>
      </c>
      <c r="W8" s="142">
        <f>'集計元'!R10</f>
        <v>3678</v>
      </c>
      <c r="X8" s="142">
        <f>'集計元'!S10</f>
        <v>183.9</v>
      </c>
      <c r="Y8" s="142">
        <f>'集計元'!T10</f>
        <v>238</v>
      </c>
      <c r="Z8" s="145">
        <f>'集計元'!U10</f>
        <v>156</v>
      </c>
      <c r="AA8" s="144">
        <f>'集計元'!Q11</f>
        <v>19</v>
      </c>
      <c r="AB8" s="142">
        <f>'集計元'!R11</f>
        <v>4815</v>
      </c>
      <c r="AC8" s="142">
        <f>'集計元'!S11</f>
        <v>253.42105263157896</v>
      </c>
      <c r="AD8" s="142">
        <f>'集計元'!T11</f>
        <v>458</v>
      </c>
      <c r="AE8" s="145">
        <f>'集計元'!U11</f>
        <v>148</v>
      </c>
      <c r="AF8" s="144">
        <f>'集計元'!Q12</f>
        <v>19</v>
      </c>
      <c r="AG8" s="142">
        <f>'集計元'!R12</f>
        <v>6309</v>
      </c>
      <c r="AH8" s="142">
        <f>'集計元'!S12</f>
        <v>332.05263157894734</v>
      </c>
      <c r="AI8" s="142">
        <f>'集計元'!T12</f>
        <v>448</v>
      </c>
      <c r="AJ8" s="145">
        <f>'集計元'!U12</f>
        <v>238</v>
      </c>
      <c r="AK8" s="144">
        <f>'集計元'!Q13</f>
        <v>18</v>
      </c>
      <c r="AL8" s="142">
        <f>'集計元'!R13</f>
        <v>4795</v>
      </c>
      <c r="AM8" s="142">
        <f>'集計元'!S13</f>
        <v>266.3888888888889</v>
      </c>
      <c r="AN8" s="142">
        <f>'集計元'!T13</f>
        <v>368</v>
      </c>
      <c r="AO8" s="145">
        <f>'集計元'!U13</f>
        <v>218</v>
      </c>
      <c r="AP8" s="144">
        <f>'集計元'!Q14</f>
        <v>20</v>
      </c>
      <c r="AQ8" s="142">
        <f>'集計元'!R14</f>
        <v>3127</v>
      </c>
      <c r="AR8" s="142">
        <f>'集計元'!S14</f>
        <v>156.35</v>
      </c>
      <c r="AS8" s="142">
        <f>'集計元'!T14</f>
        <v>186</v>
      </c>
      <c r="AT8" s="145">
        <f>'集計元'!U14</f>
        <v>128</v>
      </c>
      <c r="AU8" s="144">
        <f>'集計元'!Q15</f>
        <v>20</v>
      </c>
      <c r="AV8" s="142">
        <f>'集計元'!R15</f>
        <v>3591</v>
      </c>
      <c r="AW8" s="142">
        <f>'集計元'!S15</f>
        <v>179.55</v>
      </c>
      <c r="AX8" s="142">
        <f>'集計元'!T15</f>
        <v>218</v>
      </c>
      <c r="AY8" s="145">
        <f>'集計元'!U15</f>
        <v>158</v>
      </c>
      <c r="AZ8" s="144">
        <f>'集計元'!Q16</f>
        <v>19</v>
      </c>
      <c r="BA8" s="142">
        <f>'集計元'!R16</f>
        <v>2911</v>
      </c>
      <c r="BB8" s="142">
        <f>'集計元'!S16</f>
        <v>153.21052631578948</v>
      </c>
      <c r="BC8" s="142">
        <f>'集計元'!T16</f>
        <v>228</v>
      </c>
      <c r="BD8" s="145">
        <f>'集計元'!U16</f>
        <v>99</v>
      </c>
      <c r="BE8" s="144">
        <f>'集計元'!Q17</f>
        <v>19</v>
      </c>
      <c r="BF8" s="142">
        <f>'集計元'!R17</f>
        <v>4042</v>
      </c>
      <c r="BG8" s="142">
        <f>'集計元'!S17</f>
        <v>212.73684210526315</v>
      </c>
      <c r="BH8" s="142">
        <f>'集計元'!T17</f>
        <v>348</v>
      </c>
      <c r="BI8" s="145">
        <f>'集計元'!U17</f>
        <v>138</v>
      </c>
      <c r="BJ8" s="144">
        <f>'集計元'!Q18</f>
        <v>18</v>
      </c>
      <c r="BK8" s="142">
        <f>'集計元'!R18</f>
        <v>2808</v>
      </c>
      <c r="BL8" s="142">
        <f>'集計元'!S18</f>
        <v>156</v>
      </c>
      <c r="BM8" s="142">
        <f>'集計元'!T18</f>
        <v>198</v>
      </c>
      <c r="BN8" s="145">
        <f>'集計元'!U18</f>
        <v>118</v>
      </c>
      <c r="BO8" s="144">
        <f>'集計元'!Q19</f>
        <v>19</v>
      </c>
      <c r="BP8" s="142">
        <f>'集計元'!R19</f>
        <v>6018</v>
      </c>
      <c r="BQ8" s="142">
        <f>'集計元'!S19</f>
        <v>316.7368421052632</v>
      </c>
      <c r="BR8" s="142">
        <f>'集計元'!T19</f>
        <v>448</v>
      </c>
      <c r="BS8" s="145">
        <f>'集計元'!U19</f>
        <v>219</v>
      </c>
      <c r="BT8" s="144">
        <f>'集計元'!Q20</f>
        <v>14</v>
      </c>
      <c r="BU8" s="142">
        <f>'集計元'!R20</f>
        <v>4646</v>
      </c>
      <c r="BV8" s="142">
        <f>'集計元'!S20</f>
        <v>331.85714285714283</v>
      </c>
      <c r="BW8" s="142">
        <f>'集計元'!T20</f>
        <v>458</v>
      </c>
      <c r="BX8" s="145">
        <f>'集計元'!U20</f>
        <v>198</v>
      </c>
      <c r="BY8" s="144">
        <f>'集計元'!Q21</f>
        <v>20</v>
      </c>
      <c r="BZ8" s="142">
        <f>'集計元'!R21</f>
        <v>2637</v>
      </c>
      <c r="CA8" s="142">
        <f>'集計元'!S21</f>
        <v>131.85</v>
      </c>
      <c r="CB8" s="142">
        <f>'集計元'!T21</f>
        <v>139</v>
      </c>
      <c r="CC8" s="145">
        <f>'集計元'!U21</f>
        <v>124</v>
      </c>
      <c r="CD8" s="141"/>
      <c r="CE8" s="142"/>
      <c r="CF8" s="142"/>
      <c r="CG8" s="142"/>
      <c r="CH8" s="146"/>
      <c r="CJ8" s="26">
        <f t="shared" si="0"/>
        <v>29.10526315789474</v>
      </c>
      <c r="CK8" s="26">
        <f t="shared" si="1"/>
        <v>17.89473684210526</v>
      </c>
      <c r="CL8" s="26">
        <f t="shared" si="2"/>
        <v>362.1052631578948</v>
      </c>
      <c r="CM8" s="26">
        <f t="shared" si="3"/>
        <v>437.8947368421052</v>
      </c>
      <c r="CN8" s="26">
        <f t="shared" si="4"/>
        <v>130</v>
      </c>
      <c r="CO8" s="26">
        <f t="shared" si="5"/>
        <v>100</v>
      </c>
      <c r="CP8" s="26">
        <f t="shared" si="6"/>
        <v>34.55000000000001</v>
      </c>
      <c r="CQ8" s="26">
        <f t="shared" si="7"/>
        <v>26.44999999999999</v>
      </c>
      <c r="CR8" s="26">
        <f t="shared" si="8"/>
        <v>54.099999999999994</v>
      </c>
      <c r="CS8" s="26">
        <f t="shared" si="9"/>
        <v>27.900000000000006</v>
      </c>
      <c r="CT8" s="26">
        <f t="shared" si="10"/>
        <v>204.57894736842104</v>
      </c>
      <c r="CU8" s="26">
        <f t="shared" si="11"/>
        <v>105.42105263157896</v>
      </c>
      <c r="CV8" s="26">
        <f t="shared" si="12"/>
        <v>115.94736842105266</v>
      </c>
      <c r="CW8" s="26">
        <f t="shared" si="13"/>
        <v>94.05263157894734</v>
      </c>
      <c r="CX8" s="26">
        <f t="shared" si="14"/>
        <v>101.61111111111109</v>
      </c>
      <c r="CY8" s="26">
        <f t="shared" si="15"/>
        <v>48.388888888888914</v>
      </c>
      <c r="CZ8" s="26">
        <f t="shared" si="16"/>
        <v>29.650000000000006</v>
      </c>
      <c r="DA8" s="26">
        <f t="shared" si="17"/>
        <v>28.349999999999994</v>
      </c>
      <c r="DB8" s="26">
        <f t="shared" si="18"/>
        <v>38.44999999999999</v>
      </c>
      <c r="DC8" s="26">
        <f t="shared" si="19"/>
        <v>21.55000000000001</v>
      </c>
      <c r="DD8" s="26">
        <f t="shared" si="20"/>
        <v>74.78947368421052</v>
      </c>
      <c r="DE8" s="26">
        <f t="shared" si="21"/>
        <v>54.21052631578948</v>
      </c>
      <c r="DF8" s="26">
        <f t="shared" si="22"/>
        <v>135.26315789473685</v>
      </c>
      <c r="DG8" s="26">
        <f t="shared" si="23"/>
        <v>74.73684210526315</v>
      </c>
      <c r="DH8" s="26">
        <f t="shared" si="24"/>
        <v>42</v>
      </c>
      <c r="DI8" s="26">
        <f t="shared" si="25"/>
        <v>38</v>
      </c>
      <c r="DJ8" s="26">
        <f t="shared" si="26"/>
        <v>131.26315789473682</v>
      </c>
      <c r="DK8" s="26">
        <f t="shared" si="27"/>
        <v>97.73684210526318</v>
      </c>
      <c r="DL8" s="26">
        <f t="shared" si="28"/>
        <v>126.14285714285717</v>
      </c>
      <c r="DM8" s="27">
        <f t="shared" si="29"/>
        <v>133.85714285714283</v>
      </c>
      <c r="DN8" s="27">
        <f t="shared" si="30"/>
        <v>7.150000000000006</v>
      </c>
      <c r="DO8" s="27">
        <f t="shared" si="31"/>
        <v>7.849999999999994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141">
        <f>'集計元'!V6</f>
        <v>21</v>
      </c>
      <c r="C9" s="142">
        <f>'集計元'!W6</f>
        <v>3401</v>
      </c>
      <c r="D9" s="142">
        <f>'集計元'!X6</f>
        <v>161.95238095238096</v>
      </c>
      <c r="E9" s="142">
        <f>'集計元'!Y6</f>
        <v>199</v>
      </c>
      <c r="F9" s="143">
        <f>'集計元'!Z6</f>
        <v>128</v>
      </c>
      <c r="G9" s="144">
        <f>'集計元'!V7</f>
        <v>27</v>
      </c>
      <c r="H9" s="142">
        <f>'集計元'!W7</f>
        <v>54929</v>
      </c>
      <c r="I9" s="142">
        <f>'集計元'!X7</f>
        <v>2034.4074074074074</v>
      </c>
      <c r="J9" s="142">
        <f>'集計元'!Y7</f>
        <v>2680</v>
      </c>
      <c r="K9" s="145">
        <f>'集計元'!Z7</f>
        <v>1680</v>
      </c>
      <c r="L9" s="144">
        <f>'集計元'!V8</f>
        <v>23</v>
      </c>
      <c r="M9" s="142">
        <f>'集計元'!W8</f>
        <v>6897</v>
      </c>
      <c r="N9" s="142">
        <f>'集計元'!X8</f>
        <v>299.8695652173913</v>
      </c>
      <c r="O9" s="142">
        <f>'集計元'!Y8</f>
        <v>470</v>
      </c>
      <c r="P9" s="145">
        <f>'集計元'!Z8</f>
        <v>188</v>
      </c>
      <c r="Q9" s="144">
        <f>'集計元'!V9</f>
        <v>24</v>
      </c>
      <c r="R9" s="142">
        <f>'集計元'!W9</f>
        <v>5499</v>
      </c>
      <c r="S9" s="142">
        <f>'集計元'!X9</f>
        <v>229.125</v>
      </c>
      <c r="T9" s="142">
        <f>'集計元'!Y9</f>
        <v>301</v>
      </c>
      <c r="U9" s="145">
        <f>'集計元'!Z9</f>
        <v>178</v>
      </c>
      <c r="V9" s="144">
        <f>'集計元'!V10</f>
        <v>28</v>
      </c>
      <c r="W9" s="142">
        <f>'集計元'!W10</f>
        <v>5417</v>
      </c>
      <c r="X9" s="142">
        <f>'集計元'!X10</f>
        <v>193.46428571428572</v>
      </c>
      <c r="Y9" s="142">
        <f>'集計元'!Y10</f>
        <v>240</v>
      </c>
      <c r="Z9" s="145">
        <f>'集計元'!Z10</f>
        <v>128</v>
      </c>
      <c r="AA9" s="144">
        <f>'集計元'!V11</f>
        <v>28</v>
      </c>
      <c r="AB9" s="142">
        <f>'集計元'!W11</f>
        <v>7885</v>
      </c>
      <c r="AC9" s="142">
        <f>'集計元'!X11</f>
        <v>281.60714285714283</v>
      </c>
      <c r="AD9" s="142">
        <f>'集計元'!Y11</f>
        <v>380</v>
      </c>
      <c r="AE9" s="145">
        <f>'集計元'!Z11</f>
        <v>198</v>
      </c>
      <c r="AF9" s="144">
        <f>'集計元'!V12</f>
        <v>25</v>
      </c>
      <c r="AG9" s="142">
        <f>'集計元'!W12</f>
        <v>7828</v>
      </c>
      <c r="AH9" s="142">
        <f>'集計元'!X12</f>
        <v>313.12</v>
      </c>
      <c r="AI9" s="142">
        <f>'集計元'!Y12</f>
        <v>498</v>
      </c>
      <c r="AJ9" s="145">
        <f>'集計元'!Z12</f>
        <v>227</v>
      </c>
      <c r="AK9" s="144">
        <f>'集計元'!V13</f>
        <v>27</v>
      </c>
      <c r="AL9" s="142">
        <f>'集計元'!W13</f>
        <v>7980</v>
      </c>
      <c r="AM9" s="142">
        <f>'集計元'!X13</f>
        <v>295.55555555555554</v>
      </c>
      <c r="AN9" s="142">
        <f>'集計元'!Y13</f>
        <v>444</v>
      </c>
      <c r="AO9" s="145">
        <f>'集計元'!Z13</f>
        <v>218</v>
      </c>
      <c r="AP9" s="144">
        <f>'集計元'!V14</f>
        <v>22</v>
      </c>
      <c r="AQ9" s="142">
        <f>'集計元'!W14</f>
        <v>3613</v>
      </c>
      <c r="AR9" s="142">
        <f>'集計元'!X14</f>
        <v>164.22727272727272</v>
      </c>
      <c r="AS9" s="142">
        <f>'集計元'!Y14</f>
        <v>260</v>
      </c>
      <c r="AT9" s="145">
        <f>'集計元'!Z14</f>
        <v>128</v>
      </c>
      <c r="AU9" s="144">
        <f>'集計元'!V15</f>
        <v>28</v>
      </c>
      <c r="AV9" s="142">
        <f>'集計元'!W15</f>
        <v>5340</v>
      </c>
      <c r="AW9" s="142">
        <f>'集計元'!X15</f>
        <v>190.71428571428572</v>
      </c>
      <c r="AX9" s="142">
        <f>'集計元'!Y15</f>
        <v>298</v>
      </c>
      <c r="AY9" s="145">
        <f>'集計元'!Z15</f>
        <v>148</v>
      </c>
      <c r="AZ9" s="144">
        <f>'集計元'!V16</f>
        <v>21</v>
      </c>
      <c r="BA9" s="142">
        <f>'集計元'!W16</f>
        <v>2996</v>
      </c>
      <c r="BB9" s="142">
        <f>'集計元'!X16</f>
        <v>142.66666666666666</v>
      </c>
      <c r="BC9" s="142">
        <f>'集計元'!Y16</f>
        <v>208</v>
      </c>
      <c r="BD9" s="145">
        <f>'集計元'!Z16</f>
        <v>88</v>
      </c>
      <c r="BE9" s="144">
        <f>'集計元'!V17</f>
        <v>25</v>
      </c>
      <c r="BF9" s="142">
        <f>'集計元'!W17</f>
        <v>5058</v>
      </c>
      <c r="BG9" s="142">
        <f>'集計元'!X17</f>
        <v>202.32</v>
      </c>
      <c r="BH9" s="142">
        <f>'集計元'!Y17</f>
        <v>228</v>
      </c>
      <c r="BI9" s="145">
        <f>'集計元'!Z17</f>
        <v>152</v>
      </c>
      <c r="BJ9" s="144">
        <f>'集計元'!V18</f>
        <v>26</v>
      </c>
      <c r="BK9" s="142">
        <f>'集計元'!W18</f>
        <v>4586</v>
      </c>
      <c r="BL9" s="142">
        <f>'集計元'!X18</f>
        <v>176.3846153846154</v>
      </c>
      <c r="BM9" s="142">
        <f>'集計元'!Y18</f>
        <v>298</v>
      </c>
      <c r="BN9" s="145">
        <f>'集計元'!Z18</f>
        <v>128</v>
      </c>
      <c r="BO9" s="144">
        <f>'集計元'!V19</f>
        <v>28</v>
      </c>
      <c r="BP9" s="142">
        <f>'集計元'!W19</f>
        <v>9066</v>
      </c>
      <c r="BQ9" s="142">
        <f>'集計元'!X19</f>
        <v>323.7857142857143</v>
      </c>
      <c r="BR9" s="142">
        <f>'集計元'!Y19</f>
        <v>468</v>
      </c>
      <c r="BS9" s="145">
        <f>'集計元'!Z19</f>
        <v>198</v>
      </c>
      <c r="BT9" s="144">
        <f>'集計元'!V20</f>
        <v>18</v>
      </c>
      <c r="BU9" s="142">
        <f>'集計元'!W20</f>
        <v>5652</v>
      </c>
      <c r="BV9" s="142">
        <f>'集計元'!X20</f>
        <v>314</v>
      </c>
      <c r="BW9" s="142">
        <f>'集計元'!Y20</f>
        <v>480</v>
      </c>
      <c r="BX9" s="145">
        <f>'集計元'!Z20</f>
        <v>240</v>
      </c>
      <c r="BY9" s="144">
        <f>'集計元'!V21</f>
        <v>29</v>
      </c>
      <c r="BZ9" s="142">
        <f>'集計元'!W21</f>
        <v>3779</v>
      </c>
      <c r="CA9" s="142">
        <f>'集計元'!X21</f>
        <v>130.31034482758622</v>
      </c>
      <c r="CB9" s="142">
        <f>'集計元'!Y21</f>
        <v>134</v>
      </c>
      <c r="CC9" s="145">
        <f>'集計元'!Z21</f>
        <v>126</v>
      </c>
      <c r="CD9" s="141"/>
      <c r="CE9" s="142"/>
      <c r="CF9" s="142"/>
      <c r="CG9" s="142"/>
      <c r="CH9" s="146"/>
      <c r="CJ9" s="26">
        <f t="shared" si="0"/>
        <v>37.04761904761904</v>
      </c>
      <c r="CK9" s="26">
        <f t="shared" si="1"/>
        <v>33.95238095238096</v>
      </c>
      <c r="CL9" s="26">
        <f t="shared" si="2"/>
        <v>645.5925925925926</v>
      </c>
      <c r="CM9" s="26">
        <f t="shared" si="3"/>
        <v>354.4074074074074</v>
      </c>
      <c r="CN9" s="26">
        <f t="shared" si="4"/>
        <v>170.1304347826087</v>
      </c>
      <c r="CO9" s="26">
        <f t="shared" si="5"/>
        <v>111.86956521739131</v>
      </c>
      <c r="CP9" s="26">
        <f t="shared" si="6"/>
        <v>71.875</v>
      </c>
      <c r="CQ9" s="26">
        <f t="shared" si="7"/>
        <v>51.125</v>
      </c>
      <c r="CR9" s="26">
        <f t="shared" si="8"/>
        <v>46.53571428571428</v>
      </c>
      <c r="CS9" s="26">
        <f t="shared" si="9"/>
        <v>65.46428571428572</v>
      </c>
      <c r="CT9" s="26">
        <f t="shared" si="10"/>
        <v>98.39285714285717</v>
      </c>
      <c r="CU9" s="26">
        <f t="shared" si="11"/>
        <v>83.60714285714283</v>
      </c>
      <c r="CV9" s="26">
        <f t="shared" si="12"/>
        <v>184.88</v>
      </c>
      <c r="CW9" s="26">
        <f t="shared" si="13"/>
        <v>86.12</v>
      </c>
      <c r="CX9" s="26">
        <f t="shared" si="14"/>
        <v>148.44444444444446</v>
      </c>
      <c r="CY9" s="26">
        <f t="shared" si="15"/>
        <v>77.55555555555554</v>
      </c>
      <c r="CZ9" s="26">
        <f t="shared" si="16"/>
        <v>95.77272727272728</v>
      </c>
      <c r="DA9" s="26">
        <f t="shared" si="17"/>
        <v>36.22727272727272</v>
      </c>
      <c r="DB9" s="26">
        <f t="shared" si="18"/>
        <v>107.28571428571428</v>
      </c>
      <c r="DC9" s="26">
        <f t="shared" si="19"/>
        <v>42.71428571428572</v>
      </c>
      <c r="DD9" s="26">
        <f t="shared" si="20"/>
        <v>65.33333333333334</v>
      </c>
      <c r="DE9" s="26">
        <f t="shared" si="21"/>
        <v>54.66666666666666</v>
      </c>
      <c r="DF9" s="26">
        <f t="shared" si="22"/>
        <v>25.680000000000007</v>
      </c>
      <c r="DG9" s="26">
        <f t="shared" si="23"/>
        <v>50.31999999999999</v>
      </c>
      <c r="DH9" s="26">
        <f t="shared" si="24"/>
        <v>121.61538461538461</v>
      </c>
      <c r="DI9" s="26">
        <f t="shared" si="25"/>
        <v>48.38461538461539</v>
      </c>
      <c r="DJ9" s="26">
        <f t="shared" si="26"/>
        <v>144.21428571428572</v>
      </c>
      <c r="DK9" s="26">
        <f t="shared" si="27"/>
        <v>125.78571428571428</v>
      </c>
      <c r="DL9" s="26">
        <f t="shared" si="28"/>
        <v>166</v>
      </c>
      <c r="DM9" s="27">
        <f t="shared" si="29"/>
        <v>74</v>
      </c>
      <c r="DN9" s="27">
        <f t="shared" si="30"/>
        <v>3.6896551724137794</v>
      </c>
      <c r="DO9" s="27">
        <f t="shared" si="31"/>
        <v>4.310344827586221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147">
        <f>'集計元'!V26</f>
        <v>17</v>
      </c>
      <c r="C10" s="148">
        <f>'集計元'!W26</f>
        <v>2592</v>
      </c>
      <c r="D10" s="148">
        <f>'集計元'!X26</f>
        <v>152.47058823529412</v>
      </c>
      <c r="E10" s="148">
        <f>'集計元'!Y26</f>
        <v>194</v>
      </c>
      <c r="F10" s="149">
        <f>'集計元'!Z26</f>
        <v>138</v>
      </c>
      <c r="G10" s="150">
        <f>'集計元'!V27</f>
        <v>19</v>
      </c>
      <c r="H10" s="148">
        <f>'集計元'!W27</f>
        <v>37660</v>
      </c>
      <c r="I10" s="148">
        <f>'集計元'!X27</f>
        <v>1982.1052631578948</v>
      </c>
      <c r="J10" s="148">
        <f>'集計元'!Y27</f>
        <v>2780</v>
      </c>
      <c r="K10" s="151">
        <f>'集計元'!Z27</f>
        <v>1680</v>
      </c>
      <c r="L10" s="150">
        <f>'集計元'!V28</f>
        <v>16</v>
      </c>
      <c r="M10" s="148">
        <f>'集計元'!W28</f>
        <v>4278</v>
      </c>
      <c r="N10" s="148">
        <f>'集計元'!X28</f>
        <v>267.375</v>
      </c>
      <c r="O10" s="148">
        <f>'集計元'!Y28</f>
        <v>478</v>
      </c>
      <c r="P10" s="151">
        <f>'集計元'!Z28</f>
        <v>198</v>
      </c>
      <c r="Q10" s="150">
        <f>'集計元'!V29</f>
        <v>20</v>
      </c>
      <c r="R10" s="148">
        <f>'集計元'!W29</f>
        <v>4727</v>
      </c>
      <c r="S10" s="148">
        <f>'集計元'!X29</f>
        <v>236.35</v>
      </c>
      <c r="T10" s="148">
        <f>'集計元'!Y29</f>
        <v>338</v>
      </c>
      <c r="U10" s="151">
        <f>'集計元'!Z29</f>
        <v>198</v>
      </c>
      <c r="V10" s="150">
        <f>'集計元'!V30</f>
        <v>20</v>
      </c>
      <c r="W10" s="148">
        <f>'集計元'!W30</f>
        <v>3768</v>
      </c>
      <c r="X10" s="148">
        <f>'集計元'!X30</f>
        <v>188.4</v>
      </c>
      <c r="Y10" s="148">
        <f>'集計元'!Y30</f>
        <v>238</v>
      </c>
      <c r="Z10" s="151">
        <f>'集計元'!Z30</f>
        <v>158</v>
      </c>
      <c r="AA10" s="150">
        <f>'集計元'!V31</f>
        <v>19</v>
      </c>
      <c r="AB10" s="148">
        <f>'集計元'!W31</f>
        <v>5034</v>
      </c>
      <c r="AC10" s="148">
        <f>'集計元'!X31</f>
        <v>264.94736842105266</v>
      </c>
      <c r="AD10" s="148">
        <f>'集計元'!Y31</f>
        <v>458</v>
      </c>
      <c r="AE10" s="151">
        <f>'集計元'!Z31</f>
        <v>198</v>
      </c>
      <c r="AF10" s="150">
        <f>'集計元'!V32</f>
        <v>15</v>
      </c>
      <c r="AG10" s="148">
        <f>'集計元'!W32</f>
        <v>5152</v>
      </c>
      <c r="AH10" s="148">
        <f>'集計元'!X32</f>
        <v>343.46666666666664</v>
      </c>
      <c r="AI10" s="148">
        <f>'集計元'!Y32</f>
        <v>458</v>
      </c>
      <c r="AJ10" s="151">
        <f>'集計元'!Z32</f>
        <v>248</v>
      </c>
      <c r="AK10" s="150">
        <f>'集計元'!V33</f>
        <v>18</v>
      </c>
      <c r="AL10" s="148">
        <f>'集計元'!W33</f>
        <v>5039</v>
      </c>
      <c r="AM10" s="148">
        <f>'集計元'!X33</f>
        <v>279.94444444444446</v>
      </c>
      <c r="AN10" s="148">
        <f>'集計元'!Y33</f>
        <v>468</v>
      </c>
      <c r="AO10" s="151">
        <f>'集計元'!Z33</f>
        <v>218</v>
      </c>
      <c r="AP10" s="150">
        <f>'集計元'!V34</f>
        <v>17</v>
      </c>
      <c r="AQ10" s="148">
        <f>'集計元'!W34</f>
        <v>2780</v>
      </c>
      <c r="AR10" s="148">
        <f>'集計元'!X34</f>
        <v>163.52941176470588</v>
      </c>
      <c r="AS10" s="148">
        <f>'集計元'!Y34</f>
        <v>260</v>
      </c>
      <c r="AT10" s="151">
        <f>'集計元'!Z34</f>
        <v>138</v>
      </c>
      <c r="AU10" s="150">
        <f>'集計元'!V35</f>
        <v>20</v>
      </c>
      <c r="AV10" s="148">
        <f>'集計元'!W35</f>
        <v>3741</v>
      </c>
      <c r="AW10" s="148">
        <f>'集計元'!X35</f>
        <v>187.05</v>
      </c>
      <c r="AX10" s="148">
        <f>'集計元'!Y35</f>
        <v>252</v>
      </c>
      <c r="AY10" s="151">
        <f>'集計元'!Z35</f>
        <v>158</v>
      </c>
      <c r="AZ10" s="150">
        <f>'集計元'!V36</f>
        <v>18</v>
      </c>
      <c r="BA10" s="148">
        <f>'集計元'!W36</f>
        <v>2754</v>
      </c>
      <c r="BB10" s="148">
        <f>'集計元'!X36</f>
        <v>153</v>
      </c>
      <c r="BC10" s="148">
        <f>'集計元'!Y36</f>
        <v>198</v>
      </c>
      <c r="BD10" s="151">
        <f>'集計元'!Z36</f>
        <v>98</v>
      </c>
      <c r="BE10" s="150">
        <f>'集計元'!V37</f>
        <v>20</v>
      </c>
      <c r="BF10" s="148">
        <f>'集計元'!W37</f>
        <v>4341</v>
      </c>
      <c r="BG10" s="148">
        <f>'集計元'!X37</f>
        <v>217.05</v>
      </c>
      <c r="BH10" s="148">
        <f>'集計元'!Y37</f>
        <v>328</v>
      </c>
      <c r="BI10" s="151">
        <f>'集計元'!Z37</f>
        <v>165</v>
      </c>
      <c r="BJ10" s="150">
        <f>'集計元'!V38</f>
        <v>20</v>
      </c>
      <c r="BK10" s="148">
        <f>'集計元'!W38</f>
        <v>3398</v>
      </c>
      <c r="BL10" s="148">
        <f>'集計元'!X38</f>
        <v>169.9</v>
      </c>
      <c r="BM10" s="148">
        <f>'集計元'!Y38</f>
        <v>208</v>
      </c>
      <c r="BN10" s="151">
        <f>'集計元'!Z38</f>
        <v>138</v>
      </c>
      <c r="BO10" s="150">
        <f>'集計元'!V39</f>
        <v>20</v>
      </c>
      <c r="BP10" s="148">
        <f>'集計元'!W39</f>
        <v>6333</v>
      </c>
      <c r="BQ10" s="148">
        <f>'集計元'!X39</f>
        <v>316.65</v>
      </c>
      <c r="BR10" s="148">
        <f>'集計元'!Y39</f>
        <v>398</v>
      </c>
      <c r="BS10" s="151">
        <f>'集計元'!Z39</f>
        <v>228</v>
      </c>
      <c r="BT10" s="150">
        <f>'集計元'!V40</f>
        <v>15</v>
      </c>
      <c r="BU10" s="148">
        <f>'集計元'!W40</f>
        <v>4992</v>
      </c>
      <c r="BV10" s="148">
        <f>'集計元'!X40</f>
        <v>332.8</v>
      </c>
      <c r="BW10" s="148">
        <f>'集計元'!Y40</f>
        <v>408</v>
      </c>
      <c r="BX10" s="151">
        <f>'集計元'!Z40</f>
        <v>228</v>
      </c>
      <c r="BY10" s="150">
        <f>'集計元'!V41</f>
        <v>20</v>
      </c>
      <c r="BZ10" s="148">
        <f>'集計元'!W41</f>
        <v>2660</v>
      </c>
      <c r="CA10" s="148">
        <f>'集計元'!X41</f>
        <v>133</v>
      </c>
      <c r="CB10" s="148">
        <f>'集計元'!Y41</f>
        <v>137</v>
      </c>
      <c r="CC10" s="151">
        <f>'集計元'!Z41</f>
        <v>129</v>
      </c>
      <c r="CD10" s="147"/>
      <c r="CE10" s="148"/>
      <c r="CF10" s="148"/>
      <c r="CG10" s="148"/>
      <c r="CH10" s="152"/>
      <c r="CJ10" s="26">
        <f t="shared" si="0"/>
        <v>41.529411764705884</v>
      </c>
      <c r="CK10" s="26">
        <f t="shared" si="1"/>
        <v>14.470588235294116</v>
      </c>
      <c r="CL10" s="26">
        <f t="shared" si="2"/>
        <v>797.8947368421052</v>
      </c>
      <c r="CM10" s="26">
        <f t="shared" si="3"/>
        <v>302.1052631578948</v>
      </c>
      <c r="CN10" s="26">
        <f t="shared" si="4"/>
        <v>210.625</v>
      </c>
      <c r="CO10" s="26">
        <f t="shared" si="5"/>
        <v>69.375</v>
      </c>
      <c r="CP10" s="26">
        <f t="shared" si="6"/>
        <v>101.65</v>
      </c>
      <c r="CQ10" s="26">
        <f t="shared" si="7"/>
        <v>38.349999999999994</v>
      </c>
      <c r="CR10" s="26">
        <f t="shared" si="8"/>
        <v>49.599999999999994</v>
      </c>
      <c r="CS10" s="26">
        <f t="shared" si="9"/>
        <v>30.400000000000006</v>
      </c>
      <c r="CT10" s="26">
        <f t="shared" si="10"/>
        <v>193.05263157894734</v>
      </c>
      <c r="CU10" s="26">
        <f t="shared" si="11"/>
        <v>66.94736842105266</v>
      </c>
      <c r="CV10" s="26">
        <f t="shared" si="12"/>
        <v>114.53333333333336</v>
      </c>
      <c r="CW10" s="26">
        <f t="shared" si="13"/>
        <v>95.46666666666664</v>
      </c>
      <c r="CX10" s="26">
        <f t="shared" si="14"/>
        <v>188.05555555555554</v>
      </c>
      <c r="CY10" s="26">
        <f t="shared" si="15"/>
        <v>61.94444444444446</v>
      </c>
      <c r="CZ10" s="26">
        <f t="shared" si="16"/>
        <v>96.47058823529412</v>
      </c>
      <c r="DA10" s="26">
        <f t="shared" si="17"/>
        <v>25.529411764705884</v>
      </c>
      <c r="DB10" s="26">
        <f t="shared" si="18"/>
        <v>64.94999999999999</v>
      </c>
      <c r="DC10" s="26">
        <f t="shared" si="19"/>
        <v>29.05000000000001</v>
      </c>
      <c r="DD10" s="26">
        <f t="shared" si="20"/>
        <v>45</v>
      </c>
      <c r="DE10" s="26">
        <f t="shared" si="21"/>
        <v>55</v>
      </c>
      <c r="DF10" s="26">
        <f t="shared" si="22"/>
        <v>110.94999999999999</v>
      </c>
      <c r="DG10" s="26">
        <f t="shared" si="23"/>
        <v>52.05000000000001</v>
      </c>
      <c r="DH10" s="26">
        <f t="shared" si="24"/>
        <v>38.099999999999994</v>
      </c>
      <c r="DI10" s="26">
        <f t="shared" si="25"/>
        <v>31.900000000000006</v>
      </c>
      <c r="DJ10" s="26">
        <f t="shared" si="26"/>
        <v>81.35000000000002</v>
      </c>
      <c r="DK10" s="26">
        <f t="shared" si="27"/>
        <v>88.64999999999998</v>
      </c>
      <c r="DL10" s="26">
        <f t="shared" si="28"/>
        <v>75.19999999999999</v>
      </c>
      <c r="DM10" s="27">
        <f t="shared" si="29"/>
        <v>104.80000000000001</v>
      </c>
      <c r="DN10" s="27">
        <f t="shared" si="30"/>
        <v>4</v>
      </c>
      <c r="DO10" s="27">
        <f t="shared" si="31"/>
        <v>4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53">
        <f>SUM(B5:B10)</f>
        <v>82</v>
      </c>
      <c r="C11" s="154">
        <f>SUM(C5:C10)</f>
        <v>13102</v>
      </c>
      <c r="D11" s="154">
        <f>ROUND(C11/B11,0)</f>
        <v>160</v>
      </c>
      <c r="E11" s="154">
        <f>MAX(E5:E10)</f>
        <v>200</v>
      </c>
      <c r="F11" s="155">
        <f>MIN(F5:F10)</f>
        <v>128</v>
      </c>
      <c r="G11" s="156">
        <f>SUM(G5:G10)</f>
        <v>95</v>
      </c>
      <c r="H11" s="154">
        <f>SUM(H5:H10)</f>
        <v>193353</v>
      </c>
      <c r="I11" s="154">
        <f>ROUND(H11/G11,0)</f>
        <v>2035</v>
      </c>
      <c r="J11" s="154">
        <f>MAX(J5:J10)</f>
        <v>2780</v>
      </c>
      <c r="K11" s="157">
        <f>MIN(K5:K10)</f>
        <v>1580</v>
      </c>
      <c r="L11" s="156">
        <f>SUM(L5:L10)</f>
        <v>85</v>
      </c>
      <c r="M11" s="154">
        <f>SUM(M5:M10)</f>
        <v>24069</v>
      </c>
      <c r="N11" s="154">
        <f>ROUND(M11/L11,0)</f>
        <v>283</v>
      </c>
      <c r="O11" s="154">
        <f>MAX(O5:O10)</f>
        <v>478</v>
      </c>
      <c r="P11" s="157">
        <f>MIN(P5:P10)</f>
        <v>188</v>
      </c>
      <c r="Q11" s="156">
        <f>SUM(Q5:Q10)</f>
        <v>92</v>
      </c>
      <c r="R11" s="154">
        <f>SUM(R5:R10)</f>
        <v>21458</v>
      </c>
      <c r="S11" s="154">
        <f>ROUND(R11/Q11,0)</f>
        <v>233</v>
      </c>
      <c r="T11" s="154">
        <f>MAX(T5:T10)</f>
        <v>338</v>
      </c>
      <c r="U11" s="157">
        <f>MIN(U5:U10)</f>
        <v>178</v>
      </c>
      <c r="V11" s="156">
        <f>SUM(V5:V10)</f>
        <v>99</v>
      </c>
      <c r="W11" s="154">
        <f>SUM(W5:W10)</f>
        <v>18862</v>
      </c>
      <c r="X11" s="154">
        <f>ROUND(W11/V11,0)</f>
        <v>191</v>
      </c>
      <c r="Y11" s="154">
        <f>MAX(Y5:Y10)</f>
        <v>248</v>
      </c>
      <c r="Z11" s="157">
        <f>MIN(Z5:Z10)</f>
        <v>128</v>
      </c>
      <c r="AA11" s="156">
        <f>SUM(AA5:AA10)</f>
        <v>94</v>
      </c>
      <c r="AB11" s="154">
        <f>SUM(AB5:AB10)</f>
        <v>24918</v>
      </c>
      <c r="AC11" s="154">
        <f>ROUND(AB11/AA11,0)</f>
        <v>265</v>
      </c>
      <c r="AD11" s="154">
        <f>MAX(AD5:AD10)</f>
        <v>458</v>
      </c>
      <c r="AE11" s="157">
        <f>MIN(AE5:AE10)</f>
        <v>148</v>
      </c>
      <c r="AF11" s="156">
        <f>SUM(AF5:AF10)</f>
        <v>86</v>
      </c>
      <c r="AG11" s="154">
        <f>SUM(AG5:AG10)</f>
        <v>28282</v>
      </c>
      <c r="AH11" s="154">
        <f>ROUND(AG11/AF11,0)</f>
        <v>329</v>
      </c>
      <c r="AI11" s="154">
        <f>MAX(AI5:AI10)</f>
        <v>578</v>
      </c>
      <c r="AJ11" s="157">
        <f>MIN(AJ5:AJ10)</f>
        <v>198</v>
      </c>
      <c r="AK11" s="156">
        <f>SUM(AK5:AK10)</f>
        <v>91</v>
      </c>
      <c r="AL11" s="154">
        <f>SUM(AL5:AL10)</f>
        <v>25595</v>
      </c>
      <c r="AM11" s="154">
        <f>ROUND(AL11/AK11,0)</f>
        <v>281</v>
      </c>
      <c r="AN11" s="154">
        <f>MAX(AN5:AN10)</f>
        <v>468</v>
      </c>
      <c r="AO11" s="157">
        <f>MIN(AO5:AO10)</f>
        <v>198</v>
      </c>
      <c r="AP11" s="156">
        <f>SUM(AP5:AP10)</f>
        <v>87</v>
      </c>
      <c r="AQ11" s="154">
        <f>SUM(AQ5:AQ10)</f>
        <v>14286</v>
      </c>
      <c r="AR11" s="154">
        <f>ROUND(AQ11/AP11,0)</f>
        <v>164</v>
      </c>
      <c r="AS11" s="154">
        <f>MAX(AS5:AS10)</f>
        <v>260</v>
      </c>
      <c r="AT11" s="157">
        <f>MIN(AT5:AT10)</f>
        <v>108</v>
      </c>
      <c r="AU11" s="156">
        <f>SUM(AU5:AU10)</f>
        <v>99</v>
      </c>
      <c r="AV11" s="154">
        <f>SUM(AV5:AV10)</f>
        <v>18882</v>
      </c>
      <c r="AW11" s="154">
        <f>ROUND(AV11/AU11,0)</f>
        <v>191</v>
      </c>
      <c r="AX11" s="154">
        <f>MAX(AX5:AX10)</f>
        <v>298</v>
      </c>
      <c r="AY11" s="157">
        <f>MIN(AY5:AY10)</f>
        <v>148</v>
      </c>
      <c r="AZ11" s="156">
        <f>SUM(AZ5:AZ10)</f>
        <v>83</v>
      </c>
      <c r="BA11" s="154">
        <f>SUM(BA5:BA10)</f>
        <v>12319</v>
      </c>
      <c r="BB11" s="154">
        <f>ROUND(BA11/AZ11,0)</f>
        <v>148</v>
      </c>
      <c r="BC11" s="154">
        <f>MAX(BC5:BC10)</f>
        <v>228</v>
      </c>
      <c r="BD11" s="157">
        <f>MIN(BD5:BD10)</f>
        <v>88</v>
      </c>
      <c r="BE11" s="156">
        <f>SUM(BE5:BE10)</f>
        <v>94</v>
      </c>
      <c r="BF11" s="154">
        <f>SUM(BF5:BF10)</f>
        <v>19352</v>
      </c>
      <c r="BG11" s="154">
        <f>ROUND(BF11/BE11,0)</f>
        <v>206</v>
      </c>
      <c r="BH11" s="154">
        <f>MAX(BH5:BH10)</f>
        <v>348</v>
      </c>
      <c r="BI11" s="157">
        <f>MIN(BI5:BI10)</f>
        <v>138</v>
      </c>
      <c r="BJ11" s="156">
        <f>SUM(BJ5:BJ10)</f>
        <v>94</v>
      </c>
      <c r="BK11" s="154">
        <f>SUM(BK5:BK10)</f>
        <v>15880</v>
      </c>
      <c r="BL11" s="154">
        <f>ROUND(BK11/BJ11,0)</f>
        <v>169</v>
      </c>
      <c r="BM11" s="154">
        <f>MAX(BM5:BM10)</f>
        <v>298</v>
      </c>
      <c r="BN11" s="157">
        <f>MIN(BN5:BN10)</f>
        <v>108</v>
      </c>
      <c r="BO11" s="156">
        <f>SUM(BO5:BO10)</f>
        <v>98</v>
      </c>
      <c r="BP11" s="154">
        <f>SUM(BP5:BP10)</f>
        <v>31465</v>
      </c>
      <c r="BQ11" s="154">
        <f>ROUND(BP11/BO11,0)</f>
        <v>321</v>
      </c>
      <c r="BR11" s="154">
        <f>MAX(BR5:BR10)</f>
        <v>478</v>
      </c>
      <c r="BS11" s="157">
        <f>MIN(BS5:BS10)</f>
        <v>198</v>
      </c>
      <c r="BT11" s="156">
        <f>SUM(BT5:BT10)</f>
        <v>70</v>
      </c>
      <c r="BU11" s="154">
        <f>SUM(BU5:BU10)</f>
        <v>22346</v>
      </c>
      <c r="BV11" s="154">
        <f>ROUND(BU11/BT11,0)</f>
        <v>319</v>
      </c>
      <c r="BW11" s="154">
        <f>MAX(BW5:BW10)</f>
        <v>480</v>
      </c>
      <c r="BX11" s="157">
        <f>MIN(BX5:BX10)</f>
        <v>198</v>
      </c>
      <c r="BY11" s="156">
        <f>SUM(BY5:BY10)</f>
        <v>93</v>
      </c>
      <c r="BZ11" s="154">
        <f>SUM(BZ5:BZ10)</f>
        <v>12262</v>
      </c>
      <c r="CA11" s="154">
        <f>ROUND(BZ11/BY11,0)</f>
        <v>132</v>
      </c>
      <c r="CB11" s="154">
        <f>MAX(CB5:CB10)</f>
        <v>139</v>
      </c>
      <c r="CC11" s="157">
        <f>MIN(CC5:CC10)</f>
        <v>124</v>
      </c>
      <c r="CD11" s="153"/>
      <c r="CE11" s="154"/>
      <c r="CF11" s="154"/>
      <c r="CG11" s="154"/>
      <c r="CH11" s="158"/>
      <c r="CJ11" s="26">
        <f aca="true" t="shared" si="34" ref="CJ11:CJ21">E11-D11</f>
        <v>40</v>
      </c>
      <c r="CK11" s="26">
        <f aca="true" t="shared" si="35" ref="CK11:CK21">D11-F11</f>
        <v>32</v>
      </c>
      <c r="CL11" s="26">
        <f aca="true" t="shared" si="36" ref="CL11:CL21">J11-I11</f>
        <v>745</v>
      </c>
      <c r="CM11" s="26">
        <f aca="true" t="shared" si="37" ref="CM11:CM21">I11-K11</f>
        <v>455</v>
      </c>
      <c r="CN11" s="26">
        <f aca="true" t="shared" si="38" ref="CN11:CN21">O11-N11</f>
        <v>195</v>
      </c>
      <c r="CO11" s="26">
        <f aca="true" t="shared" si="39" ref="CO11:CO21">N11-P11</f>
        <v>95</v>
      </c>
      <c r="CP11" s="26">
        <f aca="true" t="shared" si="40" ref="CP11:CP21">T11-S11</f>
        <v>105</v>
      </c>
      <c r="CQ11" s="26">
        <f aca="true" t="shared" si="41" ref="CQ11:CQ21">S11-U11</f>
        <v>55</v>
      </c>
      <c r="CR11" s="26">
        <f aca="true" t="shared" si="42" ref="CR11:CR21">Y11-X11</f>
        <v>57</v>
      </c>
      <c r="CS11" s="26">
        <f aca="true" t="shared" si="43" ref="CS11:CS21">X11-Z11</f>
        <v>63</v>
      </c>
      <c r="CT11" s="26">
        <f aca="true" t="shared" si="44" ref="CT11:CT21">AD11-AC11</f>
        <v>193</v>
      </c>
      <c r="CU11" s="26">
        <f aca="true" t="shared" si="45" ref="CU11:CU21">AC11-AE11</f>
        <v>117</v>
      </c>
      <c r="CV11" s="26">
        <f aca="true" t="shared" si="46" ref="CV11:CV21">AI11-AH11</f>
        <v>249</v>
      </c>
      <c r="CW11" s="26">
        <f aca="true" t="shared" si="47" ref="CW11:CW21">AH11-AJ11</f>
        <v>131</v>
      </c>
      <c r="CX11" s="26">
        <f aca="true" t="shared" si="48" ref="CX11:CX21">AN11-AM11</f>
        <v>187</v>
      </c>
      <c r="CY11" s="26">
        <f aca="true" t="shared" si="49" ref="CY11:CY21">AM11-AO11</f>
        <v>83</v>
      </c>
      <c r="CZ11" s="26">
        <f aca="true" t="shared" si="50" ref="CZ11:CZ21">AS11-AR11</f>
        <v>96</v>
      </c>
      <c r="DA11" s="26">
        <f aca="true" t="shared" si="51" ref="DA11:DA21">AR11-AT11</f>
        <v>56</v>
      </c>
      <c r="DB11" s="26">
        <f aca="true" t="shared" si="52" ref="DB11:DB21">AX11-AW11</f>
        <v>107</v>
      </c>
      <c r="DC11" s="26">
        <f aca="true" t="shared" si="53" ref="DC11:DC21">AW11-AY11</f>
        <v>43</v>
      </c>
      <c r="DD11" s="26">
        <f aca="true" t="shared" si="54" ref="DD11:DD21">BC11-BB11</f>
        <v>80</v>
      </c>
      <c r="DE11" s="26">
        <f aca="true" t="shared" si="55" ref="DE11:DE21">BB11-BD11</f>
        <v>60</v>
      </c>
      <c r="DF11" s="26">
        <f aca="true" t="shared" si="56" ref="DF11:DF21">BH11-BG11</f>
        <v>142</v>
      </c>
      <c r="DG11" s="26">
        <f aca="true" t="shared" si="57" ref="DG11:DG21">BG11-BI11</f>
        <v>68</v>
      </c>
      <c r="DH11" s="26">
        <f aca="true" t="shared" si="58" ref="DH11:DH21">BM11-BL11</f>
        <v>129</v>
      </c>
      <c r="DI11" s="26">
        <f aca="true" t="shared" si="59" ref="DI11:DI21">BL11-BN11</f>
        <v>61</v>
      </c>
      <c r="DJ11" s="26">
        <f aca="true" t="shared" si="60" ref="DJ11:DJ21">BR11-BQ11</f>
        <v>157</v>
      </c>
      <c r="DK11" s="26">
        <f aca="true" t="shared" si="61" ref="DK11:DK21">BQ11-BS11</f>
        <v>123</v>
      </c>
      <c r="DL11" s="26">
        <f aca="true" t="shared" si="62" ref="DL11:DL21">BW11-BV11</f>
        <v>161</v>
      </c>
      <c r="DM11" s="27">
        <f aca="true" t="shared" si="63" ref="DM11:DM21">BV11-BX11</f>
        <v>121</v>
      </c>
      <c r="DN11" s="27">
        <f aca="true" t="shared" si="64" ref="DN11:DN21">CB11-CA11</f>
        <v>7</v>
      </c>
      <c r="DO11" s="27">
        <f aca="true" t="shared" si="65" ref="DO11:DO21">CA11-CC11</f>
        <v>8</v>
      </c>
      <c r="DP11" s="27">
        <f aca="true" t="shared" si="66" ref="DP11:DP21">CG11-CF11</f>
        <v>0</v>
      </c>
      <c r="DQ11" s="27">
        <f aca="true" t="shared" si="67" ref="DQ11:DQ21">CF11-CH11</f>
        <v>0</v>
      </c>
    </row>
    <row r="12" spans="1:121" s="25" customFormat="1" ht="36" customHeight="1">
      <c r="A12" s="24" t="s">
        <v>28</v>
      </c>
      <c r="B12" s="135">
        <f>'集計元'!B26</f>
        <v>30</v>
      </c>
      <c r="C12" s="136">
        <f>'集計元'!C26</f>
        <v>4763</v>
      </c>
      <c r="D12" s="136">
        <f>'集計元'!D26</f>
        <v>158.76666666666668</v>
      </c>
      <c r="E12" s="136">
        <f>'集計元'!E26</f>
        <v>200</v>
      </c>
      <c r="F12" s="137">
        <f>'集計元'!F26</f>
        <v>127</v>
      </c>
      <c r="G12" s="138">
        <f>'集計元'!B27</f>
        <v>29</v>
      </c>
      <c r="H12" s="136">
        <f>'集計元'!C27</f>
        <v>58242</v>
      </c>
      <c r="I12" s="136">
        <f>'集計元'!D27</f>
        <v>2008.344827586207</v>
      </c>
      <c r="J12" s="136">
        <f>'集計元'!E27</f>
        <v>2480</v>
      </c>
      <c r="K12" s="139">
        <f>'集計元'!F27</f>
        <v>1680</v>
      </c>
      <c r="L12" s="138">
        <f>'集計元'!B28</f>
        <v>32</v>
      </c>
      <c r="M12" s="136">
        <f>'集計元'!C28</f>
        <v>9565</v>
      </c>
      <c r="N12" s="136">
        <f>'集計元'!D28</f>
        <v>298.90625</v>
      </c>
      <c r="O12" s="136">
        <f>'集計元'!E28</f>
        <v>398</v>
      </c>
      <c r="P12" s="139">
        <f>'集計元'!F28</f>
        <v>198</v>
      </c>
      <c r="Q12" s="138">
        <f>'集計元'!B29</f>
        <v>31</v>
      </c>
      <c r="R12" s="136">
        <f>'集計元'!C29</f>
        <v>6949</v>
      </c>
      <c r="S12" s="136">
        <f>'集計元'!D29</f>
        <v>224.16129032258064</v>
      </c>
      <c r="T12" s="136">
        <f>'集計元'!E29</f>
        <v>278</v>
      </c>
      <c r="U12" s="139">
        <f>'集計元'!F29</f>
        <v>188</v>
      </c>
      <c r="V12" s="138">
        <f>'集計元'!B30</f>
        <v>34</v>
      </c>
      <c r="W12" s="136">
        <f>'集計元'!C30</f>
        <v>6136</v>
      </c>
      <c r="X12" s="136">
        <f>'集計元'!D30</f>
        <v>180.47058823529412</v>
      </c>
      <c r="Y12" s="136">
        <f>'集計元'!E30</f>
        <v>248</v>
      </c>
      <c r="Z12" s="139">
        <f>'集計元'!F30</f>
        <v>128</v>
      </c>
      <c r="AA12" s="138">
        <f>'集計元'!B31</f>
        <v>31</v>
      </c>
      <c r="AB12" s="136">
        <f>'集計元'!C31</f>
        <v>7991</v>
      </c>
      <c r="AC12" s="136">
        <f>'集計元'!D31</f>
        <v>257.7741935483871</v>
      </c>
      <c r="AD12" s="136">
        <f>'集計元'!E31</f>
        <v>348</v>
      </c>
      <c r="AE12" s="139">
        <f>'集計元'!F31</f>
        <v>198</v>
      </c>
      <c r="AF12" s="138">
        <f>'集計元'!B32</f>
        <v>29</v>
      </c>
      <c r="AG12" s="136">
        <f>'集計元'!C32</f>
        <v>9289</v>
      </c>
      <c r="AH12" s="136">
        <f>'集計元'!D32</f>
        <v>320.3103448275862</v>
      </c>
      <c r="AI12" s="136">
        <f>'集計元'!E32</f>
        <v>480</v>
      </c>
      <c r="AJ12" s="139">
        <f>'集計元'!F32</f>
        <v>198</v>
      </c>
      <c r="AK12" s="138">
        <f>'集計元'!B33</f>
        <v>31</v>
      </c>
      <c r="AL12" s="136">
        <f>'集計元'!C33</f>
        <v>8033</v>
      </c>
      <c r="AM12" s="136">
        <f>'集計元'!D33</f>
        <v>259.1290322580645</v>
      </c>
      <c r="AN12" s="136">
        <f>'集計元'!E33</f>
        <v>395</v>
      </c>
      <c r="AO12" s="139">
        <f>'集計元'!F33</f>
        <v>178</v>
      </c>
      <c r="AP12" s="138">
        <f>'集計元'!B34</f>
        <v>28</v>
      </c>
      <c r="AQ12" s="136">
        <f>'集計元'!C34</f>
        <v>4395</v>
      </c>
      <c r="AR12" s="136">
        <f>'集計元'!D34</f>
        <v>156.96428571428572</v>
      </c>
      <c r="AS12" s="136">
        <f>'集計元'!E34</f>
        <v>188</v>
      </c>
      <c r="AT12" s="139">
        <f>'集計元'!F34</f>
        <v>129</v>
      </c>
      <c r="AU12" s="138">
        <f>'集計元'!B35</f>
        <v>30</v>
      </c>
      <c r="AV12" s="136">
        <f>'集計元'!C35</f>
        <v>5197</v>
      </c>
      <c r="AW12" s="136">
        <f>'集計元'!D35</f>
        <v>173.23333333333332</v>
      </c>
      <c r="AX12" s="136">
        <f>'集計元'!E35</f>
        <v>248</v>
      </c>
      <c r="AY12" s="139">
        <f>'集計元'!F35</f>
        <v>138</v>
      </c>
      <c r="AZ12" s="138">
        <f>'集計元'!B36</f>
        <v>23</v>
      </c>
      <c r="BA12" s="136">
        <f>'集計元'!C36</f>
        <v>3244</v>
      </c>
      <c r="BB12" s="136">
        <f>'集計元'!D36</f>
        <v>141.04347826086956</v>
      </c>
      <c r="BC12" s="136">
        <f>'集計元'!E36</f>
        <v>241</v>
      </c>
      <c r="BD12" s="139">
        <f>'集計元'!F36</f>
        <v>77</v>
      </c>
      <c r="BE12" s="138">
        <f>'集計元'!B37</f>
        <v>30</v>
      </c>
      <c r="BF12" s="136">
        <f>'集計元'!C37</f>
        <v>5511</v>
      </c>
      <c r="BG12" s="136">
        <f>'集計元'!D37</f>
        <v>183.7</v>
      </c>
      <c r="BH12" s="136">
        <f>'集計元'!E37</f>
        <v>230</v>
      </c>
      <c r="BI12" s="139">
        <f>'集計元'!F37</f>
        <v>98</v>
      </c>
      <c r="BJ12" s="138">
        <f>'集計元'!B38</f>
        <v>30</v>
      </c>
      <c r="BK12" s="136">
        <f>'集計元'!C38</f>
        <v>4470</v>
      </c>
      <c r="BL12" s="136">
        <f>'集計元'!D38</f>
        <v>149</v>
      </c>
      <c r="BM12" s="136">
        <f>'集計元'!E38</f>
        <v>198</v>
      </c>
      <c r="BN12" s="139">
        <f>'集計元'!F38</f>
        <v>98</v>
      </c>
      <c r="BO12" s="138">
        <f>'集計元'!B39</f>
        <v>31</v>
      </c>
      <c r="BP12" s="136">
        <f>'集計元'!C39</f>
        <v>9994</v>
      </c>
      <c r="BQ12" s="136">
        <f>'集計元'!D39</f>
        <v>322.38709677419354</v>
      </c>
      <c r="BR12" s="136">
        <f>'集計元'!E39</f>
        <v>448</v>
      </c>
      <c r="BS12" s="139">
        <f>'集計元'!F39</f>
        <v>248</v>
      </c>
      <c r="BT12" s="138">
        <f>'集計元'!B40</f>
        <v>24</v>
      </c>
      <c r="BU12" s="136">
        <f>'集計元'!C40</f>
        <v>6880</v>
      </c>
      <c r="BV12" s="136">
        <f>'集計元'!D40</f>
        <v>286.6666666666667</v>
      </c>
      <c r="BW12" s="136">
        <f>'集計元'!E40</f>
        <v>399</v>
      </c>
      <c r="BX12" s="139">
        <f>'集計元'!F40</f>
        <v>197</v>
      </c>
      <c r="BY12" s="138">
        <f>'集計元'!B41</f>
        <v>35</v>
      </c>
      <c r="BZ12" s="136">
        <f>'集計元'!C41</f>
        <v>4613</v>
      </c>
      <c r="CA12" s="136">
        <f>'集計元'!D41</f>
        <v>131.8</v>
      </c>
      <c r="CB12" s="136">
        <f>'集計元'!E41</f>
        <v>138</v>
      </c>
      <c r="CC12" s="139">
        <f>'集計元'!F41</f>
        <v>121</v>
      </c>
      <c r="CD12" s="135"/>
      <c r="CE12" s="136"/>
      <c r="CF12" s="136"/>
      <c r="CG12" s="136"/>
      <c r="CH12" s="140"/>
      <c r="CJ12" s="26">
        <f t="shared" si="34"/>
        <v>41.23333333333332</v>
      </c>
      <c r="CK12" s="26">
        <f t="shared" si="35"/>
        <v>31.76666666666668</v>
      </c>
      <c r="CL12" s="26">
        <f t="shared" si="36"/>
        <v>471.655172413793</v>
      </c>
      <c r="CM12" s="26">
        <f t="shared" si="37"/>
        <v>328.344827586207</v>
      </c>
      <c r="CN12" s="26">
        <f t="shared" si="38"/>
        <v>99.09375</v>
      </c>
      <c r="CO12" s="26">
        <f t="shared" si="39"/>
        <v>100.90625</v>
      </c>
      <c r="CP12" s="26">
        <f t="shared" si="40"/>
        <v>53.83870967741936</v>
      </c>
      <c r="CQ12" s="26">
        <f t="shared" si="41"/>
        <v>36.16129032258064</v>
      </c>
      <c r="CR12" s="26">
        <f t="shared" si="42"/>
        <v>67.52941176470588</v>
      </c>
      <c r="CS12" s="26">
        <f t="shared" si="43"/>
        <v>52.470588235294116</v>
      </c>
      <c r="CT12" s="26">
        <f t="shared" si="44"/>
        <v>90.22580645161293</v>
      </c>
      <c r="CU12" s="26">
        <f t="shared" si="45"/>
        <v>59.774193548387075</v>
      </c>
      <c r="CV12" s="26">
        <f t="shared" si="46"/>
        <v>159.68965517241378</v>
      </c>
      <c r="CW12" s="26">
        <f t="shared" si="47"/>
        <v>122.31034482758622</v>
      </c>
      <c r="CX12" s="26">
        <f t="shared" si="48"/>
        <v>135.8709677419355</v>
      </c>
      <c r="CY12" s="26">
        <f t="shared" si="49"/>
        <v>81.12903225806451</v>
      </c>
      <c r="CZ12" s="26">
        <f t="shared" si="50"/>
        <v>31.035714285714278</v>
      </c>
      <c r="DA12" s="26">
        <f t="shared" si="51"/>
        <v>27.964285714285722</v>
      </c>
      <c r="DB12" s="26">
        <f t="shared" si="52"/>
        <v>74.76666666666668</v>
      </c>
      <c r="DC12" s="26">
        <f t="shared" si="53"/>
        <v>35.23333333333332</v>
      </c>
      <c r="DD12" s="26">
        <f t="shared" si="54"/>
        <v>99.95652173913044</v>
      </c>
      <c r="DE12" s="26">
        <f t="shared" si="55"/>
        <v>64.04347826086956</v>
      </c>
      <c r="DF12" s="26">
        <f t="shared" si="56"/>
        <v>46.30000000000001</v>
      </c>
      <c r="DG12" s="26">
        <f t="shared" si="57"/>
        <v>85.69999999999999</v>
      </c>
      <c r="DH12" s="26">
        <f t="shared" si="58"/>
        <v>49</v>
      </c>
      <c r="DI12" s="26">
        <f t="shared" si="59"/>
        <v>51</v>
      </c>
      <c r="DJ12" s="26">
        <f t="shared" si="60"/>
        <v>125.61290322580646</v>
      </c>
      <c r="DK12" s="26">
        <f t="shared" si="61"/>
        <v>74.38709677419354</v>
      </c>
      <c r="DL12" s="26">
        <f t="shared" si="62"/>
        <v>112.33333333333331</v>
      </c>
      <c r="DM12" s="27">
        <f t="shared" si="63"/>
        <v>89.66666666666669</v>
      </c>
      <c r="DN12" s="27">
        <f t="shared" si="64"/>
        <v>6.199999999999989</v>
      </c>
      <c r="DO12" s="27">
        <f t="shared" si="65"/>
        <v>10.800000000000011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141">
        <f>'集計元'!G26</f>
        <v>17</v>
      </c>
      <c r="C13" s="142">
        <f>'集計元'!H26</f>
        <v>2576</v>
      </c>
      <c r="D13" s="142">
        <f>'集計元'!I26</f>
        <v>151.52941176470588</v>
      </c>
      <c r="E13" s="142">
        <f>'集計元'!J26</f>
        <v>168</v>
      </c>
      <c r="F13" s="143">
        <f>'集計元'!K26</f>
        <v>138</v>
      </c>
      <c r="G13" s="144">
        <f>'集計元'!G27</f>
        <v>18</v>
      </c>
      <c r="H13" s="142">
        <f>'集計元'!H27</f>
        <v>36630</v>
      </c>
      <c r="I13" s="142">
        <f>'集計元'!I27</f>
        <v>2035</v>
      </c>
      <c r="J13" s="142">
        <f>'集計元'!J27</f>
        <v>2980</v>
      </c>
      <c r="K13" s="145">
        <f>'集計元'!K27</f>
        <v>1580</v>
      </c>
      <c r="L13" s="144">
        <f>'集計元'!G28</f>
        <v>18</v>
      </c>
      <c r="M13" s="142">
        <f>'集計元'!H28</f>
        <v>5258</v>
      </c>
      <c r="N13" s="142">
        <f>'集計元'!I28</f>
        <v>292.1111111111111</v>
      </c>
      <c r="O13" s="142">
        <f>'集計元'!J28</f>
        <v>378</v>
      </c>
      <c r="P13" s="145">
        <f>'集計元'!K28</f>
        <v>178</v>
      </c>
      <c r="Q13" s="144">
        <f>'集計元'!G29</f>
        <v>19</v>
      </c>
      <c r="R13" s="142">
        <f>'集計元'!H29</f>
        <v>3933</v>
      </c>
      <c r="S13" s="142">
        <f>'集計元'!I29</f>
        <v>207</v>
      </c>
      <c r="T13" s="142">
        <f>'集計元'!J29</f>
        <v>238</v>
      </c>
      <c r="U13" s="145">
        <f>'集計元'!K29</f>
        <v>158</v>
      </c>
      <c r="V13" s="144">
        <f>'集計元'!G30</f>
        <v>19</v>
      </c>
      <c r="W13" s="142">
        <f>'集計元'!H30</f>
        <v>3334</v>
      </c>
      <c r="X13" s="142">
        <f>'集計元'!I30</f>
        <v>175.47368421052633</v>
      </c>
      <c r="Y13" s="142">
        <f>'集計元'!J30</f>
        <v>228</v>
      </c>
      <c r="Z13" s="145">
        <f>'集計元'!K30</f>
        <v>128</v>
      </c>
      <c r="AA13" s="144">
        <f>'集計元'!G31</f>
        <v>19</v>
      </c>
      <c r="AB13" s="142">
        <f>'集計元'!H31</f>
        <v>4876</v>
      </c>
      <c r="AC13" s="142">
        <f>'集計元'!I31</f>
        <v>256.63157894736844</v>
      </c>
      <c r="AD13" s="142">
        <f>'集計元'!J31</f>
        <v>368</v>
      </c>
      <c r="AE13" s="145">
        <f>'集計元'!K31</f>
        <v>168</v>
      </c>
      <c r="AF13" s="144">
        <f>'集計元'!G32</f>
        <v>19</v>
      </c>
      <c r="AG13" s="142">
        <f>'集計元'!H32</f>
        <v>5811</v>
      </c>
      <c r="AH13" s="142">
        <f>'集計元'!I32</f>
        <v>305.8421052631579</v>
      </c>
      <c r="AI13" s="142">
        <f>'集計元'!J32</f>
        <v>425</v>
      </c>
      <c r="AJ13" s="145">
        <f>'集計元'!K32</f>
        <v>218</v>
      </c>
      <c r="AK13" s="144">
        <f>'集計元'!G33</f>
        <v>16</v>
      </c>
      <c r="AL13" s="142">
        <f>'集計元'!H33</f>
        <v>4572</v>
      </c>
      <c r="AM13" s="142">
        <f>'集計元'!I33</f>
        <v>285.75</v>
      </c>
      <c r="AN13" s="142">
        <f>'集計元'!J33</f>
        <v>373</v>
      </c>
      <c r="AO13" s="145">
        <f>'集計元'!K33</f>
        <v>228</v>
      </c>
      <c r="AP13" s="144">
        <f>'集計元'!G34</f>
        <v>18</v>
      </c>
      <c r="AQ13" s="142">
        <f>'集計元'!H34</f>
        <v>2844</v>
      </c>
      <c r="AR13" s="142">
        <f>'集計元'!I34</f>
        <v>158</v>
      </c>
      <c r="AS13" s="142">
        <f>'集計元'!J34</f>
        <v>199</v>
      </c>
      <c r="AT13" s="145">
        <f>'集計元'!K34</f>
        <v>128</v>
      </c>
      <c r="AU13" s="144">
        <f>'集計元'!G35</f>
        <v>19</v>
      </c>
      <c r="AV13" s="142">
        <f>'集計元'!H35</f>
        <v>3333</v>
      </c>
      <c r="AW13" s="142">
        <f>'集計元'!I35</f>
        <v>175.42105263157896</v>
      </c>
      <c r="AX13" s="142">
        <f>'集計元'!J35</f>
        <v>258</v>
      </c>
      <c r="AY13" s="145">
        <f>'集計元'!K35</f>
        <v>118</v>
      </c>
      <c r="AZ13" s="144">
        <f>'集計元'!G36</f>
        <v>16</v>
      </c>
      <c r="BA13" s="142">
        <f>'集計元'!H36</f>
        <v>2474</v>
      </c>
      <c r="BB13" s="142">
        <f>'集計元'!I36</f>
        <v>154.625</v>
      </c>
      <c r="BC13" s="142">
        <f>'集計元'!J36</f>
        <v>268</v>
      </c>
      <c r="BD13" s="145">
        <f>'集計元'!K36</f>
        <v>98</v>
      </c>
      <c r="BE13" s="144">
        <f>'集計元'!G37</f>
        <v>17</v>
      </c>
      <c r="BF13" s="142">
        <f>'集計元'!H37</f>
        <v>2904</v>
      </c>
      <c r="BG13" s="142">
        <f>'集計元'!I37</f>
        <v>170.8235294117647</v>
      </c>
      <c r="BH13" s="142">
        <f>'集計元'!J37</f>
        <v>238</v>
      </c>
      <c r="BI13" s="145">
        <f>'集計元'!K37</f>
        <v>98</v>
      </c>
      <c r="BJ13" s="144">
        <f>'集計元'!G38</f>
        <v>19</v>
      </c>
      <c r="BK13" s="142">
        <f>'集計元'!H38</f>
        <v>2958</v>
      </c>
      <c r="BL13" s="142">
        <f>'集計元'!I38</f>
        <v>155.68421052631578</v>
      </c>
      <c r="BM13" s="142">
        <f>'集計元'!J38</f>
        <v>198</v>
      </c>
      <c r="BN13" s="145">
        <f>'集計元'!K38</f>
        <v>118</v>
      </c>
      <c r="BO13" s="144">
        <f>'集計元'!G39</f>
        <v>19</v>
      </c>
      <c r="BP13" s="142">
        <f>'集計元'!H39</f>
        <v>5549</v>
      </c>
      <c r="BQ13" s="142">
        <f>'集計元'!I39</f>
        <v>292.05263157894734</v>
      </c>
      <c r="BR13" s="142">
        <f>'集計元'!J39</f>
        <v>448</v>
      </c>
      <c r="BS13" s="145">
        <f>'集計元'!K39</f>
        <v>198</v>
      </c>
      <c r="BT13" s="144">
        <f>'集計元'!G40</f>
        <v>18</v>
      </c>
      <c r="BU13" s="142">
        <f>'集計元'!H40</f>
        <v>5319</v>
      </c>
      <c r="BV13" s="142">
        <f>'集計元'!I40</f>
        <v>295.5</v>
      </c>
      <c r="BW13" s="142">
        <f>'集計元'!J40</f>
        <v>398</v>
      </c>
      <c r="BX13" s="145">
        <f>'集計元'!K40</f>
        <v>198</v>
      </c>
      <c r="BY13" s="144">
        <f>'集計元'!G41</f>
        <v>19</v>
      </c>
      <c r="BZ13" s="142">
        <f>'集計元'!H41</f>
        <v>2502.3</v>
      </c>
      <c r="CA13" s="142">
        <f>'集計元'!I41</f>
        <v>131.70000000000002</v>
      </c>
      <c r="CB13" s="142">
        <f>'集計元'!J41</f>
        <v>137</v>
      </c>
      <c r="CC13" s="145">
        <f>'集計元'!K41</f>
        <v>124</v>
      </c>
      <c r="CD13" s="141"/>
      <c r="CE13" s="142"/>
      <c r="CF13" s="142"/>
      <c r="CG13" s="142"/>
      <c r="CH13" s="146"/>
      <c r="CJ13" s="26">
        <f t="shared" si="34"/>
        <v>16.470588235294116</v>
      </c>
      <c r="CK13" s="26">
        <f t="shared" si="35"/>
        <v>13.529411764705884</v>
      </c>
      <c r="CL13" s="26">
        <f t="shared" si="36"/>
        <v>945</v>
      </c>
      <c r="CM13" s="26">
        <f t="shared" si="37"/>
        <v>455</v>
      </c>
      <c r="CN13" s="26">
        <f t="shared" si="38"/>
        <v>85.88888888888891</v>
      </c>
      <c r="CO13" s="26">
        <f t="shared" si="39"/>
        <v>114.11111111111109</v>
      </c>
      <c r="CP13" s="26">
        <f t="shared" si="40"/>
        <v>31</v>
      </c>
      <c r="CQ13" s="26">
        <f t="shared" si="41"/>
        <v>49</v>
      </c>
      <c r="CR13" s="26">
        <f t="shared" si="42"/>
        <v>52.52631578947367</v>
      </c>
      <c r="CS13" s="26">
        <f t="shared" si="43"/>
        <v>47.47368421052633</v>
      </c>
      <c r="CT13" s="26">
        <f t="shared" si="44"/>
        <v>111.36842105263156</v>
      </c>
      <c r="CU13" s="26">
        <f t="shared" si="45"/>
        <v>88.63157894736844</v>
      </c>
      <c r="CV13" s="26">
        <f t="shared" si="46"/>
        <v>119.15789473684208</v>
      </c>
      <c r="CW13" s="26">
        <f t="shared" si="47"/>
        <v>87.84210526315792</v>
      </c>
      <c r="CX13" s="26">
        <f t="shared" si="48"/>
        <v>87.25</v>
      </c>
      <c r="CY13" s="26">
        <f t="shared" si="49"/>
        <v>57.75</v>
      </c>
      <c r="CZ13" s="26">
        <f t="shared" si="50"/>
        <v>41</v>
      </c>
      <c r="DA13" s="26">
        <f t="shared" si="51"/>
        <v>30</v>
      </c>
      <c r="DB13" s="26">
        <f t="shared" si="52"/>
        <v>82.57894736842104</v>
      </c>
      <c r="DC13" s="26">
        <f t="shared" si="53"/>
        <v>57.42105263157896</v>
      </c>
      <c r="DD13" s="26">
        <f t="shared" si="54"/>
        <v>113.375</v>
      </c>
      <c r="DE13" s="26">
        <f t="shared" si="55"/>
        <v>56.625</v>
      </c>
      <c r="DF13" s="26">
        <f t="shared" si="56"/>
        <v>67.1764705882353</v>
      </c>
      <c r="DG13" s="26">
        <f t="shared" si="57"/>
        <v>72.8235294117647</v>
      </c>
      <c r="DH13" s="26">
        <f t="shared" si="58"/>
        <v>42.31578947368422</v>
      </c>
      <c r="DI13" s="26">
        <f t="shared" si="59"/>
        <v>37.68421052631578</v>
      </c>
      <c r="DJ13" s="26">
        <f t="shared" si="60"/>
        <v>155.94736842105266</v>
      </c>
      <c r="DK13" s="26">
        <f t="shared" si="61"/>
        <v>94.05263157894734</v>
      </c>
      <c r="DL13" s="26">
        <f t="shared" si="62"/>
        <v>102.5</v>
      </c>
      <c r="DM13" s="27">
        <f t="shared" si="63"/>
        <v>97.5</v>
      </c>
      <c r="DN13" s="27">
        <f t="shared" si="64"/>
        <v>5.299999999999983</v>
      </c>
      <c r="DO13" s="27">
        <f t="shared" si="65"/>
        <v>7.700000000000017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141">
        <f>'集計元'!L26</f>
        <v>19</v>
      </c>
      <c r="C14" s="142">
        <f>'集計元'!M26</f>
        <v>2934</v>
      </c>
      <c r="D14" s="142">
        <f>'集計元'!N26</f>
        <v>154.42105263157896</v>
      </c>
      <c r="E14" s="142">
        <f>'集計元'!O26</f>
        <v>190</v>
      </c>
      <c r="F14" s="143">
        <f>'集計元'!P26</f>
        <v>128</v>
      </c>
      <c r="G14" s="144">
        <f>'集計元'!L27</f>
        <v>19</v>
      </c>
      <c r="H14" s="142">
        <f>'集計元'!M27</f>
        <v>37670</v>
      </c>
      <c r="I14" s="142">
        <f>'集計元'!N27</f>
        <v>1982.6315789473683</v>
      </c>
      <c r="J14" s="142">
        <f>'集計元'!O27</f>
        <v>2380</v>
      </c>
      <c r="K14" s="145">
        <f>'集計元'!P27</f>
        <v>1680</v>
      </c>
      <c r="L14" s="144">
        <f>'集計元'!L28</f>
        <v>19</v>
      </c>
      <c r="M14" s="142">
        <f>'集計元'!M28</f>
        <v>6012</v>
      </c>
      <c r="N14" s="142">
        <f>'集計元'!N28</f>
        <v>316.42105263157896</v>
      </c>
      <c r="O14" s="142">
        <f>'集計元'!O28</f>
        <v>398</v>
      </c>
      <c r="P14" s="145">
        <f>'集計元'!P28</f>
        <v>258</v>
      </c>
      <c r="Q14" s="144">
        <f>'集計元'!L29</f>
        <v>19</v>
      </c>
      <c r="R14" s="142">
        <f>'集計元'!M29</f>
        <v>4142</v>
      </c>
      <c r="S14" s="142">
        <f>'集計元'!N29</f>
        <v>218</v>
      </c>
      <c r="T14" s="142">
        <f>'集計元'!O29</f>
        <v>298</v>
      </c>
      <c r="U14" s="145">
        <f>'集計元'!P29</f>
        <v>178</v>
      </c>
      <c r="V14" s="144">
        <f>'集計元'!L30</f>
        <v>19</v>
      </c>
      <c r="W14" s="142">
        <f>'集計元'!M30</f>
        <v>3416</v>
      </c>
      <c r="X14" s="142">
        <f>'集計元'!N30</f>
        <v>179.78947368421052</v>
      </c>
      <c r="Y14" s="142">
        <f>'集計元'!O30</f>
        <v>268</v>
      </c>
      <c r="Z14" s="145">
        <f>'集計元'!P30</f>
        <v>98</v>
      </c>
      <c r="AA14" s="144">
        <f>'集計元'!L31</f>
        <v>19</v>
      </c>
      <c r="AB14" s="142">
        <f>'集計元'!M31</f>
        <v>5080</v>
      </c>
      <c r="AC14" s="142">
        <f>'集計元'!N31</f>
        <v>267.36842105263156</v>
      </c>
      <c r="AD14" s="142">
        <f>'集計元'!O31</f>
        <v>428</v>
      </c>
      <c r="AE14" s="145">
        <f>'集計元'!P31</f>
        <v>228</v>
      </c>
      <c r="AF14" s="144">
        <f>'集計元'!L32</f>
        <v>18</v>
      </c>
      <c r="AG14" s="142">
        <f>'集計元'!M32</f>
        <v>5455</v>
      </c>
      <c r="AH14" s="142">
        <f>'集計元'!N32</f>
        <v>303.05555555555554</v>
      </c>
      <c r="AI14" s="142">
        <f>'集計元'!O32</f>
        <v>428</v>
      </c>
      <c r="AJ14" s="145">
        <f>'集計元'!P32</f>
        <v>248</v>
      </c>
      <c r="AK14" s="144">
        <f>'集計元'!L33</f>
        <v>19</v>
      </c>
      <c r="AL14" s="142">
        <f>'集計元'!M33</f>
        <v>4982</v>
      </c>
      <c r="AM14" s="142">
        <f>'集計元'!N33</f>
        <v>262.2105263157895</v>
      </c>
      <c r="AN14" s="142">
        <f>'集計元'!O33</f>
        <v>348</v>
      </c>
      <c r="AO14" s="145">
        <f>'集計元'!P33</f>
        <v>178</v>
      </c>
      <c r="AP14" s="144">
        <f>'集計元'!L34</f>
        <v>19</v>
      </c>
      <c r="AQ14" s="142">
        <f>'集計元'!M34</f>
        <v>2988</v>
      </c>
      <c r="AR14" s="142">
        <f>'集計元'!N34</f>
        <v>157.26315789473685</v>
      </c>
      <c r="AS14" s="142">
        <f>'集計元'!O34</f>
        <v>198</v>
      </c>
      <c r="AT14" s="145">
        <f>'集計元'!P34</f>
        <v>129</v>
      </c>
      <c r="AU14" s="144">
        <f>'集計元'!L35</f>
        <v>19</v>
      </c>
      <c r="AV14" s="142">
        <f>'集計元'!M35</f>
        <v>3333</v>
      </c>
      <c r="AW14" s="142">
        <f>'集計元'!N35</f>
        <v>175.42105263157896</v>
      </c>
      <c r="AX14" s="142">
        <f>'集計元'!O35</f>
        <v>238</v>
      </c>
      <c r="AY14" s="145">
        <f>'集計元'!P35</f>
        <v>148</v>
      </c>
      <c r="AZ14" s="144">
        <f>'集計元'!L36</f>
        <v>18</v>
      </c>
      <c r="BA14" s="142">
        <f>'集計元'!M36</f>
        <v>2650</v>
      </c>
      <c r="BB14" s="142">
        <f>'集計元'!N36</f>
        <v>147.22222222222223</v>
      </c>
      <c r="BC14" s="142">
        <f>'集計元'!O36</f>
        <v>256</v>
      </c>
      <c r="BD14" s="145">
        <f>'集計元'!P36</f>
        <v>98</v>
      </c>
      <c r="BE14" s="144">
        <f>'集計元'!L37</f>
        <v>19</v>
      </c>
      <c r="BF14" s="142">
        <f>'集計元'!M37</f>
        <v>3659</v>
      </c>
      <c r="BG14" s="142">
        <f>'集計元'!N37</f>
        <v>192.57894736842104</v>
      </c>
      <c r="BH14" s="142">
        <f>'集計元'!O37</f>
        <v>218</v>
      </c>
      <c r="BI14" s="145">
        <f>'集計元'!P37</f>
        <v>158</v>
      </c>
      <c r="BJ14" s="144">
        <f>'集計元'!L38</f>
        <v>17</v>
      </c>
      <c r="BK14" s="142">
        <f>'集計元'!M38</f>
        <v>2874</v>
      </c>
      <c r="BL14" s="142">
        <f>'集計元'!N38</f>
        <v>169.05882352941177</v>
      </c>
      <c r="BM14" s="142">
        <f>'集計元'!O38</f>
        <v>248</v>
      </c>
      <c r="BN14" s="145">
        <f>'集計元'!P38</f>
        <v>127</v>
      </c>
      <c r="BO14" s="144">
        <f>'集計元'!L39</f>
        <v>18</v>
      </c>
      <c r="BP14" s="142">
        <f>'集計元'!M39</f>
        <v>6281</v>
      </c>
      <c r="BQ14" s="142">
        <f>'集計元'!N39</f>
        <v>348.94444444444446</v>
      </c>
      <c r="BR14" s="142">
        <f>'集計元'!O39</f>
        <v>448</v>
      </c>
      <c r="BS14" s="145">
        <f>'集計元'!P39</f>
        <v>248</v>
      </c>
      <c r="BT14" s="144">
        <f>'集計元'!L40</f>
        <v>16</v>
      </c>
      <c r="BU14" s="142">
        <f>'集計元'!M40</f>
        <v>4526</v>
      </c>
      <c r="BV14" s="142">
        <f>'集計元'!N40</f>
        <v>282.875</v>
      </c>
      <c r="BW14" s="142">
        <f>'集計元'!O40</f>
        <v>398</v>
      </c>
      <c r="BX14" s="145">
        <f>'集計元'!P40</f>
        <v>198</v>
      </c>
      <c r="BY14" s="144">
        <f>'集計元'!L41</f>
        <v>19</v>
      </c>
      <c r="BZ14" s="142">
        <f>'集計元'!M41</f>
        <v>2483</v>
      </c>
      <c r="CA14" s="142">
        <f>'集計元'!N41</f>
        <v>130.68421052631578</v>
      </c>
      <c r="CB14" s="142">
        <f>'集計元'!O41</f>
        <v>139</v>
      </c>
      <c r="CC14" s="145">
        <f>'集計元'!P41</f>
        <v>126</v>
      </c>
      <c r="CD14" s="141"/>
      <c r="CE14" s="142"/>
      <c r="CF14" s="142"/>
      <c r="CG14" s="142"/>
      <c r="CH14" s="146"/>
      <c r="CJ14" s="26">
        <f t="shared" si="34"/>
        <v>35.57894736842104</v>
      </c>
      <c r="CK14" s="26">
        <f t="shared" si="35"/>
        <v>26.42105263157896</v>
      </c>
      <c r="CL14" s="26">
        <f t="shared" si="36"/>
        <v>397.3684210526317</v>
      </c>
      <c r="CM14" s="26">
        <f t="shared" si="37"/>
        <v>302.6315789473683</v>
      </c>
      <c r="CN14" s="26">
        <f t="shared" si="38"/>
        <v>81.57894736842104</v>
      </c>
      <c r="CO14" s="26">
        <f t="shared" si="39"/>
        <v>58.42105263157896</v>
      </c>
      <c r="CP14" s="26">
        <f t="shared" si="40"/>
        <v>80</v>
      </c>
      <c r="CQ14" s="26">
        <f t="shared" si="41"/>
        <v>40</v>
      </c>
      <c r="CR14" s="26">
        <f t="shared" si="42"/>
        <v>88.21052631578948</v>
      </c>
      <c r="CS14" s="26">
        <f t="shared" si="43"/>
        <v>81.78947368421052</v>
      </c>
      <c r="CT14" s="26">
        <f t="shared" si="44"/>
        <v>160.63157894736844</v>
      </c>
      <c r="CU14" s="26">
        <f t="shared" si="45"/>
        <v>39.36842105263156</v>
      </c>
      <c r="CV14" s="26">
        <f t="shared" si="46"/>
        <v>124.94444444444446</v>
      </c>
      <c r="CW14" s="26">
        <f t="shared" si="47"/>
        <v>55.05555555555554</v>
      </c>
      <c r="CX14" s="26">
        <f t="shared" si="48"/>
        <v>85.78947368421052</v>
      </c>
      <c r="CY14" s="26">
        <f t="shared" si="49"/>
        <v>84.21052631578948</v>
      </c>
      <c r="CZ14" s="26">
        <f t="shared" si="50"/>
        <v>40.73684210526315</v>
      </c>
      <c r="DA14" s="26">
        <f t="shared" si="51"/>
        <v>28.26315789473685</v>
      </c>
      <c r="DB14" s="26">
        <f t="shared" si="52"/>
        <v>62.57894736842104</v>
      </c>
      <c r="DC14" s="26">
        <f t="shared" si="53"/>
        <v>27.42105263157896</v>
      </c>
      <c r="DD14" s="26">
        <f t="shared" si="54"/>
        <v>108.77777777777777</v>
      </c>
      <c r="DE14" s="26">
        <f t="shared" si="55"/>
        <v>49.22222222222223</v>
      </c>
      <c r="DF14" s="26">
        <f t="shared" si="56"/>
        <v>25.42105263157896</v>
      </c>
      <c r="DG14" s="26">
        <f t="shared" si="57"/>
        <v>34.57894736842104</v>
      </c>
      <c r="DH14" s="26">
        <f t="shared" si="58"/>
        <v>78.94117647058823</v>
      </c>
      <c r="DI14" s="26">
        <f t="shared" si="59"/>
        <v>42.05882352941177</v>
      </c>
      <c r="DJ14" s="26">
        <f t="shared" si="60"/>
        <v>99.05555555555554</v>
      </c>
      <c r="DK14" s="26">
        <f t="shared" si="61"/>
        <v>100.94444444444446</v>
      </c>
      <c r="DL14" s="26">
        <f t="shared" si="62"/>
        <v>115.125</v>
      </c>
      <c r="DM14" s="27">
        <f t="shared" si="63"/>
        <v>84.875</v>
      </c>
      <c r="DN14" s="27">
        <f t="shared" si="64"/>
        <v>8.31578947368422</v>
      </c>
      <c r="DO14" s="27">
        <f t="shared" si="65"/>
        <v>4.6842105263157805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147">
        <f>'集計元'!Q26</f>
        <v>14</v>
      </c>
      <c r="C15" s="148">
        <f>'集計元'!R26</f>
        <v>2167</v>
      </c>
      <c r="D15" s="148">
        <f>'集計元'!S26</f>
        <v>154.78571428571428</v>
      </c>
      <c r="E15" s="148">
        <f>'集計元'!T26</f>
        <v>178</v>
      </c>
      <c r="F15" s="149">
        <f>'集計元'!U26</f>
        <v>98</v>
      </c>
      <c r="G15" s="150">
        <f>'集計元'!Q27</f>
        <v>12</v>
      </c>
      <c r="H15" s="148">
        <f>'集計元'!R27</f>
        <v>25309</v>
      </c>
      <c r="I15" s="148">
        <f>'集計元'!S27</f>
        <v>2109.0833333333335</v>
      </c>
      <c r="J15" s="148">
        <f>'集計元'!T27</f>
        <v>3180</v>
      </c>
      <c r="K15" s="151">
        <f>'集計元'!U27</f>
        <v>1499</v>
      </c>
      <c r="L15" s="150">
        <f>'集計元'!Q28</f>
        <v>13</v>
      </c>
      <c r="M15" s="148">
        <f>'集計元'!R28</f>
        <v>4201</v>
      </c>
      <c r="N15" s="148">
        <f>'集計元'!S28</f>
        <v>323.15384615384613</v>
      </c>
      <c r="O15" s="148">
        <f>'集計元'!T28</f>
        <v>498</v>
      </c>
      <c r="P15" s="151">
        <f>'集計元'!U28</f>
        <v>248</v>
      </c>
      <c r="Q15" s="150">
        <f>'集計元'!Q29</f>
        <v>12</v>
      </c>
      <c r="R15" s="148">
        <f>'集計元'!R29</f>
        <v>2746</v>
      </c>
      <c r="S15" s="148">
        <f>'集計元'!S29</f>
        <v>228.83333333333334</v>
      </c>
      <c r="T15" s="148">
        <f>'集計元'!T29</f>
        <v>298</v>
      </c>
      <c r="U15" s="151">
        <f>'集計元'!U29</f>
        <v>188</v>
      </c>
      <c r="V15" s="150">
        <f>'集計元'!Q30</f>
        <v>14</v>
      </c>
      <c r="W15" s="148">
        <f>'集計元'!R30</f>
        <v>2635</v>
      </c>
      <c r="X15" s="148">
        <f>'集計元'!S30</f>
        <v>188.21428571428572</v>
      </c>
      <c r="Y15" s="148">
        <f>'集計元'!T30</f>
        <v>258</v>
      </c>
      <c r="Z15" s="151">
        <f>'集計元'!U30</f>
        <v>145</v>
      </c>
      <c r="AA15" s="150">
        <f>'集計元'!Q31</f>
        <v>13</v>
      </c>
      <c r="AB15" s="148">
        <f>'集計元'!R31</f>
        <v>3582</v>
      </c>
      <c r="AC15" s="148">
        <f>'集計元'!S31</f>
        <v>275.53846153846155</v>
      </c>
      <c r="AD15" s="148">
        <f>'集計元'!T31</f>
        <v>496</v>
      </c>
      <c r="AE15" s="151">
        <f>'集計元'!U31</f>
        <v>198</v>
      </c>
      <c r="AF15" s="150">
        <f>'集計元'!Q32</f>
        <v>14</v>
      </c>
      <c r="AG15" s="148">
        <f>'集計元'!R32</f>
        <v>4129</v>
      </c>
      <c r="AH15" s="148">
        <f>'集計元'!S32</f>
        <v>294.92857142857144</v>
      </c>
      <c r="AI15" s="148">
        <f>'集計元'!T32</f>
        <v>485</v>
      </c>
      <c r="AJ15" s="151">
        <f>'集計元'!U32</f>
        <v>198</v>
      </c>
      <c r="AK15" s="150">
        <f>'集計元'!Q33</f>
        <v>13</v>
      </c>
      <c r="AL15" s="148">
        <f>'集計元'!R33</f>
        <v>3678</v>
      </c>
      <c r="AM15" s="148">
        <f>'集計元'!S33</f>
        <v>282.9230769230769</v>
      </c>
      <c r="AN15" s="148">
        <f>'集計元'!T33</f>
        <v>405</v>
      </c>
      <c r="AO15" s="151">
        <f>'集計元'!U33</f>
        <v>198</v>
      </c>
      <c r="AP15" s="150">
        <f>'集計元'!Q34</f>
        <v>13</v>
      </c>
      <c r="AQ15" s="148">
        <f>'集計元'!R34</f>
        <v>2119</v>
      </c>
      <c r="AR15" s="148">
        <f>'集計元'!S34</f>
        <v>163</v>
      </c>
      <c r="AS15" s="148">
        <f>'集計元'!T34</f>
        <v>225</v>
      </c>
      <c r="AT15" s="151">
        <f>'集計元'!U34</f>
        <v>119</v>
      </c>
      <c r="AU15" s="150">
        <f>'集計元'!Q35</f>
        <v>14</v>
      </c>
      <c r="AV15" s="148">
        <f>'集計元'!R35</f>
        <v>2623</v>
      </c>
      <c r="AW15" s="148">
        <f>'集計元'!S35</f>
        <v>187.35714285714286</v>
      </c>
      <c r="AX15" s="148">
        <f>'集計元'!T35</f>
        <v>280</v>
      </c>
      <c r="AY15" s="151">
        <f>'集計元'!U35</f>
        <v>148</v>
      </c>
      <c r="AZ15" s="150">
        <f>'集計元'!Q36</f>
        <v>14</v>
      </c>
      <c r="BA15" s="148">
        <f>'集計元'!R36</f>
        <v>2233</v>
      </c>
      <c r="BB15" s="148">
        <f>'集計元'!S36</f>
        <v>159.5</v>
      </c>
      <c r="BC15" s="148">
        <f>'集計元'!T36</f>
        <v>271</v>
      </c>
      <c r="BD15" s="151">
        <f>'集計元'!U36</f>
        <v>98</v>
      </c>
      <c r="BE15" s="150">
        <f>'集計元'!Q37</f>
        <v>13</v>
      </c>
      <c r="BF15" s="148">
        <f>'集計元'!R37</f>
        <v>2376</v>
      </c>
      <c r="BG15" s="148">
        <f>'集計元'!S37</f>
        <v>182.76923076923077</v>
      </c>
      <c r="BH15" s="148">
        <f>'集計元'!T37</f>
        <v>270</v>
      </c>
      <c r="BI15" s="151">
        <f>'集計元'!U37</f>
        <v>128</v>
      </c>
      <c r="BJ15" s="150">
        <f>'集計元'!Q38</f>
        <v>13</v>
      </c>
      <c r="BK15" s="148">
        <f>'集計元'!R38</f>
        <v>2629</v>
      </c>
      <c r="BL15" s="148">
        <f>'集計元'!S38</f>
        <v>202.23076923076923</v>
      </c>
      <c r="BM15" s="148">
        <f>'集計元'!T38</f>
        <v>397</v>
      </c>
      <c r="BN15" s="151">
        <f>'集計元'!U38</f>
        <v>138</v>
      </c>
      <c r="BO15" s="150">
        <f>'集計元'!Q39</f>
        <v>14</v>
      </c>
      <c r="BP15" s="148">
        <f>'集計元'!R39</f>
        <v>4779</v>
      </c>
      <c r="BQ15" s="148">
        <f>'集計元'!S39</f>
        <v>341.35714285714283</v>
      </c>
      <c r="BR15" s="148">
        <f>'集計元'!T39</f>
        <v>448</v>
      </c>
      <c r="BS15" s="151">
        <f>'集計元'!U39</f>
        <v>248</v>
      </c>
      <c r="BT15" s="150">
        <f>'集計元'!Q40</f>
        <v>10</v>
      </c>
      <c r="BU15" s="148">
        <f>'集計元'!R40</f>
        <v>3244</v>
      </c>
      <c r="BV15" s="148">
        <f>'集計元'!S40</f>
        <v>324.4</v>
      </c>
      <c r="BW15" s="148">
        <f>'集計元'!T40</f>
        <v>515</v>
      </c>
      <c r="BX15" s="151">
        <f>'集計元'!U40</f>
        <v>198</v>
      </c>
      <c r="BY15" s="150">
        <f>'集計元'!Q41</f>
        <v>14</v>
      </c>
      <c r="BZ15" s="148">
        <f>'集計元'!R41</f>
        <v>1867</v>
      </c>
      <c r="CA15" s="148">
        <f>'集計元'!S41</f>
        <v>133.35714285714286</v>
      </c>
      <c r="CB15" s="148">
        <f>'集計元'!T41</f>
        <v>140</v>
      </c>
      <c r="CC15" s="151">
        <f>'集計元'!U41</f>
        <v>130</v>
      </c>
      <c r="CD15" s="147"/>
      <c r="CE15" s="148"/>
      <c r="CF15" s="148"/>
      <c r="CG15" s="148"/>
      <c r="CH15" s="152"/>
      <c r="CJ15" s="26">
        <f t="shared" si="34"/>
        <v>23.214285714285722</v>
      </c>
      <c r="CK15" s="26">
        <f t="shared" si="35"/>
        <v>56.78571428571428</v>
      </c>
      <c r="CL15" s="26">
        <f t="shared" si="36"/>
        <v>1070.9166666666665</v>
      </c>
      <c r="CM15" s="26">
        <f t="shared" si="37"/>
        <v>610.0833333333335</v>
      </c>
      <c r="CN15" s="26">
        <f t="shared" si="38"/>
        <v>174.84615384615387</v>
      </c>
      <c r="CO15" s="26">
        <f t="shared" si="39"/>
        <v>75.15384615384613</v>
      </c>
      <c r="CP15" s="26">
        <f t="shared" si="40"/>
        <v>69.16666666666666</v>
      </c>
      <c r="CQ15" s="26">
        <f t="shared" si="41"/>
        <v>40.83333333333334</v>
      </c>
      <c r="CR15" s="26">
        <f t="shared" si="42"/>
        <v>69.78571428571428</v>
      </c>
      <c r="CS15" s="26">
        <f t="shared" si="43"/>
        <v>43.21428571428572</v>
      </c>
      <c r="CT15" s="26">
        <f t="shared" si="44"/>
        <v>220.46153846153845</v>
      </c>
      <c r="CU15" s="26">
        <f t="shared" si="45"/>
        <v>77.53846153846155</v>
      </c>
      <c r="CV15" s="26">
        <f t="shared" si="46"/>
        <v>190.07142857142856</v>
      </c>
      <c r="CW15" s="26">
        <f t="shared" si="47"/>
        <v>96.92857142857144</v>
      </c>
      <c r="CX15" s="26">
        <f t="shared" si="48"/>
        <v>122.0769230769231</v>
      </c>
      <c r="CY15" s="26">
        <f t="shared" si="49"/>
        <v>84.9230769230769</v>
      </c>
      <c r="CZ15" s="26">
        <f t="shared" si="50"/>
        <v>62</v>
      </c>
      <c r="DA15" s="26">
        <f t="shared" si="51"/>
        <v>44</v>
      </c>
      <c r="DB15" s="26">
        <f t="shared" si="52"/>
        <v>92.64285714285714</v>
      </c>
      <c r="DC15" s="26">
        <f t="shared" si="53"/>
        <v>39.35714285714286</v>
      </c>
      <c r="DD15" s="26">
        <f t="shared" si="54"/>
        <v>111.5</v>
      </c>
      <c r="DE15" s="26">
        <f t="shared" si="55"/>
        <v>61.5</v>
      </c>
      <c r="DF15" s="26">
        <f t="shared" si="56"/>
        <v>87.23076923076923</v>
      </c>
      <c r="DG15" s="26">
        <f t="shared" si="57"/>
        <v>54.769230769230774</v>
      </c>
      <c r="DH15" s="26">
        <f t="shared" si="58"/>
        <v>194.76923076923077</v>
      </c>
      <c r="DI15" s="26">
        <f t="shared" si="59"/>
        <v>64.23076923076923</v>
      </c>
      <c r="DJ15" s="26">
        <f t="shared" si="60"/>
        <v>106.64285714285717</v>
      </c>
      <c r="DK15" s="26">
        <f t="shared" si="61"/>
        <v>93.35714285714283</v>
      </c>
      <c r="DL15" s="26">
        <f t="shared" si="62"/>
        <v>190.60000000000002</v>
      </c>
      <c r="DM15" s="27">
        <f t="shared" si="63"/>
        <v>126.39999999999998</v>
      </c>
      <c r="DN15" s="27">
        <f t="shared" si="64"/>
        <v>6.642857142857139</v>
      </c>
      <c r="DO15" s="27">
        <f t="shared" si="65"/>
        <v>3.357142857142861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53">
        <f>SUM(B12:B15)</f>
        <v>80</v>
      </c>
      <c r="C16" s="154">
        <f>SUM(C12:C15)</f>
        <v>12440</v>
      </c>
      <c r="D16" s="154">
        <f>ROUND(C16/B16,0)</f>
        <v>156</v>
      </c>
      <c r="E16" s="154">
        <f>MAX(E12:E15)</f>
        <v>200</v>
      </c>
      <c r="F16" s="155">
        <f>MIN(F12:F15)</f>
        <v>98</v>
      </c>
      <c r="G16" s="156">
        <f>SUM(G12:G15)</f>
        <v>78</v>
      </c>
      <c r="H16" s="154">
        <f>SUM(H12:H15)</f>
        <v>157851</v>
      </c>
      <c r="I16" s="154">
        <f aca="true" t="shared" si="68" ref="I16:I21">ROUND(H16/G16,0)</f>
        <v>2024</v>
      </c>
      <c r="J16" s="154">
        <f>MAX(J12:J15)</f>
        <v>3180</v>
      </c>
      <c r="K16" s="157">
        <f>MIN(K12:K15)</f>
        <v>1499</v>
      </c>
      <c r="L16" s="156">
        <f>SUM(L12:L15)</f>
        <v>82</v>
      </c>
      <c r="M16" s="154">
        <f>SUM(M12:M15)</f>
        <v>25036</v>
      </c>
      <c r="N16" s="154">
        <f aca="true" t="shared" si="69" ref="N16:N21">ROUND(M16/L16,0)</f>
        <v>305</v>
      </c>
      <c r="O16" s="154">
        <f>MAX(O12:O15)</f>
        <v>498</v>
      </c>
      <c r="P16" s="157">
        <f>MIN(P12:P15)</f>
        <v>178</v>
      </c>
      <c r="Q16" s="156">
        <f>SUM(Q12:Q15)</f>
        <v>81</v>
      </c>
      <c r="R16" s="154">
        <f>SUM(R12:R15)</f>
        <v>17770</v>
      </c>
      <c r="S16" s="154">
        <f aca="true" t="shared" si="70" ref="S16:S21">ROUND(R16/Q16,0)</f>
        <v>219</v>
      </c>
      <c r="T16" s="154">
        <f>MAX(T12:T15)</f>
        <v>298</v>
      </c>
      <c r="U16" s="157">
        <f>MIN(U12:U15)</f>
        <v>158</v>
      </c>
      <c r="V16" s="156">
        <f>SUM(V12:V15)</f>
        <v>86</v>
      </c>
      <c r="W16" s="154">
        <f>SUM(W12:W15)</f>
        <v>15521</v>
      </c>
      <c r="X16" s="154">
        <f aca="true" t="shared" si="71" ref="X16:X21">ROUND(W16/V16,0)</f>
        <v>180</v>
      </c>
      <c r="Y16" s="154">
        <f>MAX(Y12:Y15)</f>
        <v>268</v>
      </c>
      <c r="Z16" s="157">
        <f>MIN(Z12:Z15)</f>
        <v>98</v>
      </c>
      <c r="AA16" s="156">
        <f>SUM(AA12:AA15)</f>
        <v>82</v>
      </c>
      <c r="AB16" s="154">
        <f>SUM(AB12:AB15)</f>
        <v>21529</v>
      </c>
      <c r="AC16" s="154">
        <f aca="true" t="shared" si="72" ref="AC16:AC21">ROUND(AB16/AA16,0)</f>
        <v>263</v>
      </c>
      <c r="AD16" s="154">
        <f>MAX(AD12:AD15)</f>
        <v>496</v>
      </c>
      <c r="AE16" s="157">
        <f>MIN(AE12:AE15)</f>
        <v>168</v>
      </c>
      <c r="AF16" s="156">
        <f>SUM(AF12:AF15)</f>
        <v>80</v>
      </c>
      <c r="AG16" s="154">
        <f>SUM(AG12:AG15)</f>
        <v>24684</v>
      </c>
      <c r="AH16" s="154">
        <f>ROUND(AG16/AF16,0)</f>
        <v>309</v>
      </c>
      <c r="AI16" s="154">
        <f>MAX(AI12:AI15)</f>
        <v>485</v>
      </c>
      <c r="AJ16" s="157">
        <f>MIN(AJ12:AJ15)</f>
        <v>198</v>
      </c>
      <c r="AK16" s="156">
        <f>SUM(AK12:AK15)</f>
        <v>79</v>
      </c>
      <c r="AL16" s="154">
        <f>SUM(AL12:AL15)</f>
        <v>21265</v>
      </c>
      <c r="AM16" s="154">
        <f>ROUND(AL16/AK16,0)</f>
        <v>269</v>
      </c>
      <c r="AN16" s="154">
        <f>MAX(AN12:AN15)</f>
        <v>405</v>
      </c>
      <c r="AO16" s="157">
        <f>MIN(AO12:AO15)</f>
        <v>178</v>
      </c>
      <c r="AP16" s="156">
        <f>SUM(AP12:AP15)</f>
        <v>78</v>
      </c>
      <c r="AQ16" s="154">
        <f>SUM(AQ12:AQ15)</f>
        <v>12346</v>
      </c>
      <c r="AR16" s="154">
        <f>ROUND(AQ16/AP16,0)</f>
        <v>158</v>
      </c>
      <c r="AS16" s="154">
        <f>MAX(AS12:AS15)</f>
        <v>225</v>
      </c>
      <c r="AT16" s="157">
        <f>MIN(AT12:AT15)</f>
        <v>119</v>
      </c>
      <c r="AU16" s="156">
        <f>SUM(AU12:AU15)</f>
        <v>82</v>
      </c>
      <c r="AV16" s="154">
        <f>SUM(AV12:AV15)</f>
        <v>14486</v>
      </c>
      <c r="AW16" s="154">
        <f>ROUND(AV16/AU16,0)</f>
        <v>177</v>
      </c>
      <c r="AX16" s="154">
        <f>MAX(AX12:AX15)</f>
        <v>280</v>
      </c>
      <c r="AY16" s="157">
        <f>MIN(AY12:AY15)</f>
        <v>118</v>
      </c>
      <c r="AZ16" s="156">
        <f>SUM(AZ12:AZ15)</f>
        <v>71</v>
      </c>
      <c r="BA16" s="154">
        <f>SUM(BA12:BA15)</f>
        <v>10601</v>
      </c>
      <c r="BB16" s="154">
        <f>ROUND(BA16/AZ16,0)</f>
        <v>149</v>
      </c>
      <c r="BC16" s="154">
        <f>MAX(BC12:BC15)</f>
        <v>271</v>
      </c>
      <c r="BD16" s="157">
        <f>MIN(BD12:BD15)</f>
        <v>77</v>
      </c>
      <c r="BE16" s="156">
        <f>SUM(BE12:BE15)</f>
        <v>79</v>
      </c>
      <c r="BF16" s="154">
        <f>SUM(BF12:BF15)</f>
        <v>14450</v>
      </c>
      <c r="BG16" s="154">
        <f>ROUND(BF16/BE16,0)</f>
        <v>183</v>
      </c>
      <c r="BH16" s="154">
        <f>MAX(BH12:BH15)</f>
        <v>270</v>
      </c>
      <c r="BI16" s="157">
        <f>MIN(BI12:BI15)</f>
        <v>98</v>
      </c>
      <c r="BJ16" s="156">
        <f>SUM(BJ12:BJ15)</f>
        <v>79</v>
      </c>
      <c r="BK16" s="154">
        <f>SUM(BK12:BK15)</f>
        <v>12931</v>
      </c>
      <c r="BL16" s="154">
        <f>ROUND(BK16/BJ16,0)</f>
        <v>164</v>
      </c>
      <c r="BM16" s="154">
        <f>MAX(BM12:BM15)</f>
        <v>397</v>
      </c>
      <c r="BN16" s="157">
        <f>MIN(BN12:BN15)</f>
        <v>98</v>
      </c>
      <c r="BO16" s="156">
        <f>SUM(BO12:BO15)</f>
        <v>82</v>
      </c>
      <c r="BP16" s="154">
        <f>SUM(BP12:BP15)</f>
        <v>26603</v>
      </c>
      <c r="BQ16" s="154">
        <f>ROUND(BP16/BO16,0)</f>
        <v>324</v>
      </c>
      <c r="BR16" s="154">
        <f>MAX(BR12:BR15)</f>
        <v>448</v>
      </c>
      <c r="BS16" s="157">
        <f>MIN(BS12:BS15)</f>
        <v>198</v>
      </c>
      <c r="BT16" s="156">
        <f>SUM(BT12:BT15)</f>
        <v>68</v>
      </c>
      <c r="BU16" s="154">
        <f>SUM(BU12:BU15)</f>
        <v>19969</v>
      </c>
      <c r="BV16" s="154">
        <f>ROUND(BU16/BT16,0)</f>
        <v>294</v>
      </c>
      <c r="BW16" s="154">
        <f>MAX(BW12:BW15)</f>
        <v>515</v>
      </c>
      <c r="BX16" s="157">
        <f>MIN(BX12:BX15)</f>
        <v>197</v>
      </c>
      <c r="BY16" s="156">
        <f>SUM(BY12:BY15)</f>
        <v>87</v>
      </c>
      <c r="BZ16" s="154">
        <f>SUM(BZ12:BZ15)</f>
        <v>11465.3</v>
      </c>
      <c r="CA16" s="154">
        <f>ROUND(BZ16/BY16,0)</f>
        <v>132</v>
      </c>
      <c r="CB16" s="154">
        <f>MAX(CB12:CB15)</f>
        <v>140</v>
      </c>
      <c r="CC16" s="157">
        <f>MIN(CC12:CC15)</f>
        <v>121</v>
      </c>
      <c r="CD16" s="153"/>
      <c r="CE16" s="154"/>
      <c r="CF16" s="154"/>
      <c r="CG16" s="154"/>
      <c r="CH16" s="158"/>
      <c r="CJ16" s="26">
        <f t="shared" si="34"/>
        <v>44</v>
      </c>
      <c r="CK16" s="26">
        <f t="shared" si="35"/>
        <v>58</v>
      </c>
      <c r="CL16" s="26">
        <f t="shared" si="36"/>
        <v>1156</v>
      </c>
      <c r="CM16" s="26">
        <f t="shared" si="37"/>
        <v>525</v>
      </c>
      <c r="CN16" s="26">
        <f t="shared" si="38"/>
        <v>193</v>
      </c>
      <c r="CO16" s="26">
        <f t="shared" si="39"/>
        <v>127</v>
      </c>
      <c r="CP16" s="26">
        <f t="shared" si="40"/>
        <v>79</v>
      </c>
      <c r="CQ16" s="26">
        <f t="shared" si="41"/>
        <v>61</v>
      </c>
      <c r="CR16" s="26">
        <f t="shared" si="42"/>
        <v>88</v>
      </c>
      <c r="CS16" s="26">
        <f t="shared" si="43"/>
        <v>82</v>
      </c>
      <c r="CT16" s="26">
        <f t="shared" si="44"/>
        <v>233</v>
      </c>
      <c r="CU16" s="26">
        <f t="shared" si="45"/>
        <v>95</v>
      </c>
      <c r="CV16" s="26">
        <f t="shared" si="46"/>
        <v>176</v>
      </c>
      <c r="CW16" s="26">
        <f t="shared" si="47"/>
        <v>111</v>
      </c>
      <c r="CX16" s="26">
        <f t="shared" si="48"/>
        <v>136</v>
      </c>
      <c r="CY16" s="26">
        <f t="shared" si="49"/>
        <v>91</v>
      </c>
      <c r="CZ16" s="26">
        <f t="shared" si="50"/>
        <v>67</v>
      </c>
      <c r="DA16" s="26">
        <f t="shared" si="51"/>
        <v>39</v>
      </c>
      <c r="DB16" s="26">
        <f t="shared" si="52"/>
        <v>103</v>
      </c>
      <c r="DC16" s="26">
        <f t="shared" si="53"/>
        <v>59</v>
      </c>
      <c r="DD16" s="26">
        <f t="shared" si="54"/>
        <v>122</v>
      </c>
      <c r="DE16" s="26">
        <f t="shared" si="55"/>
        <v>72</v>
      </c>
      <c r="DF16" s="26">
        <f t="shared" si="56"/>
        <v>87</v>
      </c>
      <c r="DG16" s="26">
        <f t="shared" si="57"/>
        <v>85</v>
      </c>
      <c r="DH16" s="26">
        <f t="shared" si="58"/>
        <v>233</v>
      </c>
      <c r="DI16" s="26">
        <f t="shared" si="59"/>
        <v>66</v>
      </c>
      <c r="DJ16" s="26">
        <f t="shared" si="60"/>
        <v>124</v>
      </c>
      <c r="DK16" s="26">
        <f t="shared" si="61"/>
        <v>126</v>
      </c>
      <c r="DL16" s="26">
        <f t="shared" si="62"/>
        <v>221</v>
      </c>
      <c r="DM16" s="27">
        <f t="shared" si="63"/>
        <v>97</v>
      </c>
      <c r="DN16" s="27">
        <f t="shared" si="64"/>
        <v>8</v>
      </c>
      <c r="DO16" s="27">
        <f t="shared" si="65"/>
        <v>11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135">
        <f>'集計元'!B46</f>
        <v>10</v>
      </c>
      <c r="C17" s="136">
        <f>'集計元'!C46</f>
        <v>1621</v>
      </c>
      <c r="D17" s="136">
        <f>'集計元'!D46</f>
        <v>162.1</v>
      </c>
      <c r="E17" s="136">
        <f>'集計元'!E46</f>
        <v>189</v>
      </c>
      <c r="F17" s="137">
        <f>'集計元'!F46</f>
        <v>148</v>
      </c>
      <c r="G17" s="138">
        <f>'集計元'!B47</f>
        <v>10</v>
      </c>
      <c r="H17" s="136">
        <f>'集計元'!C47</f>
        <v>20560</v>
      </c>
      <c r="I17" s="136">
        <f>'集計元'!D47</f>
        <v>2056</v>
      </c>
      <c r="J17" s="136">
        <f>'集計元'!E47</f>
        <v>2380</v>
      </c>
      <c r="K17" s="139">
        <f>'集計元'!F47</f>
        <v>1680</v>
      </c>
      <c r="L17" s="138">
        <f>'集計元'!B48</f>
        <v>10</v>
      </c>
      <c r="M17" s="136">
        <f>'集計元'!C48</f>
        <v>3104</v>
      </c>
      <c r="N17" s="136">
        <f>'集計元'!D48</f>
        <v>310.4</v>
      </c>
      <c r="O17" s="136">
        <f>'集計元'!E48</f>
        <v>348</v>
      </c>
      <c r="P17" s="139">
        <f>'集計元'!F48</f>
        <v>228</v>
      </c>
      <c r="Q17" s="138">
        <f>'集計元'!B49</f>
        <v>10</v>
      </c>
      <c r="R17" s="136">
        <f>'集計元'!C49</f>
        <v>2276</v>
      </c>
      <c r="S17" s="136">
        <f>'集計元'!D49</f>
        <v>227.6</v>
      </c>
      <c r="T17" s="136">
        <f>'集計元'!E49</f>
        <v>304</v>
      </c>
      <c r="U17" s="139">
        <f>'集計元'!F49</f>
        <v>188</v>
      </c>
      <c r="V17" s="138">
        <f>'集計元'!B50</f>
        <v>10</v>
      </c>
      <c r="W17" s="136">
        <f>'集計元'!C50</f>
        <v>1867</v>
      </c>
      <c r="X17" s="136">
        <f>'集計元'!D50</f>
        <v>186.7</v>
      </c>
      <c r="Y17" s="136">
        <f>'集計元'!E50</f>
        <v>215</v>
      </c>
      <c r="Z17" s="139">
        <f>'集計元'!F50</f>
        <v>158</v>
      </c>
      <c r="AA17" s="138">
        <f>'集計元'!B51</f>
        <v>10</v>
      </c>
      <c r="AB17" s="136">
        <f>'集計元'!C51</f>
        <v>2650</v>
      </c>
      <c r="AC17" s="136">
        <f>'集計元'!D51</f>
        <v>265</v>
      </c>
      <c r="AD17" s="136">
        <f>'集計元'!E51</f>
        <v>368</v>
      </c>
      <c r="AE17" s="139">
        <f>'集計元'!F51</f>
        <v>228</v>
      </c>
      <c r="AF17" s="138">
        <f>'集計元'!B52</f>
        <v>10</v>
      </c>
      <c r="AG17" s="136">
        <f>'集計元'!C52</f>
        <v>3000</v>
      </c>
      <c r="AH17" s="136">
        <f>'集計元'!D52</f>
        <v>300</v>
      </c>
      <c r="AI17" s="136">
        <f>'集計元'!E52</f>
        <v>378</v>
      </c>
      <c r="AJ17" s="139">
        <f>'集計元'!F52</f>
        <v>228</v>
      </c>
      <c r="AK17" s="138">
        <f>'集計元'!B53</f>
        <v>10</v>
      </c>
      <c r="AL17" s="136">
        <f>'集計元'!C53</f>
        <v>2640</v>
      </c>
      <c r="AM17" s="136">
        <f>'集計元'!D53</f>
        <v>264</v>
      </c>
      <c r="AN17" s="136">
        <f>'集計元'!E53</f>
        <v>368</v>
      </c>
      <c r="AO17" s="139">
        <f>'集計元'!F53</f>
        <v>198</v>
      </c>
      <c r="AP17" s="138">
        <f>'集計元'!B54</f>
        <v>10</v>
      </c>
      <c r="AQ17" s="136">
        <f>'集計元'!C54</f>
        <v>1534</v>
      </c>
      <c r="AR17" s="136">
        <f>'集計元'!D54</f>
        <v>153.4</v>
      </c>
      <c r="AS17" s="136">
        <f>'集計元'!E54</f>
        <v>158</v>
      </c>
      <c r="AT17" s="139">
        <f>'集計元'!F54</f>
        <v>138</v>
      </c>
      <c r="AU17" s="138">
        <f>'集計元'!B55</f>
        <v>10</v>
      </c>
      <c r="AV17" s="136">
        <f>'集計元'!C55</f>
        <v>1700</v>
      </c>
      <c r="AW17" s="136">
        <f>'集計元'!D55</f>
        <v>170</v>
      </c>
      <c r="AX17" s="136">
        <f>'集計元'!E55</f>
        <v>188</v>
      </c>
      <c r="AY17" s="139">
        <f>'集計元'!F55</f>
        <v>148</v>
      </c>
      <c r="AZ17" s="138">
        <f>'集計元'!B56</f>
        <v>10</v>
      </c>
      <c r="BA17" s="136">
        <f>'集計元'!C56</f>
        <v>1462</v>
      </c>
      <c r="BB17" s="136">
        <f>'集計元'!D56</f>
        <v>146.2</v>
      </c>
      <c r="BC17" s="136">
        <f>'集計元'!E56</f>
        <v>178</v>
      </c>
      <c r="BD17" s="139">
        <f>'集計元'!F56</f>
        <v>98</v>
      </c>
      <c r="BE17" s="138">
        <f>'集計元'!B57</f>
        <v>10</v>
      </c>
      <c r="BF17" s="136">
        <f>'集計元'!C57</f>
        <v>1937</v>
      </c>
      <c r="BG17" s="136">
        <f>'集計元'!D57</f>
        <v>193.7</v>
      </c>
      <c r="BH17" s="136">
        <f>'集計元'!E57</f>
        <v>218</v>
      </c>
      <c r="BI17" s="139">
        <f>'集計元'!F57</f>
        <v>168</v>
      </c>
      <c r="BJ17" s="138">
        <f>'集計元'!B58</f>
        <v>9</v>
      </c>
      <c r="BK17" s="136">
        <f>'集計元'!C58</f>
        <v>1399</v>
      </c>
      <c r="BL17" s="136">
        <f>'集計元'!D58</f>
        <v>155.44444444444446</v>
      </c>
      <c r="BM17" s="136">
        <f>'集計元'!E58</f>
        <v>185</v>
      </c>
      <c r="BN17" s="139">
        <f>'集計元'!F58</f>
        <v>98</v>
      </c>
      <c r="BO17" s="138">
        <f>'集計元'!B59</f>
        <v>10</v>
      </c>
      <c r="BP17" s="136">
        <f>'集計元'!C59</f>
        <v>3304</v>
      </c>
      <c r="BQ17" s="136">
        <f>'集計元'!D59</f>
        <v>330.4</v>
      </c>
      <c r="BR17" s="136">
        <f>'集計元'!E59</f>
        <v>448</v>
      </c>
      <c r="BS17" s="139">
        <f>'集計元'!F59</f>
        <v>295</v>
      </c>
      <c r="BT17" s="138">
        <f>'集計元'!B60</f>
        <v>6</v>
      </c>
      <c r="BU17" s="136">
        <f>'集計元'!C60</f>
        <v>1698</v>
      </c>
      <c r="BV17" s="136">
        <f>'集計元'!D60</f>
        <v>283</v>
      </c>
      <c r="BW17" s="136">
        <f>'集計元'!E60</f>
        <v>398</v>
      </c>
      <c r="BX17" s="139">
        <f>'集計元'!F60</f>
        <v>228</v>
      </c>
      <c r="BY17" s="138">
        <f>'集計元'!B61</f>
        <v>10</v>
      </c>
      <c r="BZ17" s="136">
        <f>'集計元'!C61</f>
        <v>1316</v>
      </c>
      <c r="CA17" s="136">
        <f>'集計元'!D61</f>
        <v>131.6</v>
      </c>
      <c r="CB17" s="136">
        <f>'集計元'!E61</f>
        <v>139</v>
      </c>
      <c r="CC17" s="139">
        <f>'集計元'!F61</f>
        <v>126</v>
      </c>
      <c r="CD17" s="135"/>
      <c r="CE17" s="136"/>
      <c r="CF17" s="136"/>
      <c r="CG17" s="136"/>
      <c r="CH17" s="140"/>
      <c r="CJ17" s="26">
        <f t="shared" si="34"/>
        <v>26.900000000000006</v>
      </c>
      <c r="CK17" s="26">
        <f t="shared" si="35"/>
        <v>14.099999999999994</v>
      </c>
      <c r="CL17" s="26">
        <f t="shared" si="36"/>
        <v>324</v>
      </c>
      <c r="CM17" s="26">
        <f t="shared" si="37"/>
        <v>376</v>
      </c>
      <c r="CN17" s="26">
        <f t="shared" si="38"/>
        <v>37.60000000000002</v>
      </c>
      <c r="CO17" s="26">
        <f t="shared" si="39"/>
        <v>82.39999999999998</v>
      </c>
      <c r="CP17" s="26">
        <f t="shared" si="40"/>
        <v>76.4</v>
      </c>
      <c r="CQ17" s="26">
        <f t="shared" si="41"/>
        <v>39.599999999999994</v>
      </c>
      <c r="CR17" s="26">
        <f t="shared" si="42"/>
        <v>28.30000000000001</v>
      </c>
      <c r="CS17" s="26">
        <f t="shared" si="43"/>
        <v>28.69999999999999</v>
      </c>
      <c r="CT17" s="26">
        <f t="shared" si="44"/>
        <v>103</v>
      </c>
      <c r="CU17" s="26">
        <f t="shared" si="45"/>
        <v>37</v>
      </c>
      <c r="CV17" s="26">
        <f t="shared" si="46"/>
        <v>78</v>
      </c>
      <c r="CW17" s="26">
        <f t="shared" si="47"/>
        <v>72</v>
      </c>
      <c r="CX17" s="26">
        <f t="shared" si="48"/>
        <v>104</v>
      </c>
      <c r="CY17" s="26">
        <f t="shared" si="49"/>
        <v>66</v>
      </c>
      <c r="CZ17" s="26">
        <f t="shared" si="50"/>
        <v>4.599999999999994</v>
      </c>
      <c r="DA17" s="26">
        <f t="shared" si="51"/>
        <v>15.400000000000006</v>
      </c>
      <c r="DB17" s="26">
        <f t="shared" si="52"/>
        <v>18</v>
      </c>
      <c r="DC17" s="26">
        <f t="shared" si="53"/>
        <v>22</v>
      </c>
      <c r="DD17" s="26">
        <f t="shared" si="54"/>
        <v>31.80000000000001</v>
      </c>
      <c r="DE17" s="26">
        <f t="shared" si="55"/>
        <v>48.19999999999999</v>
      </c>
      <c r="DF17" s="26">
        <f t="shared" si="56"/>
        <v>24.30000000000001</v>
      </c>
      <c r="DG17" s="26">
        <f t="shared" si="57"/>
        <v>25.69999999999999</v>
      </c>
      <c r="DH17" s="26">
        <f t="shared" si="58"/>
        <v>29.555555555555543</v>
      </c>
      <c r="DI17" s="26">
        <f t="shared" si="59"/>
        <v>57.44444444444446</v>
      </c>
      <c r="DJ17" s="26">
        <f t="shared" si="60"/>
        <v>117.60000000000002</v>
      </c>
      <c r="DK17" s="26">
        <f t="shared" si="61"/>
        <v>35.39999999999998</v>
      </c>
      <c r="DL17" s="26">
        <f t="shared" si="62"/>
        <v>115</v>
      </c>
      <c r="DM17" s="27">
        <f t="shared" si="63"/>
        <v>55</v>
      </c>
      <c r="DN17" s="27">
        <f t="shared" si="64"/>
        <v>7.400000000000006</v>
      </c>
      <c r="DO17" s="27">
        <f t="shared" si="65"/>
        <v>5.599999999999994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141">
        <f>'集計元'!G46</f>
        <v>11</v>
      </c>
      <c r="C18" s="142">
        <f>'集計元'!H46</f>
        <v>1717</v>
      </c>
      <c r="D18" s="142">
        <f>'集計元'!I46</f>
        <v>156.0909090909091</v>
      </c>
      <c r="E18" s="142">
        <f>'集計元'!J46</f>
        <v>190</v>
      </c>
      <c r="F18" s="143">
        <f>'集計元'!K46</f>
        <v>138</v>
      </c>
      <c r="G18" s="144">
        <f>'集計元'!G47</f>
        <v>10</v>
      </c>
      <c r="H18" s="142">
        <f>'集計元'!H47</f>
        <v>19880</v>
      </c>
      <c r="I18" s="142">
        <f>'集計元'!I47</f>
        <v>1988</v>
      </c>
      <c r="J18" s="142">
        <f>'集計元'!J47</f>
        <v>2380</v>
      </c>
      <c r="K18" s="145">
        <f>'集計元'!K47</f>
        <v>1790</v>
      </c>
      <c r="L18" s="144">
        <f>'集計元'!G48</f>
        <v>11</v>
      </c>
      <c r="M18" s="142">
        <f>'集計元'!H48</f>
        <v>3080</v>
      </c>
      <c r="N18" s="142">
        <f>'集計元'!I48</f>
        <v>280</v>
      </c>
      <c r="O18" s="142">
        <f>'集計元'!J48</f>
        <v>348</v>
      </c>
      <c r="P18" s="145">
        <f>'集計元'!K48</f>
        <v>210</v>
      </c>
      <c r="Q18" s="144">
        <f>'集計元'!G49</f>
        <v>10</v>
      </c>
      <c r="R18" s="142">
        <f>'集計元'!H49</f>
        <v>2346</v>
      </c>
      <c r="S18" s="142">
        <f>'集計元'!I49</f>
        <v>234.6</v>
      </c>
      <c r="T18" s="142">
        <f>'集計元'!J49</f>
        <v>300</v>
      </c>
      <c r="U18" s="145">
        <f>'集計元'!K49</f>
        <v>198</v>
      </c>
      <c r="V18" s="144">
        <f>'集計元'!G50</f>
        <v>11</v>
      </c>
      <c r="W18" s="142">
        <f>'集計元'!H50</f>
        <v>2031</v>
      </c>
      <c r="X18" s="142">
        <f>'集計元'!I50</f>
        <v>184.63636363636363</v>
      </c>
      <c r="Y18" s="142">
        <f>'集計元'!J50</f>
        <v>228</v>
      </c>
      <c r="Z18" s="145">
        <f>'集計元'!K50</f>
        <v>158</v>
      </c>
      <c r="AA18" s="144">
        <f>'集計元'!G51</f>
        <v>10</v>
      </c>
      <c r="AB18" s="142">
        <f>'集計元'!H51</f>
        <v>2976</v>
      </c>
      <c r="AC18" s="142">
        <f>'集計元'!I51</f>
        <v>297.6</v>
      </c>
      <c r="AD18" s="142">
        <f>'集計元'!J51</f>
        <v>398</v>
      </c>
      <c r="AE18" s="145">
        <f>'集計元'!K51</f>
        <v>228</v>
      </c>
      <c r="AF18" s="144">
        <f>'集計元'!G52</f>
        <v>12</v>
      </c>
      <c r="AG18" s="142">
        <f>'集計元'!H52</f>
        <v>3805</v>
      </c>
      <c r="AH18" s="142">
        <f>'集計元'!I52</f>
        <v>317.0833333333333</v>
      </c>
      <c r="AI18" s="142">
        <f>'集計元'!J52</f>
        <v>408</v>
      </c>
      <c r="AJ18" s="145">
        <f>'集計元'!K52</f>
        <v>228</v>
      </c>
      <c r="AK18" s="144">
        <f>'集計元'!G53</f>
        <v>12</v>
      </c>
      <c r="AL18" s="142">
        <f>'集計元'!H53</f>
        <v>3183</v>
      </c>
      <c r="AM18" s="142">
        <f>'集計元'!I53</f>
        <v>265.25</v>
      </c>
      <c r="AN18" s="142">
        <f>'集計元'!J53</f>
        <v>358</v>
      </c>
      <c r="AO18" s="145">
        <f>'集計元'!K53</f>
        <v>198</v>
      </c>
      <c r="AP18" s="144">
        <f>'集計元'!G54</f>
        <v>12</v>
      </c>
      <c r="AQ18" s="142">
        <f>'集計元'!H54</f>
        <v>2006</v>
      </c>
      <c r="AR18" s="142">
        <f>'集計元'!I54</f>
        <v>167.16666666666666</v>
      </c>
      <c r="AS18" s="142">
        <f>'集計元'!J54</f>
        <v>238</v>
      </c>
      <c r="AT18" s="145">
        <f>'集計元'!K54</f>
        <v>138</v>
      </c>
      <c r="AU18" s="144">
        <f>'集計元'!G55</f>
        <v>12</v>
      </c>
      <c r="AV18" s="142">
        <f>'集計元'!H55</f>
        <v>2080</v>
      </c>
      <c r="AW18" s="142">
        <f>'集計元'!I55</f>
        <v>173.33333333333334</v>
      </c>
      <c r="AX18" s="142">
        <f>'集計元'!J55</f>
        <v>220</v>
      </c>
      <c r="AY18" s="145">
        <f>'集計元'!K55</f>
        <v>150</v>
      </c>
      <c r="AZ18" s="144">
        <f>'集計元'!G56</f>
        <v>7</v>
      </c>
      <c r="BA18" s="142">
        <f>'集計元'!H56</f>
        <v>1098</v>
      </c>
      <c r="BB18" s="142">
        <f>'集計元'!I56</f>
        <v>156.85714285714286</v>
      </c>
      <c r="BC18" s="142">
        <f>'集計元'!J56</f>
        <v>198</v>
      </c>
      <c r="BD18" s="145">
        <f>'集計元'!K56</f>
        <v>128</v>
      </c>
      <c r="BE18" s="144">
        <f>'集計元'!G57</f>
        <v>8</v>
      </c>
      <c r="BF18" s="142">
        <f>'集計元'!H57</f>
        <v>1534</v>
      </c>
      <c r="BG18" s="142">
        <f>'集計元'!I57</f>
        <v>191.75</v>
      </c>
      <c r="BH18" s="142">
        <f>'集計元'!J57</f>
        <v>208</v>
      </c>
      <c r="BI18" s="145">
        <f>'集計元'!K57</f>
        <v>168</v>
      </c>
      <c r="BJ18" s="144">
        <f>'集計元'!G58</f>
        <v>11</v>
      </c>
      <c r="BK18" s="142">
        <f>'集計元'!H58</f>
        <v>1878</v>
      </c>
      <c r="BL18" s="142">
        <f>'集計元'!I58</f>
        <v>170.72727272727272</v>
      </c>
      <c r="BM18" s="142">
        <f>'集計元'!J58</f>
        <v>278</v>
      </c>
      <c r="BN18" s="145">
        <f>'集計元'!K58</f>
        <v>128</v>
      </c>
      <c r="BO18" s="144">
        <f>'集計元'!G59</f>
        <v>11</v>
      </c>
      <c r="BP18" s="142">
        <f>'集計元'!H59</f>
        <v>3305</v>
      </c>
      <c r="BQ18" s="142">
        <f>'集計元'!I59</f>
        <v>300.45454545454544</v>
      </c>
      <c r="BR18" s="142">
        <f>'集計元'!J59</f>
        <v>398</v>
      </c>
      <c r="BS18" s="145">
        <f>'集計元'!K59</f>
        <v>198</v>
      </c>
      <c r="BT18" s="144">
        <f>'集計元'!G60</f>
        <v>10</v>
      </c>
      <c r="BU18" s="142">
        <f>'集計元'!H60</f>
        <v>3240</v>
      </c>
      <c r="BV18" s="142">
        <f>'集計元'!I60</f>
        <v>324</v>
      </c>
      <c r="BW18" s="142">
        <f>'集計元'!J60</f>
        <v>398</v>
      </c>
      <c r="BX18" s="145">
        <f>'集計元'!K60</f>
        <v>248</v>
      </c>
      <c r="BY18" s="144">
        <f>'集計元'!G61</f>
        <v>11</v>
      </c>
      <c r="BZ18" s="142">
        <f>'集計元'!H61</f>
        <v>1441</v>
      </c>
      <c r="CA18" s="142">
        <f>'集計元'!I61</f>
        <v>131</v>
      </c>
      <c r="CB18" s="142">
        <f>'集計元'!J61</f>
        <v>137</v>
      </c>
      <c r="CC18" s="145">
        <f>'集計元'!K61</f>
        <v>128</v>
      </c>
      <c r="CD18" s="141"/>
      <c r="CE18" s="142"/>
      <c r="CF18" s="142"/>
      <c r="CG18" s="142"/>
      <c r="CH18" s="146"/>
      <c r="CJ18" s="26">
        <f t="shared" si="34"/>
        <v>33.90909090909091</v>
      </c>
      <c r="CK18" s="26">
        <f t="shared" si="35"/>
        <v>18.090909090909093</v>
      </c>
      <c r="CL18" s="26">
        <f t="shared" si="36"/>
        <v>392</v>
      </c>
      <c r="CM18" s="26">
        <f t="shared" si="37"/>
        <v>198</v>
      </c>
      <c r="CN18" s="26">
        <f t="shared" si="38"/>
        <v>68</v>
      </c>
      <c r="CO18" s="26">
        <f t="shared" si="39"/>
        <v>70</v>
      </c>
      <c r="CP18" s="26">
        <f t="shared" si="40"/>
        <v>65.4</v>
      </c>
      <c r="CQ18" s="26">
        <f t="shared" si="41"/>
        <v>36.599999999999994</v>
      </c>
      <c r="CR18" s="26">
        <f t="shared" si="42"/>
        <v>43.363636363636374</v>
      </c>
      <c r="CS18" s="26">
        <f t="shared" si="43"/>
        <v>26.636363636363626</v>
      </c>
      <c r="CT18" s="26">
        <f t="shared" si="44"/>
        <v>100.39999999999998</v>
      </c>
      <c r="CU18" s="26">
        <f t="shared" si="45"/>
        <v>69.60000000000002</v>
      </c>
      <c r="CV18" s="26">
        <f t="shared" si="46"/>
        <v>90.91666666666669</v>
      </c>
      <c r="CW18" s="26">
        <f t="shared" si="47"/>
        <v>89.08333333333331</v>
      </c>
      <c r="CX18" s="26">
        <f t="shared" si="48"/>
        <v>92.75</v>
      </c>
      <c r="CY18" s="26">
        <f t="shared" si="49"/>
        <v>67.25</v>
      </c>
      <c r="CZ18" s="26">
        <f t="shared" si="50"/>
        <v>70.83333333333334</v>
      </c>
      <c r="DA18" s="26">
        <f t="shared" si="51"/>
        <v>29.166666666666657</v>
      </c>
      <c r="DB18" s="26">
        <f t="shared" si="52"/>
        <v>46.66666666666666</v>
      </c>
      <c r="DC18" s="26">
        <f t="shared" si="53"/>
        <v>23.333333333333343</v>
      </c>
      <c r="DD18" s="26">
        <f t="shared" si="54"/>
        <v>41.14285714285714</v>
      </c>
      <c r="DE18" s="26">
        <f t="shared" si="55"/>
        <v>28.85714285714286</v>
      </c>
      <c r="DF18" s="26">
        <f t="shared" si="56"/>
        <v>16.25</v>
      </c>
      <c r="DG18" s="26">
        <f t="shared" si="57"/>
        <v>23.75</v>
      </c>
      <c r="DH18" s="26">
        <f t="shared" si="58"/>
        <v>107.27272727272728</v>
      </c>
      <c r="DI18" s="26">
        <f t="shared" si="59"/>
        <v>42.72727272727272</v>
      </c>
      <c r="DJ18" s="26">
        <f t="shared" si="60"/>
        <v>97.54545454545456</v>
      </c>
      <c r="DK18" s="26">
        <f t="shared" si="61"/>
        <v>102.45454545454544</v>
      </c>
      <c r="DL18" s="26">
        <f t="shared" si="62"/>
        <v>74</v>
      </c>
      <c r="DM18" s="27">
        <f t="shared" si="63"/>
        <v>76</v>
      </c>
      <c r="DN18" s="27">
        <f t="shared" si="64"/>
        <v>6</v>
      </c>
      <c r="DO18" s="27">
        <f t="shared" si="65"/>
        <v>3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9" t="s">
        <v>35</v>
      </c>
      <c r="B19" s="147">
        <f>'集計元'!L46</f>
        <v>27</v>
      </c>
      <c r="C19" s="148">
        <f>'集計元'!M46</f>
        <v>4029</v>
      </c>
      <c r="D19" s="148">
        <f>'集計元'!N46</f>
        <v>149.22222222222223</v>
      </c>
      <c r="E19" s="148">
        <f>'集計元'!O46</f>
        <v>169</v>
      </c>
      <c r="F19" s="149">
        <f>'集計元'!P46</f>
        <v>99</v>
      </c>
      <c r="G19" s="150">
        <f>'集計元'!L47</f>
        <v>27</v>
      </c>
      <c r="H19" s="148">
        <f>'集計元'!M47</f>
        <v>53048</v>
      </c>
      <c r="I19" s="148">
        <f>'集計元'!N47</f>
        <v>1964.7407407407406</v>
      </c>
      <c r="J19" s="148">
        <f>'集計元'!O47</f>
        <v>2980</v>
      </c>
      <c r="K19" s="151">
        <f>'集計元'!P47</f>
        <v>1580</v>
      </c>
      <c r="L19" s="150">
        <f>'集計元'!L48</f>
        <v>27</v>
      </c>
      <c r="M19" s="148">
        <f>'集計元'!M48</f>
        <v>8145</v>
      </c>
      <c r="N19" s="148">
        <f>'集計元'!N48</f>
        <v>301.6666666666667</v>
      </c>
      <c r="O19" s="148">
        <f>'集計元'!O48</f>
        <v>398</v>
      </c>
      <c r="P19" s="151">
        <f>'集計元'!P48</f>
        <v>198</v>
      </c>
      <c r="Q19" s="150">
        <f>'集計元'!L49</f>
        <v>27</v>
      </c>
      <c r="R19" s="148">
        <f>'集計元'!M49</f>
        <v>5958</v>
      </c>
      <c r="S19" s="148">
        <f>'集計元'!N49</f>
        <v>220.66666666666666</v>
      </c>
      <c r="T19" s="148">
        <f>'集計元'!O49</f>
        <v>259</v>
      </c>
      <c r="U19" s="151">
        <f>'集計元'!P49</f>
        <v>166</v>
      </c>
      <c r="V19" s="150">
        <f>'集計元'!L50</f>
        <v>27</v>
      </c>
      <c r="W19" s="148">
        <f>'集計元'!M50</f>
        <v>4715</v>
      </c>
      <c r="X19" s="148">
        <f>'集計元'!N50</f>
        <v>174.62962962962962</v>
      </c>
      <c r="Y19" s="148">
        <f>'集計元'!O50</f>
        <v>215</v>
      </c>
      <c r="Z19" s="151">
        <f>'集計元'!P50</f>
        <v>128</v>
      </c>
      <c r="AA19" s="150">
        <f>'集計元'!L51</f>
        <v>24</v>
      </c>
      <c r="AB19" s="148">
        <f>'集計元'!M51</f>
        <v>6217</v>
      </c>
      <c r="AC19" s="148">
        <f>'集計元'!N51</f>
        <v>259.0416666666667</v>
      </c>
      <c r="AD19" s="148">
        <f>'集計元'!O51</f>
        <v>378</v>
      </c>
      <c r="AE19" s="151">
        <f>'集計元'!P51</f>
        <v>197</v>
      </c>
      <c r="AF19" s="150">
        <f>'集計元'!L52</f>
        <v>27</v>
      </c>
      <c r="AG19" s="148">
        <f>'集計元'!M52</f>
        <v>7471</v>
      </c>
      <c r="AH19" s="148">
        <f>'集計元'!N52</f>
        <v>276.7037037037037</v>
      </c>
      <c r="AI19" s="148">
        <f>'集計元'!O52</f>
        <v>448</v>
      </c>
      <c r="AJ19" s="151">
        <f>'集計元'!P52</f>
        <v>198</v>
      </c>
      <c r="AK19" s="150">
        <f>'集計元'!L53</f>
        <v>26</v>
      </c>
      <c r="AL19" s="148">
        <f>'集計元'!M53</f>
        <v>6744</v>
      </c>
      <c r="AM19" s="148">
        <f>'集計元'!N53</f>
        <v>259.38461538461536</v>
      </c>
      <c r="AN19" s="148">
        <f>'集計元'!O53</f>
        <v>348</v>
      </c>
      <c r="AO19" s="151">
        <f>'集計元'!P53</f>
        <v>198</v>
      </c>
      <c r="AP19" s="150">
        <f>'集計元'!L54</f>
        <v>27</v>
      </c>
      <c r="AQ19" s="148">
        <f>'集計元'!M54</f>
        <v>3944</v>
      </c>
      <c r="AR19" s="148">
        <f>'集計元'!N54</f>
        <v>146.07407407407408</v>
      </c>
      <c r="AS19" s="148">
        <f>'集計元'!O54</f>
        <v>169</v>
      </c>
      <c r="AT19" s="151">
        <f>'集計元'!P54</f>
        <v>127</v>
      </c>
      <c r="AU19" s="150">
        <f>'集計元'!L55</f>
        <v>27</v>
      </c>
      <c r="AV19" s="148">
        <f>'集計元'!M55</f>
        <v>4578</v>
      </c>
      <c r="AW19" s="148">
        <f>'集計元'!N55</f>
        <v>169.55555555555554</v>
      </c>
      <c r="AX19" s="148">
        <f>'集計元'!O55</f>
        <v>198</v>
      </c>
      <c r="AY19" s="151">
        <f>'集計元'!P55</f>
        <v>148</v>
      </c>
      <c r="AZ19" s="150">
        <f>'集計元'!L56</f>
        <v>26</v>
      </c>
      <c r="BA19" s="148">
        <f>'集計元'!M56</f>
        <v>3732</v>
      </c>
      <c r="BB19" s="148">
        <f>'集計元'!N56</f>
        <v>143.53846153846155</v>
      </c>
      <c r="BC19" s="148">
        <f>'集計元'!O56</f>
        <v>252</v>
      </c>
      <c r="BD19" s="151">
        <f>'集計元'!P56</f>
        <v>87</v>
      </c>
      <c r="BE19" s="150">
        <f>'集計元'!L57</f>
        <v>26</v>
      </c>
      <c r="BF19" s="148">
        <f>'集計元'!M57</f>
        <v>5020</v>
      </c>
      <c r="BG19" s="148">
        <f>'集計元'!N57</f>
        <v>193.07692307692307</v>
      </c>
      <c r="BH19" s="148">
        <f>'集計元'!O57</f>
        <v>218</v>
      </c>
      <c r="BI19" s="151">
        <f>'集計元'!P57</f>
        <v>148</v>
      </c>
      <c r="BJ19" s="150">
        <f>'集計元'!L58</f>
        <v>27</v>
      </c>
      <c r="BK19" s="148">
        <f>'集計元'!M58</f>
        <v>4174</v>
      </c>
      <c r="BL19" s="148">
        <f>'集計元'!N58</f>
        <v>154.59259259259258</v>
      </c>
      <c r="BM19" s="148">
        <f>'集計元'!O58</f>
        <v>198</v>
      </c>
      <c r="BN19" s="151">
        <f>'集計元'!P58</f>
        <v>71</v>
      </c>
      <c r="BO19" s="150">
        <f>'集計元'!L59</f>
        <v>26</v>
      </c>
      <c r="BP19" s="148">
        <f>'集計元'!M59</f>
        <v>7596</v>
      </c>
      <c r="BQ19" s="148">
        <f>'集計元'!N59</f>
        <v>292.15384615384613</v>
      </c>
      <c r="BR19" s="148">
        <f>'集計元'!O59</f>
        <v>478</v>
      </c>
      <c r="BS19" s="151">
        <f>'集計元'!P59</f>
        <v>219</v>
      </c>
      <c r="BT19" s="150">
        <f>'集計元'!L60</f>
        <v>24</v>
      </c>
      <c r="BU19" s="148">
        <f>'集計元'!M60</f>
        <v>7087</v>
      </c>
      <c r="BV19" s="148">
        <f>'集計元'!N60</f>
        <v>295.2916666666667</v>
      </c>
      <c r="BW19" s="148">
        <f>'集計元'!O60</f>
        <v>498</v>
      </c>
      <c r="BX19" s="151">
        <f>'集計元'!P60</f>
        <v>197</v>
      </c>
      <c r="BY19" s="150">
        <f>'集計元'!L61</f>
        <v>27</v>
      </c>
      <c r="BZ19" s="148">
        <f>'集計元'!M61</f>
        <v>3468</v>
      </c>
      <c r="CA19" s="148">
        <f>'集計元'!N61</f>
        <v>128.44444444444446</v>
      </c>
      <c r="CB19" s="148">
        <f>'集計元'!O61</f>
        <v>137</v>
      </c>
      <c r="CC19" s="151">
        <f>'集計元'!P61</f>
        <v>124</v>
      </c>
      <c r="CD19" s="147"/>
      <c r="CE19" s="148"/>
      <c r="CF19" s="148"/>
      <c r="CG19" s="148"/>
      <c r="CH19" s="152"/>
      <c r="CJ19" s="26">
        <f t="shared" si="34"/>
        <v>19.77777777777777</v>
      </c>
      <c r="CK19" s="26">
        <f t="shared" si="35"/>
        <v>50.22222222222223</v>
      </c>
      <c r="CL19" s="26">
        <f t="shared" si="36"/>
        <v>1015.2592592592594</v>
      </c>
      <c r="CM19" s="26">
        <f t="shared" si="37"/>
        <v>384.74074074074065</v>
      </c>
      <c r="CN19" s="26">
        <f t="shared" si="38"/>
        <v>96.33333333333331</v>
      </c>
      <c r="CO19" s="26">
        <f t="shared" si="39"/>
        <v>103.66666666666669</v>
      </c>
      <c r="CP19" s="26">
        <f t="shared" si="40"/>
        <v>38.33333333333334</v>
      </c>
      <c r="CQ19" s="26">
        <f t="shared" si="41"/>
        <v>54.66666666666666</v>
      </c>
      <c r="CR19" s="26">
        <f t="shared" si="42"/>
        <v>40.37037037037038</v>
      </c>
      <c r="CS19" s="26">
        <f t="shared" si="43"/>
        <v>46.62962962962962</v>
      </c>
      <c r="CT19" s="26">
        <f t="shared" si="44"/>
        <v>118.95833333333331</v>
      </c>
      <c r="CU19" s="26">
        <f t="shared" si="45"/>
        <v>62.041666666666686</v>
      </c>
      <c r="CV19" s="26">
        <f t="shared" si="46"/>
        <v>171.2962962962963</v>
      </c>
      <c r="CW19" s="26">
        <f t="shared" si="47"/>
        <v>78.7037037037037</v>
      </c>
      <c r="CX19" s="26">
        <f t="shared" si="48"/>
        <v>88.61538461538464</v>
      </c>
      <c r="CY19" s="26">
        <f t="shared" si="49"/>
        <v>61.38461538461536</v>
      </c>
      <c r="CZ19" s="26">
        <f t="shared" si="50"/>
        <v>22.925925925925924</v>
      </c>
      <c r="DA19" s="26">
        <f t="shared" si="51"/>
        <v>19.074074074074076</v>
      </c>
      <c r="DB19" s="26">
        <f t="shared" si="52"/>
        <v>28.444444444444457</v>
      </c>
      <c r="DC19" s="26">
        <f t="shared" si="53"/>
        <v>21.555555555555543</v>
      </c>
      <c r="DD19" s="26">
        <f t="shared" si="54"/>
        <v>108.46153846153845</v>
      </c>
      <c r="DE19" s="26">
        <f t="shared" si="55"/>
        <v>56.53846153846155</v>
      </c>
      <c r="DF19" s="26">
        <f t="shared" si="56"/>
        <v>24.923076923076934</v>
      </c>
      <c r="DG19" s="26">
        <f t="shared" si="57"/>
        <v>45.076923076923066</v>
      </c>
      <c r="DH19" s="26">
        <f t="shared" si="58"/>
        <v>43.40740740740742</v>
      </c>
      <c r="DI19" s="26">
        <f t="shared" si="59"/>
        <v>83.59259259259258</v>
      </c>
      <c r="DJ19" s="26">
        <f t="shared" si="60"/>
        <v>185.84615384615387</v>
      </c>
      <c r="DK19" s="26">
        <f t="shared" si="61"/>
        <v>73.15384615384613</v>
      </c>
      <c r="DL19" s="26">
        <f t="shared" si="62"/>
        <v>202.70833333333331</v>
      </c>
      <c r="DM19" s="27">
        <f t="shared" si="63"/>
        <v>98.29166666666669</v>
      </c>
      <c r="DN19" s="27">
        <f t="shared" si="64"/>
        <v>8.555555555555543</v>
      </c>
      <c r="DO19" s="27">
        <f t="shared" si="65"/>
        <v>4.444444444444457</v>
      </c>
      <c r="DP19" s="27">
        <f t="shared" si="66"/>
        <v>0</v>
      </c>
      <c r="DQ19" s="27">
        <f t="shared" si="67"/>
        <v>0</v>
      </c>
    </row>
    <row r="20" spans="1:121" s="25" customFormat="1" ht="36" customHeight="1" thickBot="1">
      <c r="A20" s="31" t="s">
        <v>36</v>
      </c>
      <c r="B20" s="159">
        <f>SUM(B17:B19)</f>
        <v>48</v>
      </c>
      <c r="C20" s="160">
        <f>SUM(C17:C19)</f>
        <v>7367</v>
      </c>
      <c r="D20" s="160">
        <f>ROUND(C20/B20,0)</f>
        <v>153</v>
      </c>
      <c r="E20" s="160">
        <f>MAX(E17:E19)</f>
        <v>190</v>
      </c>
      <c r="F20" s="161">
        <f>MIN(F17:F19)</f>
        <v>99</v>
      </c>
      <c r="G20" s="162">
        <f>SUM(G17:G19)</f>
        <v>47</v>
      </c>
      <c r="H20" s="160">
        <f>SUM(H17:H19)</f>
        <v>93488</v>
      </c>
      <c r="I20" s="160">
        <f t="shared" si="68"/>
        <v>1989</v>
      </c>
      <c r="J20" s="160">
        <f>MAX(J17:J19)</f>
        <v>2980</v>
      </c>
      <c r="K20" s="163">
        <f>MIN(K17:K19)</f>
        <v>1580</v>
      </c>
      <c r="L20" s="162">
        <f>SUM(L17:L19)</f>
        <v>48</v>
      </c>
      <c r="M20" s="160">
        <f>SUM(M17:M19)</f>
        <v>14329</v>
      </c>
      <c r="N20" s="160">
        <f t="shared" si="69"/>
        <v>299</v>
      </c>
      <c r="O20" s="160">
        <f>MAX(O17:O19)</f>
        <v>398</v>
      </c>
      <c r="P20" s="163">
        <f>MIN(P17:P19)</f>
        <v>198</v>
      </c>
      <c r="Q20" s="162">
        <f>SUM(Q17:Q19)</f>
        <v>47</v>
      </c>
      <c r="R20" s="160">
        <f>SUM(R17:R19)</f>
        <v>10580</v>
      </c>
      <c r="S20" s="160">
        <f t="shared" si="70"/>
        <v>225</v>
      </c>
      <c r="T20" s="160">
        <f>MAX(T17:T19)</f>
        <v>304</v>
      </c>
      <c r="U20" s="163">
        <f>MIN(U17:U19)</f>
        <v>166</v>
      </c>
      <c r="V20" s="162">
        <f>SUM(V17:V19)</f>
        <v>48</v>
      </c>
      <c r="W20" s="160">
        <f>SUM(W17:W19)</f>
        <v>8613</v>
      </c>
      <c r="X20" s="160">
        <f t="shared" si="71"/>
        <v>179</v>
      </c>
      <c r="Y20" s="160">
        <f>MAX(Y17:Y19)</f>
        <v>228</v>
      </c>
      <c r="Z20" s="163">
        <f>MIN(Z17:Z19)</f>
        <v>128</v>
      </c>
      <c r="AA20" s="162">
        <f>SUM(AA17:AA19)</f>
        <v>44</v>
      </c>
      <c r="AB20" s="160">
        <f>SUM(AB17:AB19)</f>
        <v>11843</v>
      </c>
      <c r="AC20" s="160">
        <f t="shared" si="72"/>
        <v>269</v>
      </c>
      <c r="AD20" s="160">
        <f>MAX(AD17:AD19)</f>
        <v>398</v>
      </c>
      <c r="AE20" s="163">
        <f>MIN(AE17:AE19)</f>
        <v>197</v>
      </c>
      <c r="AF20" s="162">
        <f>SUM(AF17:AF19)</f>
        <v>49</v>
      </c>
      <c r="AG20" s="160">
        <f>SUM(AG17:AG19)</f>
        <v>14276</v>
      </c>
      <c r="AH20" s="160">
        <f>ROUND(AG20/AF20,0)</f>
        <v>291</v>
      </c>
      <c r="AI20" s="160">
        <f>MAX(AI17:AI19)</f>
        <v>448</v>
      </c>
      <c r="AJ20" s="163">
        <f>MIN(AJ17:AJ19)</f>
        <v>198</v>
      </c>
      <c r="AK20" s="162">
        <f>SUM(AK17:AK19)</f>
        <v>48</v>
      </c>
      <c r="AL20" s="160">
        <f>SUM(AL17:AL19)</f>
        <v>12567</v>
      </c>
      <c r="AM20" s="160">
        <f>ROUND(AL20/AK20,0)</f>
        <v>262</v>
      </c>
      <c r="AN20" s="160">
        <f>MAX(AN17:AN19)</f>
        <v>368</v>
      </c>
      <c r="AO20" s="163">
        <f>MIN(AO17:AO19)</f>
        <v>198</v>
      </c>
      <c r="AP20" s="162">
        <f>SUM(AP17:AP19)</f>
        <v>49</v>
      </c>
      <c r="AQ20" s="160">
        <f>SUM(AQ17:AQ19)</f>
        <v>7484</v>
      </c>
      <c r="AR20" s="160">
        <f>ROUND(AQ20/AP20,0)</f>
        <v>153</v>
      </c>
      <c r="AS20" s="160">
        <f>MAX(AS17:AS19)</f>
        <v>238</v>
      </c>
      <c r="AT20" s="163">
        <f>MIN(AT17:AT19)</f>
        <v>127</v>
      </c>
      <c r="AU20" s="162">
        <f>SUM(AU17:AU19)</f>
        <v>49</v>
      </c>
      <c r="AV20" s="160">
        <f>SUM(AV17:AV19)</f>
        <v>8358</v>
      </c>
      <c r="AW20" s="160">
        <f>ROUND(AV20/AU20,0)</f>
        <v>171</v>
      </c>
      <c r="AX20" s="160">
        <f>MAX(AX17:AX19)</f>
        <v>220</v>
      </c>
      <c r="AY20" s="163">
        <f>MIN(AY17:AY19)</f>
        <v>148</v>
      </c>
      <c r="AZ20" s="162">
        <f>SUM(AZ17:AZ19)</f>
        <v>43</v>
      </c>
      <c r="BA20" s="160">
        <f>SUM(BA17:BA19)</f>
        <v>6292</v>
      </c>
      <c r="BB20" s="160">
        <f>ROUND(BA20/AZ20,0)</f>
        <v>146</v>
      </c>
      <c r="BC20" s="160">
        <f>MAX(BC17:BC19)</f>
        <v>252</v>
      </c>
      <c r="BD20" s="163">
        <f>MIN(BD17:BD19)</f>
        <v>87</v>
      </c>
      <c r="BE20" s="162">
        <f>SUM(BE17:BE19)</f>
        <v>44</v>
      </c>
      <c r="BF20" s="160">
        <f>SUM(BF17:BF19)</f>
        <v>8491</v>
      </c>
      <c r="BG20" s="160">
        <f>ROUND(BF20/BE20,0)</f>
        <v>193</v>
      </c>
      <c r="BH20" s="160">
        <f>MAX(BH17:BH19)</f>
        <v>218</v>
      </c>
      <c r="BI20" s="163">
        <f>MIN(BI17:BI19)</f>
        <v>148</v>
      </c>
      <c r="BJ20" s="162">
        <f>SUM(BJ17:BJ19)</f>
        <v>47</v>
      </c>
      <c r="BK20" s="160">
        <f>SUM(BK17:BK19)</f>
        <v>7451</v>
      </c>
      <c r="BL20" s="160">
        <f>ROUND(BK20/BJ20,0)</f>
        <v>159</v>
      </c>
      <c r="BM20" s="160">
        <f>MAX(BM17:BM19)</f>
        <v>278</v>
      </c>
      <c r="BN20" s="163">
        <f>MIN(BN17:BN19)</f>
        <v>71</v>
      </c>
      <c r="BO20" s="162">
        <f>SUM(BO17:BO19)</f>
        <v>47</v>
      </c>
      <c r="BP20" s="160">
        <f>SUM(BP17:BP19)</f>
        <v>14205</v>
      </c>
      <c r="BQ20" s="160">
        <f>ROUND(BP20/BO20,0)</f>
        <v>302</v>
      </c>
      <c r="BR20" s="160">
        <f>MAX(BR17:BR19)</f>
        <v>478</v>
      </c>
      <c r="BS20" s="163">
        <f>MIN(BS17:BS19)</f>
        <v>198</v>
      </c>
      <c r="BT20" s="162">
        <f>SUM(BT17:BT19)</f>
        <v>40</v>
      </c>
      <c r="BU20" s="160">
        <f>SUM(BU17:BU19)</f>
        <v>12025</v>
      </c>
      <c r="BV20" s="160">
        <f>ROUND(BU20/BT20,0)</f>
        <v>301</v>
      </c>
      <c r="BW20" s="160">
        <f>MAX(BW17:BW19)</f>
        <v>498</v>
      </c>
      <c r="BX20" s="163">
        <f>MIN(BX17:BX19)</f>
        <v>197</v>
      </c>
      <c r="BY20" s="162">
        <f>SUM(BY17:BY19)</f>
        <v>48</v>
      </c>
      <c r="BZ20" s="160">
        <f>SUM(BZ17:BZ19)</f>
        <v>6225</v>
      </c>
      <c r="CA20" s="160">
        <f>ROUND(BZ20/BY20,0)</f>
        <v>130</v>
      </c>
      <c r="CB20" s="160">
        <f>MAX(CB17:CB19)</f>
        <v>139</v>
      </c>
      <c r="CC20" s="163">
        <f>MIN(CC17:CC19)</f>
        <v>124</v>
      </c>
      <c r="CD20" s="159"/>
      <c r="CE20" s="160"/>
      <c r="CF20" s="160"/>
      <c r="CG20" s="160"/>
      <c r="CH20" s="164"/>
      <c r="CJ20" s="26">
        <f t="shared" si="34"/>
        <v>37</v>
      </c>
      <c r="CK20" s="26">
        <f t="shared" si="35"/>
        <v>54</v>
      </c>
      <c r="CL20" s="26">
        <f t="shared" si="36"/>
        <v>991</v>
      </c>
      <c r="CM20" s="26">
        <f t="shared" si="37"/>
        <v>409</v>
      </c>
      <c r="CN20" s="26">
        <f t="shared" si="38"/>
        <v>99</v>
      </c>
      <c r="CO20" s="26">
        <f t="shared" si="39"/>
        <v>101</v>
      </c>
      <c r="CP20" s="26">
        <f t="shared" si="40"/>
        <v>79</v>
      </c>
      <c r="CQ20" s="26">
        <f t="shared" si="41"/>
        <v>59</v>
      </c>
      <c r="CR20" s="26">
        <f t="shared" si="42"/>
        <v>49</v>
      </c>
      <c r="CS20" s="26">
        <f t="shared" si="43"/>
        <v>51</v>
      </c>
      <c r="CT20" s="26">
        <f t="shared" si="44"/>
        <v>129</v>
      </c>
      <c r="CU20" s="26">
        <f t="shared" si="45"/>
        <v>72</v>
      </c>
      <c r="CV20" s="26">
        <f t="shared" si="46"/>
        <v>157</v>
      </c>
      <c r="CW20" s="26">
        <f t="shared" si="47"/>
        <v>93</v>
      </c>
      <c r="CX20" s="26">
        <f t="shared" si="48"/>
        <v>106</v>
      </c>
      <c r="CY20" s="26">
        <f t="shared" si="49"/>
        <v>64</v>
      </c>
      <c r="CZ20" s="26">
        <f t="shared" si="50"/>
        <v>85</v>
      </c>
      <c r="DA20" s="26">
        <f t="shared" si="51"/>
        <v>26</v>
      </c>
      <c r="DB20" s="26">
        <f t="shared" si="52"/>
        <v>49</v>
      </c>
      <c r="DC20" s="26">
        <f t="shared" si="53"/>
        <v>23</v>
      </c>
      <c r="DD20" s="26">
        <f t="shared" si="54"/>
        <v>106</v>
      </c>
      <c r="DE20" s="26">
        <f t="shared" si="55"/>
        <v>59</v>
      </c>
      <c r="DF20" s="26">
        <f t="shared" si="56"/>
        <v>25</v>
      </c>
      <c r="DG20" s="26">
        <f t="shared" si="57"/>
        <v>45</v>
      </c>
      <c r="DH20" s="26">
        <f t="shared" si="58"/>
        <v>119</v>
      </c>
      <c r="DI20" s="26">
        <f t="shared" si="59"/>
        <v>88</v>
      </c>
      <c r="DJ20" s="26">
        <f t="shared" si="60"/>
        <v>176</v>
      </c>
      <c r="DK20" s="26">
        <f t="shared" si="61"/>
        <v>104</v>
      </c>
      <c r="DL20" s="26">
        <f t="shared" si="62"/>
        <v>197</v>
      </c>
      <c r="DM20" s="27">
        <f t="shared" si="63"/>
        <v>104</v>
      </c>
      <c r="DN20" s="27">
        <f t="shared" si="64"/>
        <v>9</v>
      </c>
      <c r="DO20" s="27">
        <f t="shared" si="65"/>
        <v>6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 thickTop="1">
      <c r="A21" s="32" t="s">
        <v>37</v>
      </c>
      <c r="B21" s="165">
        <f>B11+B16+B20</f>
        <v>210</v>
      </c>
      <c r="C21" s="166">
        <f>C11+C16+C20</f>
        <v>32909</v>
      </c>
      <c r="D21" s="166">
        <f>ROUND(C21/B21,0)</f>
        <v>157</v>
      </c>
      <c r="E21" s="166">
        <f>MAX(E11,E16,E20)</f>
        <v>200</v>
      </c>
      <c r="F21" s="167">
        <f>IF(MIN(F11,F16,F20)&gt;0,MIN(F11,F16,F20),IF(F11+F16+F20=MAX(F11,F16,F20),MAX(F11,F16,F20),F11+F16+F20-MAX(F11,F16,F20)))</f>
        <v>98</v>
      </c>
      <c r="G21" s="168">
        <f>G11+G16+G20</f>
        <v>220</v>
      </c>
      <c r="H21" s="166">
        <f>H11+H16+H20</f>
        <v>444692</v>
      </c>
      <c r="I21" s="166">
        <f t="shared" si="68"/>
        <v>2021</v>
      </c>
      <c r="J21" s="166">
        <f>MAX(J11,J16,J20)</f>
        <v>3180</v>
      </c>
      <c r="K21" s="169">
        <f>IF(MIN(K11,K16,K20)&gt;0,MIN(K11,K16,K20),IF(K11+K16+K20=MAX(K11,K16,K20),MAX(K11,K16,K20),K11+K16+K20-MAX(K11,K16,K20)))</f>
        <v>1499</v>
      </c>
      <c r="L21" s="168">
        <f>L11+L16+L20</f>
        <v>215</v>
      </c>
      <c r="M21" s="166">
        <f>M11+M16+M20</f>
        <v>63434</v>
      </c>
      <c r="N21" s="166">
        <f t="shared" si="69"/>
        <v>295</v>
      </c>
      <c r="O21" s="166">
        <f>MAX(O11,O16,O20)</f>
        <v>498</v>
      </c>
      <c r="P21" s="169">
        <f>IF(MIN(P11,P16,P20)&gt;0,MIN(P11,P16,P20),IF(P11+P16+P20=MAX(P11,P16,P20),MAX(P11,P16,P20),P11+P16+P20-MAX(P11,P16,P20)))</f>
        <v>178</v>
      </c>
      <c r="Q21" s="168">
        <f>Q11+Q16+Q20</f>
        <v>220</v>
      </c>
      <c r="R21" s="166">
        <f>R11+R16+R20</f>
        <v>49808</v>
      </c>
      <c r="S21" s="166">
        <f t="shared" si="70"/>
        <v>226</v>
      </c>
      <c r="T21" s="166">
        <f>MAX(T11,T16,T20)</f>
        <v>338</v>
      </c>
      <c r="U21" s="169">
        <f>IF(MIN(U11,U16,U20)&gt;0,MIN(U11,U16,U20),IF(U11+U16+U20=MAX(U11,U16,U20),MAX(U11,U16,U20),U11+U16+U20-MAX(U11,U16,U20)))</f>
        <v>158</v>
      </c>
      <c r="V21" s="168">
        <f>V11+V16+V20</f>
        <v>233</v>
      </c>
      <c r="W21" s="166">
        <f>W11+W16+W20</f>
        <v>42996</v>
      </c>
      <c r="X21" s="166">
        <f t="shared" si="71"/>
        <v>185</v>
      </c>
      <c r="Y21" s="166">
        <f>MAX(Y11,Y16,Y20)</f>
        <v>268</v>
      </c>
      <c r="Z21" s="169">
        <f>IF(MIN(Z11,Z16,Z20)&gt;0,MIN(Z11,Z16,Z20),IF(Z11+Z16+Z20=MAX(Z11,Z16,Z20),MAX(Z11,Z16,Z20),Z11+Z16+Z20-MAX(Z11,Z16,Z20)))</f>
        <v>98</v>
      </c>
      <c r="AA21" s="168">
        <f>AA11+AA16+AA20</f>
        <v>220</v>
      </c>
      <c r="AB21" s="166">
        <f>AB11+AB16+AB20</f>
        <v>58290</v>
      </c>
      <c r="AC21" s="166">
        <f t="shared" si="72"/>
        <v>265</v>
      </c>
      <c r="AD21" s="166">
        <f>MAX(AD11,AD16,AD20)</f>
        <v>496</v>
      </c>
      <c r="AE21" s="169">
        <f>IF(MIN(AE11,AE16,AE20)&gt;0,MIN(AE11,AE16,AE20),IF(AE11+AE16+AE20=MAX(AE11,AE16,AE20),MAX(AE11,AE16,AE20),AE11+AE16+AE20-MAX(AE11,AE16,AE20)))</f>
        <v>148</v>
      </c>
      <c r="AF21" s="168">
        <f>AF11+AF16+AF20</f>
        <v>215</v>
      </c>
      <c r="AG21" s="166">
        <f>AG11+AG16+AG20</f>
        <v>67242</v>
      </c>
      <c r="AH21" s="166">
        <f>ROUND(AG21/AF21,0)</f>
        <v>313</v>
      </c>
      <c r="AI21" s="166">
        <f>MAX(AI11,AI16,AI20)</f>
        <v>578</v>
      </c>
      <c r="AJ21" s="169">
        <f>IF(MIN(AJ11,AJ16,AJ20)&gt;0,MIN(AJ11,AJ16,AJ20),IF(AJ11+AJ16+AJ20=MAX(AJ11,AJ16,AJ20),MAX(AJ11,AJ16,AJ20),AJ11+AJ16+AJ20-MAX(AJ11,AJ16,AJ20)))</f>
        <v>198</v>
      </c>
      <c r="AK21" s="168">
        <f>AK11+AK16+AK20</f>
        <v>218</v>
      </c>
      <c r="AL21" s="166">
        <f>AL11+AL16+AL20</f>
        <v>59427</v>
      </c>
      <c r="AM21" s="166">
        <f>ROUND(AL21/AK21,0)</f>
        <v>273</v>
      </c>
      <c r="AN21" s="166">
        <f>MAX(AN11,AN16,AN20)</f>
        <v>468</v>
      </c>
      <c r="AO21" s="169">
        <f>IF(MIN(AO11,AO16,AO20)&gt;0,MIN(AO11,AO16,AO20),IF(AO11+AO16+AO20=MAX(AO11,AO16,AO20),MAX(AO11,AO16,AO20),AO11+AO16+AO20-MAX(AO11,AO16,AO20)))</f>
        <v>178</v>
      </c>
      <c r="AP21" s="168">
        <f>AP11+AP16+AP20</f>
        <v>214</v>
      </c>
      <c r="AQ21" s="166">
        <f>AQ11+AQ16+AQ20</f>
        <v>34116</v>
      </c>
      <c r="AR21" s="166">
        <f>ROUND(AQ21/AP21,0)</f>
        <v>159</v>
      </c>
      <c r="AS21" s="166">
        <f>MAX(AS11,AS16,AS20)</f>
        <v>260</v>
      </c>
      <c r="AT21" s="169">
        <f>IF(MIN(AT11,AT16,AT20)&gt;0,MIN(AT11,AT16,AT20),IF(AT11+AT16+AT20=MAX(AT11,AT16,AT20),MAX(AT11,AT16,AT20),AT11+AT16+AT20-MAX(AT11,AT16,AT20)))</f>
        <v>108</v>
      </c>
      <c r="AU21" s="168">
        <f>AU11+AU16+AU20</f>
        <v>230</v>
      </c>
      <c r="AV21" s="166">
        <f>AV11+AV16+AV20</f>
        <v>41726</v>
      </c>
      <c r="AW21" s="166">
        <f>ROUND(AV21/AU21,0)</f>
        <v>181</v>
      </c>
      <c r="AX21" s="166">
        <f>MAX(AX11,AX16,AX20)</f>
        <v>298</v>
      </c>
      <c r="AY21" s="169">
        <f>IF(MIN(AY11,AY16,AY20)&gt;0,MIN(AY11,AY16,AY20),IF(AY11+AY16+AY20=MAX(AY11,AY16,AY20),MAX(AY11,AY16,AY20),AY11+AY16+AY20-MAX(AY11,AY16,AY20)))</f>
        <v>118</v>
      </c>
      <c r="AZ21" s="168">
        <f>AZ11+AZ16+AZ20</f>
        <v>197</v>
      </c>
      <c r="BA21" s="166">
        <f>BA11+BA16+BA20</f>
        <v>29212</v>
      </c>
      <c r="BB21" s="166">
        <f>ROUND(BA21/AZ21,0)</f>
        <v>148</v>
      </c>
      <c r="BC21" s="166">
        <f>MAX(BC11,BC16,BC20)</f>
        <v>271</v>
      </c>
      <c r="BD21" s="169">
        <f>IF(MIN(BD11,BD16,BD20)&gt;0,MIN(BD11,BD16,BD20),IF(BD11+BD16+BD20=MAX(BD11,BD16,BD20),MAX(BD11,BD16,BD20),BD11+BD16+BD20-MAX(BD11,BD16,BD20)))</f>
        <v>77</v>
      </c>
      <c r="BE21" s="168">
        <f>BE11+BE16+BE20</f>
        <v>217</v>
      </c>
      <c r="BF21" s="166">
        <f>BF11+BF16+BF20</f>
        <v>42293</v>
      </c>
      <c r="BG21" s="166">
        <f>ROUND(BF21/BE21,0)</f>
        <v>195</v>
      </c>
      <c r="BH21" s="166">
        <f>MAX(BH11,BH16,BH20)</f>
        <v>348</v>
      </c>
      <c r="BI21" s="169">
        <f>IF(MIN(BI11,BI16,BI20)&gt;0,MIN(BI11,BI16,BI20),IF(BI11+BI16+BI20=MAX(BI11,BI16,BI20),MAX(BI11,BI16,BI20),BI11+BI16+BI20-MAX(BI11,BI16,BI20)))</f>
        <v>98</v>
      </c>
      <c r="BJ21" s="168">
        <f>BJ11+BJ16+BJ20</f>
        <v>220</v>
      </c>
      <c r="BK21" s="166">
        <f>BK11+BK16+BK20</f>
        <v>36262</v>
      </c>
      <c r="BL21" s="166">
        <f>ROUND(BK21/BJ21,0)</f>
        <v>165</v>
      </c>
      <c r="BM21" s="166">
        <f>MAX(BM11,BM16,BM20)</f>
        <v>397</v>
      </c>
      <c r="BN21" s="169">
        <f>IF(MIN(BN11,BN16,BN20)&gt;0,MIN(BN11,BN16,BN20),IF(BN11+BN16+BN20=MAX(BN11,BN16,BN20),MAX(BN11,BN16,BN20),BN11+BN16+BN20-MAX(BN11,BN16,BN20)))</f>
        <v>71</v>
      </c>
      <c r="BO21" s="168">
        <f>BO11+BO16+BO20</f>
        <v>227</v>
      </c>
      <c r="BP21" s="166">
        <f>BP11+BP16+BP20</f>
        <v>72273</v>
      </c>
      <c r="BQ21" s="166">
        <f>ROUND(BP21/BO21,0)</f>
        <v>318</v>
      </c>
      <c r="BR21" s="166">
        <f>MAX(BR11,BR16,BR20)</f>
        <v>478</v>
      </c>
      <c r="BS21" s="169">
        <f>IF(MIN(BS11,BS16,BS20)&gt;0,MIN(BS11,BS16,BS20),IF(BS11+BS16+BS20=MAX(BS11,BS16,BS20),MAX(BS11,BS16,BS20),BS11+BS16+BS20-MAX(BS11,BS16,BS20)))</f>
        <v>198</v>
      </c>
      <c r="BT21" s="168">
        <f>BT11+BT16+BT20</f>
        <v>178</v>
      </c>
      <c r="BU21" s="166">
        <f>BU11+BU16+BU20</f>
        <v>54340</v>
      </c>
      <c r="BV21" s="166">
        <f>ROUND(BU21/BT21,0)</f>
        <v>305</v>
      </c>
      <c r="BW21" s="166">
        <f>MAX(BW11,BW16,BW20)</f>
        <v>515</v>
      </c>
      <c r="BX21" s="169">
        <f>IF(MIN(BX11,BX16,BX20)&gt;0,MIN(BX11,BX16,BX20),IF(BX11+BX16+BX20=MAX(BX11,BX16,BX20),MAX(BX11,BX16,BX20),BX11+BX16+BX20-MAX(BX11,BX16,BX20)))</f>
        <v>197</v>
      </c>
      <c r="BY21" s="168">
        <f>BY11+BY16+BY20</f>
        <v>228</v>
      </c>
      <c r="BZ21" s="166">
        <f>BZ11+BZ16+BZ20</f>
        <v>29952.3</v>
      </c>
      <c r="CA21" s="166">
        <f>ROUND(BZ21/BY21,0)</f>
        <v>131</v>
      </c>
      <c r="CB21" s="166">
        <f>MAX(CB11,CB16,CB20)</f>
        <v>140</v>
      </c>
      <c r="CC21" s="169">
        <f>IF(MIN(CC11,CC16,CC20)&gt;0,MIN(CC11,CC16,CC20),IF(CC11+CC16+CC20=MAX(CC11,CC16,CC20),MAX(CC11,CC16,CC20),CC11+CC16+CC20-MAX(CC11,CC16,CC20)))</f>
        <v>121</v>
      </c>
      <c r="CD21" s="165"/>
      <c r="CE21" s="166"/>
      <c r="CF21" s="166"/>
      <c r="CG21" s="166"/>
      <c r="CH21" s="170"/>
      <c r="CJ21" s="26">
        <f t="shared" si="34"/>
        <v>43</v>
      </c>
      <c r="CK21" s="26">
        <f t="shared" si="35"/>
        <v>59</v>
      </c>
      <c r="CL21" s="26">
        <f t="shared" si="36"/>
        <v>1159</v>
      </c>
      <c r="CM21" s="26">
        <f t="shared" si="37"/>
        <v>522</v>
      </c>
      <c r="CN21" s="26">
        <f t="shared" si="38"/>
        <v>203</v>
      </c>
      <c r="CO21" s="26">
        <f t="shared" si="39"/>
        <v>117</v>
      </c>
      <c r="CP21" s="26">
        <f t="shared" si="40"/>
        <v>112</v>
      </c>
      <c r="CQ21" s="26">
        <f t="shared" si="41"/>
        <v>68</v>
      </c>
      <c r="CR21" s="26">
        <f t="shared" si="42"/>
        <v>83</v>
      </c>
      <c r="CS21" s="26">
        <f t="shared" si="43"/>
        <v>87</v>
      </c>
      <c r="CT21" s="26">
        <f t="shared" si="44"/>
        <v>231</v>
      </c>
      <c r="CU21" s="26">
        <f t="shared" si="45"/>
        <v>117</v>
      </c>
      <c r="CV21" s="26">
        <f t="shared" si="46"/>
        <v>265</v>
      </c>
      <c r="CW21" s="26">
        <f t="shared" si="47"/>
        <v>115</v>
      </c>
      <c r="CX21" s="26">
        <f t="shared" si="48"/>
        <v>195</v>
      </c>
      <c r="CY21" s="26">
        <f t="shared" si="49"/>
        <v>95</v>
      </c>
      <c r="CZ21" s="26">
        <f t="shared" si="50"/>
        <v>101</v>
      </c>
      <c r="DA21" s="26">
        <f t="shared" si="51"/>
        <v>51</v>
      </c>
      <c r="DB21" s="26">
        <f t="shared" si="52"/>
        <v>117</v>
      </c>
      <c r="DC21" s="26">
        <f t="shared" si="53"/>
        <v>63</v>
      </c>
      <c r="DD21" s="26">
        <f t="shared" si="54"/>
        <v>123</v>
      </c>
      <c r="DE21" s="26">
        <f t="shared" si="55"/>
        <v>71</v>
      </c>
      <c r="DF21" s="26">
        <f t="shared" si="56"/>
        <v>153</v>
      </c>
      <c r="DG21" s="26">
        <f t="shared" si="57"/>
        <v>97</v>
      </c>
      <c r="DH21" s="26">
        <f t="shared" si="58"/>
        <v>232</v>
      </c>
      <c r="DI21" s="26">
        <f t="shared" si="59"/>
        <v>94</v>
      </c>
      <c r="DJ21" s="26">
        <f t="shared" si="60"/>
        <v>160</v>
      </c>
      <c r="DK21" s="26">
        <f t="shared" si="61"/>
        <v>120</v>
      </c>
      <c r="DL21" s="26">
        <f t="shared" si="62"/>
        <v>210</v>
      </c>
      <c r="DM21" s="27">
        <f t="shared" si="63"/>
        <v>108</v>
      </c>
      <c r="DN21" s="27">
        <f t="shared" si="64"/>
        <v>9</v>
      </c>
      <c r="DO21" s="27">
        <f t="shared" si="65"/>
        <v>10</v>
      </c>
      <c r="DP21" s="27">
        <f t="shared" si="66"/>
        <v>0</v>
      </c>
      <c r="DQ21" s="27">
        <f t="shared" si="67"/>
        <v>0</v>
      </c>
    </row>
    <row r="22" ht="19.5" customHeight="1">
      <c r="B22" s="33">
        <f>COUNT(B17:B19,B12:B15,B6:B10)</f>
        <v>12</v>
      </c>
    </row>
    <row r="31" ht="19.5" customHeight="1">
      <c r="CB31" s="34"/>
    </row>
  </sheetData>
  <sheetProtection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1">
      <selection activeCell="T52" sqref="T52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4" width="5.59765625" style="36" bestFit="1" customWidth="1"/>
    <col min="15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5" width="5.59765625" style="36" bestFit="1" customWidth="1"/>
    <col min="26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13-(COUNT(B6:Z6)+COUNT(B26:Z26)+COUNT(B46:P46))/5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00" t="s">
        <v>21</v>
      </c>
      <c r="C3" s="200"/>
      <c r="D3" s="134"/>
      <c r="E3" s="134"/>
      <c r="F3" s="134"/>
      <c r="G3" s="200" t="s">
        <v>22</v>
      </c>
      <c r="H3" s="200"/>
      <c r="L3" s="197" t="s">
        <v>23</v>
      </c>
      <c r="M3" s="197"/>
      <c r="Q3" s="197" t="s">
        <v>24</v>
      </c>
      <c r="R3" s="197"/>
      <c r="V3" s="197" t="s">
        <v>25</v>
      </c>
      <c r="W3" s="197"/>
    </row>
    <row r="4" spans="1:26" ht="13.5">
      <c r="A4" s="37"/>
      <c r="B4" s="80" t="s">
        <v>82</v>
      </c>
      <c r="C4" s="38" t="s">
        <v>62</v>
      </c>
      <c r="D4" s="38" t="s">
        <v>51</v>
      </c>
      <c r="E4" s="38" t="s">
        <v>64</v>
      </c>
      <c r="F4" s="39" t="s">
        <v>20</v>
      </c>
      <c r="G4" s="80" t="s">
        <v>82</v>
      </c>
      <c r="H4" s="38" t="s">
        <v>62</v>
      </c>
      <c r="I4" s="38" t="s">
        <v>51</v>
      </c>
      <c r="J4" s="38" t="s">
        <v>64</v>
      </c>
      <c r="K4" s="39" t="s">
        <v>20</v>
      </c>
      <c r="L4" s="80" t="s">
        <v>82</v>
      </c>
      <c r="M4" s="38" t="s">
        <v>62</v>
      </c>
      <c r="N4" s="38" t="s">
        <v>51</v>
      </c>
      <c r="O4" s="38" t="s">
        <v>64</v>
      </c>
      <c r="P4" s="39" t="s">
        <v>20</v>
      </c>
      <c r="Q4" s="80" t="s">
        <v>82</v>
      </c>
      <c r="R4" s="38" t="s">
        <v>62</v>
      </c>
      <c r="S4" s="38" t="s">
        <v>51</v>
      </c>
      <c r="T4" s="38" t="s">
        <v>64</v>
      </c>
      <c r="U4" s="39" t="s">
        <v>20</v>
      </c>
      <c r="V4" s="85" t="s">
        <v>82</v>
      </c>
      <c r="W4" s="38" t="s">
        <v>62</v>
      </c>
      <c r="X4" s="38" t="s">
        <v>51</v>
      </c>
      <c r="Y4" s="38" t="s">
        <v>64</v>
      </c>
      <c r="Z4" s="40" t="s">
        <v>20</v>
      </c>
    </row>
    <row r="5" spans="1:26" ht="14.25" thickBot="1">
      <c r="A5" s="41"/>
      <c r="B5" s="81"/>
      <c r="C5" s="42"/>
      <c r="D5" s="42"/>
      <c r="E5" s="43"/>
      <c r="F5" s="44"/>
      <c r="G5" s="81" t="s">
        <v>83</v>
      </c>
      <c r="H5" s="42" t="s">
        <v>63</v>
      </c>
      <c r="I5" s="42"/>
      <c r="J5" s="43"/>
      <c r="K5" s="44"/>
      <c r="L5" s="81" t="s">
        <v>83</v>
      </c>
      <c r="M5" s="42" t="s">
        <v>63</v>
      </c>
      <c r="N5" s="42"/>
      <c r="O5" s="43"/>
      <c r="P5" s="44"/>
      <c r="Q5" s="81" t="s">
        <v>83</v>
      </c>
      <c r="R5" s="42" t="s">
        <v>63</v>
      </c>
      <c r="S5" s="42"/>
      <c r="T5" s="43"/>
      <c r="U5" s="44"/>
      <c r="V5" s="86" t="s">
        <v>83</v>
      </c>
      <c r="W5" s="42" t="s">
        <v>63</v>
      </c>
      <c r="X5" s="42"/>
      <c r="Y5" s="43"/>
      <c r="Z5" s="45"/>
    </row>
    <row r="6" spans="1:26" ht="14.25" thickTop="1">
      <c r="A6" s="46" t="s">
        <v>52</v>
      </c>
      <c r="B6" s="47">
        <v>11</v>
      </c>
      <c r="C6" s="48">
        <v>1884</v>
      </c>
      <c r="D6" s="49">
        <f>C6/B6</f>
        <v>171.27272727272728</v>
      </c>
      <c r="E6" s="50">
        <v>199</v>
      </c>
      <c r="F6" s="51">
        <v>148</v>
      </c>
      <c r="G6" s="52">
        <v>6</v>
      </c>
      <c r="H6" s="53">
        <v>991</v>
      </c>
      <c r="I6" s="49">
        <f>H6/G6</f>
        <v>165.16666666666666</v>
      </c>
      <c r="J6" s="53">
        <v>200</v>
      </c>
      <c r="K6" s="54">
        <v>148</v>
      </c>
      <c r="L6" s="52">
        <v>8</v>
      </c>
      <c r="M6" s="53">
        <v>1272</v>
      </c>
      <c r="N6" s="49">
        <f>M6/L6</f>
        <v>159</v>
      </c>
      <c r="O6" s="53">
        <v>180</v>
      </c>
      <c r="P6" s="54">
        <v>138</v>
      </c>
      <c r="Q6" s="52">
        <v>19</v>
      </c>
      <c r="R6" s="53">
        <v>2962</v>
      </c>
      <c r="S6" s="49">
        <f>R6/Q6</f>
        <v>155.89473684210526</v>
      </c>
      <c r="T6" s="53">
        <v>185</v>
      </c>
      <c r="U6" s="54">
        <v>138</v>
      </c>
      <c r="V6" s="87">
        <v>21</v>
      </c>
      <c r="W6" s="53">
        <v>3401</v>
      </c>
      <c r="X6" s="49">
        <f>W6/V6</f>
        <v>161.95238095238096</v>
      </c>
      <c r="Y6" s="53">
        <v>199</v>
      </c>
      <c r="Z6" s="55">
        <v>128</v>
      </c>
    </row>
    <row r="7" spans="1:26" ht="13.5">
      <c r="A7" s="56" t="s">
        <v>53</v>
      </c>
      <c r="B7" s="57">
        <v>14</v>
      </c>
      <c r="C7" s="58">
        <v>30040</v>
      </c>
      <c r="D7" s="59">
        <f aca="true" t="shared" si="0" ref="D7:D22">C7/B7</f>
        <v>2145.714285714286</v>
      </c>
      <c r="E7" s="60">
        <v>2380</v>
      </c>
      <c r="F7" s="61">
        <v>1880</v>
      </c>
      <c r="G7" s="62">
        <v>6</v>
      </c>
      <c r="H7" s="63">
        <v>12619</v>
      </c>
      <c r="I7" s="59">
        <f aca="true" t="shared" si="1" ref="I7:I22">H7/G7</f>
        <v>2103.1666666666665</v>
      </c>
      <c r="J7" s="63">
        <v>2310</v>
      </c>
      <c r="K7" s="64">
        <v>1880</v>
      </c>
      <c r="L7" s="62">
        <v>10</v>
      </c>
      <c r="M7" s="63">
        <v>19765</v>
      </c>
      <c r="N7" s="59">
        <f aca="true" t="shared" si="2" ref="N7:N22">M7/L7</f>
        <v>1976.5</v>
      </c>
      <c r="O7" s="63">
        <v>2380</v>
      </c>
      <c r="P7" s="64">
        <v>1680</v>
      </c>
      <c r="Q7" s="62">
        <v>19</v>
      </c>
      <c r="R7" s="63">
        <v>38340</v>
      </c>
      <c r="S7" s="59">
        <f aca="true" t="shared" si="3" ref="S7:S22">R7/Q7</f>
        <v>2017.8947368421052</v>
      </c>
      <c r="T7" s="63">
        <v>2380</v>
      </c>
      <c r="U7" s="64">
        <v>1580</v>
      </c>
      <c r="V7" s="88">
        <v>27</v>
      </c>
      <c r="W7" s="63">
        <v>54929</v>
      </c>
      <c r="X7" s="59">
        <f aca="true" t="shared" si="4" ref="X7:X22">W7/V7</f>
        <v>2034.4074074074074</v>
      </c>
      <c r="Y7" s="63">
        <v>2680</v>
      </c>
      <c r="Z7" s="65">
        <v>1680</v>
      </c>
    </row>
    <row r="8" spans="1:26" ht="13.5">
      <c r="A8" s="56" t="s">
        <v>72</v>
      </c>
      <c r="B8" s="57">
        <v>15</v>
      </c>
      <c r="C8" s="58">
        <v>4124</v>
      </c>
      <c r="D8" s="59">
        <f t="shared" si="0"/>
        <v>274.93333333333334</v>
      </c>
      <c r="E8" s="60">
        <v>365</v>
      </c>
      <c r="F8" s="61">
        <v>198</v>
      </c>
      <c r="G8" s="62">
        <v>4</v>
      </c>
      <c r="H8" s="63">
        <v>1123</v>
      </c>
      <c r="I8" s="59">
        <f t="shared" si="1"/>
        <v>280.75</v>
      </c>
      <c r="J8" s="63">
        <v>417</v>
      </c>
      <c r="K8" s="64">
        <v>228</v>
      </c>
      <c r="L8" s="62">
        <v>9</v>
      </c>
      <c r="M8" s="63">
        <v>2283</v>
      </c>
      <c r="N8" s="59">
        <f t="shared" si="2"/>
        <v>253.66666666666666</v>
      </c>
      <c r="O8" s="63">
        <v>399</v>
      </c>
      <c r="P8" s="64">
        <v>198</v>
      </c>
      <c r="Q8" s="62">
        <v>18</v>
      </c>
      <c r="R8" s="63">
        <v>5364</v>
      </c>
      <c r="S8" s="59">
        <f t="shared" si="3"/>
        <v>298</v>
      </c>
      <c r="T8" s="63">
        <v>428</v>
      </c>
      <c r="U8" s="64">
        <v>198</v>
      </c>
      <c r="V8" s="88">
        <v>23</v>
      </c>
      <c r="W8" s="63">
        <v>6897</v>
      </c>
      <c r="X8" s="59">
        <f t="shared" si="4"/>
        <v>299.8695652173913</v>
      </c>
      <c r="Y8" s="63">
        <v>470</v>
      </c>
      <c r="Z8" s="65">
        <v>188</v>
      </c>
    </row>
    <row r="9" spans="1:26" ht="13.5">
      <c r="A9" s="56" t="s">
        <v>73</v>
      </c>
      <c r="B9" s="57">
        <v>12</v>
      </c>
      <c r="C9" s="58">
        <v>2959</v>
      </c>
      <c r="D9" s="59">
        <f t="shared" si="0"/>
        <v>246.58333333333334</v>
      </c>
      <c r="E9" s="60">
        <v>288</v>
      </c>
      <c r="F9" s="61">
        <v>198</v>
      </c>
      <c r="G9" s="62">
        <v>6</v>
      </c>
      <c r="H9" s="63">
        <v>1455</v>
      </c>
      <c r="I9" s="59">
        <f t="shared" si="1"/>
        <v>242.5</v>
      </c>
      <c r="J9" s="63">
        <v>313</v>
      </c>
      <c r="K9" s="64">
        <v>198</v>
      </c>
      <c r="L9" s="62">
        <v>10</v>
      </c>
      <c r="M9" s="63">
        <v>2349</v>
      </c>
      <c r="N9" s="59">
        <f t="shared" si="2"/>
        <v>234.9</v>
      </c>
      <c r="O9" s="63">
        <v>298</v>
      </c>
      <c r="P9" s="64">
        <v>198</v>
      </c>
      <c r="Q9" s="62">
        <v>20</v>
      </c>
      <c r="R9" s="63">
        <v>4469</v>
      </c>
      <c r="S9" s="59">
        <f t="shared" si="3"/>
        <v>223.45</v>
      </c>
      <c r="T9" s="63">
        <v>258</v>
      </c>
      <c r="U9" s="64">
        <v>197</v>
      </c>
      <c r="V9" s="88">
        <v>24</v>
      </c>
      <c r="W9" s="63">
        <v>5499</v>
      </c>
      <c r="X9" s="59">
        <f t="shared" si="4"/>
        <v>229.125</v>
      </c>
      <c r="Y9" s="63">
        <v>301</v>
      </c>
      <c r="Z9" s="65">
        <v>178</v>
      </c>
    </row>
    <row r="10" spans="1:26" ht="13.5">
      <c r="A10" s="56" t="s">
        <v>54</v>
      </c>
      <c r="B10" s="57">
        <v>15</v>
      </c>
      <c r="C10" s="58">
        <v>3018</v>
      </c>
      <c r="D10" s="59">
        <f t="shared" si="0"/>
        <v>201.2</v>
      </c>
      <c r="E10" s="60">
        <v>248</v>
      </c>
      <c r="F10" s="61">
        <v>168</v>
      </c>
      <c r="G10" s="62">
        <v>6</v>
      </c>
      <c r="H10" s="63">
        <v>1148</v>
      </c>
      <c r="I10" s="59">
        <f t="shared" si="1"/>
        <v>191.33333333333334</v>
      </c>
      <c r="J10" s="63">
        <v>228</v>
      </c>
      <c r="K10" s="64">
        <v>128</v>
      </c>
      <c r="L10" s="62">
        <v>10</v>
      </c>
      <c r="M10" s="63">
        <v>1833</v>
      </c>
      <c r="N10" s="59">
        <f t="shared" si="2"/>
        <v>183.3</v>
      </c>
      <c r="O10" s="63">
        <v>232</v>
      </c>
      <c r="P10" s="64">
        <v>128</v>
      </c>
      <c r="Q10" s="62">
        <v>20</v>
      </c>
      <c r="R10" s="63">
        <v>3678</v>
      </c>
      <c r="S10" s="59">
        <f t="shared" si="3"/>
        <v>183.9</v>
      </c>
      <c r="T10" s="63">
        <v>238</v>
      </c>
      <c r="U10" s="64">
        <v>156</v>
      </c>
      <c r="V10" s="88">
        <v>28</v>
      </c>
      <c r="W10" s="63">
        <v>5417</v>
      </c>
      <c r="X10" s="59">
        <f t="shared" si="4"/>
        <v>193.46428571428572</v>
      </c>
      <c r="Y10" s="63">
        <v>240</v>
      </c>
      <c r="Z10" s="65">
        <v>128</v>
      </c>
    </row>
    <row r="11" spans="1:26" ht="13.5">
      <c r="A11" s="56" t="s">
        <v>74</v>
      </c>
      <c r="B11" s="57">
        <v>15</v>
      </c>
      <c r="C11" s="58">
        <v>3974</v>
      </c>
      <c r="D11" s="59">
        <f t="shared" si="0"/>
        <v>264.93333333333334</v>
      </c>
      <c r="E11" s="60">
        <v>390</v>
      </c>
      <c r="F11" s="61">
        <v>208</v>
      </c>
      <c r="G11" s="62">
        <v>6</v>
      </c>
      <c r="H11" s="63">
        <v>1573</v>
      </c>
      <c r="I11" s="59">
        <f t="shared" si="1"/>
        <v>262.1666666666667</v>
      </c>
      <c r="J11" s="63">
        <v>336</v>
      </c>
      <c r="K11" s="64">
        <v>198</v>
      </c>
      <c r="L11" s="62">
        <v>7</v>
      </c>
      <c r="M11" s="63">
        <v>1637</v>
      </c>
      <c r="N11" s="59">
        <f t="shared" si="2"/>
        <v>233.85714285714286</v>
      </c>
      <c r="O11" s="63">
        <v>249</v>
      </c>
      <c r="P11" s="64">
        <v>198</v>
      </c>
      <c r="Q11" s="62">
        <v>19</v>
      </c>
      <c r="R11" s="63">
        <v>4815</v>
      </c>
      <c r="S11" s="59">
        <f t="shared" si="3"/>
        <v>253.42105263157896</v>
      </c>
      <c r="T11" s="63">
        <v>458</v>
      </c>
      <c r="U11" s="64">
        <v>148</v>
      </c>
      <c r="V11" s="88">
        <v>28</v>
      </c>
      <c r="W11" s="63">
        <v>7885</v>
      </c>
      <c r="X11" s="59">
        <f t="shared" si="4"/>
        <v>281.60714285714283</v>
      </c>
      <c r="Y11" s="63">
        <v>380</v>
      </c>
      <c r="Z11" s="65">
        <v>198</v>
      </c>
    </row>
    <row r="12" spans="1:26" ht="13.5">
      <c r="A12" s="56" t="s">
        <v>55</v>
      </c>
      <c r="B12" s="57">
        <v>12</v>
      </c>
      <c r="C12" s="58">
        <v>4296</v>
      </c>
      <c r="D12" s="59">
        <f t="shared" si="0"/>
        <v>358</v>
      </c>
      <c r="E12" s="60">
        <v>445</v>
      </c>
      <c r="F12" s="61">
        <v>199</v>
      </c>
      <c r="G12" s="62">
        <v>6</v>
      </c>
      <c r="H12" s="63">
        <v>1855</v>
      </c>
      <c r="I12" s="59">
        <f t="shared" si="1"/>
        <v>309.1666666666667</v>
      </c>
      <c r="J12" s="63">
        <v>398</v>
      </c>
      <c r="K12" s="64">
        <v>198</v>
      </c>
      <c r="L12" s="62">
        <v>9</v>
      </c>
      <c r="M12" s="63">
        <v>2842</v>
      </c>
      <c r="N12" s="59">
        <f t="shared" si="2"/>
        <v>315.77777777777777</v>
      </c>
      <c r="O12" s="63">
        <v>578</v>
      </c>
      <c r="P12" s="64">
        <v>198</v>
      </c>
      <c r="Q12" s="62">
        <v>19</v>
      </c>
      <c r="R12" s="63">
        <v>6309</v>
      </c>
      <c r="S12" s="59">
        <f t="shared" si="3"/>
        <v>332.05263157894734</v>
      </c>
      <c r="T12" s="63">
        <v>448</v>
      </c>
      <c r="U12" s="64">
        <v>238</v>
      </c>
      <c r="V12" s="88">
        <v>25</v>
      </c>
      <c r="W12" s="63">
        <v>7828</v>
      </c>
      <c r="X12" s="59">
        <f t="shared" si="4"/>
        <v>313.12</v>
      </c>
      <c r="Y12" s="63">
        <v>498</v>
      </c>
      <c r="Z12" s="65">
        <v>227</v>
      </c>
    </row>
    <row r="13" spans="1:26" ht="13.5">
      <c r="A13" s="56" t="s">
        <v>75</v>
      </c>
      <c r="B13" s="57">
        <v>15</v>
      </c>
      <c r="C13" s="58">
        <v>4421</v>
      </c>
      <c r="D13" s="59">
        <f t="shared" si="0"/>
        <v>294.73333333333335</v>
      </c>
      <c r="E13" s="60">
        <v>410</v>
      </c>
      <c r="F13" s="61">
        <v>198</v>
      </c>
      <c r="G13" s="62">
        <v>4</v>
      </c>
      <c r="H13" s="63">
        <v>1153</v>
      </c>
      <c r="I13" s="59">
        <f t="shared" si="1"/>
        <v>288.25</v>
      </c>
      <c r="J13" s="63">
        <v>357</v>
      </c>
      <c r="K13" s="64">
        <v>248</v>
      </c>
      <c r="L13" s="62">
        <v>9</v>
      </c>
      <c r="M13" s="63">
        <v>2207</v>
      </c>
      <c r="N13" s="59">
        <f t="shared" si="2"/>
        <v>245.22222222222223</v>
      </c>
      <c r="O13" s="63">
        <v>296</v>
      </c>
      <c r="P13" s="64">
        <v>198</v>
      </c>
      <c r="Q13" s="62">
        <v>18</v>
      </c>
      <c r="R13" s="63">
        <v>4795</v>
      </c>
      <c r="S13" s="59">
        <f t="shared" si="3"/>
        <v>266.3888888888889</v>
      </c>
      <c r="T13" s="63">
        <v>368</v>
      </c>
      <c r="U13" s="64">
        <v>218</v>
      </c>
      <c r="V13" s="88">
        <v>27</v>
      </c>
      <c r="W13" s="63">
        <v>7980</v>
      </c>
      <c r="X13" s="59">
        <f t="shared" si="4"/>
        <v>295.55555555555554</v>
      </c>
      <c r="Y13" s="63">
        <v>444</v>
      </c>
      <c r="Z13" s="65">
        <v>218</v>
      </c>
    </row>
    <row r="14" spans="1:26" ht="13.5">
      <c r="A14" s="56" t="s">
        <v>76</v>
      </c>
      <c r="B14" s="57">
        <v>12</v>
      </c>
      <c r="C14" s="58">
        <v>2219</v>
      </c>
      <c r="D14" s="59">
        <f t="shared" si="0"/>
        <v>184.91666666666666</v>
      </c>
      <c r="E14" s="60">
        <v>248</v>
      </c>
      <c r="F14" s="61">
        <v>158</v>
      </c>
      <c r="G14" s="62">
        <v>6</v>
      </c>
      <c r="H14" s="63">
        <v>1019</v>
      </c>
      <c r="I14" s="59">
        <f t="shared" si="1"/>
        <v>169.83333333333334</v>
      </c>
      <c r="J14" s="63">
        <v>210</v>
      </c>
      <c r="K14" s="64">
        <v>128</v>
      </c>
      <c r="L14" s="62">
        <v>10</v>
      </c>
      <c r="M14" s="63">
        <v>1528</v>
      </c>
      <c r="N14" s="59">
        <f t="shared" si="2"/>
        <v>152.8</v>
      </c>
      <c r="O14" s="63">
        <v>196</v>
      </c>
      <c r="P14" s="64">
        <v>108</v>
      </c>
      <c r="Q14" s="62">
        <v>20</v>
      </c>
      <c r="R14" s="63">
        <v>3127</v>
      </c>
      <c r="S14" s="59">
        <f t="shared" si="3"/>
        <v>156.35</v>
      </c>
      <c r="T14" s="63">
        <v>186</v>
      </c>
      <c r="U14" s="64">
        <v>128</v>
      </c>
      <c r="V14" s="88">
        <v>22</v>
      </c>
      <c r="W14" s="63">
        <v>3613</v>
      </c>
      <c r="X14" s="59">
        <f t="shared" si="4"/>
        <v>164.22727272727272</v>
      </c>
      <c r="Y14" s="63">
        <v>260</v>
      </c>
      <c r="Z14" s="65">
        <v>128</v>
      </c>
    </row>
    <row r="15" spans="1:26" ht="13.5">
      <c r="A15" s="56" t="s">
        <v>56</v>
      </c>
      <c r="B15" s="57">
        <v>15</v>
      </c>
      <c r="C15" s="58">
        <v>3134</v>
      </c>
      <c r="D15" s="59">
        <f t="shared" si="0"/>
        <v>208.93333333333334</v>
      </c>
      <c r="E15" s="60">
        <v>270</v>
      </c>
      <c r="F15" s="61">
        <v>178</v>
      </c>
      <c r="G15" s="62">
        <v>6</v>
      </c>
      <c r="H15" s="63">
        <v>1142</v>
      </c>
      <c r="I15" s="59">
        <f t="shared" si="1"/>
        <v>190.33333333333334</v>
      </c>
      <c r="J15" s="63">
        <v>248</v>
      </c>
      <c r="K15" s="64">
        <v>158</v>
      </c>
      <c r="L15" s="62">
        <v>10</v>
      </c>
      <c r="M15" s="63">
        <v>1934</v>
      </c>
      <c r="N15" s="59">
        <f t="shared" si="2"/>
        <v>193.4</v>
      </c>
      <c r="O15" s="63">
        <v>248</v>
      </c>
      <c r="P15" s="64">
        <v>155</v>
      </c>
      <c r="Q15" s="62">
        <v>20</v>
      </c>
      <c r="R15" s="63">
        <v>3591</v>
      </c>
      <c r="S15" s="59">
        <f t="shared" si="3"/>
        <v>179.55</v>
      </c>
      <c r="T15" s="63">
        <v>218</v>
      </c>
      <c r="U15" s="64">
        <v>158</v>
      </c>
      <c r="V15" s="88">
        <v>28</v>
      </c>
      <c r="W15" s="63">
        <v>5340</v>
      </c>
      <c r="X15" s="59">
        <f t="shared" si="4"/>
        <v>190.71428571428572</v>
      </c>
      <c r="Y15" s="63">
        <v>298</v>
      </c>
      <c r="Z15" s="65">
        <v>148</v>
      </c>
    </row>
    <row r="16" spans="1:26" ht="13.5">
      <c r="A16" s="56" t="s">
        <v>57</v>
      </c>
      <c r="B16" s="57">
        <v>10</v>
      </c>
      <c r="C16" s="58">
        <v>1490</v>
      </c>
      <c r="D16" s="59">
        <f t="shared" si="0"/>
        <v>149</v>
      </c>
      <c r="E16" s="60">
        <v>198</v>
      </c>
      <c r="F16" s="61">
        <v>98</v>
      </c>
      <c r="G16" s="62">
        <v>6</v>
      </c>
      <c r="H16" s="63">
        <v>867</v>
      </c>
      <c r="I16" s="59">
        <f t="shared" si="1"/>
        <v>144.5</v>
      </c>
      <c r="J16" s="63">
        <v>180</v>
      </c>
      <c r="K16" s="64">
        <v>98</v>
      </c>
      <c r="L16" s="62">
        <v>9</v>
      </c>
      <c r="M16" s="63">
        <v>1301</v>
      </c>
      <c r="N16" s="59">
        <f t="shared" si="2"/>
        <v>144.55555555555554</v>
      </c>
      <c r="O16" s="63">
        <v>198</v>
      </c>
      <c r="P16" s="64">
        <v>88</v>
      </c>
      <c r="Q16" s="62">
        <v>19</v>
      </c>
      <c r="R16" s="63">
        <v>2911</v>
      </c>
      <c r="S16" s="59">
        <f t="shared" si="3"/>
        <v>153.21052631578948</v>
      </c>
      <c r="T16" s="63">
        <v>228</v>
      </c>
      <c r="U16" s="64">
        <v>99</v>
      </c>
      <c r="V16" s="88">
        <v>21</v>
      </c>
      <c r="W16" s="63">
        <v>2996</v>
      </c>
      <c r="X16" s="59">
        <f t="shared" si="4"/>
        <v>142.66666666666666</v>
      </c>
      <c r="Y16" s="63">
        <v>208</v>
      </c>
      <c r="Z16" s="65">
        <v>88</v>
      </c>
    </row>
    <row r="17" spans="1:26" ht="13.5">
      <c r="A17" s="56" t="s">
        <v>58</v>
      </c>
      <c r="B17" s="57">
        <v>14</v>
      </c>
      <c r="C17" s="58">
        <v>2832</v>
      </c>
      <c r="D17" s="59">
        <f t="shared" si="0"/>
        <v>202.28571428571428</v>
      </c>
      <c r="E17" s="60">
        <v>245</v>
      </c>
      <c r="F17" s="61">
        <v>168</v>
      </c>
      <c r="G17" s="62">
        <v>6</v>
      </c>
      <c r="H17" s="63">
        <v>1195</v>
      </c>
      <c r="I17" s="59">
        <f t="shared" si="1"/>
        <v>199.16666666666666</v>
      </c>
      <c r="J17" s="63">
        <v>208</v>
      </c>
      <c r="K17" s="64">
        <v>188</v>
      </c>
      <c r="L17" s="62">
        <v>10</v>
      </c>
      <c r="M17" s="63">
        <v>1884</v>
      </c>
      <c r="N17" s="59">
        <f t="shared" si="2"/>
        <v>188.4</v>
      </c>
      <c r="O17" s="63">
        <v>228</v>
      </c>
      <c r="P17" s="64">
        <v>138</v>
      </c>
      <c r="Q17" s="62">
        <v>19</v>
      </c>
      <c r="R17" s="63">
        <v>4042</v>
      </c>
      <c r="S17" s="59">
        <f t="shared" si="3"/>
        <v>212.73684210526315</v>
      </c>
      <c r="T17" s="63">
        <v>348</v>
      </c>
      <c r="U17" s="64">
        <v>138</v>
      </c>
      <c r="V17" s="88">
        <v>25</v>
      </c>
      <c r="W17" s="63">
        <v>5058</v>
      </c>
      <c r="X17" s="59">
        <f t="shared" si="4"/>
        <v>202.32</v>
      </c>
      <c r="Y17" s="63">
        <v>228</v>
      </c>
      <c r="Z17" s="65">
        <v>152</v>
      </c>
    </row>
    <row r="18" spans="1:26" ht="13.5">
      <c r="A18" s="56" t="s">
        <v>59</v>
      </c>
      <c r="B18" s="57">
        <v>14</v>
      </c>
      <c r="C18" s="58">
        <v>2384</v>
      </c>
      <c r="D18" s="59">
        <f t="shared" si="0"/>
        <v>170.28571428571428</v>
      </c>
      <c r="E18" s="60">
        <v>198</v>
      </c>
      <c r="F18" s="61">
        <v>108</v>
      </c>
      <c r="G18" s="62">
        <v>6</v>
      </c>
      <c r="H18" s="63">
        <v>989</v>
      </c>
      <c r="I18" s="59">
        <f t="shared" si="1"/>
        <v>164.83333333333334</v>
      </c>
      <c r="J18" s="63">
        <v>187</v>
      </c>
      <c r="K18" s="64">
        <v>130</v>
      </c>
      <c r="L18" s="62">
        <v>10</v>
      </c>
      <c r="M18" s="63">
        <v>1715</v>
      </c>
      <c r="N18" s="59">
        <f t="shared" si="2"/>
        <v>171.5</v>
      </c>
      <c r="O18" s="63">
        <v>228</v>
      </c>
      <c r="P18" s="64">
        <v>138</v>
      </c>
      <c r="Q18" s="62">
        <v>18</v>
      </c>
      <c r="R18" s="63">
        <v>2808</v>
      </c>
      <c r="S18" s="59">
        <f t="shared" si="3"/>
        <v>156</v>
      </c>
      <c r="T18" s="63">
        <v>198</v>
      </c>
      <c r="U18" s="64">
        <v>118</v>
      </c>
      <c r="V18" s="88">
        <v>26</v>
      </c>
      <c r="W18" s="63">
        <v>4586</v>
      </c>
      <c r="X18" s="59">
        <f t="shared" si="4"/>
        <v>176.3846153846154</v>
      </c>
      <c r="Y18" s="63">
        <v>298</v>
      </c>
      <c r="Z18" s="65">
        <v>128</v>
      </c>
    </row>
    <row r="19" spans="1:26" ht="13.5">
      <c r="A19" s="66" t="s">
        <v>77</v>
      </c>
      <c r="B19" s="57">
        <v>15</v>
      </c>
      <c r="C19" s="58">
        <v>5080</v>
      </c>
      <c r="D19" s="59">
        <f t="shared" si="0"/>
        <v>338.6666666666667</v>
      </c>
      <c r="E19" s="60">
        <v>400</v>
      </c>
      <c r="F19" s="61">
        <v>228</v>
      </c>
      <c r="G19" s="62">
        <v>6</v>
      </c>
      <c r="H19" s="63">
        <v>1842</v>
      </c>
      <c r="I19" s="59">
        <f t="shared" si="1"/>
        <v>307</v>
      </c>
      <c r="J19" s="63">
        <v>478</v>
      </c>
      <c r="K19" s="64">
        <v>228</v>
      </c>
      <c r="L19" s="62">
        <v>10</v>
      </c>
      <c r="M19" s="63">
        <v>3126</v>
      </c>
      <c r="N19" s="59">
        <f t="shared" si="2"/>
        <v>312.6</v>
      </c>
      <c r="O19" s="63">
        <v>388</v>
      </c>
      <c r="P19" s="64">
        <v>268</v>
      </c>
      <c r="Q19" s="62">
        <v>19</v>
      </c>
      <c r="R19" s="63">
        <v>6018</v>
      </c>
      <c r="S19" s="59">
        <f t="shared" si="3"/>
        <v>316.7368421052632</v>
      </c>
      <c r="T19" s="63">
        <v>448</v>
      </c>
      <c r="U19" s="64">
        <v>219</v>
      </c>
      <c r="V19" s="88">
        <v>28</v>
      </c>
      <c r="W19" s="63">
        <v>9066</v>
      </c>
      <c r="X19" s="59">
        <f t="shared" si="4"/>
        <v>323.7857142857143</v>
      </c>
      <c r="Y19" s="63">
        <v>468</v>
      </c>
      <c r="Z19" s="65">
        <v>198</v>
      </c>
    </row>
    <row r="20" spans="1:26" ht="13.5">
      <c r="A20" s="67" t="s">
        <v>78</v>
      </c>
      <c r="B20" s="57">
        <v>11</v>
      </c>
      <c r="C20" s="58">
        <v>3496</v>
      </c>
      <c r="D20" s="59">
        <f t="shared" si="0"/>
        <v>317.8181818181818</v>
      </c>
      <c r="E20" s="60">
        <v>400</v>
      </c>
      <c r="F20" s="61">
        <v>228</v>
      </c>
      <c r="G20" s="62">
        <v>6</v>
      </c>
      <c r="H20" s="63">
        <v>1912</v>
      </c>
      <c r="I20" s="59">
        <f t="shared" si="1"/>
        <v>318.6666666666667</v>
      </c>
      <c r="J20" s="63">
        <v>480</v>
      </c>
      <c r="K20" s="64">
        <v>198</v>
      </c>
      <c r="L20" s="62">
        <v>6</v>
      </c>
      <c r="M20" s="63">
        <v>1648</v>
      </c>
      <c r="N20" s="59">
        <f t="shared" si="2"/>
        <v>274.6666666666667</v>
      </c>
      <c r="O20" s="63">
        <v>348</v>
      </c>
      <c r="P20" s="64">
        <v>238</v>
      </c>
      <c r="Q20" s="62">
        <v>14</v>
      </c>
      <c r="R20" s="63">
        <v>4646</v>
      </c>
      <c r="S20" s="59">
        <f t="shared" si="3"/>
        <v>331.85714285714283</v>
      </c>
      <c r="T20" s="63">
        <v>458</v>
      </c>
      <c r="U20" s="64">
        <v>198</v>
      </c>
      <c r="V20" s="88">
        <v>18</v>
      </c>
      <c r="W20" s="63">
        <v>5652</v>
      </c>
      <c r="X20" s="59">
        <f t="shared" si="4"/>
        <v>314</v>
      </c>
      <c r="Y20" s="63">
        <v>480</v>
      </c>
      <c r="Z20" s="65">
        <v>240</v>
      </c>
    </row>
    <row r="21" spans="1:26" ht="13.5">
      <c r="A21" s="67" t="s">
        <v>79</v>
      </c>
      <c r="B21" s="57">
        <v>8</v>
      </c>
      <c r="C21" s="58">
        <v>1067</v>
      </c>
      <c r="D21" s="59">
        <f t="shared" si="0"/>
        <v>133.375</v>
      </c>
      <c r="E21" s="60">
        <v>136</v>
      </c>
      <c r="F21" s="61">
        <v>127</v>
      </c>
      <c r="G21" s="62">
        <v>6</v>
      </c>
      <c r="H21" s="63">
        <v>816</v>
      </c>
      <c r="I21" s="59">
        <f t="shared" si="1"/>
        <v>136</v>
      </c>
      <c r="J21" s="63">
        <v>137</v>
      </c>
      <c r="K21" s="64">
        <v>135</v>
      </c>
      <c r="L21" s="62">
        <v>10</v>
      </c>
      <c r="M21" s="63">
        <v>1303</v>
      </c>
      <c r="N21" s="59">
        <f t="shared" si="2"/>
        <v>130.3</v>
      </c>
      <c r="O21" s="63">
        <v>135</v>
      </c>
      <c r="P21" s="64">
        <v>125</v>
      </c>
      <c r="Q21" s="62">
        <v>20</v>
      </c>
      <c r="R21" s="63">
        <v>2637</v>
      </c>
      <c r="S21" s="59">
        <f t="shared" si="3"/>
        <v>131.85</v>
      </c>
      <c r="T21" s="63">
        <v>139</v>
      </c>
      <c r="U21" s="64">
        <v>124</v>
      </c>
      <c r="V21" s="88">
        <v>29</v>
      </c>
      <c r="W21" s="63">
        <v>3779</v>
      </c>
      <c r="X21" s="59">
        <f t="shared" si="4"/>
        <v>130.31034482758622</v>
      </c>
      <c r="Y21" s="63">
        <v>134</v>
      </c>
      <c r="Z21" s="65">
        <v>126</v>
      </c>
    </row>
    <row r="22" spans="1:26" ht="14.25" thickBot="1">
      <c r="A22" s="68" t="s">
        <v>60</v>
      </c>
      <c r="B22" s="69"/>
      <c r="C22" s="70"/>
      <c r="D22" s="71" t="e">
        <f t="shared" si="0"/>
        <v>#DIV/0!</v>
      </c>
      <c r="E22" s="72"/>
      <c r="F22" s="73"/>
      <c r="G22" s="74"/>
      <c r="H22" s="75"/>
      <c r="I22" s="71" t="e">
        <f t="shared" si="1"/>
        <v>#DIV/0!</v>
      </c>
      <c r="J22" s="75"/>
      <c r="K22" s="76"/>
      <c r="L22" s="74"/>
      <c r="M22" s="75"/>
      <c r="N22" s="71" t="e">
        <f t="shared" si="2"/>
        <v>#DIV/0!</v>
      </c>
      <c r="O22" s="75"/>
      <c r="P22" s="76"/>
      <c r="Q22" s="74"/>
      <c r="R22" s="75"/>
      <c r="S22" s="71" t="e">
        <f t="shared" si="3"/>
        <v>#DIV/0!</v>
      </c>
      <c r="T22" s="75"/>
      <c r="U22" s="76"/>
      <c r="V22" s="89"/>
      <c r="W22" s="90"/>
      <c r="X22" s="91" t="e">
        <f t="shared" si="4"/>
        <v>#DIV/0!</v>
      </c>
      <c r="Y22" s="90"/>
      <c r="Z22" s="92"/>
    </row>
    <row r="23" spans="2:26" ht="14.25" thickBot="1">
      <c r="B23" s="196" t="s">
        <v>28</v>
      </c>
      <c r="C23" s="196"/>
      <c r="G23" s="196" t="s">
        <v>29</v>
      </c>
      <c r="H23" s="196"/>
      <c r="L23" s="196" t="s">
        <v>30</v>
      </c>
      <c r="M23" s="196"/>
      <c r="Q23" s="196" t="s">
        <v>31</v>
      </c>
      <c r="R23" s="196"/>
      <c r="V23" s="198" t="s">
        <v>26</v>
      </c>
      <c r="W23" s="199"/>
      <c r="X23" s="78"/>
      <c r="Y23" s="78"/>
      <c r="Z23" s="79"/>
    </row>
    <row r="24" spans="1:26" ht="13.5">
      <c r="A24" s="37"/>
      <c r="B24" s="80" t="s">
        <v>84</v>
      </c>
      <c r="C24" s="38" t="s">
        <v>62</v>
      </c>
      <c r="D24" s="38" t="s">
        <v>51</v>
      </c>
      <c r="E24" s="38" t="s">
        <v>64</v>
      </c>
      <c r="F24" s="39" t="s">
        <v>20</v>
      </c>
      <c r="G24" s="80" t="s">
        <v>84</v>
      </c>
      <c r="H24" s="38" t="s">
        <v>62</v>
      </c>
      <c r="I24" s="38" t="s">
        <v>51</v>
      </c>
      <c r="J24" s="38" t="s">
        <v>64</v>
      </c>
      <c r="K24" s="39" t="s">
        <v>20</v>
      </c>
      <c r="L24" s="80" t="s">
        <v>84</v>
      </c>
      <c r="M24" s="38" t="s">
        <v>62</v>
      </c>
      <c r="N24" s="38" t="s">
        <v>51</v>
      </c>
      <c r="O24" s="38" t="s">
        <v>64</v>
      </c>
      <c r="P24" s="39" t="s">
        <v>20</v>
      </c>
      <c r="Q24" s="80" t="s">
        <v>84</v>
      </c>
      <c r="R24" s="38" t="s">
        <v>62</v>
      </c>
      <c r="S24" s="38" t="s">
        <v>51</v>
      </c>
      <c r="T24" s="38" t="s">
        <v>64</v>
      </c>
      <c r="U24" s="40" t="s">
        <v>20</v>
      </c>
      <c r="V24" s="82" t="s">
        <v>82</v>
      </c>
      <c r="W24" s="83" t="s">
        <v>62</v>
      </c>
      <c r="X24" s="83" t="s">
        <v>51</v>
      </c>
      <c r="Y24" s="83" t="s">
        <v>64</v>
      </c>
      <c r="Z24" s="84" t="s">
        <v>20</v>
      </c>
    </row>
    <row r="25" spans="1:26" ht="14.25" thickBot="1">
      <c r="A25" s="41"/>
      <c r="B25" s="81" t="s">
        <v>83</v>
      </c>
      <c r="C25" s="42" t="s">
        <v>63</v>
      </c>
      <c r="D25" s="42"/>
      <c r="E25" s="43"/>
      <c r="F25" s="44"/>
      <c r="G25" s="81" t="s">
        <v>83</v>
      </c>
      <c r="H25" s="42" t="s">
        <v>63</v>
      </c>
      <c r="I25" s="42"/>
      <c r="J25" s="43"/>
      <c r="K25" s="44"/>
      <c r="L25" s="81" t="s">
        <v>83</v>
      </c>
      <c r="M25" s="42" t="s">
        <v>63</v>
      </c>
      <c r="N25" s="42"/>
      <c r="O25" s="43"/>
      <c r="P25" s="44"/>
      <c r="Q25" s="81" t="s">
        <v>83</v>
      </c>
      <c r="R25" s="42" t="s">
        <v>63</v>
      </c>
      <c r="S25" s="42"/>
      <c r="T25" s="43"/>
      <c r="U25" s="45"/>
      <c r="V25" s="81" t="s">
        <v>83</v>
      </c>
      <c r="W25" s="42" t="s">
        <v>63</v>
      </c>
      <c r="X25" s="42"/>
      <c r="Y25" s="43"/>
      <c r="Z25" s="45"/>
    </row>
    <row r="26" spans="1:26" ht="14.25" thickTop="1">
      <c r="A26" s="46" t="s">
        <v>52</v>
      </c>
      <c r="B26" s="47">
        <v>30</v>
      </c>
      <c r="C26" s="48">
        <v>4763</v>
      </c>
      <c r="D26" s="49">
        <f>C26/B26</f>
        <v>158.76666666666668</v>
      </c>
      <c r="E26" s="50">
        <v>200</v>
      </c>
      <c r="F26" s="51">
        <v>127</v>
      </c>
      <c r="G26" s="52">
        <v>17</v>
      </c>
      <c r="H26" s="53">
        <v>2576</v>
      </c>
      <c r="I26" s="49">
        <f>H26/G26</f>
        <v>151.52941176470588</v>
      </c>
      <c r="J26" s="53">
        <v>168</v>
      </c>
      <c r="K26" s="54">
        <v>138</v>
      </c>
      <c r="L26" s="52">
        <v>19</v>
      </c>
      <c r="M26" s="53">
        <v>2934</v>
      </c>
      <c r="N26" s="49">
        <f>M26/L26</f>
        <v>154.42105263157896</v>
      </c>
      <c r="O26" s="53">
        <v>190</v>
      </c>
      <c r="P26" s="54">
        <v>128</v>
      </c>
      <c r="Q26" s="52">
        <v>14</v>
      </c>
      <c r="R26" s="53">
        <v>2167</v>
      </c>
      <c r="S26" s="49">
        <f>R26/Q26</f>
        <v>154.78571428571428</v>
      </c>
      <c r="T26" s="53">
        <v>178</v>
      </c>
      <c r="U26" s="55">
        <v>98</v>
      </c>
      <c r="V26" s="52">
        <v>17</v>
      </c>
      <c r="W26" s="53">
        <v>2592</v>
      </c>
      <c r="X26" s="49">
        <f>W26/V26</f>
        <v>152.47058823529412</v>
      </c>
      <c r="Y26" s="53">
        <v>194</v>
      </c>
      <c r="Z26" s="55">
        <v>138</v>
      </c>
    </row>
    <row r="27" spans="1:26" ht="13.5">
      <c r="A27" s="56" t="s">
        <v>53</v>
      </c>
      <c r="B27" s="57">
        <v>29</v>
      </c>
      <c r="C27" s="58">
        <v>58242</v>
      </c>
      <c r="D27" s="59">
        <f aca="true" t="shared" si="5" ref="D27:D42">C27/B27</f>
        <v>2008.344827586207</v>
      </c>
      <c r="E27" s="60">
        <v>2480</v>
      </c>
      <c r="F27" s="61">
        <v>1680</v>
      </c>
      <c r="G27" s="62">
        <v>18</v>
      </c>
      <c r="H27" s="63">
        <v>36630</v>
      </c>
      <c r="I27" s="59">
        <f aca="true" t="shared" si="6" ref="I27:I42">H27/G27</f>
        <v>2035</v>
      </c>
      <c r="J27" s="63">
        <v>2980</v>
      </c>
      <c r="K27" s="64">
        <v>1580</v>
      </c>
      <c r="L27" s="62">
        <v>19</v>
      </c>
      <c r="M27" s="63">
        <v>37670</v>
      </c>
      <c r="N27" s="59">
        <f aca="true" t="shared" si="7" ref="N27:N42">M27/L27</f>
        <v>1982.6315789473683</v>
      </c>
      <c r="O27" s="63">
        <v>2380</v>
      </c>
      <c r="P27" s="64">
        <v>1680</v>
      </c>
      <c r="Q27" s="62">
        <v>12</v>
      </c>
      <c r="R27" s="63">
        <v>25309</v>
      </c>
      <c r="S27" s="59">
        <f aca="true" t="shared" si="8" ref="S27:S42">R27/Q27</f>
        <v>2109.0833333333335</v>
      </c>
      <c r="T27" s="63">
        <v>3180</v>
      </c>
      <c r="U27" s="65">
        <v>1499</v>
      </c>
      <c r="V27" s="62">
        <v>19</v>
      </c>
      <c r="W27" s="63">
        <v>37660</v>
      </c>
      <c r="X27" s="59">
        <f aca="true" t="shared" si="9" ref="X27:X42">W27/V27</f>
        <v>1982.1052631578948</v>
      </c>
      <c r="Y27" s="63">
        <v>2780</v>
      </c>
      <c r="Z27" s="65">
        <v>1680</v>
      </c>
    </row>
    <row r="28" spans="1:26" ht="13.5">
      <c r="A28" s="56" t="s">
        <v>72</v>
      </c>
      <c r="B28" s="57">
        <v>32</v>
      </c>
      <c r="C28" s="58">
        <v>9565</v>
      </c>
      <c r="D28" s="59">
        <f t="shared" si="5"/>
        <v>298.90625</v>
      </c>
      <c r="E28" s="60">
        <v>398</v>
      </c>
      <c r="F28" s="61">
        <v>198</v>
      </c>
      <c r="G28" s="62">
        <v>18</v>
      </c>
      <c r="H28" s="63">
        <v>5258</v>
      </c>
      <c r="I28" s="59">
        <f t="shared" si="6"/>
        <v>292.1111111111111</v>
      </c>
      <c r="J28" s="63">
        <v>378</v>
      </c>
      <c r="K28" s="64">
        <v>178</v>
      </c>
      <c r="L28" s="62">
        <v>19</v>
      </c>
      <c r="M28" s="63">
        <v>6012</v>
      </c>
      <c r="N28" s="59">
        <f t="shared" si="7"/>
        <v>316.42105263157896</v>
      </c>
      <c r="O28" s="63">
        <v>398</v>
      </c>
      <c r="P28" s="64">
        <v>258</v>
      </c>
      <c r="Q28" s="62">
        <v>13</v>
      </c>
      <c r="R28" s="63">
        <v>4201</v>
      </c>
      <c r="S28" s="59">
        <f t="shared" si="8"/>
        <v>323.15384615384613</v>
      </c>
      <c r="T28" s="63">
        <v>498</v>
      </c>
      <c r="U28" s="65">
        <v>248</v>
      </c>
      <c r="V28" s="62">
        <v>16</v>
      </c>
      <c r="W28" s="63">
        <v>4278</v>
      </c>
      <c r="X28" s="59">
        <f t="shared" si="9"/>
        <v>267.375</v>
      </c>
      <c r="Y28" s="63">
        <v>478</v>
      </c>
      <c r="Z28" s="65">
        <v>198</v>
      </c>
    </row>
    <row r="29" spans="1:26" ht="13.5">
      <c r="A29" s="56" t="s">
        <v>73</v>
      </c>
      <c r="B29" s="57">
        <v>31</v>
      </c>
      <c r="C29" s="58">
        <v>6949</v>
      </c>
      <c r="D29" s="59">
        <f t="shared" si="5"/>
        <v>224.16129032258064</v>
      </c>
      <c r="E29" s="60">
        <v>278</v>
      </c>
      <c r="F29" s="61">
        <v>188</v>
      </c>
      <c r="G29" s="62">
        <v>19</v>
      </c>
      <c r="H29" s="63">
        <v>3933</v>
      </c>
      <c r="I29" s="59">
        <f t="shared" si="6"/>
        <v>207</v>
      </c>
      <c r="J29" s="63">
        <v>238</v>
      </c>
      <c r="K29" s="64">
        <v>158</v>
      </c>
      <c r="L29" s="62">
        <v>19</v>
      </c>
      <c r="M29" s="63">
        <v>4142</v>
      </c>
      <c r="N29" s="59">
        <f t="shared" si="7"/>
        <v>218</v>
      </c>
      <c r="O29" s="63">
        <v>298</v>
      </c>
      <c r="P29" s="64">
        <v>178</v>
      </c>
      <c r="Q29" s="62">
        <v>12</v>
      </c>
      <c r="R29" s="63">
        <v>2746</v>
      </c>
      <c r="S29" s="59">
        <f t="shared" si="8"/>
        <v>228.83333333333334</v>
      </c>
      <c r="T29" s="63">
        <v>298</v>
      </c>
      <c r="U29" s="65">
        <v>188</v>
      </c>
      <c r="V29" s="62">
        <v>20</v>
      </c>
      <c r="W29" s="63">
        <v>4727</v>
      </c>
      <c r="X29" s="59">
        <f t="shared" si="9"/>
        <v>236.35</v>
      </c>
      <c r="Y29" s="63">
        <v>338</v>
      </c>
      <c r="Z29" s="65">
        <v>198</v>
      </c>
    </row>
    <row r="30" spans="1:26" ht="13.5">
      <c r="A30" s="56" t="s">
        <v>54</v>
      </c>
      <c r="B30" s="57">
        <v>34</v>
      </c>
      <c r="C30" s="58">
        <v>6136</v>
      </c>
      <c r="D30" s="59">
        <f t="shared" si="5"/>
        <v>180.47058823529412</v>
      </c>
      <c r="E30" s="60">
        <v>248</v>
      </c>
      <c r="F30" s="61">
        <v>128</v>
      </c>
      <c r="G30" s="62">
        <v>19</v>
      </c>
      <c r="H30" s="63">
        <v>3334</v>
      </c>
      <c r="I30" s="59">
        <f t="shared" si="6"/>
        <v>175.47368421052633</v>
      </c>
      <c r="J30" s="63">
        <v>228</v>
      </c>
      <c r="K30" s="64">
        <v>128</v>
      </c>
      <c r="L30" s="62">
        <v>19</v>
      </c>
      <c r="M30" s="63">
        <v>3416</v>
      </c>
      <c r="N30" s="59">
        <f t="shared" si="7"/>
        <v>179.78947368421052</v>
      </c>
      <c r="O30" s="63">
        <v>268</v>
      </c>
      <c r="P30" s="64">
        <v>98</v>
      </c>
      <c r="Q30" s="62">
        <v>14</v>
      </c>
      <c r="R30" s="63">
        <v>2635</v>
      </c>
      <c r="S30" s="59">
        <f t="shared" si="8"/>
        <v>188.21428571428572</v>
      </c>
      <c r="T30" s="63">
        <v>258</v>
      </c>
      <c r="U30" s="65">
        <v>145</v>
      </c>
      <c r="V30" s="62">
        <v>20</v>
      </c>
      <c r="W30" s="63">
        <v>3768</v>
      </c>
      <c r="X30" s="59">
        <f t="shared" si="9"/>
        <v>188.4</v>
      </c>
      <c r="Y30" s="63">
        <v>238</v>
      </c>
      <c r="Z30" s="65">
        <v>158</v>
      </c>
    </row>
    <row r="31" spans="1:26" ht="13.5">
      <c r="A31" s="56" t="s">
        <v>74</v>
      </c>
      <c r="B31" s="57">
        <v>31</v>
      </c>
      <c r="C31" s="58">
        <v>7991</v>
      </c>
      <c r="D31" s="59">
        <f t="shared" si="5"/>
        <v>257.7741935483871</v>
      </c>
      <c r="E31" s="60">
        <v>348</v>
      </c>
      <c r="F31" s="61">
        <v>198</v>
      </c>
      <c r="G31" s="62">
        <v>19</v>
      </c>
      <c r="H31" s="63">
        <v>4876</v>
      </c>
      <c r="I31" s="59">
        <f t="shared" si="6"/>
        <v>256.63157894736844</v>
      </c>
      <c r="J31" s="63">
        <v>368</v>
      </c>
      <c r="K31" s="64">
        <v>168</v>
      </c>
      <c r="L31" s="62">
        <v>19</v>
      </c>
      <c r="M31" s="63">
        <v>5080</v>
      </c>
      <c r="N31" s="59">
        <f t="shared" si="7"/>
        <v>267.36842105263156</v>
      </c>
      <c r="O31" s="63">
        <v>428</v>
      </c>
      <c r="P31" s="64">
        <v>228</v>
      </c>
      <c r="Q31" s="62">
        <v>13</v>
      </c>
      <c r="R31" s="63">
        <v>3582</v>
      </c>
      <c r="S31" s="59">
        <f t="shared" si="8"/>
        <v>275.53846153846155</v>
      </c>
      <c r="T31" s="63">
        <v>496</v>
      </c>
      <c r="U31" s="65">
        <v>198</v>
      </c>
      <c r="V31" s="62">
        <v>19</v>
      </c>
      <c r="W31" s="63">
        <v>5034</v>
      </c>
      <c r="X31" s="59">
        <f t="shared" si="9"/>
        <v>264.94736842105266</v>
      </c>
      <c r="Y31" s="63">
        <v>458</v>
      </c>
      <c r="Z31" s="65">
        <v>198</v>
      </c>
    </row>
    <row r="32" spans="1:26" ht="13.5">
      <c r="A32" s="56" t="s">
        <v>55</v>
      </c>
      <c r="B32" s="57">
        <v>29</v>
      </c>
      <c r="C32" s="58">
        <v>9289</v>
      </c>
      <c r="D32" s="59">
        <f t="shared" si="5"/>
        <v>320.3103448275862</v>
      </c>
      <c r="E32" s="60">
        <v>480</v>
      </c>
      <c r="F32" s="61">
        <v>198</v>
      </c>
      <c r="G32" s="62">
        <v>19</v>
      </c>
      <c r="H32" s="63">
        <v>5811</v>
      </c>
      <c r="I32" s="59">
        <f t="shared" si="6"/>
        <v>305.8421052631579</v>
      </c>
      <c r="J32" s="63">
        <v>425</v>
      </c>
      <c r="K32" s="64">
        <v>218</v>
      </c>
      <c r="L32" s="62">
        <v>18</v>
      </c>
      <c r="M32" s="63">
        <v>5455</v>
      </c>
      <c r="N32" s="59">
        <f t="shared" si="7"/>
        <v>303.05555555555554</v>
      </c>
      <c r="O32" s="63">
        <v>428</v>
      </c>
      <c r="P32" s="64">
        <v>248</v>
      </c>
      <c r="Q32" s="62">
        <v>14</v>
      </c>
      <c r="R32" s="63">
        <v>4129</v>
      </c>
      <c r="S32" s="59">
        <f t="shared" si="8"/>
        <v>294.92857142857144</v>
      </c>
      <c r="T32" s="63">
        <v>485</v>
      </c>
      <c r="U32" s="65">
        <v>198</v>
      </c>
      <c r="V32" s="62">
        <v>15</v>
      </c>
      <c r="W32" s="63">
        <v>5152</v>
      </c>
      <c r="X32" s="59">
        <f t="shared" si="9"/>
        <v>343.46666666666664</v>
      </c>
      <c r="Y32" s="63">
        <v>458</v>
      </c>
      <c r="Z32" s="65">
        <v>248</v>
      </c>
    </row>
    <row r="33" spans="1:26" ht="13.5">
      <c r="A33" s="56" t="s">
        <v>75</v>
      </c>
      <c r="B33" s="57">
        <v>31</v>
      </c>
      <c r="C33" s="58">
        <v>8033</v>
      </c>
      <c r="D33" s="59">
        <f t="shared" si="5"/>
        <v>259.1290322580645</v>
      </c>
      <c r="E33" s="60">
        <v>395</v>
      </c>
      <c r="F33" s="61">
        <v>178</v>
      </c>
      <c r="G33" s="62">
        <v>16</v>
      </c>
      <c r="H33" s="63">
        <v>4572</v>
      </c>
      <c r="I33" s="59">
        <f t="shared" si="6"/>
        <v>285.75</v>
      </c>
      <c r="J33" s="63">
        <v>373</v>
      </c>
      <c r="K33" s="64">
        <v>228</v>
      </c>
      <c r="L33" s="62">
        <v>19</v>
      </c>
      <c r="M33" s="63">
        <v>4982</v>
      </c>
      <c r="N33" s="59">
        <f t="shared" si="7"/>
        <v>262.2105263157895</v>
      </c>
      <c r="O33" s="63">
        <v>348</v>
      </c>
      <c r="P33" s="64">
        <v>178</v>
      </c>
      <c r="Q33" s="62">
        <v>13</v>
      </c>
      <c r="R33" s="63">
        <v>3678</v>
      </c>
      <c r="S33" s="59">
        <f t="shared" si="8"/>
        <v>282.9230769230769</v>
      </c>
      <c r="T33" s="63">
        <v>405</v>
      </c>
      <c r="U33" s="65">
        <v>198</v>
      </c>
      <c r="V33" s="62">
        <v>18</v>
      </c>
      <c r="W33" s="63">
        <v>5039</v>
      </c>
      <c r="X33" s="59">
        <f t="shared" si="9"/>
        <v>279.94444444444446</v>
      </c>
      <c r="Y33" s="63">
        <v>468</v>
      </c>
      <c r="Z33" s="65">
        <v>218</v>
      </c>
    </row>
    <row r="34" spans="1:26" ht="13.5">
      <c r="A34" s="56" t="s">
        <v>76</v>
      </c>
      <c r="B34" s="57">
        <v>28</v>
      </c>
      <c r="C34" s="58">
        <v>4395</v>
      </c>
      <c r="D34" s="59">
        <f t="shared" si="5"/>
        <v>156.96428571428572</v>
      </c>
      <c r="E34" s="60">
        <v>188</v>
      </c>
      <c r="F34" s="61">
        <v>129</v>
      </c>
      <c r="G34" s="62">
        <v>18</v>
      </c>
      <c r="H34" s="63">
        <v>2844</v>
      </c>
      <c r="I34" s="59">
        <f t="shared" si="6"/>
        <v>158</v>
      </c>
      <c r="J34" s="63">
        <v>199</v>
      </c>
      <c r="K34" s="64">
        <v>128</v>
      </c>
      <c r="L34" s="62">
        <v>19</v>
      </c>
      <c r="M34" s="63">
        <v>2988</v>
      </c>
      <c r="N34" s="59">
        <f t="shared" si="7"/>
        <v>157.26315789473685</v>
      </c>
      <c r="O34" s="63">
        <v>198</v>
      </c>
      <c r="P34" s="64">
        <v>129</v>
      </c>
      <c r="Q34" s="62">
        <v>13</v>
      </c>
      <c r="R34" s="63">
        <v>2119</v>
      </c>
      <c r="S34" s="59">
        <f t="shared" si="8"/>
        <v>163</v>
      </c>
      <c r="T34" s="63">
        <v>225</v>
      </c>
      <c r="U34" s="65">
        <v>119</v>
      </c>
      <c r="V34" s="62">
        <v>17</v>
      </c>
      <c r="W34" s="63">
        <v>2780</v>
      </c>
      <c r="X34" s="59">
        <f t="shared" si="9"/>
        <v>163.52941176470588</v>
      </c>
      <c r="Y34" s="63">
        <v>260</v>
      </c>
      <c r="Z34" s="65">
        <v>138</v>
      </c>
    </row>
    <row r="35" spans="1:26" ht="13.5">
      <c r="A35" s="56" t="s">
        <v>56</v>
      </c>
      <c r="B35" s="57">
        <v>30</v>
      </c>
      <c r="C35" s="58">
        <v>5197</v>
      </c>
      <c r="D35" s="59">
        <f t="shared" si="5"/>
        <v>173.23333333333332</v>
      </c>
      <c r="E35" s="60">
        <v>248</v>
      </c>
      <c r="F35" s="61">
        <v>138</v>
      </c>
      <c r="G35" s="62">
        <v>19</v>
      </c>
      <c r="H35" s="63">
        <v>3333</v>
      </c>
      <c r="I35" s="59">
        <f t="shared" si="6"/>
        <v>175.42105263157896</v>
      </c>
      <c r="J35" s="63">
        <v>258</v>
      </c>
      <c r="K35" s="64">
        <v>118</v>
      </c>
      <c r="L35" s="62">
        <v>19</v>
      </c>
      <c r="M35" s="63">
        <v>3333</v>
      </c>
      <c r="N35" s="59">
        <f t="shared" si="7"/>
        <v>175.42105263157896</v>
      </c>
      <c r="O35" s="63">
        <v>238</v>
      </c>
      <c r="P35" s="64">
        <v>148</v>
      </c>
      <c r="Q35" s="62">
        <v>14</v>
      </c>
      <c r="R35" s="63">
        <v>2623</v>
      </c>
      <c r="S35" s="59">
        <f t="shared" si="8"/>
        <v>187.35714285714286</v>
      </c>
      <c r="T35" s="63">
        <v>280</v>
      </c>
      <c r="U35" s="65">
        <v>148</v>
      </c>
      <c r="V35" s="62">
        <v>20</v>
      </c>
      <c r="W35" s="63">
        <v>3741</v>
      </c>
      <c r="X35" s="59">
        <f t="shared" si="9"/>
        <v>187.05</v>
      </c>
      <c r="Y35" s="63">
        <v>252</v>
      </c>
      <c r="Z35" s="65">
        <v>158</v>
      </c>
    </row>
    <row r="36" spans="1:26" ht="13.5">
      <c r="A36" s="56" t="s">
        <v>57</v>
      </c>
      <c r="B36" s="57">
        <v>23</v>
      </c>
      <c r="C36" s="58">
        <v>3244</v>
      </c>
      <c r="D36" s="59">
        <f t="shared" si="5"/>
        <v>141.04347826086956</v>
      </c>
      <c r="E36" s="60">
        <v>241</v>
      </c>
      <c r="F36" s="61">
        <v>77</v>
      </c>
      <c r="G36" s="62">
        <v>16</v>
      </c>
      <c r="H36" s="63">
        <v>2474</v>
      </c>
      <c r="I36" s="59">
        <f t="shared" si="6"/>
        <v>154.625</v>
      </c>
      <c r="J36" s="63">
        <v>268</v>
      </c>
      <c r="K36" s="64">
        <v>98</v>
      </c>
      <c r="L36" s="62">
        <v>18</v>
      </c>
      <c r="M36" s="63">
        <v>2650</v>
      </c>
      <c r="N36" s="59">
        <f t="shared" si="7"/>
        <v>147.22222222222223</v>
      </c>
      <c r="O36" s="63">
        <v>256</v>
      </c>
      <c r="P36" s="64">
        <v>98</v>
      </c>
      <c r="Q36" s="62">
        <v>14</v>
      </c>
      <c r="R36" s="63">
        <v>2233</v>
      </c>
      <c r="S36" s="59">
        <f t="shared" si="8"/>
        <v>159.5</v>
      </c>
      <c r="T36" s="63">
        <v>271</v>
      </c>
      <c r="U36" s="65">
        <v>98</v>
      </c>
      <c r="V36" s="62">
        <v>18</v>
      </c>
      <c r="W36" s="63">
        <v>2754</v>
      </c>
      <c r="X36" s="59">
        <f t="shared" si="9"/>
        <v>153</v>
      </c>
      <c r="Y36" s="63">
        <v>198</v>
      </c>
      <c r="Z36" s="65">
        <v>98</v>
      </c>
    </row>
    <row r="37" spans="1:26" ht="13.5">
      <c r="A37" s="56" t="s">
        <v>58</v>
      </c>
      <c r="B37" s="57">
        <v>30</v>
      </c>
      <c r="C37" s="58">
        <v>5511</v>
      </c>
      <c r="D37" s="59">
        <f t="shared" si="5"/>
        <v>183.7</v>
      </c>
      <c r="E37" s="60">
        <v>230</v>
      </c>
      <c r="F37" s="61">
        <v>98</v>
      </c>
      <c r="G37" s="62">
        <v>17</v>
      </c>
      <c r="H37" s="63">
        <v>2904</v>
      </c>
      <c r="I37" s="59">
        <f t="shared" si="6"/>
        <v>170.8235294117647</v>
      </c>
      <c r="J37" s="63">
        <v>238</v>
      </c>
      <c r="K37" s="64">
        <v>98</v>
      </c>
      <c r="L37" s="62">
        <v>19</v>
      </c>
      <c r="M37" s="63">
        <v>3659</v>
      </c>
      <c r="N37" s="59">
        <f t="shared" si="7"/>
        <v>192.57894736842104</v>
      </c>
      <c r="O37" s="63">
        <v>218</v>
      </c>
      <c r="P37" s="64">
        <v>158</v>
      </c>
      <c r="Q37" s="62">
        <v>13</v>
      </c>
      <c r="R37" s="63">
        <v>2376</v>
      </c>
      <c r="S37" s="59">
        <f t="shared" si="8"/>
        <v>182.76923076923077</v>
      </c>
      <c r="T37" s="63">
        <v>270</v>
      </c>
      <c r="U37" s="65">
        <v>128</v>
      </c>
      <c r="V37" s="62">
        <v>20</v>
      </c>
      <c r="W37" s="63">
        <v>4341</v>
      </c>
      <c r="X37" s="59">
        <f t="shared" si="9"/>
        <v>217.05</v>
      </c>
      <c r="Y37" s="63">
        <v>328</v>
      </c>
      <c r="Z37" s="65">
        <v>165</v>
      </c>
    </row>
    <row r="38" spans="1:26" ht="13.5">
      <c r="A38" s="56" t="s">
        <v>59</v>
      </c>
      <c r="B38" s="57">
        <v>30</v>
      </c>
      <c r="C38" s="58">
        <v>4470</v>
      </c>
      <c r="D38" s="59">
        <f t="shared" si="5"/>
        <v>149</v>
      </c>
      <c r="E38" s="60">
        <v>198</v>
      </c>
      <c r="F38" s="61">
        <v>98</v>
      </c>
      <c r="G38" s="62">
        <v>19</v>
      </c>
      <c r="H38" s="63">
        <v>2958</v>
      </c>
      <c r="I38" s="59">
        <f t="shared" si="6"/>
        <v>155.68421052631578</v>
      </c>
      <c r="J38" s="63">
        <v>198</v>
      </c>
      <c r="K38" s="64">
        <v>118</v>
      </c>
      <c r="L38" s="62">
        <v>17</v>
      </c>
      <c r="M38" s="63">
        <v>2874</v>
      </c>
      <c r="N38" s="59">
        <f t="shared" si="7"/>
        <v>169.05882352941177</v>
      </c>
      <c r="O38" s="63">
        <v>248</v>
      </c>
      <c r="P38" s="64">
        <v>127</v>
      </c>
      <c r="Q38" s="62">
        <v>13</v>
      </c>
      <c r="R38" s="63">
        <v>2629</v>
      </c>
      <c r="S38" s="59">
        <f t="shared" si="8"/>
        <v>202.23076923076923</v>
      </c>
      <c r="T38" s="63">
        <v>397</v>
      </c>
      <c r="U38" s="65">
        <v>138</v>
      </c>
      <c r="V38" s="62">
        <v>20</v>
      </c>
      <c r="W38" s="63">
        <v>3398</v>
      </c>
      <c r="X38" s="59">
        <f t="shared" si="9"/>
        <v>169.9</v>
      </c>
      <c r="Y38" s="63">
        <v>208</v>
      </c>
      <c r="Z38" s="65">
        <v>138</v>
      </c>
    </row>
    <row r="39" spans="1:26" ht="13.5" customHeight="1">
      <c r="A39" s="66" t="s">
        <v>61</v>
      </c>
      <c r="B39" s="57">
        <v>31</v>
      </c>
      <c r="C39" s="58">
        <v>9994</v>
      </c>
      <c r="D39" s="59">
        <f t="shared" si="5"/>
        <v>322.38709677419354</v>
      </c>
      <c r="E39" s="60">
        <v>448</v>
      </c>
      <c r="F39" s="61">
        <v>248</v>
      </c>
      <c r="G39" s="62">
        <v>19</v>
      </c>
      <c r="H39" s="63">
        <v>5549</v>
      </c>
      <c r="I39" s="59">
        <f t="shared" si="6"/>
        <v>292.05263157894734</v>
      </c>
      <c r="J39" s="63">
        <v>448</v>
      </c>
      <c r="K39" s="64">
        <v>198</v>
      </c>
      <c r="L39" s="62">
        <v>18</v>
      </c>
      <c r="M39" s="63">
        <v>6281</v>
      </c>
      <c r="N39" s="59">
        <f t="shared" si="7"/>
        <v>348.94444444444446</v>
      </c>
      <c r="O39" s="63">
        <v>448</v>
      </c>
      <c r="P39" s="64">
        <v>248</v>
      </c>
      <c r="Q39" s="62">
        <v>14</v>
      </c>
      <c r="R39" s="63">
        <v>4779</v>
      </c>
      <c r="S39" s="59">
        <f t="shared" si="8"/>
        <v>341.35714285714283</v>
      </c>
      <c r="T39" s="63">
        <v>448</v>
      </c>
      <c r="U39" s="65">
        <v>248</v>
      </c>
      <c r="V39" s="62">
        <v>20</v>
      </c>
      <c r="W39" s="63">
        <v>6333</v>
      </c>
      <c r="X39" s="59">
        <f t="shared" si="9"/>
        <v>316.65</v>
      </c>
      <c r="Y39" s="63">
        <v>398</v>
      </c>
      <c r="Z39" s="65">
        <v>228</v>
      </c>
    </row>
    <row r="40" spans="1:26" ht="13.5">
      <c r="A40" s="67" t="s">
        <v>80</v>
      </c>
      <c r="B40" s="57">
        <v>24</v>
      </c>
      <c r="C40" s="58">
        <v>6880</v>
      </c>
      <c r="D40" s="59">
        <f t="shared" si="5"/>
        <v>286.6666666666667</v>
      </c>
      <c r="E40" s="60">
        <v>399</v>
      </c>
      <c r="F40" s="61">
        <v>197</v>
      </c>
      <c r="G40" s="62">
        <v>18</v>
      </c>
      <c r="H40" s="63">
        <v>5319</v>
      </c>
      <c r="I40" s="59">
        <f t="shared" si="6"/>
        <v>295.5</v>
      </c>
      <c r="J40" s="63">
        <v>398</v>
      </c>
      <c r="K40" s="64">
        <v>198</v>
      </c>
      <c r="L40" s="62">
        <v>16</v>
      </c>
      <c r="M40" s="63">
        <v>4526</v>
      </c>
      <c r="N40" s="59">
        <f t="shared" si="7"/>
        <v>282.875</v>
      </c>
      <c r="O40" s="63">
        <v>398</v>
      </c>
      <c r="P40" s="64">
        <v>198</v>
      </c>
      <c r="Q40" s="62">
        <v>10</v>
      </c>
      <c r="R40" s="63">
        <v>3244</v>
      </c>
      <c r="S40" s="59">
        <f t="shared" si="8"/>
        <v>324.4</v>
      </c>
      <c r="T40" s="63">
        <v>515</v>
      </c>
      <c r="U40" s="65">
        <v>198</v>
      </c>
      <c r="V40" s="62">
        <v>15</v>
      </c>
      <c r="W40" s="63">
        <v>4992</v>
      </c>
      <c r="X40" s="59">
        <f t="shared" si="9"/>
        <v>332.8</v>
      </c>
      <c r="Y40" s="63">
        <v>408</v>
      </c>
      <c r="Z40" s="65">
        <v>228</v>
      </c>
    </row>
    <row r="41" spans="1:26" ht="13.5">
      <c r="A41" s="67" t="s">
        <v>81</v>
      </c>
      <c r="B41" s="57">
        <v>35</v>
      </c>
      <c r="C41" s="58">
        <v>4613</v>
      </c>
      <c r="D41" s="59">
        <f t="shared" si="5"/>
        <v>131.8</v>
      </c>
      <c r="E41" s="60">
        <v>138</v>
      </c>
      <c r="F41" s="61">
        <v>121</v>
      </c>
      <c r="G41" s="62">
        <v>19</v>
      </c>
      <c r="H41" s="63">
        <v>2502.3</v>
      </c>
      <c r="I41" s="59">
        <f t="shared" si="6"/>
        <v>131.70000000000002</v>
      </c>
      <c r="J41" s="63">
        <v>137</v>
      </c>
      <c r="K41" s="64">
        <v>124</v>
      </c>
      <c r="L41" s="62">
        <v>19</v>
      </c>
      <c r="M41" s="63">
        <v>2483</v>
      </c>
      <c r="N41" s="59">
        <f t="shared" si="7"/>
        <v>130.68421052631578</v>
      </c>
      <c r="O41" s="63">
        <v>139</v>
      </c>
      <c r="P41" s="64">
        <v>126</v>
      </c>
      <c r="Q41" s="62">
        <v>14</v>
      </c>
      <c r="R41" s="63">
        <v>1867</v>
      </c>
      <c r="S41" s="59">
        <f t="shared" si="8"/>
        <v>133.35714285714286</v>
      </c>
      <c r="T41" s="63">
        <v>140</v>
      </c>
      <c r="U41" s="65">
        <v>130</v>
      </c>
      <c r="V41" s="62">
        <v>20</v>
      </c>
      <c r="W41" s="63">
        <v>2660</v>
      </c>
      <c r="X41" s="59">
        <f t="shared" si="9"/>
        <v>133</v>
      </c>
      <c r="Y41" s="63">
        <v>137</v>
      </c>
      <c r="Z41" s="65">
        <v>129</v>
      </c>
    </row>
    <row r="42" spans="1:26" ht="14.25" thickBot="1">
      <c r="A42" s="68" t="s">
        <v>60</v>
      </c>
      <c r="B42" s="69"/>
      <c r="C42" s="70"/>
      <c r="D42" s="71" t="e">
        <f t="shared" si="5"/>
        <v>#DIV/0!</v>
      </c>
      <c r="E42" s="72"/>
      <c r="F42" s="73"/>
      <c r="G42" s="74"/>
      <c r="H42" s="75"/>
      <c r="I42" s="71" t="e">
        <f t="shared" si="6"/>
        <v>#DIV/0!</v>
      </c>
      <c r="J42" s="75"/>
      <c r="K42" s="76"/>
      <c r="L42" s="74"/>
      <c r="M42" s="75"/>
      <c r="N42" s="71" t="e">
        <f t="shared" si="7"/>
        <v>#DIV/0!</v>
      </c>
      <c r="O42" s="75"/>
      <c r="P42" s="76"/>
      <c r="Q42" s="74"/>
      <c r="R42" s="75"/>
      <c r="S42" s="71" t="e">
        <f t="shared" si="8"/>
        <v>#DIV/0!</v>
      </c>
      <c r="T42" s="75"/>
      <c r="U42" s="77"/>
      <c r="V42" s="74"/>
      <c r="W42" s="75"/>
      <c r="X42" s="71" t="e">
        <f t="shared" si="9"/>
        <v>#DIV/0!</v>
      </c>
      <c r="Y42" s="75"/>
      <c r="Z42" s="77"/>
    </row>
    <row r="43" spans="2:13" ht="14.25" thickBot="1">
      <c r="B43" s="196" t="s">
        <v>33</v>
      </c>
      <c r="C43" s="196"/>
      <c r="G43" s="196" t="s">
        <v>34</v>
      </c>
      <c r="H43" s="196"/>
      <c r="L43" s="196" t="s">
        <v>35</v>
      </c>
      <c r="M43" s="196"/>
    </row>
    <row r="44" spans="1:16" ht="13.5">
      <c r="A44" s="37"/>
      <c r="B44" s="80" t="s">
        <v>85</v>
      </c>
      <c r="C44" s="38" t="s">
        <v>62</v>
      </c>
      <c r="D44" s="38" t="s">
        <v>51</v>
      </c>
      <c r="E44" s="38" t="s">
        <v>64</v>
      </c>
      <c r="F44" s="39" t="s">
        <v>20</v>
      </c>
      <c r="G44" s="80" t="s">
        <v>86</v>
      </c>
      <c r="H44" s="38" t="s">
        <v>62</v>
      </c>
      <c r="I44" s="38" t="s">
        <v>51</v>
      </c>
      <c r="J44" s="38" t="s">
        <v>64</v>
      </c>
      <c r="K44" s="39" t="s">
        <v>20</v>
      </c>
      <c r="L44" s="80" t="s">
        <v>84</v>
      </c>
      <c r="M44" s="38" t="s">
        <v>62</v>
      </c>
      <c r="N44" s="38" t="s">
        <v>51</v>
      </c>
      <c r="O44" s="38" t="s">
        <v>64</v>
      </c>
      <c r="P44" s="40" t="s">
        <v>20</v>
      </c>
    </row>
    <row r="45" spans="1:16" ht="14.25" thickBot="1">
      <c r="A45" s="41"/>
      <c r="B45" s="81" t="s">
        <v>83</v>
      </c>
      <c r="C45" s="42" t="s">
        <v>63</v>
      </c>
      <c r="D45" s="42"/>
      <c r="E45" s="43"/>
      <c r="F45" s="44"/>
      <c r="G45" s="81" t="s">
        <v>83</v>
      </c>
      <c r="H45" s="42" t="s">
        <v>63</v>
      </c>
      <c r="I45" s="42"/>
      <c r="J45" s="43"/>
      <c r="K45" s="44"/>
      <c r="L45" s="81" t="s">
        <v>83</v>
      </c>
      <c r="M45" s="42" t="s">
        <v>63</v>
      </c>
      <c r="N45" s="42"/>
      <c r="O45" s="43"/>
      <c r="P45" s="45"/>
    </row>
    <row r="46" spans="1:16" ht="14.25" thickTop="1">
      <c r="A46" s="46" t="s">
        <v>52</v>
      </c>
      <c r="B46" s="47">
        <v>10</v>
      </c>
      <c r="C46" s="48">
        <v>1621</v>
      </c>
      <c r="D46" s="49">
        <f>C46/B46</f>
        <v>162.1</v>
      </c>
      <c r="E46" s="50">
        <v>189</v>
      </c>
      <c r="F46" s="51">
        <v>148</v>
      </c>
      <c r="G46" s="52">
        <v>11</v>
      </c>
      <c r="H46" s="53">
        <v>1717</v>
      </c>
      <c r="I46" s="49">
        <f>H46/G46</f>
        <v>156.0909090909091</v>
      </c>
      <c r="J46" s="53">
        <v>190</v>
      </c>
      <c r="K46" s="54">
        <v>138</v>
      </c>
      <c r="L46" s="52">
        <v>27</v>
      </c>
      <c r="M46" s="53">
        <v>4029</v>
      </c>
      <c r="N46" s="49">
        <f>M46/L46</f>
        <v>149.22222222222223</v>
      </c>
      <c r="O46" s="53">
        <v>169</v>
      </c>
      <c r="P46" s="55">
        <v>99</v>
      </c>
    </row>
    <row r="47" spans="1:16" ht="13.5">
      <c r="A47" s="56" t="s">
        <v>53</v>
      </c>
      <c r="B47" s="57">
        <v>10</v>
      </c>
      <c r="C47" s="58">
        <v>20560</v>
      </c>
      <c r="D47" s="59">
        <f aca="true" t="shared" si="10" ref="D47:D62">C47/B47</f>
        <v>2056</v>
      </c>
      <c r="E47" s="60">
        <v>2380</v>
      </c>
      <c r="F47" s="61">
        <v>1680</v>
      </c>
      <c r="G47" s="62">
        <v>10</v>
      </c>
      <c r="H47" s="63">
        <v>19880</v>
      </c>
      <c r="I47" s="59">
        <f aca="true" t="shared" si="11" ref="I47:I62">H47/G47</f>
        <v>1988</v>
      </c>
      <c r="J47" s="63">
        <v>2380</v>
      </c>
      <c r="K47" s="64">
        <v>1790</v>
      </c>
      <c r="L47" s="62">
        <v>27</v>
      </c>
      <c r="M47" s="63">
        <v>53048</v>
      </c>
      <c r="N47" s="59">
        <f aca="true" t="shared" si="12" ref="N47:N62">M47/L47</f>
        <v>1964.7407407407406</v>
      </c>
      <c r="O47" s="63">
        <v>2980</v>
      </c>
      <c r="P47" s="65">
        <v>1580</v>
      </c>
    </row>
    <row r="48" spans="1:16" ht="13.5">
      <c r="A48" s="56" t="s">
        <v>72</v>
      </c>
      <c r="B48" s="57">
        <v>10</v>
      </c>
      <c r="C48" s="58">
        <v>3104</v>
      </c>
      <c r="D48" s="59">
        <f t="shared" si="10"/>
        <v>310.4</v>
      </c>
      <c r="E48" s="60">
        <v>348</v>
      </c>
      <c r="F48" s="61">
        <v>228</v>
      </c>
      <c r="G48" s="62">
        <v>11</v>
      </c>
      <c r="H48" s="63">
        <v>3080</v>
      </c>
      <c r="I48" s="59">
        <f t="shared" si="11"/>
        <v>280</v>
      </c>
      <c r="J48" s="63">
        <v>348</v>
      </c>
      <c r="K48" s="64">
        <v>210</v>
      </c>
      <c r="L48" s="62">
        <v>27</v>
      </c>
      <c r="M48" s="63">
        <v>8145</v>
      </c>
      <c r="N48" s="59">
        <f t="shared" si="12"/>
        <v>301.6666666666667</v>
      </c>
      <c r="O48" s="63">
        <v>398</v>
      </c>
      <c r="P48" s="65">
        <v>198</v>
      </c>
    </row>
    <row r="49" spans="1:16" ht="13.5">
      <c r="A49" s="56" t="s">
        <v>73</v>
      </c>
      <c r="B49" s="57">
        <v>10</v>
      </c>
      <c r="C49" s="58">
        <v>2276</v>
      </c>
      <c r="D49" s="59">
        <f t="shared" si="10"/>
        <v>227.6</v>
      </c>
      <c r="E49" s="60">
        <v>304</v>
      </c>
      <c r="F49" s="61">
        <v>188</v>
      </c>
      <c r="G49" s="62">
        <v>10</v>
      </c>
      <c r="H49" s="63">
        <v>2346</v>
      </c>
      <c r="I49" s="59">
        <f t="shared" si="11"/>
        <v>234.6</v>
      </c>
      <c r="J49" s="63">
        <v>300</v>
      </c>
      <c r="K49" s="64">
        <v>198</v>
      </c>
      <c r="L49" s="62">
        <v>27</v>
      </c>
      <c r="M49" s="63">
        <v>5958</v>
      </c>
      <c r="N49" s="59">
        <f t="shared" si="12"/>
        <v>220.66666666666666</v>
      </c>
      <c r="O49" s="63">
        <v>259</v>
      </c>
      <c r="P49" s="65">
        <v>166</v>
      </c>
    </row>
    <row r="50" spans="1:16" ht="13.5">
      <c r="A50" s="56" t="s">
        <v>54</v>
      </c>
      <c r="B50" s="57">
        <v>10</v>
      </c>
      <c r="C50" s="58">
        <v>1867</v>
      </c>
      <c r="D50" s="59">
        <f t="shared" si="10"/>
        <v>186.7</v>
      </c>
      <c r="E50" s="60">
        <v>215</v>
      </c>
      <c r="F50" s="61">
        <v>158</v>
      </c>
      <c r="G50" s="62">
        <v>11</v>
      </c>
      <c r="H50" s="63">
        <v>2031</v>
      </c>
      <c r="I50" s="59">
        <f t="shared" si="11"/>
        <v>184.63636363636363</v>
      </c>
      <c r="J50" s="63">
        <v>228</v>
      </c>
      <c r="K50" s="64">
        <v>158</v>
      </c>
      <c r="L50" s="62">
        <v>27</v>
      </c>
      <c r="M50" s="63">
        <v>4715</v>
      </c>
      <c r="N50" s="59">
        <f t="shared" si="12"/>
        <v>174.62962962962962</v>
      </c>
      <c r="O50" s="63">
        <v>215</v>
      </c>
      <c r="P50" s="65">
        <v>128</v>
      </c>
    </row>
    <row r="51" spans="1:16" ht="13.5">
      <c r="A51" s="56" t="s">
        <v>74</v>
      </c>
      <c r="B51" s="57">
        <v>10</v>
      </c>
      <c r="C51" s="58">
        <v>2650</v>
      </c>
      <c r="D51" s="59">
        <f t="shared" si="10"/>
        <v>265</v>
      </c>
      <c r="E51" s="60">
        <v>368</v>
      </c>
      <c r="F51" s="61">
        <v>228</v>
      </c>
      <c r="G51" s="62">
        <v>10</v>
      </c>
      <c r="H51" s="63">
        <v>2976</v>
      </c>
      <c r="I51" s="59">
        <f t="shared" si="11"/>
        <v>297.6</v>
      </c>
      <c r="J51" s="63">
        <v>398</v>
      </c>
      <c r="K51" s="64">
        <v>228</v>
      </c>
      <c r="L51" s="62">
        <v>24</v>
      </c>
      <c r="M51" s="63">
        <v>6217</v>
      </c>
      <c r="N51" s="59">
        <f t="shared" si="12"/>
        <v>259.0416666666667</v>
      </c>
      <c r="O51" s="63">
        <v>378</v>
      </c>
      <c r="P51" s="65">
        <v>197</v>
      </c>
    </row>
    <row r="52" spans="1:16" ht="13.5">
      <c r="A52" s="56" t="s">
        <v>55</v>
      </c>
      <c r="B52" s="57">
        <v>10</v>
      </c>
      <c r="C52" s="58">
        <v>3000</v>
      </c>
      <c r="D52" s="59">
        <f t="shared" si="10"/>
        <v>300</v>
      </c>
      <c r="E52" s="60">
        <v>378</v>
      </c>
      <c r="F52" s="61">
        <v>228</v>
      </c>
      <c r="G52" s="62">
        <v>12</v>
      </c>
      <c r="H52" s="63">
        <v>3805</v>
      </c>
      <c r="I52" s="59">
        <f t="shared" si="11"/>
        <v>317.0833333333333</v>
      </c>
      <c r="J52" s="63">
        <v>408</v>
      </c>
      <c r="K52" s="64">
        <v>228</v>
      </c>
      <c r="L52" s="62">
        <v>27</v>
      </c>
      <c r="M52" s="63">
        <v>7471</v>
      </c>
      <c r="N52" s="59">
        <f t="shared" si="12"/>
        <v>276.7037037037037</v>
      </c>
      <c r="O52" s="63">
        <v>448</v>
      </c>
      <c r="P52" s="65">
        <v>198</v>
      </c>
    </row>
    <row r="53" spans="1:16" ht="13.5">
      <c r="A53" s="56" t="s">
        <v>75</v>
      </c>
      <c r="B53" s="57">
        <v>10</v>
      </c>
      <c r="C53" s="58">
        <v>2640</v>
      </c>
      <c r="D53" s="59">
        <f t="shared" si="10"/>
        <v>264</v>
      </c>
      <c r="E53" s="60">
        <v>368</v>
      </c>
      <c r="F53" s="61">
        <v>198</v>
      </c>
      <c r="G53" s="62">
        <v>12</v>
      </c>
      <c r="H53" s="63">
        <v>3183</v>
      </c>
      <c r="I53" s="59">
        <f t="shared" si="11"/>
        <v>265.25</v>
      </c>
      <c r="J53" s="63">
        <v>358</v>
      </c>
      <c r="K53" s="64">
        <v>198</v>
      </c>
      <c r="L53" s="62">
        <v>26</v>
      </c>
      <c r="M53" s="63">
        <v>6744</v>
      </c>
      <c r="N53" s="59">
        <f t="shared" si="12"/>
        <v>259.38461538461536</v>
      </c>
      <c r="O53" s="63">
        <v>348</v>
      </c>
      <c r="P53" s="65">
        <v>198</v>
      </c>
    </row>
    <row r="54" spans="1:16" ht="13.5">
      <c r="A54" s="56" t="s">
        <v>76</v>
      </c>
      <c r="B54" s="57">
        <v>10</v>
      </c>
      <c r="C54" s="58">
        <v>1534</v>
      </c>
      <c r="D54" s="59">
        <f t="shared" si="10"/>
        <v>153.4</v>
      </c>
      <c r="E54" s="60">
        <v>158</v>
      </c>
      <c r="F54" s="61">
        <v>138</v>
      </c>
      <c r="G54" s="62">
        <v>12</v>
      </c>
      <c r="H54" s="63">
        <v>2006</v>
      </c>
      <c r="I54" s="59">
        <f t="shared" si="11"/>
        <v>167.16666666666666</v>
      </c>
      <c r="J54" s="63">
        <v>238</v>
      </c>
      <c r="K54" s="64">
        <v>138</v>
      </c>
      <c r="L54" s="62">
        <v>27</v>
      </c>
      <c r="M54" s="63">
        <v>3944</v>
      </c>
      <c r="N54" s="59">
        <f t="shared" si="12"/>
        <v>146.07407407407408</v>
      </c>
      <c r="O54" s="63">
        <v>169</v>
      </c>
      <c r="P54" s="65">
        <v>127</v>
      </c>
    </row>
    <row r="55" spans="1:16" ht="13.5">
      <c r="A55" s="56" t="s">
        <v>56</v>
      </c>
      <c r="B55" s="57">
        <v>10</v>
      </c>
      <c r="C55" s="58">
        <v>1700</v>
      </c>
      <c r="D55" s="59">
        <f t="shared" si="10"/>
        <v>170</v>
      </c>
      <c r="E55" s="60">
        <v>188</v>
      </c>
      <c r="F55" s="61">
        <v>148</v>
      </c>
      <c r="G55" s="62">
        <v>12</v>
      </c>
      <c r="H55" s="63">
        <v>2080</v>
      </c>
      <c r="I55" s="59">
        <f t="shared" si="11"/>
        <v>173.33333333333334</v>
      </c>
      <c r="J55" s="63">
        <v>220</v>
      </c>
      <c r="K55" s="64">
        <v>150</v>
      </c>
      <c r="L55" s="62">
        <v>27</v>
      </c>
      <c r="M55" s="63">
        <v>4578</v>
      </c>
      <c r="N55" s="59">
        <f t="shared" si="12"/>
        <v>169.55555555555554</v>
      </c>
      <c r="O55" s="63">
        <v>198</v>
      </c>
      <c r="P55" s="65">
        <v>148</v>
      </c>
    </row>
    <row r="56" spans="1:16" ht="13.5">
      <c r="A56" s="56" t="s">
        <v>57</v>
      </c>
      <c r="B56" s="57">
        <v>10</v>
      </c>
      <c r="C56" s="58">
        <v>1462</v>
      </c>
      <c r="D56" s="59">
        <f t="shared" si="10"/>
        <v>146.2</v>
      </c>
      <c r="E56" s="60">
        <v>178</v>
      </c>
      <c r="F56" s="61">
        <v>98</v>
      </c>
      <c r="G56" s="62">
        <v>7</v>
      </c>
      <c r="H56" s="63">
        <v>1098</v>
      </c>
      <c r="I56" s="59">
        <f t="shared" si="11"/>
        <v>156.85714285714286</v>
      </c>
      <c r="J56" s="63">
        <v>198</v>
      </c>
      <c r="K56" s="64">
        <v>128</v>
      </c>
      <c r="L56" s="62">
        <v>26</v>
      </c>
      <c r="M56" s="63">
        <v>3732</v>
      </c>
      <c r="N56" s="59">
        <f t="shared" si="12"/>
        <v>143.53846153846155</v>
      </c>
      <c r="O56" s="63">
        <v>252</v>
      </c>
      <c r="P56" s="65">
        <v>87</v>
      </c>
    </row>
    <row r="57" spans="1:16" ht="13.5">
      <c r="A57" s="56" t="s">
        <v>58</v>
      </c>
      <c r="B57" s="57">
        <v>10</v>
      </c>
      <c r="C57" s="58">
        <v>1937</v>
      </c>
      <c r="D57" s="59">
        <f t="shared" si="10"/>
        <v>193.7</v>
      </c>
      <c r="E57" s="60">
        <v>218</v>
      </c>
      <c r="F57" s="61">
        <v>168</v>
      </c>
      <c r="G57" s="62">
        <v>8</v>
      </c>
      <c r="H57" s="63">
        <v>1534</v>
      </c>
      <c r="I57" s="59">
        <f t="shared" si="11"/>
        <v>191.75</v>
      </c>
      <c r="J57" s="63">
        <v>208</v>
      </c>
      <c r="K57" s="64">
        <v>168</v>
      </c>
      <c r="L57" s="62">
        <v>26</v>
      </c>
      <c r="M57" s="63">
        <v>5020</v>
      </c>
      <c r="N57" s="59">
        <f t="shared" si="12"/>
        <v>193.07692307692307</v>
      </c>
      <c r="O57" s="63">
        <v>218</v>
      </c>
      <c r="P57" s="65">
        <v>148</v>
      </c>
    </row>
    <row r="58" spans="1:16" ht="13.5">
      <c r="A58" s="56" t="s">
        <v>59</v>
      </c>
      <c r="B58" s="57">
        <v>9</v>
      </c>
      <c r="C58" s="58">
        <v>1399</v>
      </c>
      <c r="D58" s="59">
        <f t="shared" si="10"/>
        <v>155.44444444444446</v>
      </c>
      <c r="E58" s="60">
        <v>185</v>
      </c>
      <c r="F58" s="61">
        <v>98</v>
      </c>
      <c r="G58" s="62">
        <v>11</v>
      </c>
      <c r="H58" s="63">
        <v>1878</v>
      </c>
      <c r="I58" s="59">
        <f t="shared" si="11"/>
        <v>170.72727272727272</v>
      </c>
      <c r="J58" s="63">
        <v>278</v>
      </c>
      <c r="K58" s="64">
        <v>128</v>
      </c>
      <c r="L58" s="62">
        <v>27</v>
      </c>
      <c r="M58" s="63">
        <v>4174</v>
      </c>
      <c r="N58" s="59">
        <f t="shared" si="12"/>
        <v>154.59259259259258</v>
      </c>
      <c r="O58" s="63">
        <v>198</v>
      </c>
      <c r="P58" s="65">
        <v>71</v>
      </c>
    </row>
    <row r="59" spans="1:16" ht="13.5" customHeight="1">
      <c r="A59" s="66" t="s">
        <v>61</v>
      </c>
      <c r="B59" s="57">
        <v>10</v>
      </c>
      <c r="C59" s="58">
        <v>3304</v>
      </c>
      <c r="D59" s="59">
        <f t="shared" si="10"/>
        <v>330.4</v>
      </c>
      <c r="E59" s="60">
        <v>448</v>
      </c>
      <c r="F59" s="61">
        <v>295</v>
      </c>
      <c r="G59" s="62">
        <v>11</v>
      </c>
      <c r="H59" s="63">
        <v>3305</v>
      </c>
      <c r="I59" s="59">
        <f t="shared" si="11"/>
        <v>300.45454545454544</v>
      </c>
      <c r="J59" s="63">
        <v>398</v>
      </c>
      <c r="K59" s="64">
        <v>198</v>
      </c>
      <c r="L59" s="62">
        <v>26</v>
      </c>
      <c r="M59" s="63">
        <v>7596</v>
      </c>
      <c r="N59" s="59">
        <f t="shared" si="12"/>
        <v>292.15384615384613</v>
      </c>
      <c r="O59" s="63">
        <v>478</v>
      </c>
      <c r="P59" s="65">
        <v>219</v>
      </c>
    </row>
    <row r="60" spans="1:16" ht="13.5">
      <c r="A60" s="67" t="s">
        <v>80</v>
      </c>
      <c r="B60" s="57">
        <v>6</v>
      </c>
      <c r="C60" s="58">
        <v>1698</v>
      </c>
      <c r="D60" s="59">
        <f t="shared" si="10"/>
        <v>283</v>
      </c>
      <c r="E60" s="60">
        <v>398</v>
      </c>
      <c r="F60" s="61">
        <v>228</v>
      </c>
      <c r="G60" s="62">
        <v>10</v>
      </c>
      <c r="H60" s="63">
        <v>3240</v>
      </c>
      <c r="I60" s="59">
        <f t="shared" si="11"/>
        <v>324</v>
      </c>
      <c r="J60" s="63">
        <v>398</v>
      </c>
      <c r="K60" s="64">
        <v>248</v>
      </c>
      <c r="L60" s="62">
        <v>24</v>
      </c>
      <c r="M60" s="63">
        <v>7087</v>
      </c>
      <c r="N60" s="59">
        <f t="shared" si="12"/>
        <v>295.2916666666667</v>
      </c>
      <c r="O60" s="63">
        <v>498</v>
      </c>
      <c r="P60" s="65">
        <v>197</v>
      </c>
    </row>
    <row r="61" spans="1:16" ht="13.5">
      <c r="A61" s="67" t="s">
        <v>81</v>
      </c>
      <c r="B61" s="57">
        <v>10</v>
      </c>
      <c r="C61" s="58">
        <v>1316</v>
      </c>
      <c r="D61" s="59">
        <f t="shared" si="10"/>
        <v>131.6</v>
      </c>
      <c r="E61" s="60">
        <v>139</v>
      </c>
      <c r="F61" s="61">
        <v>126</v>
      </c>
      <c r="G61" s="62">
        <v>11</v>
      </c>
      <c r="H61" s="63">
        <v>1441</v>
      </c>
      <c r="I61" s="59">
        <f t="shared" si="11"/>
        <v>131</v>
      </c>
      <c r="J61" s="63">
        <v>137</v>
      </c>
      <c r="K61" s="64">
        <v>128</v>
      </c>
      <c r="L61" s="62">
        <v>27</v>
      </c>
      <c r="M61" s="63">
        <v>3468</v>
      </c>
      <c r="N61" s="59">
        <f t="shared" si="12"/>
        <v>128.44444444444446</v>
      </c>
      <c r="O61" s="63">
        <v>137</v>
      </c>
      <c r="P61" s="65">
        <v>124</v>
      </c>
    </row>
    <row r="62" spans="1:16" ht="14.25" thickBot="1">
      <c r="A62" s="68" t="s">
        <v>60</v>
      </c>
      <c r="B62" s="69"/>
      <c r="C62" s="70"/>
      <c r="D62" s="71" t="e">
        <f t="shared" si="10"/>
        <v>#DIV/0!</v>
      </c>
      <c r="E62" s="72"/>
      <c r="F62" s="73"/>
      <c r="G62" s="74"/>
      <c r="H62" s="75"/>
      <c r="I62" s="71" t="e">
        <f t="shared" si="11"/>
        <v>#DIV/0!</v>
      </c>
      <c r="J62" s="75"/>
      <c r="K62" s="76"/>
      <c r="L62" s="74"/>
      <c r="M62" s="75"/>
      <c r="N62" s="71" t="e">
        <f t="shared" si="12"/>
        <v>#DIV/0!</v>
      </c>
      <c r="O62" s="75"/>
      <c r="P62" s="77"/>
    </row>
  </sheetData>
  <sheetProtection/>
  <mergeCells count="13">
    <mergeCell ref="V3:W3"/>
    <mergeCell ref="B23:C23"/>
    <mergeCell ref="G23:H23"/>
    <mergeCell ref="L23:M23"/>
    <mergeCell ref="Q23:R23"/>
    <mergeCell ref="V23:W23"/>
    <mergeCell ref="B3:C3"/>
    <mergeCell ref="G3:H3"/>
    <mergeCell ref="L3:M3"/>
    <mergeCell ref="B43:C43"/>
    <mergeCell ref="G43:H43"/>
    <mergeCell ref="Q3:R3"/>
    <mergeCell ref="L43:M4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2010-09-22T04:41:14Z</cp:lastPrinted>
  <dcterms:created xsi:type="dcterms:W3CDTF">1998-09-04T05:26:42Z</dcterms:created>
  <dcterms:modified xsi:type="dcterms:W3CDTF">2010-09-22T07:52:49Z</dcterms:modified>
  <cp:category/>
  <cp:version/>
  <cp:contentType/>
  <cp:contentStatus/>
</cp:coreProperties>
</file>