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90" yWindow="405" windowWidth="9210" windowHeight="7440" tabRatio="601" activeTab="1"/>
  </bookViews>
  <sheets>
    <sheet name="結果表" sheetId="1" r:id="rId1"/>
    <sheet name="集計表" sheetId="2" r:id="rId2"/>
  </sheets>
  <definedNames>
    <definedName name="ＡＡ">'集計表'!#REF!</definedName>
    <definedName name="_xlnm.Print_Area" localSheetId="1">'集計表'!$A$1:$CH$22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<sst xmlns="http://schemas.openxmlformats.org/spreadsheetml/2006/main" count="181" uniqueCount="81">
  <si>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</si>
  <si>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</si>
  <si>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</si>
  <si>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</si>
  <si>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</si>
  <si>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</si>
  <si>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</si>
  <si>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</si>
  <si>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</si>
  <si>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ヨーグルト</t>
  </si>
  <si>
    <t>豚肉</t>
  </si>
  <si>
    <t>牛乳</t>
  </si>
  <si>
    <t>鶏卵</t>
  </si>
  <si>
    <t>台所用洗剤</t>
  </si>
  <si>
    <t>洗濯用洗剤</t>
  </si>
  <si>
    <t>ティッシュﾍﾟｰﾊﾟｰ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</si>
  <si>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</si>
  <si>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</si>
  <si>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</si>
  <si>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</si>
  <si>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</si>
  <si>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</si>
  <si>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</si>
  <si>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</si>
  <si>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</si>
  <si>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</si>
  <si>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</si>
  <si>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</si>
  <si>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</si>
  <si>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焼津市</t>
  </si>
  <si>
    <t>藤枝市</t>
  </si>
  <si>
    <t>島田市</t>
  </si>
  <si>
    <t>中部計</t>
  </si>
  <si>
    <t>掛川市</t>
  </si>
  <si>
    <t>袋井市</t>
  </si>
  <si>
    <t>磐田市</t>
  </si>
  <si>
    <t>浜松市</t>
  </si>
  <si>
    <t>西部計</t>
  </si>
  <si>
    <t>県計</t>
  </si>
  <si>
    <t>今月平均</t>
  </si>
  <si>
    <t>前月平均</t>
  </si>
  <si>
    <t>前年同月</t>
  </si>
  <si>
    <t>対前年</t>
  </si>
  <si>
    <t>価格</t>
  </si>
  <si>
    <t>同月比</t>
  </si>
  <si>
    <t>ガソリン</t>
  </si>
  <si>
    <t>県下主要生活物資価格調査結果</t>
  </si>
  <si>
    <t>灯油(店頭)は10月～3月に実施</t>
  </si>
  <si>
    <t>(円)</t>
  </si>
  <si>
    <t>(%)</t>
  </si>
  <si>
    <t>※灯油(店頭)は10月～3月に実施</t>
  </si>
  <si>
    <t>－</t>
  </si>
  <si>
    <t>前月比</t>
  </si>
  <si>
    <t>確認欄</t>
  </si>
  <si>
    <t>規格</t>
  </si>
  <si>
    <t>灯油</t>
  </si>
  <si>
    <t>(1/3)</t>
  </si>
  <si>
    <t>(2/3)</t>
  </si>
  <si>
    <t>(3/3)</t>
  </si>
  <si>
    <t xml:space="preserve"> ガソリン</t>
  </si>
  <si>
    <t>灯油(店頭）</t>
  </si>
  <si>
    <t>対</t>
  </si>
  <si>
    <t>ティッシュペーパー</t>
  </si>
  <si>
    <t>１斤  袋入り
４～６枚切り</t>
  </si>
  <si>
    <t>国産米  精米
コシヒカリ100％　5kg</t>
  </si>
  <si>
    <t>並　袋入り　1kg</t>
  </si>
  <si>
    <t>品目</t>
  </si>
  <si>
    <t>植物性ｿﾌﾄﾀｲﾌﾟ
プラ容器入り　450又は400g</t>
  </si>
  <si>
    <t>サラダ油
1.5kgポリ容器入り</t>
  </si>
  <si>
    <t>上白
1kg袋入り</t>
  </si>
  <si>
    <t>500g
ポリ容器入り</t>
  </si>
  <si>
    <t>1000mL
紙パック入り</t>
  </si>
  <si>
    <t>国産　スライス
(切り落としも可)　もも肉100g</t>
  </si>
  <si>
    <t>Lサイズ
10個パック</t>
  </si>
  <si>
    <t>食器・野菜・果物洗い用
260又は270g</t>
  </si>
  <si>
    <t>スリムサイズ400又は360枚
5箱セット</t>
  </si>
  <si>
    <t>店頭渡し
18L</t>
  </si>
  <si>
    <t>こいくち特級
本醸造　1Lポリ容器入り</t>
  </si>
  <si>
    <t>ﾌﾟﾚｰﾝﾖｰｸﾞﾙﾄ
500gポリ・紙容器入り</t>
  </si>
  <si>
    <t>高密度粉末
無りん　1.2又は1.1kg</t>
  </si>
  <si>
    <t>現金売り
（セルフ含む）　　１L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</si>
</sst>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  <numFmt numFmtId="192" formatCode="0;[Red]0"/>
    <numFmt numFmtId="193" formatCode="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残り&quot;General&quot;市&quot;"/>
    <numFmt numFmtId="199" formatCode="[$-411]ggge&quot;年&quot;m&quot;月&quot;"/>
    <numFmt numFmtId="200" formatCode="&quot;(&quot;[$-411]ge&quot;)&quot;m&quot;月県下主要生活物資価格調査集計表（総合計）&quot;"/>
    <numFmt numFmtId="201" formatCode="[$-411]ge\.m\.d;@"/>
  </numFmts>
  <fonts count="18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8"/>
      <color indexed="8"/>
      <name val="ＭＳ Ｐ明朝"/>
      <family val="1"/>
    </font>
    <font>
      <sz val="18"/>
      <name val="ＭＳ Ｐ明朝"/>
      <family val="1"/>
    </font>
    <font>
      <b/>
      <sz val="12"/>
      <color indexed="8"/>
      <name val="ＭＳ Ｐ明朝"/>
      <family val="1"/>
    </font>
    <font>
      <sz val="12"/>
      <color indexed="12"/>
      <name val="ＭＳ Ｐ明朝"/>
      <family val="1"/>
    </font>
    <font>
      <sz val="12"/>
      <color indexed="10"/>
      <name val="ＭＳ Ｐ明朝"/>
      <family val="1"/>
    </font>
    <font>
      <sz val="12"/>
      <color indexed="16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05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double"/>
      <right style="double"/>
      <top style="hair"/>
      <bottom style="medium"/>
    </border>
    <border>
      <left style="double"/>
      <right style="hair"/>
      <top style="hair"/>
      <bottom style="medium"/>
    </border>
    <border>
      <left style="hair"/>
      <right style="double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6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3" fillId="0" borderId="0" xfId="0" applyFont="1" applyFill="1" applyAlignment="1">
      <alignment/>
    </xf>
    <xf numFmtId="191" fontId="13" fillId="0" borderId="0" xfId="0" applyNumberFormat="1" applyFont="1" applyFill="1" applyAlignment="1">
      <alignment/>
    </xf>
    <xf numFmtId="0" fontId="10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0" fillId="0" borderId="1" xfId="0" applyFont="1" applyFill="1" applyBorder="1" applyAlignment="1" applyProtection="1">
      <alignment horizontal="center" vertical="top"/>
      <protection locked="0"/>
    </xf>
    <xf numFmtId="0" fontId="10" fillId="0" borderId="2" xfId="0" applyFont="1" applyFill="1" applyBorder="1" applyAlignment="1" applyProtection="1">
      <alignment horizontal="center" vertical="top"/>
      <protection locked="0"/>
    </xf>
    <xf numFmtId="0" fontId="10" fillId="0" borderId="3" xfId="0" applyFont="1" applyFill="1" applyBorder="1" applyAlignment="1" applyProtection="1">
      <alignment horizontal="center" vertical="top"/>
      <protection locked="0"/>
    </xf>
    <xf numFmtId="0" fontId="10" fillId="0" borderId="4" xfId="0" applyFont="1" applyFill="1" applyBorder="1" applyAlignment="1" applyProtection="1">
      <alignment horizontal="center" vertical="top"/>
      <protection locked="0"/>
    </xf>
    <xf numFmtId="0" fontId="10" fillId="0" borderId="5" xfId="0" applyFont="1" applyFill="1" applyBorder="1" applyAlignment="1" applyProtection="1">
      <alignment horizontal="center" vertical="top"/>
      <protection locked="0"/>
    </xf>
    <xf numFmtId="0" fontId="10" fillId="0" borderId="6" xfId="0" applyFont="1" applyFill="1" applyBorder="1" applyAlignment="1" applyProtection="1">
      <alignment horizontal="center" vertical="top"/>
      <protection locked="0"/>
    </xf>
    <xf numFmtId="0" fontId="10" fillId="0" borderId="7" xfId="0" applyFont="1" applyFill="1" applyBorder="1" applyAlignment="1" applyProtection="1">
      <alignment horizontal="center" vertical="top"/>
      <protection locked="0"/>
    </xf>
    <xf numFmtId="0" fontId="10" fillId="0" borderId="8" xfId="0" applyFont="1" applyFill="1" applyBorder="1" applyAlignment="1" applyProtection="1">
      <alignment horizontal="center" vertical="top"/>
      <protection locked="0"/>
    </xf>
    <xf numFmtId="0" fontId="9" fillId="0" borderId="0" xfId="0" applyFont="1" applyFill="1" applyAlignment="1">
      <alignment horizontal="center"/>
    </xf>
    <xf numFmtId="19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0" fillId="0" borderId="9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192" fontId="8" fillId="0" borderId="0" xfId="0" applyNumberFormat="1" applyFont="1" applyFill="1" applyAlignment="1">
      <alignment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199" fontId="15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vertical="center"/>
      <protection/>
    </xf>
    <xf numFmtId="0" fontId="14" fillId="0" borderId="17" xfId="0" applyFont="1" applyBorder="1" applyAlignment="1" applyProtection="1">
      <alignment horizontal="center" vertical="center"/>
      <protection/>
    </xf>
    <xf numFmtId="0" fontId="15" fillId="0" borderId="18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14" fillId="0" borderId="22" xfId="0" applyFont="1" applyBorder="1" applyAlignment="1" applyProtection="1">
      <alignment horizontal="center" vertical="center"/>
      <protection/>
    </xf>
    <xf numFmtId="0" fontId="15" fillId="0" borderId="23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vertical="center"/>
      <protection/>
    </xf>
    <xf numFmtId="0" fontId="7" fillId="0" borderId="27" xfId="0" applyFont="1" applyBorder="1" applyAlignment="1" applyProtection="1">
      <alignment vertical="center"/>
      <protection/>
    </xf>
    <xf numFmtId="0" fontId="14" fillId="0" borderId="28" xfId="0" applyFont="1" applyBorder="1" applyAlignment="1" applyProtection="1">
      <alignment horizontal="center" vertical="center"/>
      <protection/>
    </xf>
    <xf numFmtId="0" fontId="15" fillId="0" borderId="29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vertical="center"/>
      <protection/>
    </xf>
    <xf numFmtId="190" fontId="14" fillId="0" borderId="33" xfId="0" applyNumberFormat="1" applyFont="1" applyBorder="1" applyAlignment="1" applyProtection="1">
      <alignment vertical="center"/>
      <protection/>
    </xf>
    <xf numFmtId="190" fontId="15" fillId="2" borderId="34" xfId="0" applyNumberFormat="1" applyFont="1" applyFill="1" applyBorder="1" applyAlignment="1" applyProtection="1">
      <alignment vertical="center"/>
      <protection locked="0"/>
    </xf>
    <xf numFmtId="190" fontId="7" fillId="0" borderId="35" xfId="0" applyNumberFormat="1" applyFont="1" applyBorder="1" applyAlignment="1" applyProtection="1">
      <alignment vertical="center"/>
      <protection/>
    </xf>
    <xf numFmtId="190" fontId="7" fillId="0" borderId="36" xfId="0" applyNumberFormat="1" applyFont="1" applyBorder="1" applyAlignment="1" applyProtection="1">
      <alignment vertical="center"/>
      <protection/>
    </xf>
    <xf numFmtId="190" fontId="16" fillId="0" borderId="37" xfId="0" applyNumberFormat="1" applyFont="1" applyBorder="1" applyAlignment="1" applyProtection="1">
      <alignment vertical="center"/>
      <protection/>
    </xf>
    <xf numFmtId="190" fontId="16" fillId="0" borderId="38" xfId="0" applyNumberFormat="1" applyFont="1" applyBorder="1" applyAlignment="1" applyProtection="1">
      <alignment vertical="center"/>
      <protection/>
    </xf>
    <xf numFmtId="0" fontId="7" fillId="0" borderId="39" xfId="0" applyFont="1" applyBorder="1" applyAlignment="1" applyProtection="1">
      <alignment vertical="center"/>
      <protection/>
    </xf>
    <xf numFmtId="190" fontId="14" fillId="0" borderId="40" xfId="0" applyNumberFormat="1" applyFont="1" applyBorder="1" applyAlignment="1" applyProtection="1">
      <alignment vertical="center"/>
      <protection/>
    </xf>
    <xf numFmtId="190" fontId="15" fillId="2" borderId="41" xfId="0" applyNumberFormat="1" applyFont="1" applyFill="1" applyBorder="1" applyAlignment="1" applyProtection="1">
      <alignment vertical="center"/>
      <protection locked="0"/>
    </xf>
    <xf numFmtId="190" fontId="7" fillId="0" borderId="42" xfId="0" applyNumberFormat="1" applyFont="1" applyBorder="1" applyAlignment="1" applyProtection="1">
      <alignment vertical="center"/>
      <protection/>
    </xf>
    <xf numFmtId="190" fontId="7" fillId="0" borderId="43" xfId="0" applyNumberFormat="1" applyFont="1" applyBorder="1" applyAlignment="1" applyProtection="1">
      <alignment vertical="center"/>
      <protection/>
    </xf>
    <xf numFmtId="190" fontId="16" fillId="0" borderId="44" xfId="0" applyNumberFormat="1" applyFont="1" applyBorder="1" applyAlignment="1" applyProtection="1">
      <alignment vertical="center"/>
      <protection/>
    </xf>
    <xf numFmtId="190" fontId="16" fillId="0" borderId="45" xfId="0" applyNumberFormat="1" applyFont="1" applyBorder="1" applyAlignment="1" applyProtection="1">
      <alignment vertical="center"/>
      <protection/>
    </xf>
    <xf numFmtId="190" fontId="17" fillId="3" borderId="44" xfId="0" applyNumberFormat="1" applyFont="1" applyFill="1" applyBorder="1" applyAlignment="1" applyProtection="1">
      <alignment vertical="center"/>
      <protection/>
    </xf>
    <xf numFmtId="190" fontId="17" fillId="3" borderId="45" xfId="0" applyNumberFormat="1" applyFont="1" applyFill="1" applyBorder="1" applyAlignment="1" applyProtection="1">
      <alignment vertical="center"/>
      <protection/>
    </xf>
    <xf numFmtId="0" fontId="7" fillId="0" borderId="46" xfId="0" applyFont="1" applyBorder="1" applyAlignment="1" applyProtection="1">
      <alignment vertical="center"/>
      <protection/>
    </xf>
    <xf numFmtId="190" fontId="14" fillId="0" borderId="47" xfId="0" applyNumberFormat="1" applyFont="1" applyBorder="1" applyAlignment="1" applyProtection="1">
      <alignment horizontal="right" vertical="center"/>
      <protection/>
    </xf>
    <xf numFmtId="190" fontId="15" fillId="2" borderId="48" xfId="0" applyNumberFormat="1" applyFont="1" applyFill="1" applyBorder="1" applyAlignment="1" applyProtection="1">
      <alignment horizontal="right" vertical="center"/>
      <protection locked="0"/>
    </xf>
    <xf numFmtId="190" fontId="7" fillId="0" borderId="49" xfId="0" applyNumberFormat="1" applyFont="1" applyBorder="1" applyAlignment="1" applyProtection="1">
      <alignment horizontal="right" vertical="center"/>
      <protection/>
    </xf>
    <xf numFmtId="190" fontId="7" fillId="0" borderId="50" xfId="0" applyNumberFormat="1" applyFont="1" applyBorder="1" applyAlignment="1" applyProtection="1">
      <alignment horizontal="right" vertical="center"/>
      <protection/>
    </xf>
    <xf numFmtId="190" fontId="16" fillId="0" borderId="51" xfId="0" applyNumberFormat="1" applyFont="1" applyBorder="1" applyAlignment="1" applyProtection="1">
      <alignment vertical="center"/>
      <protection/>
    </xf>
    <xf numFmtId="190" fontId="16" fillId="0" borderId="52" xfId="0" applyNumberFormat="1" applyFont="1" applyBorder="1" applyAlignment="1" applyProtection="1">
      <alignment vertical="center"/>
      <protection/>
    </xf>
    <xf numFmtId="0" fontId="15" fillId="0" borderId="53" xfId="0" applyFont="1" applyBorder="1" applyAlignment="1" applyProtection="1">
      <alignment vertical="center" wrapText="1"/>
      <protection/>
    </xf>
    <xf numFmtId="0" fontId="15" fillId="0" borderId="54" xfId="0" applyFont="1" applyBorder="1" applyAlignment="1" applyProtection="1">
      <alignment vertical="center" wrapText="1"/>
      <protection/>
    </xf>
    <xf numFmtId="0" fontId="15" fillId="0" borderId="54" xfId="0" applyFont="1" applyBorder="1" applyAlignment="1" applyProtection="1">
      <alignment vertical="center"/>
      <protection/>
    </xf>
    <xf numFmtId="0" fontId="7" fillId="0" borderId="55" xfId="0" applyFont="1" applyBorder="1" applyAlignment="1" applyProtection="1">
      <alignment horizontal="center" vertical="center"/>
      <protection/>
    </xf>
    <xf numFmtId="0" fontId="15" fillId="0" borderId="56" xfId="0" applyFont="1" applyBorder="1" applyAlignment="1" applyProtection="1">
      <alignment vertical="center" wrapText="1"/>
      <protection/>
    </xf>
    <xf numFmtId="190" fontId="11" fillId="0" borderId="57" xfId="0" applyNumberFormat="1" applyFont="1" applyFill="1" applyBorder="1" applyAlignment="1">
      <alignment vertical="center"/>
    </xf>
    <xf numFmtId="190" fontId="11" fillId="0" borderId="58" xfId="0" applyNumberFormat="1" applyFont="1" applyFill="1" applyBorder="1" applyAlignment="1">
      <alignment vertical="center"/>
    </xf>
    <xf numFmtId="190" fontId="11" fillId="0" borderId="59" xfId="0" applyNumberFormat="1" applyFont="1" applyFill="1" applyBorder="1" applyAlignment="1">
      <alignment vertical="center"/>
    </xf>
    <xf numFmtId="190" fontId="11" fillId="0" borderId="60" xfId="0" applyNumberFormat="1" applyFont="1" applyFill="1" applyBorder="1" applyAlignment="1">
      <alignment vertical="center"/>
    </xf>
    <xf numFmtId="190" fontId="11" fillId="0" borderId="61" xfId="0" applyNumberFormat="1" applyFont="1" applyFill="1" applyBorder="1" applyAlignment="1">
      <alignment vertical="center"/>
    </xf>
    <xf numFmtId="190" fontId="11" fillId="0" borderId="62" xfId="0" applyNumberFormat="1" applyFont="1" applyFill="1" applyBorder="1" applyAlignment="1">
      <alignment vertical="center"/>
    </xf>
    <xf numFmtId="190" fontId="11" fillId="0" borderId="63" xfId="0" applyNumberFormat="1" applyFont="1" applyFill="1" applyBorder="1" applyAlignment="1">
      <alignment vertical="center"/>
    </xf>
    <xf numFmtId="190" fontId="11" fillId="0" borderId="64" xfId="0" applyNumberFormat="1" applyFont="1" applyFill="1" applyBorder="1" applyAlignment="1">
      <alignment vertical="center"/>
    </xf>
    <xf numFmtId="190" fontId="11" fillId="0" borderId="65" xfId="0" applyNumberFormat="1" applyFont="1" applyFill="1" applyBorder="1" applyAlignment="1">
      <alignment vertical="center"/>
    </xf>
    <xf numFmtId="190" fontId="11" fillId="0" borderId="66" xfId="0" applyNumberFormat="1" applyFont="1" applyFill="1" applyBorder="1" applyAlignment="1">
      <alignment vertical="center"/>
    </xf>
    <xf numFmtId="190" fontId="11" fillId="0" borderId="67" xfId="0" applyNumberFormat="1" applyFont="1" applyFill="1" applyBorder="1" applyAlignment="1">
      <alignment vertical="center"/>
    </xf>
    <xf numFmtId="190" fontId="11" fillId="0" borderId="68" xfId="0" applyNumberFormat="1" applyFont="1" applyFill="1" applyBorder="1" applyAlignment="1">
      <alignment vertical="center"/>
    </xf>
    <xf numFmtId="190" fontId="11" fillId="0" borderId="69" xfId="0" applyNumberFormat="1" applyFont="1" applyFill="1" applyBorder="1" applyAlignment="1">
      <alignment vertical="center"/>
    </xf>
    <xf numFmtId="190" fontId="11" fillId="0" borderId="70" xfId="0" applyNumberFormat="1" applyFont="1" applyFill="1" applyBorder="1" applyAlignment="1">
      <alignment vertical="center"/>
    </xf>
    <xf numFmtId="190" fontId="11" fillId="0" borderId="71" xfId="0" applyNumberFormat="1" applyFont="1" applyFill="1" applyBorder="1" applyAlignment="1">
      <alignment vertical="center"/>
    </xf>
    <xf numFmtId="190" fontId="11" fillId="0" borderId="72" xfId="0" applyNumberFormat="1" applyFont="1" applyFill="1" applyBorder="1" applyAlignment="1">
      <alignment vertical="center"/>
    </xf>
    <xf numFmtId="190" fontId="11" fillId="0" borderId="73" xfId="0" applyNumberFormat="1" applyFont="1" applyFill="1" applyBorder="1" applyAlignment="1">
      <alignment vertical="center"/>
    </xf>
    <xf numFmtId="190" fontId="11" fillId="0" borderId="74" xfId="0" applyNumberFormat="1" applyFont="1" applyFill="1" applyBorder="1" applyAlignment="1">
      <alignment vertical="center"/>
    </xf>
    <xf numFmtId="190" fontId="7" fillId="0" borderId="75" xfId="0" applyNumberFormat="1" applyFont="1" applyFill="1" applyBorder="1" applyAlignment="1" applyProtection="1">
      <alignment vertical="center"/>
      <protection locked="0"/>
    </xf>
    <xf numFmtId="190" fontId="7" fillId="0" borderId="76" xfId="0" applyNumberFormat="1" applyFont="1" applyFill="1" applyBorder="1" applyAlignment="1" applyProtection="1">
      <alignment vertical="center"/>
      <protection locked="0"/>
    </xf>
    <xf numFmtId="190" fontId="7" fillId="0" borderId="77" xfId="0" applyNumberFormat="1" applyFont="1" applyFill="1" applyBorder="1" applyAlignment="1" applyProtection="1">
      <alignment vertical="center"/>
      <protection locked="0"/>
    </xf>
    <xf numFmtId="190" fontId="7" fillId="0" borderId="78" xfId="0" applyNumberFormat="1" applyFont="1" applyFill="1" applyBorder="1" applyAlignment="1" applyProtection="1">
      <alignment vertical="center"/>
      <protection locked="0"/>
    </xf>
    <xf numFmtId="190" fontId="7" fillId="0" borderId="79" xfId="0" applyNumberFormat="1" applyFont="1" applyFill="1" applyBorder="1" applyAlignment="1" applyProtection="1">
      <alignment vertical="center"/>
      <protection locked="0"/>
    </xf>
    <xf numFmtId="190" fontId="7" fillId="0" borderId="80" xfId="0" applyNumberFormat="1" applyFont="1" applyFill="1" applyBorder="1" applyAlignment="1" applyProtection="1">
      <alignment vertical="center"/>
      <protection locked="0"/>
    </xf>
    <xf numFmtId="190" fontId="7" fillId="0" borderId="81" xfId="0" applyNumberFormat="1" applyFont="1" applyFill="1" applyBorder="1" applyAlignment="1" applyProtection="1">
      <alignment vertical="center"/>
      <protection locked="0"/>
    </xf>
    <xf numFmtId="190" fontId="7" fillId="0" borderId="82" xfId="0" applyNumberFormat="1" applyFont="1" applyFill="1" applyBorder="1" applyAlignment="1" applyProtection="1">
      <alignment vertical="center"/>
      <protection locked="0"/>
    </xf>
    <xf numFmtId="190" fontId="7" fillId="0" borderId="83" xfId="0" applyNumberFormat="1" applyFont="1" applyFill="1" applyBorder="1" applyAlignment="1" applyProtection="1">
      <alignment vertical="center"/>
      <protection locked="0"/>
    </xf>
    <xf numFmtId="190" fontId="7" fillId="0" borderId="84" xfId="0" applyNumberFormat="1" applyFont="1" applyFill="1" applyBorder="1" applyAlignment="1" applyProtection="1">
      <alignment vertical="center"/>
      <protection locked="0"/>
    </xf>
    <xf numFmtId="190" fontId="7" fillId="0" borderId="85" xfId="0" applyNumberFormat="1" applyFont="1" applyFill="1" applyBorder="1" applyAlignment="1" applyProtection="1">
      <alignment vertical="center"/>
      <protection locked="0"/>
    </xf>
    <xf numFmtId="190" fontId="7" fillId="0" borderId="86" xfId="0" applyNumberFormat="1" applyFont="1" applyFill="1" applyBorder="1" applyAlignment="1" applyProtection="1">
      <alignment vertical="center"/>
      <protection locked="0"/>
    </xf>
    <xf numFmtId="190" fontId="7" fillId="0" borderId="87" xfId="0" applyNumberFormat="1" applyFont="1" applyFill="1" applyBorder="1" applyAlignment="1" applyProtection="1">
      <alignment vertical="center"/>
      <protection locked="0"/>
    </xf>
    <xf numFmtId="190" fontId="7" fillId="0" borderId="88" xfId="0" applyNumberFormat="1" applyFont="1" applyFill="1" applyBorder="1" applyAlignment="1" applyProtection="1">
      <alignment vertical="center"/>
      <protection locked="0"/>
    </xf>
    <xf numFmtId="190" fontId="7" fillId="0" borderId="89" xfId="0" applyNumberFormat="1" applyFont="1" applyFill="1" applyBorder="1" applyAlignment="1" applyProtection="1">
      <alignment vertical="center"/>
      <protection locked="0"/>
    </xf>
    <xf numFmtId="190" fontId="7" fillId="0" borderId="90" xfId="0" applyNumberFormat="1" applyFont="1" applyFill="1" applyBorder="1" applyAlignment="1" applyProtection="1">
      <alignment vertical="center"/>
      <protection locked="0"/>
    </xf>
    <xf numFmtId="190" fontId="7" fillId="0" borderId="91" xfId="0" applyNumberFormat="1" applyFont="1" applyFill="1" applyBorder="1" applyAlignment="1" applyProtection="1">
      <alignment vertical="center"/>
      <protection locked="0"/>
    </xf>
    <xf numFmtId="190" fontId="7" fillId="0" borderId="92" xfId="0" applyNumberFormat="1" applyFont="1" applyFill="1" applyBorder="1" applyAlignment="1" applyProtection="1">
      <alignment vertical="center"/>
      <protection locked="0"/>
    </xf>
    <xf numFmtId="0" fontId="7" fillId="0" borderId="93" xfId="0" applyFont="1" applyFill="1" applyBorder="1" applyAlignment="1" applyProtection="1">
      <alignment horizontal="center" vertical="center"/>
      <protection/>
    </xf>
    <xf numFmtId="0" fontId="7" fillId="0" borderId="9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/>
      <protection locked="0"/>
    </xf>
    <xf numFmtId="0" fontId="9" fillId="0" borderId="95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0" fillId="0" borderId="96" xfId="0" applyFont="1" applyFill="1" applyBorder="1" applyAlignment="1" applyProtection="1">
      <alignment horizontal="center" vertical="top"/>
      <protection locked="0"/>
    </xf>
    <xf numFmtId="0" fontId="10" fillId="0" borderId="97" xfId="0" applyFont="1" applyFill="1" applyBorder="1" applyAlignment="1" applyProtection="1">
      <alignment horizontal="center" vertical="top"/>
      <protection locked="0"/>
    </xf>
    <xf numFmtId="0" fontId="10" fillId="0" borderId="98" xfId="0" applyFont="1" applyFill="1" applyBorder="1" applyAlignment="1" applyProtection="1">
      <alignment horizontal="center" vertical="top"/>
      <protection locked="0"/>
    </xf>
    <xf numFmtId="0" fontId="9" fillId="0" borderId="96" xfId="0" applyFont="1" applyFill="1" applyBorder="1" applyAlignment="1">
      <alignment horizontal="center" vertical="top"/>
    </xf>
    <xf numFmtId="0" fontId="9" fillId="0" borderId="97" xfId="0" applyFont="1" applyFill="1" applyBorder="1" applyAlignment="1">
      <alignment horizontal="center" vertical="top"/>
    </xf>
    <xf numFmtId="0" fontId="9" fillId="0" borderId="98" xfId="0" applyFont="1" applyFill="1" applyBorder="1" applyAlignment="1">
      <alignment horizontal="center" vertical="top"/>
    </xf>
    <xf numFmtId="0" fontId="10" fillId="0" borderId="99" xfId="0" applyFont="1" applyFill="1" applyBorder="1" applyAlignment="1" applyProtection="1">
      <alignment horizontal="center" vertical="top"/>
      <protection locked="0"/>
    </xf>
    <xf numFmtId="0" fontId="10" fillId="0" borderId="100" xfId="0" applyFont="1" applyFill="1" applyBorder="1" applyAlignment="1" applyProtection="1">
      <alignment horizontal="center" vertical="top"/>
      <protection locked="0"/>
    </xf>
    <xf numFmtId="0" fontId="10" fillId="0" borderId="101" xfId="0" applyFont="1" applyFill="1" applyBorder="1" applyAlignment="1" applyProtection="1">
      <alignment horizontal="center" vertical="top"/>
      <protection locked="0"/>
    </xf>
    <xf numFmtId="0" fontId="10" fillId="0" borderId="102" xfId="0" applyFont="1" applyFill="1" applyBorder="1" applyAlignment="1" applyProtection="1">
      <alignment horizontal="center" vertical="top"/>
      <protection locked="0"/>
    </xf>
    <xf numFmtId="200" fontId="12" fillId="0" borderId="0" xfId="0" applyNumberFormat="1" applyFont="1" applyFill="1" applyAlignment="1" applyProtection="1">
      <alignment horizontal="center" vertical="top"/>
      <protection locked="0"/>
    </xf>
    <xf numFmtId="0" fontId="10" fillId="0" borderId="103" xfId="0" applyFont="1" applyFill="1" applyBorder="1" applyAlignment="1" applyProtection="1">
      <alignment horizontal="center" vertical="top"/>
      <protection locked="0"/>
    </xf>
    <xf numFmtId="0" fontId="9" fillId="0" borderId="97" xfId="0" applyFont="1" applyFill="1" applyBorder="1" applyAlignment="1">
      <alignment/>
    </xf>
    <xf numFmtId="0" fontId="9" fillId="0" borderId="104" xfId="0" applyFont="1" applyFill="1" applyBorder="1" applyAlignment="1">
      <alignment/>
    </xf>
  </cellXfs>
  <cellStyles count="2">
    <cellStyle name="Normal" xfId="0"/>
    <cellStyle name="桁区切り 2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3"/>
  <sheetViews>
    <sheetView tabSelected="1" zoomScale="75" zoomScaleNormal="75" workbookViewId="0" topLeftCell="A1">
      <pane xSplit="2" ySplit="5" topLeftCell="C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8.796875" defaultRowHeight="19.5" customHeight="1"/>
  <cols>
    <col min="1" max="1" width="17.8984375" style="36" customWidth="1"/>
    <col min="2" max="2" width="27.09765625" style="36" bestFit="1" customWidth="1"/>
    <col min="3" max="3" width="12.3984375" style="36" customWidth="1"/>
    <col min="4" max="8" width="9" style="36" customWidth="1"/>
    <col min="9" max="10" width="0" style="36" hidden="1" customWidth="1"/>
    <col min="11" max="16384" width="9" style="36" customWidth="1"/>
  </cols>
  <sheetData>
    <row r="1" ht="19.5" customHeight="1">
      <c r="A1" s="35" t="s">
        <v>46</v>
      </c>
    </row>
    <row r="2" spans="1:6" s="37" customFormat="1" ht="19.5" customHeight="1" thickBot="1">
      <c r="A2" s="38">
        <v>39569</v>
      </c>
      <c r="B2" s="39"/>
      <c r="C2" s="39"/>
      <c r="D2" s="39"/>
      <c r="E2" s="39"/>
      <c r="F2" s="39"/>
    </row>
    <row r="3" spans="1:7" s="37" customFormat="1" ht="14.25">
      <c r="A3" s="40"/>
      <c r="B3" s="41"/>
      <c r="C3" s="42" t="s">
        <v>39</v>
      </c>
      <c r="D3" s="43" t="s">
        <v>40</v>
      </c>
      <c r="E3" s="44" t="s">
        <v>61</v>
      </c>
      <c r="F3" s="43" t="s">
        <v>41</v>
      </c>
      <c r="G3" s="45" t="s">
        <v>42</v>
      </c>
    </row>
    <row r="4" spans="1:7" s="37" customFormat="1" ht="14.25">
      <c r="A4" s="83" t="s">
        <v>66</v>
      </c>
      <c r="B4" s="46" t="s">
        <v>54</v>
      </c>
      <c r="C4" s="47" t="s">
        <v>43</v>
      </c>
      <c r="D4" s="48" t="s">
        <v>43</v>
      </c>
      <c r="E4" s="49" t="s">
        <v>52</v>
      </c>
      <c r="F4" s="48" t="s">
        <v>43</v>
      </c>
      <c r="G4" s="50" t="s">
        <v>44</v>
      </c>
    </row>
    <row r="5" spans="1:10" s="37" customFormat="1" ht="15" thickBot="1">
      <c r="A5" s="51"/>
      <c r="B5" s="52"/>
      <c r="C5" s="53" t="s">
        <v>48</v>
      </c>
      <c r="D5" s="54" t="s">
        <v>48</v>
      </c>
      <c r="E5" s="55" t="s">
        <v>49</v>
      </c>
      <c r="F5" s="54" t="s">
        <v>48</v>
      </c>
      <c r="G5" s="56" t="s">
        <v>49</v>
      </c>
      <c r="I5" s="121" t="s">
        <v>53</v>
      </c>
      <c r="J5" s="122"/>
    </row>
    <row r="6" spans="1:10" s="37" customFormat="1" ht="29.25" thickTop="1">
      <c r="A6" s="57" t="s">
        <v>1</v>
      </c>
      <c r="B6" s="80" t="s">
        <v>63</v>
      </c>
      <c r="C6" s="58">
        <f>'集計表'!D22</f>
        <v>168</v>
      </c>
      <c r="D6" s="59">
        <v>168</v>
      </c>
      <c r="E6" s="60">
        <f>C6/D6*100</f>
        <v>100</v>
      </c>
      <c r="F6" s="59">
        <v>157</v>
      </c>
      <c r="G6" s="61">
        <f>C6/F6*100</f>
        <v>107.00636942675159</v>
      </c>
      <c r="I6" s="62">
        <f aca="true" t="shared" si="0" ref="I6:I21">IF(E6&lt;95,"注意",IF(E6&gt;105,"注意",""))</f>
      </c>
      <c r="J6" s="63" t="str">
        <f>IF(G6&lt;95,"注意",IF(G6&gt;105,"注意",""))</f>
        <v>注意</v>
      </c>
    </row>
    <row r="7" spans="1:10" s="37" customFormat="1" ht="28.5">
      <c r="A7" s="64" t="s">
        <v>2</v>
      </c>
      <c r="B7" s="81" t="s">
        <v>64</v>
      </c>
      <c r="C7" s="65">
        <f>'集計表'!I22</f>
        <v>2066</v>
      </c>
      <c r="D7" s="66">
        <v>2090</v>
      </c>
      <c r="E7" s="67">
        <f aca="true" t="shared" si="1" ref="E7:E21">C7/D7*100</f>
        <v>98.85167464114832</v>
      </c>
      <c r="F7" s="66">
        <v>2144</v>
      </c>
      <c r="G7" s="68">
        <f aca="true" t="shared" si="2" ref="G7:G21">C7/F7*100</f>
        <v>96.36194029850746</v>
      </c>
      <c r="I7" s="69">
        <f t="shared" si="0"/>
      </c>
      <c r="J7" s="70">
        <f aca="true" t="shared" si="3" ref="J7:J21">IF(G7&lt;95,"注意",IF(G7&gt;105,"注意",""))</f>
      </c>
    </row>
    <row r="8" spans="1:10" s="37" customFormat="1" ht="28.5" customHeight="1">
      <c r="A8" s="64" t="s">
        <v>3</v>
      </c>
      <c r="B8" s="82" t="s">
        <v>65</v>
      </c>
      <c r="C8" s="65">
        <f>'集計表'!N22</f>
        <v>310</v>
      </c>
      <c r="D8" s="66">
        <v>301</v>
      </c>
      <c r="E8" s="67">
        <f t="shared" si="1"/>
        <v>102.99003322259136</v>
      </c>
      <c r="F8" s="66">
        <v>290</v>
      </c>
      <c r="G8" s="68">
        <f t="shared" si="2"/>
        <v>106.89655172413792</v>
      </c>
      <c r="I8" s="69">
        <f t="shared" si="0"/>
      </c>
      <c r="J8" s="70" t="str">
        <f t="shared" si="3"/>
        <v>注意</v>
      </c>
    </row>
    <row r="9" spans="1:10" s="37" customFormat="1" ht="28.5">
      <c r="A9" s="64" t="s">
        <v>4</v>
      </c>
      <c r="B9" s="81" t="s">
        <v>67</v>
      </c>
      <c r="C9" s="65">
        <f>'集計表'!S22</f>
        <v>217</v>
      </c>
      <c r="D9" s="66">
        <v>218</v>
      </c>
      <c r="E9" s="67">
        <f t="shared" si="1"/>
        <v>99.54128440366972</v>
      </c>
      <c r="F9" s="66">
        <v>225</v>
      </c>
      <c r="G9" s="68">
        <f t="shared" si="2"/>
        <v>96.44444444444444</v>
      </c>
      <c r="I9" s="69">
        <f t="shared" si="0"/>
      </c>
      <c r="J9" s="70">
        <f t="shared" si="3"/>
      </c>
    </row>
    <row r="10" spans="1:10" s="37" customFormat="1" ht="29.25" customHeight="1">
      <c r="A10" s="64" t="s">
        <v>5</v>
      </c>
      <c r="B10" s="81" t="s">
        <v>69</v>
      </c>
      <c r="C10" s="65">
        <f>'集計表'!X22</f>
        <v>182</v>
      </c>
      <c r="D10" s="66">
        <v>180</v>
      </c>
      <c r="E10" s="67">
        <f t="shared" si="1"/>
        <v>101.11111111111111</v>
      </c>
      <c r="F10" s="66">
        <v>184</v>
      </c>
      <c r="G10" s="68">
        <f t="shared" si="2"/>
        <v>98.91304347826086</v>
      </c>
      <c r="I10" s="69">
        <f t="shared" si="0"/>
      </c>
      <c r="J10" s="70">
        <f t="shared" si="3"/>
      </c>
    </row>
    <row r="11" spans="1:10" s="37" customFormat="1" ht="28.5">
      <c r="A11" s="64" t="s">
        <v>6</v>
      </c>
      <c r="B11" s="81" t="s">
        <v>77</v>
      </c>
      <c r="C11" s="65">
        <f>'集計表'!AC22</f>
        <v>262</v>
      </c>
      <c r="D11" s="66">
        <v>258</v>
      </c>
      <c r="E11" s="67">
        <f t="shared" si="1"/>
        <v>101.55038759689923</v>
      </c>
      <c r="F11" s="66">
        <v>246</v>
      </c>
      <c r="G11" s="68">
        <f t="shared" si="2"/>
        <v>106.5040650406504</v>
      </c>
      <c r="I11" s="69">
        <f t="shared" si="0"/>
      </c>
      <c r="J11" s="70" t="str">
        <f t="shared" si="3"/>
        <v>注意</v>
      </c>
    </row>
    <row r="12" spans="1:10" s="37" customFormat="1" ht="28.5">
      <c r="A12" s="64" t="s">
        <v>7</v>
      </c>
      <c r="B12" s="81" t="s">
        <v>68</v>
      </c>
      <c r="C12" s="65">
        <f>'集計表'!AH22</f>
        <v>489</v>
      </c>
      <c r="D12" s="66">
        <v>480</v>
      </c>
      <c r="E12" s="67">
        <f t="shared" si="1"/>
        <v>101.875</v>
      </c>
      <c r="F12" s="66">
        <v>411</v>
      </c>
      <c r="G12" s="68">
        <f t="shared" si="2"/>
        <v>118.97810218978103</v>
      </c>
      <c r="I12" s="69">
        <f t="shared" si="0"/>
      </c>
      <c r="J12" s="70" t="str">
        <f t="shared" si="3"/>
        <v>注意</v>
      </c>
    </row>
    <row r="13" spans="1:10" s="37" customFormat="1" ht="28.5">
      <c r="A13" s="64" t="s">
        <v>8</v>
      </c>
      <c r="B13" s="81" t="s">
        <v>70</v>
      </c>
      <c r="C13" s="65">
        <f>'集計表'!AM22</f>
        <v>276</v>
      </c>
      <c r="D13" s="66">
        <v>274</v>
      </c>
      <c r="E13" s="67">
        <f t="shared" si="1"/>
        <v>100.72992700729928</v>
      </c>
      <c r="F13" s="66">
        <v>240</v>
      </c>
      <c r="G13" s="68">
        <f t="shared" si="2"/>
        <v>114.99999999999999</v>
      </c>
      <c r="I13" s="69">
        <f t="shared" si="0"/>
      </c>
      <c r="J13" s="70" t="str">
        <f t="shared" si="3"/>
        <v>注意</v>
      </c>
    </row>
    <row r="14" spans="1:10" s="37" customFormat="1" ht="28.5">
      <c r="A14" s="64" t="s">
        <v>9</v>
      </c>
      <c r="B14" s="81" t="s">
        <v>78</v>
      </c>
      <c r="C14" s="65">
        <f>'集計表'!AR22</f>
        <v>179</v>
      </c>
      <c r="D14" s="66">
        <v>180</v>
      </c>
      <c r="E14" s="67">
        <f t="shared" si="1"/>
        <v>99.44444444444444</v>
      </c>
      <c r="F14" s="66">
        <v>173</v>
      </c>
      <c r="G14" s="68">
        <f t="shared" si="2"/>
        <v>103.46820809248555</v>
      </c>
      <c r="I14" s="69">
        <f t="shared" si="0"/>
      </c>
      <c r="J14" s="70">
        <f t="shared" si="3"/>
      </c>
    </row>
    <row r="15" spans="1:10" s="37" customFormat="1" ht="28.5">
      <c r="A15" s="64" t="s">
        <v>11</v>
      </c>
      <c r="B15" s="81" t="s">
        <v>71</v>
      </c>
      <c r="C15" s="65">
        <f>'集計表'!AW22</f>
        <v>180</v>
      </c>
      <c r="D15" s="66">
        <v>179</v>
      </c>
      <c r="E15" s="67">
        <f>C15/D15*100</f>
        <v>100.5586592178771</v>
      </c>
      <c r="F15" s="66">
        <v>176</v>
      </c>
      <c r="G15" s="68">
        <f>C15/F15*100</f>
        <v>102.27272727272727</v>
      </c>
      <c r="I15" s="71">
        <f t="shared" si="0"/>
      </c>
      <c r="J15" s="72">
        <f t="shared" si="3"/>
      </c>
    </row>
    <row r="16" spans="1:10" s="37" customFormat="1" ht="28.5">
      <c r="A16" s="64" t="s">
        <v>10</v>
      </c>
      <c r="B16" s="81" t="s">
        <v>72</v>
      </c>
      <c r="C16" s="65">
        <f>'集計表'!BB22</f>
        <v>155</v>
      </c>
      <c r="D16" s="66">
        <v>154</v>
      </c>
      <c r="E16" s="67">
        <f t="shared" si="1"/>
        <v>100.64935064935065</v>
      </c>
      <c r="F16" s="66">
        <v>147</v>
      </c>
      <c r="G16" s="68">
        <f t="shared" si="2"/>
        <v>105.44217687074831</v>
      </c>
      <c r="I16" s="71">
        <f t="shared" si="0"/>
      </c>
      <c r="J16" s="72" t="str">
        <f t="shared" si="3"/>
        <v>注意</v>
      </c>
    </row>
    <row r="17" spans="1:10" s="37" customFormat="1" ht="28.5">
      <c r="A17" s="64" t="s">
        <v>12</v>
      </c>
      <c r="B17" s="81" t="s">
        <v>73</v>
      </c>
      <c r="C17" s="65">
        <f>'集計表'!BG22</f>
        <v>192</v>
      </c>
      <c r="D17" s="66">
        <v>191</v>
      </c>
      <c r="E17" s="67">
        <f t="shared" si="1"/>
        <v>100.52356020942408</v>
      </c>
      <c r="F17" s="66">
        <v>182</v>
      </c>
      <c r="G17" s="68">
        <f t="shared" si="2"/>
        <v>105.4945054945055</v>
      </c>
      <c r="I17" s="69">
        <f t="shared" si="0"/>
      </c>
      <c r="J17" s="70" t="str">
        <f t="shared" si="3"/>
        <v>注意</v>
      </c>
    </row>
    <row r="18" spans="1:10" s="37" customFormat="1" ht="28.5">
      <c r="A18" s="64" t="s">
        <v>13</v>
      </c>
      <c r="B18" s="81" t="s">
        <v>74</v>
      </c>
      <c r="C18" s="65">
        <f>'集計表'!BL22</f>
        <v>170</v>
      </c>
      <c r="D18" s="66">
        <v>169</v>
      </c>
      <c r="E18" s="67">
        <f t="shared" si="1"/>
        <v>100.59171597633136</v>
      </c>
      <c r="F18" s="66">
        <v>172</v>
      </c>
      <c r="G18" s="68">
        <f t="shared" si="2"/>
        <v>98.83720930232558</v>
      </c>
      <c r="I18" s="69">
        <f t="shared" si="0"/>
      </c>
      <c r="J18" s="70">
        <f t="shared" si="3"/>
      </c>
    </row>
    <row r="19" spans="1:10" s="37" customFormat="1" ht="28.5">
      <c r="A19" s="64" t="s">
        <v>14</v>
      </c>
      <c r="B19" s="81" t="s">
        <v>79</v>
      </c>
      <c r="C19" s="65">
        <f>'集計表'!BQ22</f>
        <v>358</v>
      </c>
      <c r="D19" s="66">
        <v>356</v>
      </c>
      <c r="E19" s="67">
        <f t="shared" si="1"/>
        <v>100.56179775280899</v>
      </c>
      <c r="F19" s="66">
        <v>365</v>
      </c>
      <c r="G19" s="68">
        <f t="shared" si="2"/>
        <v>98.08219178082192</v>
      </c>
      <c r="I19" s="69">
        <f t="shared" si="0"/>
      </c>
      <c r="J19" s="70">
        <f t="shared" si="3"/>
      </c>
    </row>
    <row r="20" spans="1:10" s="37" customFormat="1" ht="28.5">
      <c r="A20" s="64" t="s">
        <v>62</v>
      </c>
      <c r="B20" s="81" t="s">
        <v>75</v>
      </c>
      <c r="C20" s="65">
        <f>'集計表'!BV22</f>
        <v>337</v>
      </c>
      <c r="D20" s="66">
        <v>342</v>
      </c>
      <c r="E20" s="67">
        <f t="shared" si="1"/>
        <v>98.53801169590643</v>
      </c>
      <c r="F20" s="66">
        <v>330</v>
      </c>
      <c r="G20" s="68">
        <f t="shared" si="2"/>
        <v>102.12121212121212</v>
      </c>
      <c r="I20" s="69">
        <f t="shared" si="0"/>
      </c>
      <c r="J20" s="70">
        <f t="shared" si="3"/>
      </c>
    </row>
    <row r="21" spans="1:10" s="37" customFormat="1" ht="28.5">
      <c r="A21" s="64" t="s">
        <v>45</v>
      </c>
      <c r="B21" s="81" t="s">
        <v>80</v>
      </c>
      <c r="C21" s="65">
        <f>'集計表'!CA22</f>
        <v>159</v>
      </c>
      <c r="D21" s="66">
        <v>131</v>
      </c>
      <c r="E21" s="67">
        <f t="shared" si="1"/>
        <v>121.3740458015267</v>
      </c>
      <c r="F21" s="66">
        <v>136</v>
      </c>
      <c r="G21" s="68">
        <f t="shared" si="2"/>
        <v>116.91176470588236</v>
      </c>
      <c r="I21" s="69" t="str">
        <f t="shared" si="0"/>
        <v>注意</v>
      </c>
      <c r="J21" s="70" t="str">
        <f t="shared" si="3"/>
        <v>注意</v>
      </c>
    </row>
    <row r="22" spans="1:10" s="37" customFormat="1" ht="29.25" thickBot="1">
      <c r="A22" s="73" t="s">
        <v>55</v>
      </c>
      <c r="B22" s="84" t="s">
        <v>76</v>
      </c>
      <c r="C22" s="74" t="str">
        <f>IF(D22="－","－",'集計表'!CF22)</f>
        <v>－</v>
      </c>
      <c r="D22" s="75" t="s">
        <v>51</v>
      </c>
      <c r="E22" s="76" t="str">
        <f>IF(D22="－","－",C22/D22*100)</f>
        <v>－</v>
      </c>
      <c r="F22" s="75" t="s">
        <v>51</v>
      </c>
      <c r="G22" s="77" t="str">
        <f>IF(F22="－","－",C22/F22*100)</f>
        <v>－</v>
      </c>
      <c r="I22" s="78" t="str">
        <f>IF(E22&lt;95,"注意",IF(E22&gt;105,"注意",""))</f>
        <v>注意</v>
      </c>
      <c r="J22" s="79" t="str">
        <f>IF(G22&lt;95,"注意",IF(G22&gt;105,"注意",""))</f>
        <v>注意</v>
      </c>
    </row>
    <row r="23" s="37" customFormat="1" ht="14.25">
      <c r="D23" s="37" t="s">
        <v>50</v>
      </c>
    </row>
  </sheetData>
  <sheetProtection sheet="1" objects="1" scenarios="1"/>
  <mergeCells count="1">
    <mergeCell ref="I5:J5"/>
  </mergeCells>
  <printOptions/>
  <pageMargins left="0.8661417322834646" right="0.5905511811023623" top="0.984251968503937" bottom="0.35433070866141736" header="0.5118110236220472" footer="0.1968503937007874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Q32"/>
  <sheetViews>
    <sheetView tabSelected="1" view="pageBreakPreview" zoomScale="75" zoomScaleSheetLayoutView="75" workbookViewId="0" topLeftCell="A1">
      <pane xSplit="1" ySplit="4" topLeftCell="B12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8.796875" defaultRowHeight="19.5" customHeight="1"/>
  <cols>
    <col min="1" max="1" width="10.3984375" style="10" bestFit="1" customWidth="1"/>
    <col min="2" max="2" width="6.3984375" style="10" customWidth="1"/>
    <col min="3" max="3" width="8.5" style="10" bestFit="1" customWidth="1"/>
    <col min="4" max="5" width="6.3984375" style="10" customWidth="1"/>
    <col min="6" max="6" width="6.5" style="10" bestFit="1" customWidth="1"/>
    <col min="7" max="7" width="6.3984375" style="10" customWidth="1"/>
    <col min="8" max="8" width="9.59765625" style="10" bestFit="1" customWidth="1"/>
    <col min="9" max="9" width="9.5" style="10" bestFit="1" customWidth="1"/>
    <col min="10" max="11" width="7.19921875" style="10" bestFit="1" customWidth="1"/>
    <col min="12" max="12" width="6.5" style="10" bestFit="1" customWidth="1"/>
    <col min="13" max="13" width="8.5" style="10" bestFit="1" customWidth="1"/>
    <col min="14" max="14" width="6.3984375" style="10" customWidth="1"/>
    <col min="15" max="16" width="6.5" style="10" bestFit="1" customWidth="1"/>
    <col min="17" max="17" width="6.3984375" style="10" customWidth="1"/>
    <col min="18" max="18" width="8.5" style="10" bestFit="1" customWidth="1"/>
    <col min="19" max="19" width="6.3984375" style="10" customWidth="1"/>
    <col min="20" max="22" width="6.5" style="10" bestFit="1" customWidth="1"/>
    <col min="23" max="23" width="8.5" style="10" bestFit="1" customWidth="1"/>
    <col min="24" max="24" width="6.3984375" style="10" customWidth="1"/>
    <col min="25" max="27" width="6.5" style="10" bestFit="1" customWidth="1"/>
    <col min="28" max="28" width="8.5" style="10" bestFit="1" customWidth="1"/>
    <col min="29" max="29" width="6.3984375" style="10" customWidth="1"/>
    <col min="30" max="32" width="6.5" style="10" bestFit="1" customWidth="1"/>
    <col min="33" max="33" width="8.5" style="10" bestFit="1" customWidth="1"/>
    <col min="34" max="34" width="6.3984375" style="10" customWidth="1"/>
    <col min="35" max="35" width="6.5" style="10" bestFit="1" customWidth="1"/>
    <col min="36" max="37" width="6.3984375" style="10" bestFit="1" customWidth="1"/>
    <col min="38" max="38" width="8.3984375" style="10" bestFit="1" customWidth="1"/>
    <col min="39" max="39" width="6.3984375" style="10" customWidth="1"/>
    <col min="40" max="42" width="6.3984375" style="10" bestFit="1" customWidth="1"/>
    <col min="43" max="43" width="8.3984375" style="10" customWidth="1"/>
    <col min="44" max="44" width="6.3984375" style="10" customWidth="1"/>
    <col min="45" max="47" width="6.3984375" style="10" bestFit="1" customWidth="1"/>
    <col min="48" max="48" width="8.3984375" style="10" bestFit="1" customWidth="1"/>
    <col min="49" max="49" width="6.3984375" style="10" customWidth="1"/>
    <col min="50" max="52" width="6.3984375" style="10" bestFit="1" customWidth="1"/>
    <col min="53" max="53" width="8.3984375" style="10" bestFit="1" customWidth="1"/>
    <col min="54" max="54" width="6.3984375" style="10" customWidth="1"/>
    <col min="55" max="57" width="6.3984375" style="10" bestFit="1" customWidth="1"/>
    <col min="58" max="58" width="8.3984375" style="10" bestFit="1" customWidth="1"/>
    <col min="59" max="59" width="6.3984375" style="10" customWidth="1"/>
    <col min="60" max="60" width="6.3984375" style="10" bestFit="1" customWidth="1"/>
    <col min="61" max="61" width="7.3984375" style="10" bestFit="1" customWidth="1"/>
    <col min="62" max="62" width="6.3984375" style="10" bestFit="1" customWidth="1"/>
    <col min="63" max="63" width="8.3984375" style="10" bestFit="1" customWidth="1"/>
    <col min="64" max="64" width="9.3984375" style="10" bestFit="1" customWidth="1"/>
    <col min="65" max="67" width="6.3984375" style="10" bestFit="1" customWidth="1"/>
    <col min="68" max="68" width="8.3984375" style="10" bestFit="1" customWidth="1"/>
    <col min="69" max="69" width="9.3984375" style="10" bestFit="1" customWidth="1"/>
    <col min="70" max="72" width="6.3984375" style="10" bestFit="1" customWidth="1"/>
    <col min="73" max="73" width="8.3984375" style="10" bestFit="1" customWidth="1"/>
    <col min="74" max="74" width="9.3984375" style="10" bestFit="1" customWidth="1"/>
    <col min="75" max="77" width="6.3984375" style="10" bestFit="1" customWidth="1"/>
    <col min="78" max="78" width="8.3984375" style="10" bestFit="1" customWidth="1"/>
    <col min="79" max="79" width="9.3984375" style="10" bestFit="1" customWidth="1"/>
    <col min="80" max="82" width="6.3984375" style="10" bestFit="1" customWidth="1"/>
    <col min="83" max="83" width="8.3984375" style="10" bestFit="1" customWidth="1"/>
    <col min="84" max="84" width="9.3984375" style="10" bestFit="1" customWidth="1"/>
    <col min="85" max="86" width="6.3984375" style="10" bestFit="1" customWidth="1"/>
    <col min="87" max="87" width="9" style="10" customWidth="1"/>
    <col min="88" max="89" width="5.8984375" style="11" bestFit="1" customWidth="1"/>
    <col min="90" max="107" width="5.8984375" style="12" bestFit="1" customWidth="1"/>
    <col min="108" max="121" width="5.8984375" style="10" bestFit="1" customWidth="1"/>
    <col min="122" max="16384" width="9" style="10" customWidth="1"/>
  </cols>
  <sheetData>
    <row r="1" spans="1:89" s="6" customFormat="1" ht="21">
      <c r="A1" s="136">
        <f>'結果表'!A2</f>
        <v>39569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>
        <f>A1</f>
        <v>39569</v>
      </c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>
        <f>A1</f>
        <v>39569</v>
      </c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J1" s="7"/>
      <c r="CK1" s="7"/>
    </row>
    <row r="2" spans="1:86" ht="19.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123"/>
      <c r="AC2" s="123"/>
      <c r="AD2" s="124" t="s">
        <v>56</v>
      </c>
      <c r="AE2" s="124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123"/>
      <c r="BH2" s="123"/>
      <c r="BI2" s="9" t="s">
        <v>57</v>
      </c>
      <c r="BJ2" s="8"/>
      <c r="BK2" s="8"/>
      <c r="BL2" s="8"/>
      <c r="BM2" s="8"/>
      <c r="BN2" s="8"/>
      <c r="BO2" s="8"/>
      <c r="BP2" s="8"/>
      <c r="BQ2" s="8"/>
      <c r="BR2" s="8"/>
      <c r="CB2" s="125" t="s">
        <v>47</v>
      </c>
      <c r="CC2" s="125"/>
      <c r="CD2" s="125"/>
      <c r="CE2" s="125"/>
      <c r="CF2" s="125"/>
      <c r="CG2" s="124" t="s">
        <v>58</v>
      </c>
      <c r="CH2" s="124"/>
    </row>
    <row r="3" spans="1:86" ht="19.5" customHeight="1">
      <c r="A3" s="13" t="s">
        <v>0</v>
      </c>
      <c r="B3" s="137" t="s">
        <v>1</v>
      </c>
      <c r="C3" s="138"/>
      <c r="D3" s="138"/>
      <c r="E3" s="138"/>
      <c r="F3" s="139"/>
      <c r="G3" s="126" t="s">
        <v>2</v>
      </c>
      <c r="H3" s="127"/>
      <c r="I3" s="127"/>
      <c r="J3" s="127"/>
      <c r="K3" s="128"/>
      <c r="L3" s="126" t="s">
        <v>3</v>
      </c>
      <c r="M3" s="127"/>
      <c r="N3" s="127"/>
      <c r="O3" s="127"/>
      <c r="P3" s="128"/>
      <c r="Q3" s="126" t="s">
        <v>4</v>
      </c>
      <c r="R3" s="127"/>
      <c r="S3" s="127"/>
      <c r="T3" s="127"/>
      <c r="U3" s="128"/>
      <c r="V3" s="126" t="s">
        <v>5</v>
      </c>
      <c r="W3" s="127"/>
      <c r="X3" s="127"/>
      <c r="Y3" s="127"/>
      <c r="Z3" s="128"/>
      <c r="AA3" s="126" t="s">
        <v>6</v>
      </c>
      <c r="AB3" s="127"/>
      <c r="AC3" s="127"/>
      <c r="AD3" s="127"/>
      <c r="AE3" s="128"/>
      <c r="AF3" s="126" t="s">
        <v>7</v>
      </c>
      <c r="AG3" s="127"/>
      <c r="AH3" s="127"/>
      <c r="AI3" s="127"/>
      <c r="AJ3" s="128"/>
      <c r="AK3" s="126" t="s">
        <v>8</v>
      </c>
      <c r="AL3" s="127"/>
      <c r="AM3" s="127"/>
      <c r="AN3" s="127"/>
      <c r="AO3" s="128"/>
      <c r="AP3" s="126" t="s">
        <v>9</v>
      </c>
      <c r="AQ3" s="127"/>
      <c r="AR3" s="127"/>
      <c r="AS3" s="127"/>
      <c r="AT3" s="128"/>
      <c r="AU3" s="129" t="s">
        <v>11</v>
      </c>
      <c r="AV3" s="130"/>
      <c r="AW3" s="130"/>
      <c r="AX3" s="130"/>
      <c r="AY3" s="131"/>
      <c r="AZ3" s="126" t="s">
        <v>10</v>
      </c>
      <c r="BA3" s="127"/>
      <c r="BB3" s="127"/>
      <c r="BC3" s="127"/>
      <c r="BD3" s="128"/>
      <c r="BE3" s="126" t="s">
        <v>12</v>
      </c>
      <c r="BF3" s="127"/>
      <c r="BG3" s="127"/>
      <c r="BH3" s="127"/>
      <c r="BI3" s="128"/>
      <c r="BJ3" s="126" t="s">
        <v>13</v>
      </c>
      <c r="BK3" s="127"/>
      <c r="BL3" s="127"/>
      <c r="BM3" s="127"/>
      <c r="BN3" s="128"/>
      <c r="BO3" s="126" t="s">
        <v>14</v>
      </c>
      <c r="BP3" s="127"/>
      <c r="BQ3" s="127"/>
      <c r="BR3" s="127"/>
      <c r="BS3" s="128"/>
      <c r="BT3" s="126" t="s">
        <v>15</v>
      </c>
      <c r="BU3" s="127"/>
      <c r="BV3" s="127"/>
      <c r="BW3" s="127"/>
      <c r="BX3" s="128"/>
      <c r="BY3" s="132" t="s">
        <v>59</v>
      </c>
      <c r="BZ3" s="133"/>
      <c r="CA3" s="133"/>
      <c r="CB3" s="133"/>
      <c r="CC3" s="134"/>
      <c r="CD3" s="132" t="s">
        <v>60</v>
      </c>
      <c r="CE3" s="133"/>
      <c r="CF3" s="133"/>
      <c r="CG3" s="133"/>
      <c r="CH3" s="135"/>
    </row>
    <row r="4" spans="1:107" s="21" customFormat="1" ht="19.5" customHeight="1" thickBot="1">
      <c r="A4" s="14"/>
      <c r="B4" s="15" t="s">
        <v>16</v>
      </c>
      <c r="C4" s="16" t="s">
        <v>17</v>
      </c>
      <c r="D4" s="16" t="s">
        <v>18</v>
      </c>
      <c r="E4" s="16" t="s">
        <v>19</v>
      </c>
      <c r="F4" s="17" t="s">
        <v>20</v>
      </c>
      <c r="G4" s="18" t="s">
        <v>16</v>
      </c>
      <c r="H4" s="16" t="s">
        <v>17</v>
      </c>
      <c r="I4" s="16" t="s">
        <v>18</v>
      </c>
      <c r="J4" s="16" t="s">
        <v>19</v>
      </c>
      <c r="K4" s="19" t="s">
        <v>20</v>
      </c>
      <c r="L4" s="18" t="s">
        <v>16</v>
      </c>
      <c r="M4" s="16" t="s">
        <v>17</v>
      </c>
      <c r="N4" s="16" t="s">
        <v>18</v>
      </c>
      <c r="O4" s="16" t="s">
        <v>19</v>
      </c>
      <c r="P4" s="19" t="s">
        <v>20</v>
      </c>
      <c r="Q4" s="18" t="s">
        <v>16</v>
      </c>
      <c r="R4" s="16" t="s">
        <v>17</v>
      </c>
      <c r="S4" s="16" t="s">
        <v>18</v>
      </c>
      <c r="T4" s="16" t="s">
        <v>19</v>
      </c>
      <c r="U4" s="19" t="s">
        <v>20</v>
      </c>
      <c r="V4" s="18" t="s">
        <v>16</v>
      </c>
      <c r="W4" s="16" t="s">
        <v>17</v>
      </c>
      <c r="X4" s="16" t="s">
        <v>18</v>
      </c>
      <c r="Y4" s="16" t="s">
        <v>19</v>
      </c>
      <c r="Z4" s="19" t="s">
        <v>20</v>
      </c>
      <c r="AA4" s="18" t="s">
        <v>16</v>
      </c>
      <c r="AB4" s="16" t="s">
        <v>17</v>
      </c>
      <c r="AC4" s="16" t="s">
        <v>18</v>
      </c>
      <c r="AD4" s="16" t="s">
        <v>19</v>
      </c>
      <c r="AE4" s="19" t="s">
        <v>20</v>
      </c>
      <c r="AF4" s="18" t="s">
        <v>16</v>
      </c>
      <c r="AG4" s="16" t="s">
        <v>17</v>
      </c>
      <c r="AH4" s="16" t="s">
        <v>18</v>
      </c>
      <c r="AI4" s="16" t="s">
        <v>19</v>
      </c>
      <c r="AJ4" s="19" t="s">
        <v>20</v>
      </c>
      <c r="AK4" s="18" t="s">
        <v>16</v>
      </c>
      <c r="AL4" s="16" t="s">
        <v>17</v>
      </c>
      <c r="AM4" s="16" t="s">
        <v>18</v>
      </c>
      <c r="AN4" s="16" t="s">
        <v>19</v>
      </c>
      <c r="AO4" s="19" t="s">
        <v>20</v>
      </c>
      <c r="AP4" s="18" t="s">
        <v>16</v>
      </c>
      <c r="AQ4" s="16" t="s">
        <v>17</v>
      </c>
      <c r="AR4" s="16" t="s">
        <v>18</v>
      </c>
      <c r="AS4" s="16" t="s">
        <v>19</v>
      </c>
      <c r="AT4" s="19" t="s">
        <v>20</v>
      </c>
      <c r="AU4" s="18" t="s">
        <v>16</v>
      </c>
      <c r="AV4" s="16" t="s">
        <v>17</v>
      </c>
      <c r="AW4" s="16" t="s">
        <v>18</v>
      </c>
      <c r="AX4" s="16" t="s">
        <v>19</v>
      </c>
      <c r="AY4" s="19" t="s">
        <v>20</v>
      </c>
      <c r="AZ4" s="18" t="s">
        <v>16</v>
      </c>
      <c r="BA4" s="16" t="s">
        <v>17</v>
      </c>
      <c r="BB4" s="16" t="s">
        <v>18</v>
      </c>
      <c r="BC4" s="16" t="s">
        <v>19</v>
      </c>
      <c r="BD4" s="19" t="s">
        <v>20</v>
      </c>
      <c r="BE4" s="18" t="s">
        <v>16</v>
      </c>
      <c r="BF4" s="16" t="s">
        <v>17</v>
      </c>
      <c r="BG4" s="16" t="s">
        <v>18</v>
      </c>
      <c r="BH4" s="16" t="s">
        <v>19</v>
      </c>
      <c r="BI4" s="19" t="s">
        <v>20</v>
      </c>
      <c r="BJ4" s="18" t="s">
        <v>16</v>
      </c>
      <c r="BK4" s="16" t="s">
        <v>17</v>
      </c>
      <c r="BL4" s="16" t="s">
        <v>18</v>
      </c>
      <c r="BM4" s="16" t="s">
        <v>19</v>
      </c>
      <c r="BN4" s="19" t="s">
        <v>20</v>
      </c>
      <c r="BO4" s="18" t="s">
        <v>16</v>
      </c>
      <c r="BP4" s="16" t="s">
        <v>17</v>
      </c>
      <c r="BQ4" s="16" t="s">
        <v>18</v>
      </c>
      <c r="BR4" s="16" t="s">
        <v>19</v>
      </c>
      <c r="BS4" s="19" t="s">
        <v>20</v>
      </c>
      <c r="BT4" s="18" t="s">
        <v>16</v>
      </c>
      <c r="BU4" s="16" t="s">
        <v>17</v>
      </c>
      <c r="BV4" s="16" t="s">
        <v>18</v>
      </c>
      <c r="BW4" s="16" t="s">
        <v>19</v>
      </c>
      <c r="BX4" s="19" t="s">
        <v>20</v>
      </c>
      <c r="BY4" s="18" t="s">
        <v>16</v>
      </c>
      <c r="BZ4" s="16" t="s">
        <v>17</v>
      </c>
      <c r="CA4" s="16" t="s">
        <v>18</v>
      </c>
      <c r="CB4" s="16" t="s">
        <v>19</v>
      </c>
      <c r="CC4" s="19" t="s">
        <v>20</v>
      </c>
      <c r="CD4" s="15" t="s">
        <v>16</v>
      </c>
      <c r="CE4" s="16" t="s">
        <v>17</v>
      </c>
      <c r="CF4" s="16" t="s">
        <v>18</v>
      </c>
      <c r="CG4" s="16" t="s">
        <v>19</v>
      </c>
      <c r="CH4" s="20" t="s">
        <v>20</v>
      </c>
      <c r="CJ4" s="22"/>
      <c r="CK4" s="22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</row>
    <row r="5" spans="1:121" s="25" customFormat="1" ht="36" customHeight="1" thickTop="1">
      <c r="A5" s="24" t="s">
        <v>21</v>
      </c>
      <c r="B5" s="85">
        <v>11</v>
      </c>
      <c r="C5" s="86">
        <v>1899</v>
      </c>
      <c r="D5" s="86">
        <v>172.63636363636363</v>
      </c>
      <c r="E5" s="86">
        <v>199</v>
      </c>
      <c r="F5" s="87">
        <v>138</v>
      </c>
      <c r="G5" s="88">
        <v>14</v>
      </c>
      <c r="H5" s="86">
        <v>30550</v>
      </c>
      <c r="I5" s="86">
        <v>2182.1428571428573</v>
      </c>
      <c r="J5" s="86">
        <v>2530</v>
      </c>
      <c r="K5" s="89">
        <v>1580</v>
      </c>
      <c r="L5" s="88">
        <v>13</v>
      </c>
      <c r="M5" s="86">
        <v>3729</v>
      </c>
      <c r="N5" s="86">
        <v>286.84615384615387</v>
      </c>
      <c r="O5" s="86">
        <v>365</v>
      </c>
      <c r="P5" s="89">
        <v>179</v>
      </c>
      <c r="Q5" s="88">
        <v>11</v>
      </c>
      <c r="R5" s="86">
        <v>2683</v>
      </c>
      <c r="S5" s="86">
        <v>243.9090909090909</v>
      </c>
      <c r="T5" s="86">
        <v>294</v>
      </c>
      <c r="U5" s="89">
        <v>197</v>
      </c>
      <c r="V5" s="88">
        <v>17</v>
      </c>
      <c r="W5" s="86">
        <v>3460</v>
      </c>
      <c r="X5" s="86">
        <v>203.52941176470588</v>
      </c>
      <c r="Y5" s="86">
        <v>235</v>
      </c>
      <c r="Z5" s="89">
        <v>157</v>
      </c>
      <c r="AA5" s="88">
        <v>16</v>
      </c>
      <c r="AB5" s="86">
        <v>4251</v>
      </c>
      <c r="AC5" s="86">
        <v>265.6875</v>
      </c>
      <c r="AD5" s="86">
        <v>349</v>
      </c>
      <c r="AE5" s="89">
        <v>198</v>
      </c>
      <c r="AF5" s="88">
        <v>12</v>
      </c>
      <c r="AG5" s="86">
        <v>5905</v>
      </c>
      <c r="AH5" s="86">
        <v>492.0833333333333</v>
      </c>
      <c r="AI5" s="86">
        <v>638</v>
      </c>
      <c r="AJ5" s="89">
        <v>348</v>
      </c>
      <c r="AK5" s="88">
        <v>15</v>
      </c>
      <c r="AL5" s="86">
        <v>4559</v>
      </c>
      <c r="AM5" s="86">
        <v>303.93333333333334</v>
      </c>
      <c r="AN5" s="86">
        <v>398</v>
      </c>
      <c r="AO5" s="89">
        <v>199</v>
      </c>
      <c r="AP5" s="88">
        <v>12</v>
      </c>
      <c r="AQ5" s="86">
        <v>2283</v>
      </c>
      <c r="AR5" s="86">
        <v>190.25</v>
      </c>
      <c r="AS5" s="86">
        <v>260</v>
      </c>
      <c r="AT5" s="89">
        <v>138</v>
      </c>
      <c r="AU5" s="88">
        <v>17</v>
      </c>
      <c r="AV5" s="86">
        <v>3610</v>
      </c>
      <c r="AW5" s="86">
        <v>212.35294117647058</v>
      </c>
      <c r="AX5" s="86">
        <v>260</v>
      </c>
      <c r="AY5" s="89">
        <v>178</v>
      </c>
      <c r="AZ5" s="88">
        <v>8</v>
      </c>
      <c r="BA5" s="86">
        <v>1304</v>
      </c>
      <c r="BB5" s="86">
        <v>163</v>
      </c>
      <c r="BC5" s="86">
        <v>198</v>
      </c>
      <c r="BD5" s="89">
        <v>128</v>
      </c>
      <c r="BE5" s="88">
        <v>15</v>
      </c>
      <c r="BF5" s="86">
        <v>3035</v>
      </c>
      <c r="BG5" s="86">
        <v>202.33333333333334</v>
      </c>
      <c r="BH5" s="86">
        <v>220</v>
      </c>
      <c r="BI5" s="89">
        <v>178</v>
      </c>
      <c r="BJ5" s="88">
        <v>14</v>
      </c>
      <c r="BK5" s="86">
        <v>2410</v>
      </c>
      <c r="BL5" s="86">
        <v>172.14285714285714</v>
      </c>
      <c r="BM5" s="86">
        <v>228</v>
      </c>
      <c r="BN5" s="89">
        <v>128</v>
      </c>
      <c r="BO5" s="88">
        <v>14</v>
      </c>
      <c r="BP5" s="86">
        <v>5026</v>
      </c>
      <c r="BQ5" s="86">
        <v>359</v>
      </c>
      <c r="BR5" s="86">
        <v>498</v>
      </c>
      <c r="BS5" s="89">
        <v>258</v>
      </c>
      <c r="BT5" s="88">
        <v>11</v>
      </c>
      <c r="BU5" s="86">
        <v>3832</v>
      </c>
      <c r="BV5" s="86">
        <v>348.3636363636364</v>
      </c>
      <c r="BW5" s="86">
        <v>448</v>
      </c>
      <c r="BX5" s="89">
        <v>268</v>
      </c>
      <c r="BY5" s="88">
        <v>9</v>
      </c>
      <c r="BZ5" s="86">
        <v>1464</v>
      </c>
      <c r="CA5" s="86">
        <v>162.66666666666666</v>
      </c>
      <c r="CB5" s="86">
        <v>166</v>
      </c>
      <c r="CC5" s="89">
        <v>158</v>
      </c>
      <c r="CD5" s="85"/>
      <c r="CE5" s="86"/>
      <c r="CF5" s="86"/>
      <c r="CG5" s="86"/>
      <c r="CH5" s="90"/>
      <c r="CJ5" s="26">
        <f aca="true" t="shared" si="0" ref="CJ5:CJ10">E5-D5</f>
        <v>26.363636363636374</v>
      </c>
      <c r="CK5" s="26">
        <f aca="true" t="shared" si="1" ref="CK5:CK10">D5-F5</f>
        <v>34.636363636363626</v>
      </c>
      <c r="CL5" s="26">
        <f aca="true" t="shared" si="2" ref="CL5:CL10">J5-I5</f>
        <v>347.85714285714266</v>
      </c>
      <c r="CM5" s="26">
        <f aca="true" t="shared" si="3" ref="CM5:CM10">I5-K5</f>
        <v>602.1428571428573</v>
      </c>
      <c r="CN5" s="26">
        <f aca="true" t="shared" si="4" ref="CN5:CN10">O5-N5</f>
        <v>78.15384615384613</v>
      </c>
      <c r="CO5" s="26">
        <f aca="true" t="shared" si="5" ref="CO5:CO10">N5-P5</f>
        <v>107.84615384615387</v>
      </c>
      <c r="CP5" s="26">
        <f aca="true" t="shared" si="6" ref="CP5:CP10">T5-S5</f>
        <v>50.09090909090909</v>
      </c>
      <c r="CQ5" s="26">
        <f aca="true" t="shared" si="7" ref="CQ5:CQ10">S5-U5</f>
        <v>46.90909090909091</v>
      </c>
      <c r="CR5" s="26">
        <f aca="true" t="shared" si="8" ref="CR5:CR10">Y5-X5</f>
        <v>31.470588235294116</v>
      </c>
      <c r="CS5" s="26">
        <f aca="true" t="shared" si="9" ref="CS5:CS10">X5-Z5</f>
        <v>46.529411764705884</v>
      </c>
      <c r="CT5" s="26">
        <f aca="true" t="shared" si="10" ref="CT5:CT10">AD5-AC5</f>
        <v>83.3125</v>
      </c>
      <c r="CU5" s="26">
        <f aca="true" t="shared" si="11" ref="CU5:CU10">AC5-AE5</f>
        <v>67.6875</v>
      </c>
      <c r="CV5" s="26">
        <f aca="true" t="shared" si="12" ref="CV5:CV10">AI5-AH5</f>
        <v>145.91666666666669</v>
      </c>
      <c r="CW5" s="26">
        <f aca="true" t="shared" si="13" ref="CW5:CW10">AH5-AJ5</f>
        <v>144.08333333333331</v>
      </c>
      <c r="CX5" s="26">
        <f aca="true" t="shared" si="14" ref="CX5:CX10">AN5-AM5</f>
        <v>94.06666666666666</v>
      </c>
      <c r="CY5" s="26">
        <f aca="true" t="shared" si="15" ref="CY5:CY10">AM5-AO5</f>
        <v>104.93333333333334</v>
      </c>
      <c r="CZ5" s="26">
        <f aca="true" t="shared" si="16" ref="CZ5:CZ10">AS5-AR5</f>
        <v>69.75</v>
      </c>
      <c r="DA5" s="26">
        <f aca="true" t="shared" si="17" ref="DA5:DA10">AR5-AT5</f>
        <v>52.25</v>
      </c>
      <c r="DB5" s="26">
        <f aca="true" t="shared" si="18" ref="DB5:DB10">AX5-AW5</f>
        <v>47.64705882352942</v>
      </c>
      <c r="DC5" s="26">
        <f aca="true" t="shared" si="19" ref="DC5:DC10">AW5-AY5</f>
        <v>34.35294117647058</v>
      </c>
      <c r="DD5" s="26">
        <f aca="true" t="shared" si="20" ref="DD5:DD10">BC5-BB5</f>
        <v>35</v>
      </c>
      <c r="DE5" s="26">
        <f aca="true" t="shared" si="21" ref="DE5:DE10">BB5-BD5</f>
        <v>35</v>
      </c>
      <c r="DF5" s="26">
        <f aca="true" t="shared" si="22" ref="DF5:DF10">BH5-BG5</f>
        <v>17.666666666666657</v>
      </c>
      <c r="DG5" s="26">
        <f aca="true" t="shared" si="23" ref="DG5:DG10">BG5-BI5</f>
        <v>24.333333333333343</v>
      </c>
      <c r="DH5" s="26">
        <f aca="true" t="shared" si="24" ref="DH5:DH10">BM5-BL5</f>
        <v>55.85714285714286</v>
      </c>
      <c r="DI5" s="26">
        <f aca="true" t="shared" si="25" ref="DI5:DI10">BL5-BN5</f>
        <v>44.14285714285714</v>
      </c>
      <c r="DJ5" s="26">
        <f aca="true" t="shared" si="26" ref="DJ5:DJ10">BR5-BQ5</f>
        <v>139</v>
      </c>
      <c r="DK5" s="26">
        <f aca="true" t="shared" si="27" ref="DK5:DK10">BQ5-BS5</f>
        <v>101</v>
      </c>
      <c r="DL5" s="26">
        <f aca="true" t="shared" si="28" ref="DL5:DL10">BW5-BV5</f>
        <v>99.63636363636363</v>
      </c>
      <c r="DM5" s="27">
        <f aca="true" t="shared" si="29" ref="DM5:DM10">BV5-BX5</f>
        <v>80.36363636363637</v>
      </c>
      <c r="DN5" s="27">
        <f aca="true" t="shared" si="30" ref="DN5:DN10">CB5-CA5</f>
        <v>3.333333333333343</v>
      </c>
      <c r="DO5" s="27">
        <f aca="true" t="shared" si="31" ref="DO5:DO10">CA5-CC5</f>
        <v>4.666666666666657</v>
      </c>
      <c r="DP5" s="27">
        <f aca="true" t="shared" si="32" ref="DP5:DP10">CG5-CF5</f>
        <v>0</v>
      </c>
      <c r="DQ5" s="27">
        <f aca="true" t="shared" si="33" ref="DQ5:DQ10">CF5-CH5</f>
        <v>0</v>
      </c>
    </row>
    <row r="6" spans="1:121" s="25" customFormat="1" ht="36" customHeight="1">
      <c r="A6" s="28" t="s">
        <v>22</v>
      </c>
      <c r="B6" s="91">
        <v>6</v>
      </c>
      <c r="C6" s="92">
        <v>1074</v>
      </c>
      <c r="D6" s="92">
        <v>179</v>
      </c>
      <c r="E6" s="92">
        <v>200</v>
      </c>
      <c r="F6" s="93">
        <v>158</v>
      </c>
      <c r="G6" s="94">
        <v>6</v>
      </c>
      <c r="H6" s="92">
        <v>11968</v>
      </c>
      <c r="I6" s="92">
        <v>1994.6666666666667</v>
      </c>
      <c r="J6" s="92">
        <v>2888</v>
      </c>
      <c r="K6" s="95">
        <v>1540</v>
      </c>
      <c r="L6" s="94">
        <v>4</v>
      </c>
      <c r="M6" s="92">
        <v>1090</v>
      </c>
      <c r="N6" s="92">
        <v>272.5</v>
      </c>
      <c r="O6" s="92">
        <v>344</v>
      </c>
      <c r="P6" s="95">
        <v>198</v>
      </c>
      <c r="Q6" s="94">
        <v>6</v>
      </c>
      <c r="R6" s="92">
        <v>1382</v>
      </c>
      <c r="S6" s="92">
        <v>230.33333333333334</v>
      </c>
      <c r="T6" s="92">
        <v>313</v>
      </c>
      <c r="U6" s="95">
        <v>155</v>
      </c>
      <c r="V6" s="94">
        <v>5</v>
      </c>
      <c r="W6" s="92">
        <v>947</v>
      </c>
      <c r="X6" s="92">
        <v>189.4</v>
      </c>
      <c r="Y6" s="92">
        <v>220</v>
      </c>
      <c r="Z6" s="95">
        <v>158</v>
      </c>
      <c r="AA6" s="94">
        <v>6</v>
      </c>
      <c r="AB6" s="92">
        <v>1558</v>
      </c>
      <c r="AC6" s="92">
        <v>259.6666666666667</v>
      </c>
      <c r="AD6" s="92">
        <v>308</v>
      </c>
      <c r="AE6" s="95">
        <v>208</v>
      </c>
      <c r="AF6" s="94">
        <v>5</v>
      </c>
      <c r="AG6" s="92">
        <v>2412</v>
      </c>
      <c r="AH6" s="92">
        <v>482.4</v>
      </c>
      <c r="AI6" s="92">
        <v>560</v>
      </c>
      <c r="AJ6" s="95">
        <v>398</v>
      </c>
      <c r="AK6" s="94">
        <v>5</v>
      </c>
      <c r="AL6" s="92">
        <v>1459</v>
      </c>
      <c r="AM6" s="92">
        <v>291.8</v>
      </c>
      <c r="AN6" s="92">
        <v>330</v>
      </c>
      <c r="AO6" s="95">
        <v>258</v>
      </c>
      <c r="AP6" s="94">
        <v>5</v>
      </c>
      <c r="AQ6" s="92">
        <v>1020</v>
      </c>
      <c r="AR6" s="92">
        <v>204</v>
      </c>
      <c r="AS6" s="92">
        <v>263</v>
      </c>
      <c r="AT6" s="95">
        <v>148</v>
      </c>
      <c r="AU6" s="94">
        <v>6</v>
      </c>
      <c r="AV6" s="92">
        <v>1108</v>
      </c>
      <c r="AW6" s="92">
        <v>184.66666666666666</v>
      </c>
      <c r="AX6" s="92">
        <v>218</v>
      </c>
      <c r="AY6" s="95">
        <v>168</v>
      </c>
      <c r="AZ6" s="94">
        <v>6</v>
      </c>
      <c r="BA6" s="92">
        <v>907</v>
      </c>
      <c r="BB6" s="92">
        <v>151.16666666666666</v>
      </c>
      <c r="BC6" s="92">
        <v>170</v>
      </c>
      <c r="BD6" s="95">
        <v>128</v>
      </c>
      <c r="BE6" s="94">
        <v>6</v>
      </c>
      <c r="BF6" s="92">
        <v>1273</v>
      </c>
      <c r="BG6" s="92">
        <v>212.16666666666666</v>
      </c>
      <c r="BH6" s="92">
        <v>220</v>
      </c>
      <c r="BI6" s="95">
        <v>200</v>
      </c>
      <c r="BJ6" s="94">
        <v>6</v>
      </c>
      <c r="BK6" s="92">
        <v>969</v>
      </c>
      <c r="BL6" s="92">
        <v>161.5</v>
      </c>
      <c r="BM6" s="92">
        <v>187</v>
      </c>
      <c r="BN6" s="95">
        <v>130</v>
      </c>
      <c r="BO6" s="94">
        <v>6</v>
      </c>
      <c r="BP6" s="92">
        <v>2121</v>
      </c>
      <c r="BQ6" s="92">
        <v>353.5</v>
      </c>
      <c r="BR6" s="92">
        <v>460</v>
      </c>
      <c r="BS6" s="95">
        <v>258</v>
      </c>
      <c r="BT6" s="94">
        <v>4</v>
      </c>
      <c r="BU6" s="92">
        <v>1361</v>
      </c>
      <c r="BV6" s="92">
        <v>340.25</v>
      </c>
      <c r="BW6" s="92">
        <v>417</v>
      </c>
      <c r="BX6" s="95">
        <v>248</v>
      </c>
      <c r="BY6" s="94">
        <v>6</v>
      </c>
      <c r="BZ6" s="92">
        <v>1028</v>
      </c>
      <c r="CA6" s="92">
        <v>171.33333333333334</v>
      </c>
      <c r="CB6" s="92">
        <v>176</v>
      </c>
      <c r="CC6" s="95">
        <v>159</v>
      </c>
      <c r="CD6" s="91"/>
      <c r="CE6" s="92"/>
      <c r="CF6" s="92"/>
      <c r="CG6" s="92"/>
      <c r="CH6" s="96"/>
      <c r="CJ6" s="26">
        <f t="shared" si="0"/>
        <v>21</v>
      </c>
      <c r="CK6" s="26">
        <f t="shared" si="1"/>
        <v>21</v>
      </c>
      <c r="CL6" s="26">
        <f t="shared" si="2"/>
        <v>893.3333333333333</v>
      </c>
      <c r="CM6" s="26">
        <f t="shared" si="3"/>
        <v>454.66666666666674</v>
      </c>
      <c r="CN6" s="26">
        <f t="shared" si="4"/>
        <v>71.5</v>
      </c>
      <c r="CO6" s="26">
        <f t="shared" si="5"/>
        <v>74.5</v>
      </c>
      <c r="CP6" s="26">
        <f t="shared" si="6"/>
        <v>82.66666666666666</v>
      </c>
      <c r="CQ6" s="26">
        <f t="shared" si="7"/>
        <v>75.33333333333334</v>
      </c>
      <c r="CR6" s="26">
        <f t="shared" si="8"/>
        <v>30.599999999999994</v>
      </c>
      <c r="CS6" s="26">
        <f t="shared" si="9"/>
        <v>31.400000000000006</v>
      </c>
      <c r="CT6" s="26">
        <f t="shared" si="10"/>
        <v>48.333333333333314</v>
      </c>
      <c r="CU6" s="26">
        <f t="shared" si="11"/>
        <v>51.666666666666686</v>
      </c>
      <c r="CV6" s="26">
        <f t="shared" si="12"/>
        <v>77.60000000000002</v>
      </c>
      <c r="CW6" s="26">
        <f t="shared" si="13"/>
        <v>84.39999999999998</v>
      </c>
      <c r="CX6" s="26">
        <f t="shared" si="14"/>
        <v>38.19999999999999</v>
      </c>
      <c r="CY6" s="26">
        <f t="shared" si="15"/>
        <v>33.80000000000001</v>
      </c>
      <c r="CZ6" s="26">
        <f t="shared" si="16"/>
        <v>59</v>
      </c>
      <c r="DA6" s="26">
        <f t="shared" si="17"/>
        <v>56</v>
      </c>
      <c r="DB6" s="26">
        <f t="shared" si="18"/>
        <v>33.33333333333334</v>
      </c>
      <c r="DC6" s="26">
        <f t="shared" si="19"/>
        <v>16.666666666666657</v>
      </c>
      <c r="DD6" s="26">
        <f t="shared" si="20"/>
        <v>18.833333333333343</v>
      </c>
      <c r="DE6" s="26">
        <f t="shared" si="21"/>
        <v>23.166666666666657</v>
      </c>
      <c r="DF6" s="26">
        <f t="shared" si="22"/>
        <v>7.833333333333343</v>
      </c>
      <c r="DG6" s="26">
        <f t="shared" si="23"/>
        <v>12.166666666666657</v>
      </c>
      <c r="DH6" s="26">
        <f t="shared" si="24"/>
        <v>25.5</v>
      </c>
      <c r="DI6" s="26">
        <f t="shared" si="25"/>
        <v>31.5</v>
      </c>
      <c r="DJ6" s="26">
        <f t="shared" si="26"/>
        <v>106.5</v>
      </c>
      <c r="DK6" s="26">
        <f t="shared" si="27"/>
        <v>95.5</v>
      </c>
      <c r="DL6" s="26">
        <f t="shared" si="28"/>
        <v>76.75</v>
      </c>
      <c r="DM6" s="27">
        <f t="shared" si="29"/>
        <v>92.25</v>
      </c>
      <c r="DN6" s="27">
        <f t="shared" si="30"/>
        <v>4.666666666666657</v>
      </c>
      <c r="DO6" s="27">
        <f t="shared" si="31"/>
        <v>12.333333333333343</v>
      </c>
      <c r="DP6" s="27">
        <f t="shared" si="32"/>
        <v>0</v>
      </c>
      <c r="DQ6" s="27">
        <f t="shared" si="33"/>
        <v>0</v>
      </c>
    </row>
    <row r="7" spans="1:121" s="25" customFormat="1" ht="36" customHeight="1">
      <c r="A7" s="28" t="s">
        <v>23</v>
      </c>
      <c r="B7" s="91">
        <v>10</v>
      </c>
      <c r="C7" s="92">
        <v>1533</v>
      </c>
      <c r="D7" s="92">
        <v>153.3</v>
      </c>
      <c r="E7" s="92">
        <v>200</v>
      </c>
      <c r="F7" s="93">
        <v>102</v>
      </c>
      <c r="G7" s="94">
        <v>10</v>
      </c>
      <c r="H7" s="92">
        <v>20220</v>
      </c>
      <c r="I7" s="92">
        <v>2022</v>
      </c>
      <c r="J7" s="92">
        <v>2420</v>
      </c>
      <c r="K7" s="95">
        <v>1580</v>
      </c>
      <c r="L7" s="94">
        <v>10</v>
      </c>
      <c r="M7" s="92">
        <v>2471</v>
      </c>
      <c r="N7" s="92">
        <v>247.1</v>
      </c>
      <c r="O7" s="92">
        <v>348</v>
      </c>
      <c r="P7" s="95">
        <v>178</v>
      </c>
      <c r="Q7" s="94">
        <v>10</v>
      </c>
      <c r="R7" s="92">
        <v>2008</v>
      </c>
      <c r="S7" s="92">
        <v>200.8</v>
      </c>
      <c r="T7" s="92">
        <v>268</v>
      </c>
      <c r="U7" s="95">
        <v>128</v>
      </c>
      <c r="V7" s="94">
        <v>10</v>
      </c>
      <c r="W7" s="92">
        <v>1741</v>
      </c>
      <c r="X7" s="92">
        <v>174.1</v>
      </c>
      <c r="Y7" s="92">
        <v>248</v>
      </c>
      <c r="Z7" s="95">
        <v>102</v>
      </c>
      <c r="AA7" s="94">
        <v>9</v>
      </c>
      <c r="AB7" s="92">
        <v>2227</v>
      </c>
      <c r="AC7" s="92">
        <v>247.44444444444446</v>
      </c>
      <c r="AD7" s="92">
        <v>386</v>
      </c>
      <c r="AE7" s="95">
        <v>165</v>
      </c>
      <c r="AF7" s="94">
        <v>7</v>
      </c>
      <c r="AG7" s="92">
        <v>3279</v>
      </c>
      <c r="AH7" s="92">
        <v>468.42857142857144</v>
      </c>
      <c r="AI7" s="92">
        <v>658</v>
      </c>
      <c r="AJ7" s="95">
        <v>298</v>
      </c>
      <c r="AK7" s="94">
        <v>10</v>
      </c>
      <c r="AL7" s="92">
        <v>2671</v>
      </c>
      <c r="AM7" s="92">
        <v>267.1</v>
      </c>
      <c r="AN7" s="92">
        <v>368</v>
      </c>
      <c r="AO7" s="95">
        <v>198</v>
      </c>
      <c r="AP7" s="94">
        <v>10</v>
      </c>
      <c r="AQ7" s="92">
        <v>1609</v>
      </c>
      <c r="AR7" s="92">
        <v>160.9</v>
      </c>
      <c r="AS7" s="92">
        <v>198</v>
      </c>
      <c r="AT7" s="95">
        <v>102</v>
      </c>
      <c r="AU7" s="94">
        <v>10</v>
      </c>
      <c r="AV7" s="92">
        <v>1890</v>
      </c>
      <c r="AW7" s="92">
        <v>189</v>
      </c>
      <c r="AX7" s="92">
        <v>230</v>
      </c>
      <c r="AY7" s="95">
        <v>118</v>
      </c>
      <c r="AZ7" s="94">
        <v>9</v>
      </c>
      <c r="BA7" s="92">
        <v>1190</v>
      </c>
      <c r="BB7" s="92">
        <v>132.22222222222223</v>
      </c>
      <c r="BC7" s="92">
        <v>168</v>
      </c>
      <c r="BD7" s="95">
        <v>108</v>
      </c>
      <c r="BE7" s="94">
        <v>9</v>
      </c>
      <c r="BF7" s="92">
        <v>1709</v>
      </c>
      <c r="BG7" s="92">
        <v>189.88888888888889</v>
      </c>
      <c r="BH7" s="92">
        <v>220</v>
      </c>
      <c r="BI7" s="95">
        <v>138</v>
      </c>
      <c r="BJ7" s="94">
        <v>10</v>
      </c>
      <c r="BK7" s="92">
        <v>1606</v>
      </c>
      <c r="BL7" s="92">
        <v>160.6</v>
      </c>
      <c r="BM7" s="92">
        <v>189</v>
      </c>
      <c r="BN7" s="95">
        <v>128</v>
      </c>
      <c r="BO7" s="94">
        <v>10</v>
      </c>
      <c r="BP7" s="92">
        <v>3366</v>
      </c>
      <c r="BQ7" s="92">
        <v>336.6</v>
      </c>
      <c r="BR7" s="92">
        <v>398</v>
      </c>
      <c r="BS7" s="95">
        <v>212</v>
      </c>
      <c r="BT7" s="94">
        <v>9</v>
      </c>
      <c r="BU7" s="92">
        <v>2710</v>
      </c>
      <c r="BV7" s="92">
        <v>301.1111111111111</v>
      </c>
      <c r="BW7" s="92">
        <v>418</v>
      </c>
      <c r="BX7" s="95">
        <v>248</v>
      </c>
      <c r="BY7" s="94">
        <v>10</v>
      </c>
      <c r="BZ7" s="92">
        <v>1584</v>
      </c>
      <c r="CA7" s="92">
        <v>158.4</v>
      </c>
      <c r="CB7" s="92">
        <v>160</v>
      </c>
      <c r="CC7" s="95">
        <v>156</v>
      </c>
      <c r="CD7" s="91"/>
      <c r="CE7" s="92"/>
      <c r="CF7" s="92"/>
      <c r="CG7" s="92"/>
      <c r="CH7" s="96"/>
      <c r="CJ7" s="26">
        <f t="shared" si="0"/>
        <v>46.69999999999999</v>
      </c>
      <c r="CK7" s="26">
        <f t="shared" si="1"/>
        <v>51.30000000000001</v>
      </c>
      <c r="CL7" s="26">
        <f t="shared" si="2"/>
        <v>398</v>
      </c>
      <c r="CM7" s="26">
        <f t="shared" si="3"/>
        <v>442</v>
      </c>
      <c r="CN7" s="26">
        <f t="shared" si="4"/>
        <v>100.9</v>
      </c>
      <c r="CO7" s="26">
        <f t="shared" si="5"/>
        <v>69.1</v>
      </c>
      <c r="CP7" s="26">
        <f t="shared" si="6"/>
        <v>67.19999999999999</v>
      </c>
      <c r="CQ7" s="26">
        <f t="shared" si="7"/>
        <v>72.80000000000001</v>
      </c>
      <c r="CR7" s="26">
        <f t="shared" si="8"/>
        <v>73.9</v>
      </c>
      <c r="CS7" s="26">
        <f t="shared" si="9"/>
        <v>72.1</v>
      </c>
      <c r="CT7" s="26">
        <f t="shared" si="10"/>
        <v>138.55555555555554</v>
      </c>
      <c r="CU7" s="26">
        <f t="shared" si="11"/>
        <v>82.44444444444446</v>
      </c>
      <c r="CV7" s="26">
        <f t="shared" si="12"/>
        <v>189.57142857142856</v>
      </c>
      <c r="CW7" s="26">
        <f t="shared" si="13"/>
        <v>170.42857142857144</v>
      </c>
      <c r="CX7" s="26">
        <f t="shared" si="14"/>
        <v>100.89999999999998</v>
      </c>
      <c r="CY7" s="26">
        <f t="shared" si="15"/>
        <v>69.10000000000002</v>
      </c>
      <c r="CZ7" s="26">
        <f t="shared" si="16"/>
        <v>37.099999999999994</v>
      </c>
      <c r="DA7" s="26">
        <f t="shared" si="17"/>
        <v>58.900000000000006</v>
      </c>
      <c r="DB7" s="26">
        <f t="shared" si="18"/>
        <v>41</v>
      </c>
      <c r="DC7" s="26">
        <f t="shared" si="19"/>
        <v>71</v>
      </c>
      <c r="DD7" s="26">
        <f t="shared" si="20"/>
        <v>35.77777777777777</v>
      </c>
      <c r="DE7" s="26">
        <f t="shared" si="21"/>
        <v>24.22222222222223</v>
      </c>
      <c r="DF7" s="26">
        <f t="shared" si="22"/>
        <v>30.111111111111114</v>
      </c>
      <c r="DG7" s="26">
        <f t="shared" si="23"/>
        <v>51.888888888888886</v>
      </c>
      <c r="DH7" s="26">
        <f t="shared" si="24"/>
        <v>28.400000000000006</v>
      </c>
      <c r="DI7" s="26">
        <f t="shared" si="25"/>
        <v>32.599999999999994</v>
      </c>
      <c r="DJ7" s="26">
        <f t="shared" si="26"/>
        <v>61.39999999999998</v>
      </c>
      <c r="DK7" s="26">
        <f t="shared" si="27"/>
        <v>124.60000000000002</v>
      </c>
      <c r="DL7" s="26">
        <f t="shared" si="28"/>
        <v>116.88888888888891</v>
      </c>
      <c r="DM7" s="27">
        <f t="shared" si="29"/>
        <v>53.111111111111086</v>
      </c>
      <c r="DN7" s="27">
        <f t="shared" si="30"/>
        <v>1.5999999999999943</v>
      </c>
      <c r="DO7" s="27">
        <f t="shared" si="31"/>
        <v>2.4000000000000057</v>
      </c>
      <c r="DP7" s="27">
        <f t="shared" si="32"/>
        <v>0</v>
      </c>
      <c r="DQ7" s="27">
        <f t="shared" si="33"/>
        <v>0</v>
      </c>
    </row>
    <row r="8" spans="1:121" s="25" customFormat="1" ht="36" customHeight="1">
      <c r="A8" s="28" t="s">
        <v>24</v>
      </c>
      <c r="B8" s="91">
        <v>17</v>
      </c>
      <c r="C8" s="92">
        <v>2715</v>
      </c>
      <c r="D8" s="92">
        <v>159.7058823529412</v>
      </c>
      <c r="E8" s="92">
        <v>199</v>
      </c>
      <c r="F8" s="93">
        <v>128</v>
      </c>
      <c r="G8" s="94">
        <v>18</v>
      </c>
      <c r="H8" s="92">
        <v>38466</v>
      </c>
      <c r="I8" s="92">
        <v>2137</v>
      </c>
      <c r="J8" s="92">
        <v>2520</v>
      </c>
      <c r="K8" s="95">
        <v>1780</v>
      </c>
      <c r="L8" s="94">
        <v>17</v>
      </c>
      <c r="M8" s="92">
        <v>5123</v>
      </c>
      <c r="N8" s="92">
        <v>301.3529411764706</v>
      </c>
      <c r="O8" s="92">
        <v>498</v>
      </c>
      <c r="P8" s="95">
        <v>198</v>
      </c>
      <c r="Q8" s="94">
        <v>17</v>
      </c>
      <c r="R8" s="92">
        <v>3571</v>
      </c>
      <c r="S8" s="92">
        <v>210.05882352941177</v>
      </c>
      <c r="T8" s="92">
        <v>298</v>
      </c>
      <c r="U8" s="95">
        <v>158</v>
      </c>
      <c r="V8" s="94">
        <v>18</v>
      </c>
      <c r="W8" s="92">
        <v>3208</v>
      </c>
      <c r="X8" s="92">
        <v>178.22222222222223</v>
      </c>
      <c r="Y8" s="92">
        <v>228</v>
      </c>
      <c r="Z8" s="95">
        <v>134</v>
      </c>
      <c r="AA8" s="94">
        <v>18</v>
      </c>
      <c r="AB8" s="92">
        <v>4476</v>
      </c>
      <c r="AC8" s="92">
        <v>248.66666666666666</v>
      </c>
      <c r="AD8" s="92">
        <v>370</v>
      </c>
      <c r="AE8" s="95">
        <v>178</v>
      </c>
      <c r="AF8" s="94">
        <v>16</v>
      </c>
      <c r="AG8" s="92">
        <v>8015</v>
      </c>
      <c r="AH8" s="92">
        <v>500.9375</v>
      </c>
      <c r="AI8" s="92">
        <v>658</v>
      </c>
      <c r="AJ8" s="95">
        <v>398</v>
      </c>
      <c r="AK8" s="94">
        <v>18</v>
      </c>
      <c r="AL8" s="92">
        <v>4749</v>
      </c>
      <c r="AM8" s="92">
        <v>263.8333333333333</v>
      </c>
      <c r="AN8" s="92">
        <v>358</v>
      </c>
      <c r="AO8" s="95">
        <v>178</v>
      </c>
      <c r="AP8" s="94">
        <v>18</v>
      </c>
      <c r="AQ8" s="92">
        <v>3202</v>
      </c>
      <c r="AR8" s="92">
        <v>177.88888888888889</v>
      </c>
      <c r="AS8" s="92">
        <v>260</v>
      </c>
      <c r="AT8" s="95">
        <v>148</v>
      </c>
      <c r="AU8" s="94">
        <v>18</v>
      </c>
      <c r="AV8" s="92">
        <v>3267</v>
      </c>
      <c r="AW8" s="92">
        <v>181.5</v>
      </c>
      <c r="AX8" s="92">
        <v>228</v>
      </c>
      <c r="AY8" s="95">
        <v>148</v>
      </c>
      <c r="AZ8" s="94">
        <v>16</v>
      </c>
      <c r="BA8" s="92">
        <v>2489</v>
      </c>
      <c r="BB8" s="92">
        <v>155.5625</v>
      </c>
      <c r="BC8" s="92">
        <v>188</v>
      </c>
      <c r="BD8" s="95">
        <v>128</v>
      </c>
      <c r="BE8" s="94">
        <v>18</v>
      </c>
      <c r="BF8" s="92">
        <v>3713</v>
      </c>
      <c r="BG8" s="92">
        <v>206.27777777777777</v>
      </c>
      <c r="BH8" s="92">
        <v>238</v>
      </c>
      <c r="BI8" s="95">
        <v>187</v>
      </c>
      <c r="BJ8" s="94">
        <v>17</v>
      </c>
      <c r="BK8" s="92">
        <v>2799</v>
      </c>
      <c r="BL8" s="92">
        <v>164.64705882352942</v>
      </c>
      <c r="BM8" s="92">
        <v>198</v>
      </c>
      <c r="BN8" s="95">
        <v>118</v>
      </c>
      <c r="BO8" s="94">
        <v>17</v>
      </c>
      <c r="BP8" s="92">
        <v>6074</v>
      </c>
      <c r="BQ8" s="92">
        <v>357.29411764705884</v>
      </c>
      <c r="BR8" s="92">
        <v>448</v>
      </c>
      <c r="BS8" s="95">
        <v>277</v>
      </c>
      <c r="BT8" s="94">
        <v>15</v>
      </c>
      <c r="BU8" s="92">
        <v>5060</v>
      </c>
      <c r="BV8" s="92">
        <v>337.3333333333333</v>
      </c>
      <c r="BW8" s="92">
        <v>398</v>
      </c>
      <c r="BX8" s="95">
        <v>248</v>
      </c>
      <c r="BY8" s="94">
        <v>17</v>
      </c>
      <c r="BZ8" s="92">
        <v>2670</v>
      </c>
      <c r="CA8" s="92">
        <v>157.05882352941177</v>
      </c>
      <c r="CB8" s="92">
        <v>160</v>
      </c>
      <c r="CC8" s="95">
        <v>154</v>
      </c>
      <c r="CD8" s="91"/>
      <c r="CE8" s="92"/>
      <c r="CF8" s="92"/>
      <c r="CG8" s="92"/>
      <c r="CH8" s="96"/>
      <c r="CJ8" s="26">
        <f t="shared" si="0"/>
        <v>39.29411764705881</v>
      </c>
      <c r="CK8" s="26">
        <f t="shared" si="1"/>
        <v>31.705882352941188</v>
      </c>
      <c r="CL8" s="26">
        <f t="shared" si="2"/>
        <v>383</v>
      </c>
      <c r="CM8" s="26">
        <f t="shared" si="3"/>
        <v>357</v>
      </c>
      <c r="CN8" s="26">
        <f t="shared" si="4"/>
        <v>196.6470588235294</v>
      </c>
      <c r="CO8" s="26">
        <f t="shared" si="5"/>
        <v>103.35294117647061</v>
      </c>
      <c r="CP8" s="26">
        <f t="shared" si="6"/>
        <v>87.94117647058823</v>
      </c>
      <c r="CQ8" s="26">
        <f t="shared" si="7"/>
        <v>52.05882352941177</v>
      </c>
      <c r="CR8" s="26">
        <f t="shared" si="8"/>
        <v>49.77777777777777</v>
      </c>
      <c r="CS8" s="26">
        <f t="shared" si="9"/>
        <v>44.22222222222223</v>
      </c>
      <c r="CT8" s="26">
        <f t="shared" si="10"/>
        <v>121.33333333333334</v>
      </c>
      <c r="CU8" s="26">
        <f t="shared" si="11"/>
        <v>70.66666666666666</v>
      </c>
      <c r="CV8" s="26">
        <f t="shared" si="12"/>
        <v>157.0625</v>
      </c>
      <c r="CW8" s="26">
        <f t="shared" si="13"/>
        <v>102.9375</v>
      </c>
      <c r="CX8" s="26">
        <f t="shared" si="14"/>
        <v>94.16666666666669</v>
      </c>
      <c r="CY8" s="26">
        <f t="shared" si="15"/>
        <v>85.83333333333331</v>
      </c>
      <c r="CZ8" s="26">
        <f t="shared" si="16"/>
        <v>82.11111111111111</v>
      </c>
      <c r="DA8" s="26">
        <f t="shared" si="17"/>
        <v>29.888888888888886</v>
      </c>
      <c r="DB8" s="26">
        <f t="shared" si="18"/>
        <v>46.5</v>
      </c>
      <c r="DC8" s="26">
        <f t="shared" si="19"/>
        <v>33.5</v>
      </c>
      <c r="DD8" s="26">
        <f t="shared" si="20"/>
        <v>32.4375</v>
      </c>
      <c r="DE8" s="26">
        <f t="shared" si="21"/>
        <v>27.5625</v>
      </c>
      <c r="DF8" s="26">
        <f t="shared" si="22"/>
        <v>31.72222222222223</v>
      </c>
      <c r="DG8" s="26">
        <f t="shared" si="23"/>
        <v>19.27777777777777</v>
      </c>
      <c r="DH8" s="26">
        <f t="shared" si="24"/>
        <v>33.35294117647058</v>
      </c>
      <c r="DI8" s="26">
        <f t="shared" si="25"/>
        <v>46.64705882352942</v>
      </c>
      <c r="DJ8" s="26">
        <f t="shared" si="26"/>
        <v>90.70588235294116</v>
      </c>
      <c r="DK8" s="26">
        <f t="shared" si="27"/>
        <v>80.29411764705884</v>
      </c>
      <c r="DL8" s="26">
        <f t="shared" si="28"/>
        <v>60.666666666666686</v>
      </c>
      <c r="DM8" s="27">
        <f t="shared" si="29"/>
        <v>89.33333333333331</v>
      </c>
      <c r="DN8" s="27">
        <f t="shared" si="30"/>
        <v>2.941176470588232</v>
      </c>
      <c r="DO8" s="27">
        <f t="shared" si="31"/>
        <v>3.058823529411768</v>
      </c>
      <c r="DP8" s="27">
        <f t="shared" si="32"/>
        <v>0</v>
      </c>
      <c r="DQ8" s="27">
        <f t="shared" si="33"/>
        <v>0</v>
      </c>
    </row>
    <row r="9" spans="1:121" s="25" customFormat="1" ht="36" customHeight="1">
      <c r="A9" s="28" t="s">
        <v>25</v>
      </c>
      <c r="B9" s="91">
        <v>24</v>
      </c>
      <c r="C9" s="92">
        <v>4087</v>
      </c>
      <c r="D9" s="92">
        <v>170.29166666666666</v>
      </c>
      <c r="E9" s="92">
        <v>200</v>
      </c>
      <c r="F9" s="93">
        <v>126</v>
      </c>
      <c r="G9" s="94">
        <v>28</v>
      </c>
      <c r="H9" s="92">
        <v>58418</v>
      </c>
      <c r="I9" s="92">
        <v>2086.3571428571427</v>
      </c>
      <c r="J9" s="92">
        <v>2800</v>
      </c>
      <c r="K9" s="95">
        <v>1580</v>
      </c>
      <c r="L9" s="94">
        <v>24</v>
      </c>
      <c r="M9" s="92">
        <v>8457</v>
      </c>
      <c r="N9" s="92">
        <v>352.375</v>
      </c>
      <c r="O9" s="92">
        <v>498</v>
      </c>
      <c r="P9" s="95">
        <v>198</v>
      </c>
      <c r="Q9" s="94">
        <v>25</v>
      </c>
      <c r="R9" s="92">
        <v>5644</v>
      </c>
      <c r="S9" s="92">
        <v>225.76</v>
      </c>
      <c r="T9" s="92">
        <v>284</v>
      </c>
      <c r="U9" s="95">
        <v>178</v>
      </c>
      <c r="V9" s="94">
        <v>30</v>
      </c>
      <c r="W9" s="92">
        <v>5698</v>
      </c>
      <c r="X9" s="92">
        <v>189.93333333333334</v>
      </c>
      <c r="Y9" s="92">
        <v>228</v>
      </c>
      <c r="Z9" s="95">
        <v>102</v>
      </c>
      <c r="AA9" s="94">
        <v>30</v>
      </c>
      <c r="AB9" s="92">
        <v>8531</v>
      </c>
      <c r="AC9" s="92">
        <v>284.3666666666667</v>
      </c>
      <c r="AD9" s="92">
        <v>388</v>
      </c>
      <c r="AE9" s="95">
        <v>165</v>
      </c>
      <c r="AF9" s="94">
        <v>20</v>
      </c>
      <c r="AG9" s="92">
        <v>10337</v>
      </c>
      <c r="AH9" s="92">
        <v>516.85</v>
      </c>
      <c r="AI9" s="92">
        <v>618</v>
      </c>
      <c r="AJ9" s="95">
        <v>348</v>
      </c>
      <c r="AK9" s="94">
        <v>30</v>
      </c>
      <c r="AL9" s="92">
        <v>9210</v>
      </c>
      <c r="AM9" s="92">
        <v>307</v>
      </c>
      <c r="AN9" s="92">
        <v>376</v>
      </c>
      <c r="AO9" s="95">
        <v>198</v>
      </c>
      <c r="AP9" s="94">
        <v>25</v>
      </c>
      <c r="AQ9" s="92">
        <v>4621</v>
      </c>
      <c r="AR9" s="92">
        <v>184.84</v>
      </c>
      <c r="AS9" s="92">
        <v>265</v>
      </c>
      <c r="AT9" s="95">
        <v>148</v>
      </c>
      <c r="AU9" s="94">
        <v>27</v>
      </c>
      <c r="AV9" s="92">
        <v>5296</v>
      </c>
      <c r="AW9" s="92">
        <v>196.14814814814815</v>
      </c>
      <c r="AX9" s="92">
        <v>299</v>
      </c>
      <c r="AY9" s="95">
        <v>138</v>
      </c>
      <c r="AZ9" s="94">
        <v>20</v>
      </c>
      <c r="BA9" s="92">
        <v>2869</v>
      </c>
      <c r="BB9" s="92">
        <v>143.45</v>
      </c>
      <c r="BC9" s="92">
        <v>198</v>
      </c>
      <c r="BD9" s="95">
        <v>88</v>
      </c>
      <c r="BE9" s="94">
        <v>26</v>
      </c>
      <c r="BF9" s="92">
        <v>5053</v>
      </c>
      <c r="BG9" s="92">
        <v>194.34615384615384</v>
      </c>
      <c r="BH9" s="92">
        <v>235</v>
      </c>
      <c r="BI9" s="95">
        <v>148</v>
      </c>
      <c r="BJ9" s="94">
        <v>28</v>
      </c>
      <c r="BK9" s="92">
        <v>5114</v>
      </c>
      <c r="BL9" s="92">
        <v>182.64285714285714</v>
      </c>
      <c r="BM9" s="92">
        <v>248</v>
      </c>
      <c r="BN9" s="95">
        <v>128</v>
      </c>
      <c r="BO9" s="94">
        <v>28</v>
      </c>
      <c r="BP9" s="92">
        <v>10043</v>
      </c>
      <c r="BQ9" s="92">
        <v>358.67857142857144</v>
      </c>
      <c r="BR9" s="92">
        <v>528</v>
      </c>
      <c r="BS9" s="95">
        <v>277</v>
      </c>
      <c r="BT9" s="94">
        <v>22</v>
      </c>
      <c r="BU9" s="92">
        <v>7789</v>
      </c>
      <c r="BV9" s="92">
        <v>354.04545454545456</v>
      </c>
      <c r="BW9" s="92">
        <v>498</v>
      </c>
      <c r="BX9" s="95">
        <v>249</v>
      </c>
      <c r="BY9" s="94">
        <v>32</v>
      </c>
      <c r="BZ9" s="92">
        <v>5029</v>
      </c>
      <c r="CA9" s="92">
        <v>157.15625</v>
      </c>
      <c r="CB9" s="92">
        <v>160</v>
      </c>
      <c r="CC9" s="95">
        <v>152</v>
      </c>
      <c r="CD9" s="91"/>
      <c r="CE9" s="92"/>
      <c r="CF9" s="92"/>
      <c r="CG9" s="92"/>
      <c r="CH9" s="96"/>
      <c r="CJ9" s="26">
        <f t="shared" si="0"/>
        <v>29.708333333333343</v>
      </c>
      <c r="CK9" s="26">
        <f t="shared" si="1"/>
        <v>44.29166666666666</v>
      </c>
      <c r="CL9" s="26">
        <f t="shared" si="2"/>
        <v>713.6428571428573</v>
      </c>
      <c r="CM9" s="26">
        <f t="shared" si="3"/>
        <v>506.35714285714266</v>
      </c>
      <c r="CN9" s="26">
        <f t="shared" si="4"/>
        <v>145.625</v>
      </c>
      <c r="CO9" s="26">
        <f t="shared" si="5"/>
        <v>154.375</v>
      </c>
      <c r="CP9" s="26">
        <f t="shared" si="6"/>
        <v>58.24000000000001</v>
      </c>
      <c r="CQ9" s="26">
        <f t="shared" si="7"/>
        <v>47.75999999999999</v>
      </c>
      <c r="CR9" s="26">
        <f t="shared" si="8"/>
        <v>38.06666666666666</v>
      </c>
      <c r="CS9" s="26">
        <f t="shared" si="9"/>
        <v>87.93333333333334</v>
      </c>
      <c r="CT9" s="26">
        <f t="shared" si="10"/>
        <v>103.63333333333333</v>
      </c>
      <c r="CU9" s="26">
        <f t="shared" si="11"/>
        <v>119.36666666666667</v>
      </c>
      <c r="CV9" s="26">
        <f t="shared" si="12"/>
        <v>101.14999999999998</v>
      </c>
      <c r="CW9" s="26">
        <f t="shared" si="13"/>
        <v>168.85000000000002</v>
      </c>
      <c r="CX9" s="26">
        <f t="shared" si="14"/>
        <v>69</v>
      </c>
      <c r="CY9" s="26">
        <f t="shared" si="15"/>
        <v>109</v>
      </c>
      <c r="CZ9" s="26">
        <f t="shared" si="16"/>
        <v>80.16</v>
      </c>
      <c r="DA9" s="26">
        <f t="shared" si="17"/>
        <v>36.84</v>
      </c>
      <c r="DB9" s="26">
        <f t="shared" si="18"/>
        <v>102.85185185185185</v>
      </c>
      <c r="DC9" s="26">
        <f t="shared" si="19"/>
        <v>58.14814814814815</v>
      </c>
      <c r="DD9" s="26">
        <f t="shared" si="20"/>
        <v>54.55000000000001</v>
      </c>
      <c r="DE9" s="26">
        <f t="shared" si="21"/>
        <v>55.44999999999999</v>
      </c>
      <c r="DF9" s="26">
        <f t="shared" si="22"/>
        <v>40.65384615384616</v>
      </c>
      <c r="DG9" s="26">
        <f t="shared" si="23"/>
        <v>46.34615384615384</v>
      </c>
      <c r="DH9" s="26">
        <f t="shared" si="24"/>
        <v>65.35714285714286</v>
      </c>
      <c r="DI9" s="26">
        <f t="shared" si="25"/>
        <v>54.64285714285714</v>
      </c>
      <c r="DJ9" s="26">
        <f t="shared" si="26"/>
        <v>169.32142857142856</v>
      </c>
      <c r="DK9" s="26">
        <f t="shared" si="27"/>
        <v>81.67857142857144</v>
      </c>
      <c r="DL9" s="26">
        <f t="shared" si="28"/>
        <v>143.95454545454544</v>
      </c>
      <c r="DM9" s="27">
        <f t="shared" si="29"/>
        <v>105.04545454545456</v>
      </c>
      <c r="DN9" s="27">
        <f t="shared" si="30"/>
        <v>2.84375</v>
      </c>
      <c r="DO9" s="27">
        <f t="shared" si="31"/>
        <v>5.15625</v>
      </c>
      <c r="DP9" s="27">
        <f t="shared" si="32"/>
        <v>0</v>
      </c>
      <c r="DQ9" s="27">
        <f t="shared" si="33"/>
        <v>0</v>
      </c>
    </row>
    <row r="10" spans="1:121" s="25" customFormat="1" ht="36" customHeight="1">
      <c r="A10" s="29" t="s">
        <v>26</v>
      </c>
      <c r="B10" s="97">
        <v>20</v>
      </c>
      <c r="C10" s="98">
        <v>3354</v>
      </c>
      <c r="D10" s="98">
        <v>167.7</v>
      </c>
      <c r="E10" s="98">
        <v>200</v>
      </c>
      <c r="F10" s="99">
        <v>118</v>
      </c>
      <c r="G10" s="100">
        <v>19</v>
      </c>
      <c r="H10" s="98">
        <v>36390</v>
      </c>
      <c r="I10" s="98">
        <v>1915.2631578947369</v>
      </c>
      <c r="J10" s="98">
        <v>2280</v>
      </c>
      <c r="K10" s="101">
        <v>1490</v>
      </c>
      <c r="L10" s="100">
        <v>18</v>
      </c>
      <c r="M10" s="98">
        <v>5124</v>
      </c>
      <c r="N10" s="98">
        <v>284.6666666666667</v>
      </c>
      <c r="O10" s="98">
        <v>358</v>
      </c>
      <c r="P10" s="101">
        <v>198</v>
      </c>
      <c r="Q10" s="100">
        <v>19</v>
      </c>
      <c r="R10" s="98">
        <v>4256</v>
      </c>
      <c r="S10" s="98">
        <v>224</v>
      </c>
      <c r="T10" s="98">
        <v>282</v>
      </c>
      <c r="U10" s="101">
        <v>178</v>
      </c>
      <c r="V10" s="100">
        <v>20</v>
      </c>
      <c r="W10" s="98">
        <v>3652</v>
      </c>
      <c r="X10" s="98">
        <v>182.6</v>
      </c>
      <c r="Y10" s="98">
        <v>238</v>
      </c>
      <c r="Z10" s="101">
        <v>138</v>
      </c>
      <c r="AA10" s="100">
        <v>20</v>
      </c>
      <c r="AB10" s="98">
        <v>5497</v>
      </c>
      <c r="AC10" s="98">
        <v>274.85</v>
      </c>
      <c r="AD10" s="98">
        <v>358</v>
      </c>
      <c r="AE10" s="101">
        <v>178</v>
      </c>
      <c r="AF10" s="100">
        <v>16</v>
      </c>
      <c r="AG10" s="98">
        <v>8680</v>
      </c>
      <c r="AH10" s="98">
        <v>542.5</v>
      </c>
      <c r="AI10" s="98">
        <v>680</v>
      </c>
      <c r="AJ10" s="101">
        <v>358</v>
      </c>
      <c r="AK10" s="100">
        <v>20</v>
      </c>
      <c r="AL10" s="98">
        <v>5779</v>
      </c>
      <c r="AM10" s="98">
        <v>288.95</v>
      </c>
      <c r="AN10" s="98">
        <v>398</v>
      </c>
      <c r="AO10" s="101">
        <v>245</v>
      </c>
      <c r="AP10" s="100">
        <v>19</v>
      </c>
      <c r="AQ10" s="98">
        <v>3440</v>
      </c>
      <c r="AR10" s="98">
        <v>181.05263157894737</v>
      </c>
      <c r="AS10" s="98">
        <v>218</v>
      </c>
      <c r="AT10" s="101">
        <v>148</v>
      </c>
      <c r="AU10" s="100">
        <v>20</v>
      </c>
      <c r="AV10" s="98">
        <v>3521</v>
      </c>
      <c r="AW10" s="98">
        <v>176.05</v>
      </c>
      <c r="AX10" s="98">
        <v>218</v>
      </c>
      <c r="AY10" s="101">
        <v>158</v>
      </c>
      <c r="AZ10" s="100">
        <v>19</v>
      </c>
      <c r="BA10" s="98">
        <v>3114</v>
      </c>
      <c r="BB10" s="98">
        <v>163.89473684210526</v>
      </c>
      <c r="BC10" s="98">
        <v>248</v>
      </c>
      <c r="BD10" s="101">
        <v>118</v>
      </c>
      <c r="BE10" s="100">
        <v>20</v>
      </c>
      <c r="BF10" s="98">
        <v>3858</v>
      </c>
      <c r="BG10" s="98">
        <v>192.9</v>
      </c>
      <c r="BH10" s="98">
        <v>220</v>
      </c>
      <c r="BI10" s="101">
        <v>118</v>
      </c>
      <c r="BJ10" s="100">
        <v>18</v>
      </c>
      <c r="BK10" s="98">
        <v>3168</v>
      </c>
      <c r="BL10" s="98">
        <v>176</v>
      </c>
      <c r="BM10" s="98">
        <v>298</v>
      </c>
      <c r="BN10" s="101">
        <v>128</v>
      </c>
      <c r="BO10" s="100">
        <v>19</v>
      </c>
      <c r="BP10" s="98">
        <v>6661</v>
      </c>
      <c r="BQ10" s="98">
        <v>350.57894736842104</v>
      </c>
      <c r="BR10" s="98">
        <v>458</v>
      </c>
      <c r="BS10" s="101">
        <v>295</v>
      </c>
      <c r="BT10" s="100">
        <v>15</v>
      </c>
      <c r="BU10" s="98">
        <v>5266</v>
      </c>
      <c r="BV10" s="98">
        <v>351.06666666666666</v>
      </c>
      <c r="BW10" s="98">
        <v>398</v>
      </c>
      <c r="BX10" s="101">
        <v>298</v>
      </c>
      <c r="BY10" s="100">
        <v>20</v>
      </c>
      <c r="BZ10" s="98">
        <v>3227</v>
      </c>
      <c r="CA10" s="98">
        <v>161.35</v>
      </c>
      <c r="CB10" s="98">
        <v>168</v>
      </c>
      <c r="CC10" s="101">
        <v>158</v>
      </c>
      <c r="CD10" s="97"/>
      <c r="CE10" s="98"/>
      <c r="CF10" s="98"/>
      <c r="CG10" s="98"/>
      <c r="CH10" s="102"/>
      <c r="CJ10" s="26">
        <f t="shared" si="0"/>
        <v>32.30000000000001</v>
      </c>
      <c r="CK10" s="26">
        <f t="shared" si="1"/>
        <v>49.69999999999999</v>
      </c>
      <c r="CL10" s="26">
        <f t="shared" si="2"/>
        <v>364.7368421052631</v>
      </c>
      <c r="CM10" s="26">
        <f t="shared" si="3"/>
        <v>425.2631578947369</v>
      </c>
      <c r="CN10" s="26">
        <f t="shared" si="4"/>
        <v>73.33333333333331</v>
      </c>
      <c r="CO10" s="26">
        <f t="shared" si="5"/>
        <v>86.66666666666669</v>
      </c>
      <c r="CP10" s="26">
        <f t="shared" si="6"/>
        <v>58</v>
      </c>
      <c r="CQ10" s="26">
        <f t="shared" si="7"/>
        <v>46</v>
      </c>
      <c r="CR10" s="26">
        <f t="shared" si="8"/>
        <v>55.400000000000006</v>
      </c>
      <c r="CS10" s="26">
        <f t="shared" si="9"/>
        <v>44.599999999999994</v>
      </c>
      <c r="CT10" s="26">
        <f t="shared" si="10"/>
        <v>83.14999999999998</v>
      </c>
      <c r="CU10" s="26">
        <f t="shared" si="11"/>
        <v>96.85000000000002</v>
      </c>
      <c r="CV10" s="26">
        <f t="shared" si="12"/>
        <v>137.5</v>
      </c>
      <c r="CW10" s="26">
        <f t="shared" si="13"/>
        <v>184.5</v>
      </c>
      <c r="CX10" s="26">
        <f t="shared" si="14"/>
        <v>109.05000000000001</v>
      </c>
      <c r="CY10" s="26">
        <f t="shared" si="15"/>
        <v>43.94999999999999</v>
      </c>
      <c r="CZ10" s="26">
        <f t="shared" si="16"/>
        <v>36.94736842105263</v>
      </c>
      <c r="DA10" s="26">
        <f t="shared" si="17"/>
        <v>33.05263157894737</v>
      </c>
      <c r="DB10" s="26">
        <f t="shared" si="18"/>
        <v>41.94999999999999</v>
      </c>
      <c r="DC10" s="26">
        <f t="shared" si="19"/>
        <v>18.05000000000001</v>
      </c>
      <c r="DD10" s="26">
        <f t="shared" si="20"/>
        <v>84.10526315789474</v>
      </c>
      <c r="DE10" s="26">
        <f t="shared" si="21"/>
        <v>45.89473684210526</v>
      </c>
      <c r="DF10" s="26">
        <f t="shared" si="22"/>
        <v>27.099999999999994</v>
      </c>
      <c r="DG10" s="26">
        <f t="shared" si="23"/>
        <v>74.9</v>
      </c>
      <c r="DH10" s="26">
        <f t="shared" si="24"/>
        <v>122</v>
      </c>
      <c r="DI10" s="26">
        <f t="shared" si="25"/>
        <v>48</v>
      </c>
      <c r="DJ10" s="26">
        <f t="shared" si="26"/>
        <v>107.42105263157896</v>
      </c>
      <c r="DK10" s="26">
        <f t="shared" si="27"/>
        <v>55.57894736842104</v>
      </c>
      <c r="DL10" s="26">
        <f t="shared" si="28"/>
        <v>46.93333333333334</v>
      </c>
      <c r="DM10" s="27">
        <f t="shared" si="29"/>
        <v>53.06666666666666</v>
      </c>
      <c r="DN10" s="27">
        <f t="shared" si="30"/>
        <v>6.650000000000006</v>
      </c>
      <c r="DO10" s="27">
        <f t="shared" si="31"/>
        <v>3.3499999999999943</v>
      </c>
      <c r="DP10" s="27">
        <f t="shared" si="32"/>
        <v>0</v>
      </c>
      <c r="DQ10" s="27">
        <f t="shared" si="33"/>
        <v>0</v>
      </c>
    </row>
    <row r="11" spans="1:121" s="25" customFormat="1" ht="36" customHeight="1">
      <c r="A11" s="30" t="s">
        <v>27</v>
      </c>
      <c r="B11" s="103">
        <v>88</v>
      </c>
      <c r="C11" s="104">
        <v>14662</v>
      </c>
      <c r="D11" s="104">
        <v>167</v>
      </c>
      <c r="E11" s="104">
        <v>200</v>
      </c>
      <c r="F11" s="105">
        <v>102</v>
      </c>
      <c r="G11" s="106">
        <v>95</v>
      </c>
      <c r="H11" s="104">
        <v>196012</v>
      </c>
      <c r="I11" s="104">
        <v>2063</v>
      </c>
      <c r="J11" s="104">
        <v>2888</v>
      </c>
      <c r="K11" s="107">
        <v>1490</v>
      </c>
      <c r="L11" s="106">
        <v>86</v>
      </c>
      <c r="M11" s="104">
        <v>25994</v>
      </c>
      <c r="N11" s="104">
        <v>302</v>
      </c>
      <c r="O11" s="104">
        <v>498</v>
      </c>
      <c r="P11" s="107">
        <v>178</v>
      </c>
      <c r="Q11" s="106">
        <v>88</v>
      </c>
      <c r="R11" s="104">
        <v>19544</v>
      </c>
      <c r="S11" s="104">
        <v>222</v>
      </c>
      <c r="T11" s="104">
        <v>313</v>
      </c>
      <c r="U11" s="107">
        <v>128</v>
      </c>
      <c r="V11" s="106">
        <v>100</v>
      </c>
      <c r="W11" s="104">
        <v>18706</v>
      </c>
      <c r="X11" s="104">
        <v>187</v>
      </c>
      <c r="Y11" s="104">
        <v>248</v>
      </c>
      <c r="Z11" s="107">
        <v>102</v>
      </c>
      <c r="AA11" s="106">
        <v>99</v>
      </c>
      <c r="AB11" s="104">
        <v>26540</v>
      </c>
      <c r="AC11" s="104">
        <v>268</v>
      </c>
      <c r="AD11" s="104">
        <v>388</v>
      </c>
      <c r="AE11" s="107">
        <v>165</v>
      </c>
      <c r="AF11" s="106">
        <v>76</v>
      </c>
      <c r="AG11" s="104">
        <v>38628</v>
      </c>
      <c r="AH11" s="104">
        <v>508</v>
      </c>
      <c r="AI11" s="104">
        <v>680</v>
      </c>
      <c r="AJ11" s="107">
        <v>298</v>
      </c>
      <c r="AK11" s="106">
        <v>98</v>
      </c>
      <c r="AL11" s="104">
        <v>28427</v>
      </c>
      <c r="AM11" s="104">
        <v>290</v>
      </c>
      <c r="AN11" s="104">
        <v>398</v>
      </c>
      <c r="AO11" s="107">
        <v>178</v>
      </c>
      <c r="AP11" s="106">
        <v>89</v>
      </c>
      <c r="AQ11" s="104">
        <v>16175</v>
      </c>
      <c r="AR11" s="104">
        <v>182</v>
      </c>
      <c r="AS11" s="104">
        <v>265</v>
      </c>
      <c r="AT11" s="107">
        <v>102</v>
      </c>
      <c r="AU11" s="106">
        <v>98</v>
      </c>
      <c r="AV11" s="104">
        <v>18692</v>
      </c>
      <c r="AW11" s="104">
        <v>191</v>
      </c>
      <c r="AX11" s="104">
        <v>299</v>
      </c>
      <c r="AY11" s="107">
        <v>118</v>
      </c>
      <c r="AZ11" s="106">
        <v>78</v>
      </c>
      <c r="BA11" s="104">
        <v>11873</v>
      </c>
      <c r="BB11" s="104">
        <v>152</v>
      </c>
      <c r="BC11" s="104">
        <v>248</v>
      </c>
      <c r="BD11" s="107">
        <v>88</v>
      </c>
      <c r="BE11" s="106">
        <v>94</v>
      </c>
      <c r="BF11" s="104">
        <v>18641</v>
      </c>
      <c r="BG11" s="104">
        <v>198</v>
      </c>
      <c r="BH11" s="104">
        <v>238</v>
      </c>
      <c r="BI11" s="107">
        <v>118</v>
      </c>
      <c r="BJ11" s="106">
        <v>93</v>
      </c>
      <c r="BK11" s="104">
        <v>16066</v>
      </c>
      <c r="BL11" s="104">
        <v>173</v>
      </c>
      <c r="BM11" s="104">
        <v>298</v>
      </c>
      <c r="BN11" s="107">
        <v>118</v>
      </c>
      <c r="BO11" s="106">
        <v>94</v>
      </c>
      <c r="BP11" s="104">
        <v>33291</v>
      </c>
      <c r="BQ11" s="104">
        <v>354</v>
      </c>
      <c r="BR11" s="104">
        <v>528</v>
      </c>
      <c r="BS11" s="107">
        <v>212</v>
      </c>
      <c r="BT11" s="106">
        <v>76</v>
      </c>
      <c r="BU11" s="104">
        <v>26018</v>
      </c>
      <c r="BV11" s="104">
        <v>342</v>
      </c>
      <c r="BW11" s="104">
        <v>498</v>
      </c>
      <c r="BX11" s="107">
        <v>248</v>
      </c>
      <c r="BY11" s="106">
        <v>94</v>
      </c>
      <c r="BZ11" s="104">
        <v>15002</v>
      </c>
      <c r="CA11" s="104">
        <v>160</v>
      </c>
      <c r="CB11" s="104">
        <v>176</v>
      </c>
      <c r="CC11" s="107">
        <v>152</v>
      </c>
      <c r="CD11" s="103"/>
      <c r="CE11" s="104"/>
      <c r="CF11" s="104"/>
      <c r="CG11" s="104"/>
      <c r="CH11" s="108"/>
      <c r="CJ11" s="26">
        <f aca="true" t="shared" si="34" ref="CJ11:CJ22">E11-D11</f>
        <v>33</v>
      </c>
      <c r="CK11" s="26">
        <f aca="true" t="shared" si="35" ref="CK11:CK22">D11-F11</f>
        <v>65</v>
      </c>
      <c r="CL11" s="26">
        <f aca="true" t="shared" si="36" ref="CL11:CL22">J11-I11</f>
        <v>825</v>
      </c>
      <c r="CM11" s="26">
        <f aca="true" t="shared" si="37" ref="CM11:CM22">I11-K11</f>
        <v>573</v>
      </c>
      <c r="CN11" s="26">
        <f aca="true" t="shared" si="38" ref="CN11:CN22">O11-N11</f>
        <v>196</v>
      </c>
      <c r="CO11" s="26">
        <f aca="true" t="shared" si="39" ref="CO11:CO22">N11-P11</f>
        <v>124</v>
      </c>
      <c r="CP11" s="26">
        <f aca="true" t="shared" si="40" ref="CP11:CP22">T11-S11</f>
        <v>91</v>
      </c>
      <c r="CQ11" s="26">
        <f aca="true" t="shared" si="41" ref="CQ11:CQ22">S11-U11</f>
        <v>94</v>
      </c>
      <c r="CR11" s="26">
        <f aca="true" t="shared" si="42" ref="CR11:CR22">Y11-X11</f>
        <v>61</v>
      </c>
      <c r="CS11" s="26">
        <f aca="true" t="shared" si="43" ref="CS11:CS22">X11-Z11</f>
        <v>85</v>
      </c>
      <c r="CT11" s="26">
        <f aca="true" t="shared" si="44" ref="CT11:CT22">AD11-AC11</f>
        <v>120</v>
      </c>
      <c r="CU11" s="26">
        <f aca="true" t="shared" si="45" ref="CU11:CU22">AC11-AE11</f>
        <v>103</v>
      </c>
      <c r="CV11" s="26">
        <f aca="true" t="shared" si="46" ref="CV11:CV22">AI11-AH11</f>
        <v>172</v>
      </c>
      <c r="CW11" s="26">
        <f aca="true" t="shared" si="47" ref="CW11:CW22">AH11-AJ11</f>
        <v>210</v>
      </c>
      <c r="CX11" s="26">
        <f aca="true" t="shared" si="48" ref="CX11:CX22">AN11-AM11</f>
        <v>108</v>
      </c>
      <c r="CY11" s="26">
        <f aca="true" t="shared" si="49" ref="CY11:CY22">AM11-AO11</f>
        <v>112</v>
      </c>
      <c r="CZ11" s="26">
        <f aca="true" t="shared" si="50" ref="CZ11:CZ22">AS11-AR11</f>
        <v>83</v>
      </c>
      <c r="DA11" s="26">
        <f aca="true" t="shared" si="51" ref="DA11:DA22">AR11-AT11</f>
        <v>80</v>
      </c>
      <c r="DB11" s="26">
        <f aca="true" t="shared" si="52" ref="DB11:DB22">AX11-AW11</f>
        <v>108</v>
      </c>
      <c r="DC11" s="26">
        <f aca="true" t="shared" si="53" ref="DC11:DC22">AW11-AY11</f>
        <v>73</v>
      </c>
      <c r="DD11" s="26">
        <f aca="true" t="shared" si="54" ref="DD11:DD22">BC11-BB11</f>
        <v>96</v>
      </c>
      <c r="DE11" s="26">
        <f aca="true" t="shared" si="55" ref="DE11:DE22">BB11-BD11</f>
        <v>64</v>
      </c>
      <c r="DF11" s="26">
        <f aca="true" t="shared" si="56" ref="DF11:DF22">BH11-BG11</f>
        <v>40</v>
      </c>
      <c r="DG11" s="26">
        <f aca="true" t="shared" si="57" ref="DG11:DG22">BG11-BI11</f>
        <v>80</v>
      </c>
      <c r="DH11" s="26">
        <f aca="true" t="shared" si="58" ref="DH11:DH22">BM11-BL11</f>
        <v>125</v>
      </c>
      <c r="DI11" s="26">
        <f aca="true" t="shared" si="59" ref="DI11:DI22">BL11-BN11</f>
        <v>55</v>
      </c>
      <c r="DJ11" s="26">
        <f aca="true" t="shared" si="60" ref="DJ11:DJ22">BR11-BQ11</f>
        <v>174</v>
      </c>
      <c r="DK11" s="26">
        <f aca="true" t="shared" si="61" ref="DK11:DK22">BQ11-BS11</f>
        <v>142</v>
      </c>
      <c r="DL11" s="26">
        <f aca="true" t="shared" si="62" ref="DL11:DL22">BW11-BV11</f>
        <v>156</v>
      </c>
      <c r="DM11" s="27">
        <f aca="true" t="shared" si="63" ref="DM11:DM22">BV11-BX11</f>
        <v>94</v>
      </c>
      <c r="DN11" s="27">
        <f aca="true" t="shared" si="64" ref="DN11:DN22">CB11-CA11</f>
        <v>16</v>
      </c>
      <c r="DO11" s="27">
        <f aca="true" t="shared" si="65" ref="DO11:DO22">CA11-CC11</f>
        <v>8</v>
      </c>
      <c r="DP11" s="27">
        <f aca="true" t="shared" si="66" ref="DP11:DP22">CG11-CF11</f>
        <v>0</v>
      </c>
      <c r="DQ11" s="27">
        <f aca="true" t="shared" si="67" ref="DQ11:DQ22">CF11-CH11</f>
        <v>0</v>
      </c>
    </row>
    <row r="12" spans="1:121" s="25" customFormat="1" ht="36" customHeight="1">
      <c r="A12" s="24" t="s">
        <v>28</v>
      </c>
      <c r="B12" s="85">
        <v>41</v>
      </c>
      <c r="C12" s="86">
        <v>6946</v>
      </c>
      <c r="D12" s="86">
        <v>169.41463414634146</v>
      </c>
      <c r="E12" s="86">
        <v>200</v>
      </c>
      <c r="F12" s="87">
        <v>138</v>
      </c>
      <c r="G12" s="88">
        <v>47</v>
      </c>
      <c r="H12" s="86">
        <v>102051</v>
      </c>
      <c r="I12" s="86">
        <v>2171.2978723404253</v>
      </c>
      <c r="J12" s="86">
        <v>3080</v>
      </c>
      <c r="K12" s="89">
        <v>1580</v>
      </c>
      <c r="L12" s="88">
        <v>43</v>
      </c>
      <c r="M12" s="86">
        <v>13617</v>
      </c>
      <c r="N12" s="86">
        <v>316.6744186046512</v>
      </c>
      <c r="O12" s="86">
        <v>498</v>
      </c>
      <c r="P12" s="89">
        <v>198</v>
      </c>
      <c r="Q12" s="88">
        <v>41</v>
      </c>
      <c r="R12" s="86">
        <v>8652</v>
      </c>
      <c r="S12" s="86">
        <v>211.02439024390245</v>
      </c>
      <c r="T12" s="86">
        <v>281</v>
      </c>
      <c r="U12" s="89">
        <v>168</v>
      </c>
      <c r="V12" s="88">
        <v>44</v>
      </c>
      <c r="W12" s="86">
        <v>7824</v>
      </c>
      <c r="X12" s="86">
        <v>177.8181818181818</v>
      </c>
      <c r="Y12" s="86">
        <v>239</v>
      </c>
      <c r="Z12" s="89">
        <v>118</v>
      </c>
      <c r="AA12" s="88">
        <v>44</v>
      </c>
      <c r="AB12" s="86">
        <v>11109</v>
      </c>
      <c r="AC12" s="86">
        <v>252.47727272727272</v>
      </c>
      <c r="AD12" s="86">
        <v>406</v>
      </c>
      <c r="AE12" s="89">
        <v>165</v>
      </c>
      <c r="AF12" s="88">
        <v>23</v>
      </c>
      <c r="AG12" s="86">
        <v>10919</v>
      </c>
      <c r="AH12" s="86">
        <v>474.7391304347826</v>
      </c>
      <c r="AI12" s="86">
        <v>658</v>
      </c>
      <c r="AJ12" s="89">
        <v>298</v>
      </c>
      <c r="AK12" s="88">
        <v>42</v>
      </c>
      <c r="AL12" s="86">
        <v>11267</v>
      </c>
      <c r="AM12" s="86">
        <v>268.26190476190476</v>
      </c>
      <c r="AN12" s="86">
        <v>368</v>
      </c>
      <c r="AO12" s="89">
        <v>198</v>
      </c>
      <c r="AP12" s="88">
        <v>41</v>
      </c>
      <c r="AQ12" s="86">
        <v>7308</v>
      </c>
      <c r="AR12" s="86">
        <v>178.2439024390244</v>
      </c>
      <c r="AS12" s="86">
        <v>272</v>
      </c>
      <c r="AT12" s="89">
        <v>135</v>
      </c>
      <c r="AU12" s="88">
        <v>45</v>
      </c>
      <c r="AV12" s="86">
        <v>7948</v>
      </c>
      <c r="AW12" s="86">
        <v>176.62222222222223</v>
      </c>
      <c r="AX12" s="86">
        <v>251</v>
      </c>
      <c r="AY12" s="89">
        <v>138</v>
      </c>
      <c r="AZ12" s="88">
        <v>39</v>
      </c>
      <c r="BA12" s="86">
        <v>5570</v>
      </c>
      <c r="BB12" s="86">
        <v>142.82051282051282</v>
      </c>
      <c r="BC12" s="86">
        <v>219</v>
      </c>
      <c r="BD12" s="89">
        <v>94</v>
      </c>
      <c r="BE12" s="88">
        <v>43</v>
      </c>
      <c r="BF12" s="86">
        <v>8187</v>
      </c>
      <c r="BG12" s="86">
        <v>190.3953488372093</v>
      </c>
      <c r="BH12" s="86">
        <v>268</v>
      </c>
      <c r="BI12" s="89">
        <v>96</v>
      </c>
      <c r="BJ12" s="88">
        <v>42</v>
      </c>
      <c r="BK12" s="86">
        <v>7324</v>
      </c>
      <c r="BL12" s="86">
        <v>174.38095238095238</v>
      </c>
      <c r="BM12" s="86">
        <v>298</v>
      </c>
      <c r="BN12" s="89">
        <v>98</v>
      </c>
      <c r="BO12" s="88">
        <v>40</v>
      </c>
      <c r="BP12" s="86">
        <v>14626</v>
      </c>
      <c r="BQ12" s="86">
        <v>365.65</v>
      </c>
      <c r="BR12" s="86">
        <v>480</v>
      </c>
      <c r="BS12" s="89">
        <v>268</v>
      </c>
      <c r="BT12" s="88">
        <v>30</v>
      </c>
      <c r="BU12" s="86">
        <v>10175</v>
      </c>
      <c r="BV12" s="86">
        <v>339.1666666666667</v>
      </c>
      <c r="BW12" s="86">
        <v>438</v>
      </c>
      <c r="BX12" s="89">
        <v>228</v>
      </c>
      <c r="BY12" s="88">
        <v>45</v>
      </c>
      <c r="BZ12" s="86">
        <v>7158</v>
      </c>
      <c r="CA12" s="86">
        <v>159.06666666666666</v>
      </c>
      <c r="CB12" s="86">
        <v>166</v>
      </c>
      <c r="CC12" s="89">
        <v>154</v>
      </c>
      <c r="CD12" s="85"/>
      <c r="CE12" s="86"/>
      <c r="CF12" s="86"/>
      <c r="CG12" s="86"/>
      <c r="CH12" s="90"/>
      <c r="CJ12" s="26">
        <f t="shared" si="34"/>
        <v>30.585365853658544</v>
      </c>
      <c r="CK12" s="26">
        <f t="shared" si="35"/>
        <v>31.414634146341456</v>
      </c>
      <c r="CL12" s="26">
        <f t="shared" si="36"/>
        <v>908.7021276595747</v>
      </c>
      <c r="CM12" s="26">
        <f t="shared" si="37"/>
        <v>591.2978723404253</v>
      </c>
      <c r="CN12" s="26">
        <f t="shared" si="38"/>
        <v>181.32558139534882</v>
      </c>
      <c r="CO12" s="26">
        <f t="shared" si="39"/>
        <v>118.67441860465118</v>
      </c>
      <c r="CP12" s="26">
        <f t="shared" si="40"/>
        <v>69.97560975609755</v>
      </c>
      <c r="CQ12" s="26">
        <f t="shared" si="41"/>
        <v>43.024390243902445</v>
      </c>
      <c r="CR12" s="26">
        <f t="shared" si="42"/>
        <v>61.18181818181819</v>
      </c>
      <c r="CS12" s="26">
        <f t="shared" si="43"/>
        <v>59.81818181818181</v>
      </c>
      <c r="CT12" s="26">
        <f t="shared" si="44"/>
        <v>153.52272727272728</v>
      </c>
      <c r="CU12" s="26">
        <f t="shared" si="45"/>
        <v>87.47727272727272</v>
      </c>
      <c r="CV12" s="26">
        <f t="shared" si="46"/>
        <v>183.26086956521738</v>
      </c>
      <c r="CW12" s="26">
        <f t="shared" si="47"/>
        <v>176.73913043478262</v>
      </c>
      <c r="CX12" s="26">
        <f t="shared" si="48"/>
        <v>99.73809523809524</v>
      </c>
      <c r="CY12" s="26">
        <f t="shared" si="49"/>
        <v>70.26190476190476</v>
      </c>
      <c r="CZ12" s="26">
        <f t="shared" si="50"/>
        <v>93.7560975609756</v>
      </c>
      <c r="DA12" s="26">
        <f t="shared" si="51"/>
        <v>43.243902439024396</v>
      </c>
      <c r="DB12" s="26">
        <f t="shared" si="52"/>
        <v>74.37777777777777</v>
      </c>
      <c r="DC12" s="26">
        <f t="shared" si="53"/>
        <v>38.622222222222234</v>
      </c>
      <c r="DD12" s="26">
        <f t="shared" si="54"/>
        <v>76.17948717948718</v>
      </c>
      <c r="DE12" s="26">
        <f t="shared" si="55"/>
        <v>48.82051282051282</v>
      </c>
      <c r="DF12" s="26">
        <f t="shared" si="56"/>
        <v>77.6046511627907</v>
      </c>
      <c r="DG12" s="26">
        <f t="shared" si="57"/>
        <v>94.3953488372093</v>
      </c>
      <c r="DH12" s="26">
        <f t="shared" si="58"/>
        <v>123.61904761904762</v>
      </c>
      <c r="DI12" s="26">
        <f t="shared" si="59"/>
        <v>76.38095238095238</v>
      </c>
      <c r="DJ12" s="26">
        <f t="shared" si="60"/>
        <v>114.35000000000002</v>
      </c>
      <c r="DK12" s="26">
        <f t="shared" si="61"/>
        <v>97.64999999999998</v>
      </c>
      <c r="DL12" s="26">
        <f t="shared" si="62"/>
        <v>98.83333333333331</v>
      </c>
      <c r="DM12" s="27">
        <f t="shared" si="63"/>
        <v>111.16666666666669</v>
      </c>
      <c r="DN12" s="27">
        <f t="shared" si="64"/>
        <v>6.933333333333337</v>
      </c>
      <c r="DO12" s="27">
        <f t="shared" si="65"/>
        <v>5.066666666666663</v>
      </c>
      <c r="DP12" s="27">
        <f t="shared" si="66"/>
        <v>0</v>
      </c>
      <c r="DQ12" s="27">
        <f t="shared" si="67"/>
        <v>0</v>
      </c>
    </row>
    <row r="13" spans="1:121" s="25" customFormat="1" ht="36" customHeight="1">
      <c r="A13" s="28" t="s">
        <v>29</v>
      </c>
      <c r="B13" s="91">
        <v>19</v>
      </c>
      <c r="C13" s="92">
        <v>3182</v>
      </c>
      <c r="D13" s="92">
        <v>167.47368421052633</v>
      </c>
      <c r="E13" s="92">
        <v>199</v>
      </c>
      <c r="F13" s="93">
        <v>98</v>
      </c>
      <c r="G13" s="94">
        <v>18</v>
      </c>
      <c r="H13" s="92">
        <v>38418</v>
      </c>
      <c r="I13" s="92">
        <v>2134.3333333333335</v>
      </c>
      <c r="J13" s="92">
        <v>3880</v>
      </c>
      <c r="K13" s="95">
        <v>1680</v>
      </c>
      <c r="L13" s="94">
        <v>13</v>
      </c>
      <c r="M13" s="92">
        <v>4072</v>
      </c>
      <c r="N13" s="92">
        <v>313.2307692307692</v>
      </c>
      <c r="O13" s="92">
        <v>378</v>
      </c>
      <c r="P13" s="95">
        <v>258</v>
      </c>
      <c r="Q13" s="94">
        <v>18</v>
      </c>
      <c r="R13" s="92">
        <v>3775</v>
      </c>
      <c r="S13" s="92">
        <v>209.72222222222223</v>
      </c>
      <c r="T13" s="92">
        <v>260</v>
      </c>
      <c r="U13" s="95">
        <v>158</v>
      </c>
      <c r="V13" s="94">
        <v>20</v>
      </c>
      <c r="W13" s="92">
        <v>3237</v>
      </c>
      <c r="X13" s="92">
        <v>161.85</v>
      </c>
      <c r="Y13" s="92">
        <v>218</v>
      </c>
      <c r="Z13" s="95">
        <v>102</v>
      </c>
      <c r="AA13" s="94">
        <v>20</v>
      </c>
      <c r="AB13" s="92">
        <v>5103</v>
      </c>
      <c r="AC13" s="92">
        <v>255.15</v>
      </c>
      <c r="AD13" s="92">
        <v>417</v>
      </c>
      <c r="AE13" s="95">
        <v>138</v>
      </c>
      <c r="AF13" s="94">
        <v>15</v>
      </c>
      <c r="AG13" s="92">
        <v>7161</v>
      </c>
      <c r="AH13" s="92">
        <v>477.4</v>
      </c>
      <c r="AI13" s="92">
        <v>598</v>
      </c>
      <c r="AJ13" s="95">
        <v>348</v>
      </c>
      <c r="AK13" s="94">
        <v>20</v>
      </c>
      <c r="AL13" s="92">
        <v>5206</v>
      </c>
      <c r="AM13" s="92">
        <v>260.3</v>
      </c>
      <c r="AN13" s="92">
        <v>348</v>
      </c>
      <c r="AO13" s="95">
        <v>197</v>
      </c>
      <c r="AP13" s="94">
        <v>17</v>
      </c>
      <c r="AQ13" s="92">
        <v>2943</v>
      </c>
      <c r="AR13" s="92">
        <v>173.11764705882354</v>
      </c>
      <c r="AS13" s="92">
        <v>208</v>
      </c>
      <c r="AT13" s="95">
        <v>127</v>
      </c>
      <c r="AU13" s="94">
        <v>20</v>
      </c>
      <c r="AV13" s="92">
        <v>3428</v>
      </c>
      <c r="AW13" s="92">
        <v>171.4</v>
      </c>
      <c r="AX13" s="92">
        <v>258</v>
      </c>
      <c r="AY13" s="95">
        <v>127</v>
      </c>
      <c r="AZ13" s="94">
        <v>12</v>
      </c>
      <c r="BA13" s="92">
        <v>2054</v>
      </c>
      <c r="BB13" s="92">
        <v>171.16666666666666</v>
      </c>
      <c r="BC13" s="92">
        <v>248</v>
      </c>
      <c r="BD13" s="95">
        <v>106</v>
      </c>
      <c r="BE13" s="94">
        <v>15</v>
      </c>
      <c r="BF13" s="92">
        <v>2459</v>
      </c>
      <c r="BG13" s="92">
        <v>163.93333333333334</v>
      </c>
      <c r="BH13" s="92">
        <v>258</v>
      </c>
      <c r="BI13" s="95">
        <v>88</v>
      </c>
      <c r="BJ13" s="94">
        <v>18</v>
      </c>
      <c r="BK13" s="92">
        <v>3089</v>
      </c>
      <c r="BL13" s="92">
        <v>171.61111111111111</v>
      </c>
      <c r="BM13" s="92">
        <v>298</v>
      </c>
      <c r="BN13" s="95">
        <v>98</v>
      </c>
      <c r="BO13" s="94">
        <v>19</v>
      </c>
      <c r="BP13" s="92">
        <v>6488</v>
      </c>
      <c r="BQ13" s="92">
        <v>341.4736842105263</v>
      </c>
      <c r="BR13" s="92">
        <v>448</v>
      </c>
      <c r="BS13" s="95">
        <v>298</v>
      </c>
      <c r="BT13" s="94">
        <v>16</v>
      </c>
      <c r="BU13" s="92">
        <v>5142</v>
      </c>
      <c r="BV13" s="92">
        <v>321.375</v>
      </c>
      <c r="BW13" s="92">
        <v>490</v>
      </c>
      <c r="BX13" s="95">
        <v>248</v>
      </c>
      <c r="BY13" s="94">
        <v>20</v>
      </c>
      <c r="BZ13" s="92">
        <v>3145</v>
      </c>
      <c r="CA13" s="92">
        <v>157.25</v>
      </c>
      <c r="CB13" s="92">
        <v>163</v>
      </c>
      <c r="CC13" s="95">
        <v>129</v>
      </c>
      <c r="CD13" s="91"/>
      <c r="CE13" s="92"/>
      <c r="CF13" s="92"/>
      <c r="CG13" s="92"/>
      <c r="CH13" s="96"/>
      <c r="CJ13" s="26">
        <f t="shared" si="34"/>
        <v>31.52631578947367</v>
      </c>
      <c r="CK13" s="26">
        <f t="shared" si="35"/>
        <v>69.47368421052633</v>
      </c>
      <c r="CL13" s="26">
        <f t="shared" si="36"/>
        <v>1745.6666666666665</v>
      </c>
      <c r="CM13" s="26">
        <f t="shared" si="37"/>
        <v>454.3333333333335</v>
      </c>
      <c r="CN13" s="26">
        <f t="shared" si="38"/>
        <v>64.76923076923077</v>
      </c>
      <c r="CO13" s="26">
        <f t="shared" si="39"/>
        <v>55.230769230769226</v>
      </c>
      <c r="CP13" s="26">
        <f t="shared" si="40"/>
        <v>50.27777777777777</v>
      </c>
      <c r="CQ13" s="26">
        <f t="shared" si="41"/>
        <v>51.72222222222223</v>
      </c>
      <c r="CR13" s="26">
        <f t="shared" si="42"/>
        <v>56.150000000000006</v>
      </c>
      <c r="CS13" s="26">
        <f t="shared" si="43"/>
        <v>59.849999999999994</v>
      </c>
      <c r="CT13" s="26">
        <f t="shared" si="44"/>
        <v>161.85</v>
      </c>
      <c r="CU13" s="26">
        <f t="shared" si="45"/>
        <v>117.15</v>
      </c>
      <c r="CV13" s="26">
        <f t="shared" si="46"/>
        <v>120.60000000000002</v>
      </c>
      <c r="CW13" s="26">
        <f t="shared" si="47"/>
        <v>129.39999999999998</v>
      </c>
      <c r="CX13" s="26">
        <f t="shared" si="48"/>
        <v>87.69999999999999</v>
      </c>
      <c r="CY13" s="26">
        <f t="shared" si="49"/>
        <v>63.30000000000001</v>
      </c>
      <c r="CZ13" s="26">
        <f t="shared" si="50"/>
        <v>34.882352941176464</v>
      </c>
      <c r="DA13" s="26">
        <f t="shared" si="51"/>
        <v>46.117647058823536</v>
      </c>
      <c r="DB13" s="26">
        <f t="shared" si="52"/>
        <v>86.6</v>
      </c>
      <c r="DC13" s="26">
        <f t="shared" si="53"/>
        <v>44.400000000000006</v>
      </c>
      <c r="DD13" s="26">
        <f t="shared" si="54"/>
        <v>76.83333333333334</v>
      </c>
      <c r="DE13" s="26">
        <f t="shared" si="55"/>
        <v>65.16666666666666</v>
      </c>
      <c r="DF13" s="26">
        <f t="shared" si="56"/>
        <v>94.06666666666666</v>
      </c>
      <c r="DG13" s="26">
        <f t="shared" si="57"/>
        <v>75.93333333333334</v>
      </c>
      <c r="DH13" s="26">
        <f t="shared" si="58"/>
        <v>126.38888888888889</v>
      </c>
      <c r="DI13" s="26">
        <f t="shared" si="59"/>
        <v>73.61111111111111</v>
      </c>
      <c r="DJ13" s="26">
        <f t="shared" si="60"/>
        <v>106.5263157894737</v>
      </c>
      <c r="DK13" s="26">
        <f t="shared" si="61"/>
        <v>43.4736842105263</v>
      </c>
      <c r="DL13" s="26">
        <f t="shared" si="62"/>
        <v>168.625</v>
      </c>
      <c r="DM13" s="27">
        <f t="shared" si="63"/>
        <v>73.375</v>
      </c>
      <c r="DN13" s="27">
        <f t="shared" si="64"/>
        <v>5.75</v>
      </c>
      <c r="DO13" s="27">
        <f t="shared" si="65"/>
        <v>28.25</v>
      </c>
      <c r="DP13" s="27">
        <f t="shared" si="66"/>
        <v>0</v>
      </c>
      <c r="DQ13" s="27">
        <f t="shared" si="67"/>
        <v>0</v>
      </c>
    </row>
    <row r="14" spans="1:121" s="25" customFormat="1" ht="36" customHeight="1">
      <c r="A14" s="28" t="s">
        <v>30</v>
      </c>
      <c r="B14" s="91">
        <v>17</v>
      </c>
      <c r="C14" s="92">
        <v>2882</v>
      </c>
      <c r="D14" s="92">
        <v>169.52941176470588</v>
      </c>
      <c r="E14" s="92">
        <v>199</v>
      </c>
      <c r="F14" s="93">
        <v>128</v>
      </c>
      <c r="G14" s="94">
        <v>18</v>
      </c>
      <c r="H14" s="92">
        <v>39620</v>
      </c>
      <c r="I14" s="92">
        <v>2201.1111111111113</v>
      </c>
      <c r="J14" s="92">
        <v>3880</v>
      </c>
      <c r="K14" s="95">
        <v>1880</v>
      </c>
      <c r="L14" s="94">
        <v>16</v>
      </c>
      <c r="M14" s="92">
        <v>5788</v>
      </c>
      <c r="N14" s="92">
        <v>361.75</v>
      </c>
      <c r="O14" s="92">
        <v>498</v>
      </c>
      <c r="P14" s="95">
        <v>228</v>
      </c>
      <c r="Q14" s="94">
        <v>17</v>
      </c>
      <c r="R14" s="92">
        <v>3624</v>
      </c>
      <c r="S14" s="92">
        <v>213.1764705882353</v>
      </c>
      <c r="T14" s="92">
        <v>283</v>
      </c>
      <c r="U14" s="95">
        <v>178</v>
      </c>
      <c r="V14" s="94">
        <v>18</v>
      </c>
      <c r="W14" s="92">
        <v>3219</v>
      </c>
      <c r="X14" s="92">
        <v>178.83333333333334</v>
      </c>
      <c r="Y14" s="92">
        <v>218</v>
      </c>
      <c r="Z14" s="95">
        <v>138</v>
      </c>
      <c r="AA14" s="94">
        <v>18</v>
      </c>
      <c r="AB14" s="92">
        <v>4501</v>
      </c>
      <c r="AC14" s="92">
        <v>250.05555555555554</v>
      </c>
      <c r="AD14" s="92">
        <v>330</v>
      </c>
      <c r="AE14" s="95">
        <v>128</v>
      </c>
      <c r="AF14" s="94">
        <v>13</v>
      </c>
      <c r="AG14" s="92">
        <v>6015</v>
      </c>
      <c r="AH14" s="92">
        <v>462.6923076923077</v>
      </c>
      <c r="AI14" s="92">
        <v>588</v>
      </c>
      <c r="AJ14" s="95">
        <v>328</v>
      </c>
      <c r="AK14" s="94">
        <v>18</v>
      </c>
      <c r="AL14" s="92">
        <v>4876</v>
      </c>
      <c r="AM14" s="92">
        <v>270.8888888888889</v>
      </c>
      <c r="AN14" s="92">
        <v>368</v>
      </c>
      <c r="AO14" s="95">
        <v>158</v>
      </c>
      <c r="AP14" s="94">
        <v>17</v>
      </c>
      <c r="AQ14" s="92">
        <v>3143</v>
      </c>
      <c r="AR14" s="92">
        <v>184.88235294117646</v>
      </c>
      <c r="AS14" s="92">
        <v>218</v>
      </c>
      <c r="AT14" s="95">
        <v>158</v>
      </c>
      <c r="AU14" s="94">
        <v>17</v>
      </c>
      <c r="AV14" s="92">
        <v>3015</v>
      </c>
      <c r="AW14" s="92">
        <v>177.35294117647058</v>
      </c>
      <c r="AX14" s="92">
        <v>239</v>
      </c>
      <c r="AY14" s="95">
        <v>148</v>
      </c>
      <c r="AZ14" s="94">
        <v>16</v>
      </c>
      <c r="BA14" s="92">
        <v>2787</v>
      </c>
      <c r="BB14" s="92">
        <v>174.1875</v>
      </c>
      <c r="BC14" s="92">
        <v>298</v>
      </c>
      <c r="BD14" s="95">
        <v>99</v>
      </c>
      <c r="BE14" s="94">
        <v>17</v>
      </c>
      <c r="BF14" s="92">
        <v>3262</v>
      </c>
      <c r="BG14" s="92">
        <v>191.88235294117646</v>
      </c>
      <c r="BH14" s="92">
        <v>220</v>
      </c>
      <c r="BI14" s="95">
        <v>148</v>
      </c>
      <c r="BJ14" s="94">
        <v>15</v>
      </c>
      <c r="BK14" s="92">
        <v>2526</v>
      </c>
      <c r="BL14" s="92">
        <v>168.4</v>
      </c>
      <c r="BM14" s="92">
        <v>208</v>
      </c>
      <c r="BN14" s="95">
        <v>128</v>
      </c>
      <c r="BO14" s="94">
        <v>14</v>
      </c>
      <c r="BP14" s="92">
        <v>4930</v>
      </c>
      <c r="BQ14" s="92">
        <v>352.14285714285717</v>
      </c>
      <c r="BR14" s="92">
        <v>399</v>
      </c>
      <c r="BS14" s="95">
        <v>277</v>
      </c>
      <c r="BT14" s="94">
        <v>12</v>
      </c>
      <c r="BU14" s="92">
        <v>4014</v>
      </c>
      <c r="BV14" s="92">
        <v>334.5</v>
      </c>
      <c r="BW14" s="92">
        <v>398</v>
      </c>
      <c r="BX14" s="95">
        <v>249</v>
      </c>
      <c r="BY14" s="94">
        <v>16</v>
      </c>
      <c r="BZ14" s="92">
        <v>2546</v>
      </c>
      <c r="CA14" s="92">
        <v>159.125</v>
      </c>
      <c r="CB14" s="92">
        <v>162</v>
      </c>
      <c r="CC14" s="95">
        <v>158</v>
      </c>
      <c r="CD14" s="91"/>
      <c r="CE14" s="92"/>
      <c r="CF14" s="92"/>
      <c r="CG14" s="92"/>
      <c r="CH14" s="96"/>
      <c r="CJ14" s="26">
        <f t="shared" si="34"/>
        <v>29.470588235294116</v>
      </c>
      <c r="CK14" s="26">
        <f t="shared" si="35"/>
        <v>41.529411764705884</v>
      </c>
      <c r="CL14" s="26">
        <f t="shared" si="36"/>
        <v>1678.8888888888887</v>
      </c>
      <c r="CM14" s="26">
        <f t="shared" si="37"/>
        <v>321.1111111111113</v>
      </c>
      <c r="CN14" s="26">
        <f t="shared" si="38"/>
        <v>136.25</v>
      </c>
      <c r="CO14" s="26">
        <f t="shared" si="39"/>
        <v>133.75</v>
      </c>
      <c r="CP14" s="26">
        <f t="shared" si="40"/>
        <v>69.8235294117647</v>
      </c>
      <c r="CQ14" s="26">
        <f t="shared" si="41"/>
        <v>35.176470588235304</v>
      </c>
      <c r="CR14" s="26">
        <f t="shared" si="42"/>
        <v>39.16666666666666</v>
      </c>
      <c r="CS14" s="26">
        <f t="shared" si="43"/>
        <v>40.83333333333334</v>
      </c>
      <c r="CT14" s="26">
        <f t="shared" si="44"/>
        <v>79.94444444444446</v>
      </c>
      <c r="CU14" s="26">
        <f t="shared" si="45"/>
        <v>122.05555555555554</v>
      </c>
      <c r="CV14" s="26">
        <f t="shared" si="46"/>
        <v>125.30769230769232</v>
      </c>
      <c r="CW14" s="26">
        <f t="shared" si="47"/>
        <v>134.69230769230768</v>
      </c>
      <c r="CX14" s="26">
        <f t="shared" si="48"/>
        <v>97.11111111111109</v>
      </c>
      <c r="CY14" s="26">
        <f t="shared" si="49"/>
        <v>112.88888888888891</v>
      </c>
      <c r="CZ14" s="26">
        <f t="shared" si="50"/>
        <v>33.117647058823536</v>
      </c>
      <c r="DA14" s="26">
        <f t="shared" si="51"/>
        <v>26.882352941176464</v>
      </c>
      <c r="DB14" s="26">
        <f t="shared" si="52"/>
        <v>61.64705882352942</v>
      </c>
      <c r="DC14" s="26">
        <f t="shared" si="53"/>
        <v>29.35294117647058</v>
      </c>
      <c r="DD14" s="26">
        <f t="shared" si="54"/>
        <v>123.8125</v>
      </c>
      <c r="DE14" s="26">
        <f t="shared" si="55"/>
        <v>75.1875</v>
      </c>
      <c r="DF14" s="26">
        <f t="shared" si="56"/>
        <v>28.117647058823536</v>
      </c>
      <c r="DG14" s="26">
        <f t="shared" si="57"/>
        <v>43.882352941176464</v>
      </c>
      <c r="DH14" s="26">
        <f t="shared" si="58"/>
        <v>39.599999999999994</v>
      </c>
      <c r="DI14" s="26">
        <f t="shared" si="59"/>
        <v>40.400000000000006</v>
      </c>
      <c r="DJ14" s="26">
        <f t="shared" si="60"/>
        <v>46.85714285714283</v>
      </c>
      <c r="DK14" s="26">
        <f t="shared" si="61"/>
        <v>75.14285714285717</v>
      </c>
      <c r="DL14" s="26">
        <f t="shared" si="62"/>
        <v>63.5</v>
      </c>
      <c r="DM14" s="27">
        <f t="shared" si="63"/>
        <v>85.5</v>
      </c>
      <c r="DN14" s="27">
        <f t="shared" si="64"/>
        <v>2.875</v>
      </c>
      <c r="DO14" s="27">
        <f t="shared" si="65"/>
        <v>1.125</v>
      </c>
      <c r="DP14" s="27">
        <f t="shared" si="66"/>
        <v>0</v>
      </c>
      <c r="DQ14" s="27">
        <f t="shared" si="67"/>
        <v>0</v>
      </c>
    </row>
    <row r="15" spans="1:121" s="25" customFormat="1" ht="36" customHeight="1">
      <c r="A15" s="29" t="s">
        <v>31</v>
      </c>
      <c r="B15" s="97">
        <v>13</v>
      </c>
      <c r="C15" s="98">
        <v>2186</v>
      </c>
      <c r="D15" s="98">
        <v>168.15384615384616</v>
      </c>
      <c r="E15" s="98">
        <v>190</v>
      </c>
      <c r="F15" s="99">
        <v>138</v>
      </c>
      <c r="G15" s="100">
        <v>10</v>
      </c>
      <c r="H15" s="98">
        <v>19620</v>
      </c>
      <c r="I15" s="98">
        <v>1962</v>
      </c>
      <c r="J15" s="98">
        <v>2200</v>
      </c>
      <c r="K15" s="101">
        <v>1580</v>
      </c>
      <c r="L15" s="100">
        <v>12</v>
      </c>
      <c r="M15" s="98">
        <v>3719</v>
      </c>
      <c r="N15" s="98">
        <v>309.9166666666667</v>
      </c>
      <c r="O15" s="98">
        <v>468</v>
      </c>
      <c r="P15" s="101">
        <v>198</v>
      </c>
      <c r="Q15" s="100">
        <v>12</v>
      </c>
      <c r="R15" s="98">
        <v>2453</v>
      </c>
      <c r="S15" s="98">
        <v>204.41666666666666</v>
      </c>
      <c r="T15" s="98">
        <v>275</v>
      </c>
      <c r="U15" s="101">
        <v>168</v>
      </c>
      <c r="V15" s="100">
        <v>13</v>
      </c>
      <c r="W15" s="98">
        <v>2604</v>
      </c>
      <c r="X15" s="98">
        <v>200.30769230769232</v>
      </c>
      <c r="Y15" s="98">
        <v>278</v>
      </c>
      <c r="Z15" s="101">
        <v>168</v>
      </c>
      <c r="AA15" s="100">
        <v>13</v>
      </c>
      <c r="AB15" s="98">
        <v>3511</v>
      </c>
      <c r="AC15" s="98">
        <v>270.0769230769231</v>
      </c>
      <c r="AD15" s="98">
        <v>333</v>
      </c>
      <c r="AE15" s="101">
        <v>198</v>
      </c>
      <c r="AF15" s="100">
        <v>4</v>
      </c>
      <c r="AG15" s="98">
        <v>1652</v>
      </c>
      <c r="AH15" s="98">
        <v>413</v>
      </c>
      <c r="AI15" s="98">
        <v>548</v>
      </c>
      <c r="AJ15" s="101">
        <v>248</v>
      </c>
      <c r="AK15" s="100">
        <v>13</v>
      </c>
      <c r="AL15" s="98">
        <v>3794</v>
      </c>
      <c r="AM15" s="98">
        <v>291.84615384615387</v>
      </c>
      <c r="AN15" s="98">
        <v>368</v>
      </c>
      <c r="AO15" s="101">
        <v>228</v>
      </c>
      <c r="AP15" s="100">
        <v>10</v>
      </c>
      <c r="AQ15" s="98">
        <v>1788</v>
      </c>
      <c r="AR15" s="98">
        <v>178.8</v>
      </c>
      <c r="AS15" s="98">
        <v>208</v>
      </c>
      <c r="AT15" s="101">
        <v>148</v>
      </c>
      <c r="AU15" s="100">
        <v>13</v>
      </c>
      <c r="AV15" s="98">
        <v>2414</v>
      </c>
      <c r="AW15" s="98">
        <v>185.69230769230768</v>
      </c>
      <c r="AX15" s="98">
        <v>230</v>
      </c>
      <c r="AY15" s="101">
        <v>158</v>
      </c>
      <c r="AZ15" s="100">
        <v>11</v>
      </c>
      <c r="BA15" s="98">
        <v>1683</v>
      </c>
      <c r="BB15" s="98">
        <v>153</v>
      </c>
      <c r="BC15" s="98">
        <v>208</v>
      </c>
      <c r="BD15" s="101">
        <v>98</v>
      </c>
      <c r="BE15" s="100">
        <v>13</v>
      </c>
      <c r="BF15" s="98">
        <v>2531</v>
      </c>
      <c r="BG15" s="98">
        <v>194.69230769230768</v>
      </c>
      <c r="BH15" s="98">
        <v>250</v>
      </c>
      <c r="BI15" s="101">
        <v>128</v>
      </c>
      <c r="BJ15" s="100">
        <v>12</v>
      </c>
      <c r="BK15" s="98">
        <v>1925</v>
      </c>
      <c r="BL15" s="98">
        <v>160.41666666666666</v>
      </c>
      <c r="BM15" s="98">
        <v>210</v>
      </c>
      <c r="BN15" s="101">
        <v>98</v>
      </c>
      <c r="BO15" s="100">
        <v>12</v>
      </c>
      <c r="BP15" s="98">
        <v>4745</v>
      </c>
      <c r="BQ15" s="98">
        <v>395.4166666666667</v>
      </c>
      <c r="BR15" s="98">
        <v>530</v>
      </c>
      <c r="BS15" s="101">
        <v>298</v>
      </c>
      <c r="BT15" s="100">
        <v>12</v>
      </c>
      <c r="BU15" s="98">
        <v>4365</v>
      </c>
      <c r="BV15" s="98">
        <v>363.75</v>
      </c>
      <c r="BW15" s="98">
        <v>480</v>
      </c>
      <c r="BX15" s="101">
        <v>278</v>
      </c>
      <c r="BY15" s="100">
        <v>13</v>
      </c>
      <c r="BZ15" s="98">
        <v>2100</v>
      </c>
      <c r="CA15" s="98">
        <v>161.53846153846155</v>
      </c>
      <c r="CB15" s="98">
        <v>168</v>
      </c>
      <c r="CC15" s="101">
        <v>159</v>
      </c>
      <c r="CD15" s="97"/>
      <c r="CE15" s="98"/>
      <c r="CF15" s="98"/>
      <c r="CG15" s="98"/>
      <c r="CH15" s="102"/>
      <c r="CJ15" s="26">
        <f t="shared" si="34"/>
        <v>21.84615384615384</v>
      </c>
      <c r="CK15" s="26">
        <f t="shared" si="35"/>
        <v>30.15384615384616</v>
      </c>
      <c r="CL15" s="26">
        <f t="shared" si="36"/>
        <v>238</v>
      </c>
      <c r="CM15" s="26">
        <f t="shared" si="37"/>
        <v>382</v>
      </c>
      <c r="CN15" s="26">
        <f t="shared" si="38"/>
        <v>158.08333333333331</v>
      </c>
      <c r="CO15" s="26">
        <f t="shared" si="39"/>
        <v>111.91666666666669</v>
      </c>
      <c r="CP15" s="26">
        <f t="shared" si="40"/>
        <v>70.58333333333334</v>
      </c>
      <c r="CQ15" s="26">
        <f t="shared" si="41"/>
        <v>36.41666666666666</v>
      </c>
      <c r="CR15" s="26">
        <f t="shared" si="42"/>
        <v>77.69230769230768</v>
      </c>
      <c r="CS15" s="26">
        <f t="shared" si="43"/>
        <v>32.30769230769232</v>
      </c>
      <c r="CT15" s="26">
        <f t="shared" si="44"/>
        <v>62.923076923076906</v>
      </c>
      <c r="CU15" s="26">
        <f t="shared" si="45"/>
        <v>72.0769230769231</v>
      </c>
      <c r="CV15" s="26">
        <f t="shared" si="46"/>
        <v>135</v>
      </c>
      <c r="CW15" s="26">
        <f t="shared" si="47"/>
        <v>165</v>
      </c>
      <c r="CX15" s="26">
        <f t="shared" si="48"/>
        <v>76.15384615384613</v>
      </c>
      <c r="CY15" s="26">
        <f t="shared" si="49"/>
        <v>63.84615384615387</v>
      </c>
      <c r="CZ15" s="26">
        <f t="shared" si="50"/>
        <v>29.19999999999999</v>
      </c>
      <c r="DA15" s="26">
        <f t="shared" si="51"/>
        <v>30.80000000000001</v>
      </c>
      <c r="DB15" s="26">
        <f t="shared" si="52"/>
        <v>44.30769230769232</v>
      </c>
      <c r="DC15" s="26">
        <f t="shared" si="53"/>
        <v>27.69230769230768</v>
      </c>
      <c r="DD15" s="26">
        <f t="shared" si="54"/>
        <v>55</v>
      </c>
      <c r="DE15" s="26">
        <f t="shared" si="55"/>
        <v>55</v>
      </c>
      <c r="DF15" s="26">
        <f t="shared" si="56"/>
        <v>55.30769230769232</v>
      </c>
      <c r="DG15" s="26">
        <f t="shared" si="57"/>
        <v>66.69230769230768</v>
      </c>
      <c r="DH15" s="26">
        <f t="shared" si="58"/>
        <v>49.58333333333334</v>
      </c>
      <c r="DI15" s="26">
        <f t="shared" si="59"/>
        <v>62.41666666666666</v>
      </c>
      <c r="DJ15" s="26">
        <f t="shared" si="60"/>
        <v>134.58333333333331</v>
      </c>
      <c r="DK15" s="26">
        <f t="shared" si="61"/>
        <v>97.41666666666669</v>
      </c>
      <c r="DL15" s="26">
        <f t="shared" si="62"/>
        <v>116.25</v>
      </c>
      <c r="DM15" s="27">
        <f t="shared" si="63"/>
        <v>85.75</v>
      </c>
      <c r="DN15" s="27">
        <f t="shared" si="64"/>
        <v>6.461538461538453</v>
      </c>
      <c r="DO15" s="27">
        <f t="shared" si="65"/>
        <v>2.538461538461547</v>
      </c>
      <c r="DP15" s="27">
        <f t="shared" si="66"/>
        <v>0</v>
      </c>
      <c r="DQ15" s="27">
        <f t="shared" si="67"/>
        <v>0</v>
      </c>
    </row>
    <row r="16" spans="1:121" s="25" customFormat="1" ht="36" customHeight="1">
      <c r="A16" s="30" t="s">
        <v>32</v>
      </c>
      <c r="B16" s="103">
        <v>90</v>
      </c>
      <c r="C16" s="104">
        <v>15196</v>
      </c>
      <c r="D16" s="104">
        <v>169</v>
      </c>
      <c r="E16" s="104">
        <v>200</v>
      </c>
      <c r="F16" s="105">
        <v>98</v>
      </c>
      <c r="G16" s="106">
        <v>93</v>
      </c>
      <c r="H16" s="104">
        <v>199709</v>
      </c>
      <c r="I16" s="104">
        <v>2147</v>
      </c>
      <c r="J16" s="104">
        <v>3880</v>
      </c>
      <c r="K16" s="107">
        <v>1580</v>
      </c>
      <c r="L16" s="106">
        <v>84</v>
      </c>
      <c r="M16" s="104">
        <v>27196</v>
      </c>
      <c r="N16" s="104">
        <v>324</v>
      </c>
      <c r="O16" s="104">
        <v>498</v>
      </c>
      <c r="P16" s="107">
        <v>198</v>
      </c>
      <c r="Q16" s="106">
        <v>88</v>
      </c>
      <c r="R16" s="104">
        <v>18504</v>
      </c>
      <c r="S16" s="104">
        <v>210</v>
      </c>
      <c r="T16" s="104">
        <v>283</v>
      </c>
      <c r="U16" s="107">
        <v>158</v>
      </c>
      <c r="V16" s="106">
        <v>95</v>
      </c>
      <c r="W16" s="104">
        <v>16884</v>
      </c>
      <c r="X16" s="104">
        <v>178</v>
      </c>
      <c r="Y16" s="104">
        <v>278</v>
      </c>
      <c r="Z16" s="107">
        <v>102</v>
      </c>
      <c r="AA16" s="106">
        <v>95</v>
      </c>
      <c r="AB16" s="104">
        <v>24224</v>
      </c>
      <c r="AC16" s="104">
        <v>255</v>
      </c>
      <c r="AD16" s="104">
        <v>417</v>
      </c>
      <c r="AE16" s="107">
        <v>128</v>
      </c>
      <c r="AF16" s="106">
        <v>55</v>
      </c>
      <c r="AG16" s="104">
        <v>25747</v>
      </c>
      <c r="AH16" s="104">
        <v>468</v>
      </c>
      <c r="AI16" s="104">
        <v>658</v>
      </c>
      <c r="AJ16" s="107">
        <v>248</v>
      </c>
      <c r="AK16" s="106">
        <v>93</v>
      </c>
      <c r="AL16" s="104">
        <v>25143</v>
      </c>
      <c r="AM16" s="104">
        <v>270</v>
      </c>
      <c r="AN16" s="104">
        <v>368</v>
      </c>
      <c r="AO16" s="107">
        <v>158</v>
      </c>
      <c r="AP16" s="106">
        <v>85</v>
      </c>
      <c r="AQ16" s="104">
        <v>15182</v>
      </c>
      <c r="AR16" s="104">
        <v>179</v>
      </c>
      <c r="AS16" s="104">
        <v>272</v>
      </c>
      <c r="AT16" s="107">
        <v>127</v>
      </c>
      <c r="AU16" s="106">
        <v>95</v>
      </c>
      <c r="AV16" s="104">
        <v>16805</v>
      </c>
      <c r="AW16" s="104">
        <v>177</v>
      </c>
      <c r="AX16" s="104">
        <v>258</v>
      </c>
      <c r="AY16" s="107">
        <v>127</v>
      </c>
      <c r="AZ16" s="106">
        <v>78</v>
      </c>
      <c r="BA16" s="104">
        <v>12094</v>
      </c>
      <c r="BB16" s="104">
        <v>155</v>
      </c>
      <c r="BC16" s="104">
        <v>298</v>
      </c>
      <c r="BD16" s="107">
        <v>94</v>
      </c>
      <c r="BE16" s="106">
        <v>88</v>
      </c>
      <c r="BF16" s="104">
        <v>16439</v>
      </c>
      <c r="BG16" s="104">
        <v>187</v>
      </c>
      <c r="BH16" s="104">
        <v>268</v>
      </c>
      <c r="BI16" s="107">
        <v>88</v>
      </c>
      <c r="BJ16" s="106">
        <v>87</v>
      </c>
      <c r="BK16" s="104">
        <v>14864</v>
      </c>
      <c r="BL16" s="104">
        <v>171</v>
      </c>
      <c r="BM16" s="104">
        <v>298</v>
      </c>
      <c r="BN16" s="107">
        <v>98</v>
      </c>
      <c r="BO16" s="106">
        <v>85</v>
      </c>
      <c r="BP16" s="104">
        <v>30789</v>
      </c>
      <c r="BQ16" s="104">
        <v>362</v>
      </c>
      <c r="BR16" s="104">
        <v>530</v>
      </c>
      <c r="BS16" s="107">
        <v>268</v>
      </c>
      <c r="BT16" s="106">
        <v>70</v>
      </c>
      <c r="BU16" s="104">
        <v>23696</v>
      </c>
      <c r="BV16" s="104">
        <v>339</v>
      </c>
      <c r="BW16" s="104">
        <v>490</v>
      </c>
      <c r="BX16" s="107">
        <v>228</v>
      </c>
      <c r="BY16" s="106">
        <v>94</v>
      </c>
      <c r="BZ16" s="104">
        <v>14949</v>
      </c>
      <c r="CA16" s="104">
        <v>159</v>
      </c>
      <c r="CB16" s="104">
        <v>168</v>
      </c>
      <c r="CC16" s="107">
        <v>129</v>
      </c>
      <c r="CD16" s="103"/>
      <c r="CE16" s="104"/>
      <c r="CF16" s="104"/>
      <c r="CG16" s="104"/>
      <c r="CH16" s="108"/>
      <c r="CJ16" s="26">
        <f t="shared" si="34"/>
        <v>31</v>
      </c>
      <c r="CK16" s="26">
        <f t="shared" si="35"/>
        <v>71</v>
      </c>
      <c r="CL16" s="26">
        <f t="shared" si="36"/>
        <v>1733</v>
      </c>
      <c r="CM16" s="26">
        <f t="shared" si="37"/>
        <v>567</v>
      </c>
      <c r="CN16" s="26">
        <f t="shared" si="38"/>
        <v>174</v>
      </c>
      <c r="CO16" s="26">
        <f t="shared" si="39"/>
        <v>126</v>
      </c>
      <c r="CP16" s="26">
        <f t="shared" si="40"/>
        <v>73</v>
      </c>
      <c r="CQ16" s="26">
        <f t="shared" si="41"/>
        <v>52</v>
      </c>
      <c r="CR16" s="26">
        <f t="shared" si="42"/>
        <v>100</v>
      </c>
      <c r="CS16" s="26">
        <f t="shared" si="43"/>
        <v>76</v>
      </c>
      <c r="CT16" s="26">
        <f t="shared" si="44"/>
        <v>162</v>
      </c>
      <c r="CU16" s="26">
        <f t="shared" si="45"/>
        <v>127</v>
      </c>
      <c r="CV16" s="26">
        <f t="shared" si="46"/>
        <v>190</v>
      </c>
      <c r="CW16" s="26">
        <f t="shared" si="47"/>
        <v>220</v>
      </c>
      <c r="CX16" s="26">
        <f t="shared" si="48"/>
        <v>98</v>
      </c>
      <c r="CY16" s="26">
        <f t="shared" si="49"/>
        <v>112</v>
      </c>
      <c r="CZ16" s="26">
        <f t="shared" si="50"/>
        <v>93</v>
      </c>
      <c r="DA16" s="26">
        <f t="shared" si="51"/>
        <v>52</v>
      </c>
      <c r="DB16" s="26">
        <f t="shared" si="52"/>
        <v>81</v>
      </c>
      <c r="DC16" s="26">
        <f t="shared" si="53"/>
        <v>50</v>
      </c>
      <c r="DD16" s="26">
        <f t="shared" si="54"/>
        <v>143</v>
      </c>
      <c r="DE16" s="26">
        <f t="shared" si="55"/>
        <v>61</v>
      </c>
      <c r="DF16" s="26">
        <f t="shared" si="56"/>
        <v>81</v>
      </c>
      <c r="DG16" s="26">
        <f t="shared" si="57"/>
        <v>99</v>
      </c>
      <c r="DH16" s="26">
        <f t="shared" si="58"/>
        <v>127</v>
      </c>
      <c r="DI16" s="26">
        <f t="shared" si="59"/>
        <v>73</v>
      </c>
      <c r="DJ16" s="26">
        <f t="shared" si="60"/>
        <v>168</v>
      </c>
      <c r="DK16" s="26">
        <f t="shared" si="61"/>
        <v>94</v>
      </c>
      <c r="DL16" s="26">
        <f t="shared" si="62"/>
        <v>151</v>
      </c>
      <c r="DM16" s="27">
        <f t="shared" si="63"/>
        <v>111</v>
      </c>
      <c r="DN16" s="27">
        <f t="shared" si="64"/>
        <v>9</v>
      </c>
      <c r="DO16" s="27">
        <f t="shared" si="65"/>
        <v>30</v>
      </c>
      <c r="DP16" s="27">
        <f t="shared" si="66"/>
        <v>0</v>
      </c>
      <c r="DQ16" s="27">
        <f t="shared" si="67"/>
        <v>0</v>
      </c>
    </row>
    <row r="17" spans="1:121" s="25" customFormat="1" ht="36" customHeight="1">
      <c r="A17" s="24" t="s">
        <v>33</v>
      </c>
      <c r="B17" s="85">
        <v>10</v>
      </c>
      <c r="C17" s="86">
        <v>1689</v>
      </c>
      <c r="D17" s="86">
        <v>168.9</v>
      </c>
      <c r="E17" s="86">
        <v>199</v>
      </c>
      <c r="F17" s="87">
        <v>147</v>
      </c>
      <c r="G17" s="88">
        <v>10</v>
      </c>
      <c r="H17" s="86">
        <v>20600</v>
      </c>
      <c r="I17" s="86">
        <v>2060</v>
      </c>
      <c r="J17" s="86">
        <v>2380</v>
      </c>
      <c r="K17" s="89">
        <v>1680</v>
      </c>
      <c r="L17" s="88">
        <v>9</v>
      </c>
      <c r="M17" s="86">
        <v>2752</v>
      </c>
      <c r="N17" s="86">
        <v>305.77777777777777</v>
      </c>
      <c r="O17" s="86">
        <v>468</v>
      </c>
      <c r="P17" s="89">
        <v>198</v>
      </c>
      <c r="Q17" s="88">
        <v>10</v>
      </c>
      <c r="R17" s="86">
        <v>2160</v>
      </c>
      <c r="S17" s="86">
        <v>216</v>
      </c>
      <c r="T17" s="86">
        <v>298</v>
      </c>
      <c r="U17" s="89">
        <v>198</v>
      </c>
      <c r="V17" s="88">
        <v>10</v>
      </c>
      <c r="W17" s="86">
        <v>1820</v>
      </c>
      <c r="X17" s="86">
        <v>182</v>
      </c>
      <c r="Y17" s="86">
        <v>218</v>
      </c>
      <c r="Z17" s="89">
        <v>168</v>
      </c>
      <c r="AA17" s="88">
        <v>10</v>
      </c>
      <c r="AB17" s="86">
        <v>2472</v>
      </c>
      <c r="AC17" s="86">
        <v>247.2</v>
      </c>
      <c r="AD17" s="86">
        <v>313</v>
      </c>
      <c r="AE17" s="89">
        <v>195</v>
      </c>
      <c r="AF17" s="88">
        <v>6</v>
      </c>
      <c r="AG17" s="86">
        <v>2678</v>
      </c>
      <c r="AH17" s="86">
        <v>446.3333333333333</v>
      </c>
      <c r="AI17" s="86">
        <v>598</v>
      </c>
      <c r="AJ17" s="89">
        <v>348</v>
      </c>
      <c r="AK17" s="88">
        <v>10</v>
      </c>
      <c r="AL17" s="86">
        <v>2460</v>
      </c>
      <c r="AM17" s="86">
        <v>246</v>
      </c>
      <c r="AN17" s="86">
        <v>298</v>
      </c>
      <c r="AO17" s="89">
        <v>198</v>
      </c>
      <c r="AP17" s="88">
        <v>9</v>
      </c>
      <c r="AQ17" s="86">
        <v>1652</v>
      </c>
      <c r="AR17" s="86">
        <v>183.55555555555554</v>
      </c>
      <c r="AS17" s="86">
        <v>248</v>
      </c>
      <c r="AT17" s="89">
        <v>148</v>
      </c>
      <c r="AU17" s="88">
        <v>10</v>
      </c>
      <c r="AV17" s="86">
        <v>1703</v>
      </c>
      <c r="AW17" s="86">
        <v>170.3</v>
      </c>
      <c r="AX17" s="86">
        <v>178</v>
      </c>
      <c r="AY17" s="89">
        <v>158</v>
      </c>
      <c r="AZ17" s="88">
        <v>9</v>
      </c>
      <c r="BA17" s="86">
        <v>1513</v>
      </c>
      <c r="BB17" s="86">
        <v>168.11111111111111</v>
      </c>
      <c r="BC17" s="86">
        <v>199</v>
      </c>
      <c r="BD17" s="89">
        <v>148</v>
      </c>
      <c r="BE17" s="88">
        <v>10</v>
      </c>
      <c r="BF17" s="86">
        <v>1952</v>
      </c>
      <c r="BG17" s="86">
        <v>195.2</v>
      </c>
      <c r="BH17" s="86">
        <v>220</v>
      </c>
      <c r="BI17" s="89">
        <v>168</v>
      </c>
      <c r="BJ17" s="88">
        <v>10</v>
      </c>
      <c r="BK17" s="86">
        <v>1767</v>
      </c>
      <c r="BL17" s="86">
        <v>176.7</v>
      </c>
      <c r="BM17" s="86">
        <v>208</v>
      </c>
      <c r="BN17" s="89">
        <v>138</v>
      </c>
      <c r="BO17" s="88">
        <v>9</v>
      </c>
      <c r="BP17" s="86">
        <v>3162</v>
      </c>
      <c r="BQ17" s="86">
        <v>351.3333333333333</v>
      </c>
      <c r="BR17" s="86">
        <v>398</v>
      </c>
      <c r="BS17" s="89">
        <v>278</v>
      </c>
      <c r="BT17" s="88">
        <v>6</v>
      </c>
      <c r="BU17" s="86">
        <v>1978</v>
      </c>
      <c r="BV17" s="86">
        <v>329.6666666666667</v>
      </c>
      <c r="BW17" s="86">
        <v>398</v>
      </c>
      <c r="BX17" s="89">
        <v>248</v>
      </c>
      <c r="BY17" s="88">
        <v>10</v>
      </c>
      <c r="BZ17" s="86">
        <v>1587</v>
      </c>
      <c r="CA17" s="86">
        <v>158.7</v>
      </c>
      <c r="CB17" s="86">
        <v>165</v>
      </c>
      <c r="CC17" s="89">
        <v>155</v>
      </c>
      <c r="CD17" s="85"/>
      <c r="CE17" s="86"/>
      <c r="CF17" s="86"/>
      <c r="CG17" s="86"/>
      <c r="CH17" s="90"/>
      <c r="CJ17" s="26">
        <f t="shared" si="34"/>
        <v>30.099999999999994</v>
      </c>
      <c r="CK17" s="26">
        <f t="shared" si="35"/>
        <v>21.900000000000006</v>
      </c>
      <c r="CL17" s="26">
        <f t="shared" si="36"/>
        <v>320</v>
      </c>
      <c r="CM17" s="26">
        <f t="shared" si="37"/>
        <v>380</v>
      </c>
      <c r="CN17" s="26">
        <f t="shared" si="38"/>
        <v>162.22222222222223</v>
      </c>
      <c r="CO17" s="26">
        <f t="shared" si="39"/>
        <v>107.77777777777777</v>
      </c>
      <c r="CP17" s="26">
        <f t="shared" si="40"/>
        <v>82</v>
      </c>
      <c r="CQ17" s="26">
        <f t="shared" si="41"/>
        <v>18</v>
      </c>
      <c r="CR17" s="26">
        <f t="shared" si="42"/>
        <v>36</v>
      </c>
      <c r="CS17" s="26">
        <f t="shared" si="43"/>
        <v>14</v>
      </c>
      <c r="CT17" s="26">
        <f t="shared" si="44"/>
        <v>65.80000000000001</v>
      </c>
      <c r="CU17" s="26">
        <f t="shared" si="45"/>
        <v>52.19999999999999</v>
      </c>
      <c r="CV17" s="26">
        <f t="shared" si="46"/>
        <v>151.66666666666669</v>
      </c>
      <c r="CW17" s="26">
        <f t="shared" si="47"/>
        <v>98.33333333333331</v>
      </c>
      <c r="CX17" s="26">
        <f t="shared" si="48"/>
        <v>52</v>
      </c>
      <c r="CY17" s="26">
        <f t="shared" si="49"/>
        <v>48</v>
      </c>
      <c r="CZ17" s="26">
        <f t="shared" si="50"/>
        <v>64.44444444444446</v>
      </c>
      <c r="DA17" s="26">
        <f t="shared" si="51"/>
        <v>35.55555555555554</v>
      </c>
      <c r="DB17" s="26">
        <f t="shared" si="52"/>
        <v>7.699999999999989</v>
      </c>
      <c r="DC17" s="26">
        <f t="shared" si="53"/>
        <v>12.300000000000011</v>
      </c>
      <c r="DD17" s="26">
        <f t="shared" si="54"/>
        <v>30.888888888888886</v>
      </c>
      <c r="DE17" s="26">
        <f t="shared" si="55"/>
        <v>20.111111111111114</v>
      </c>
      <c r="DF17" s="26">
        <f t="shared" si="56"/>
        <v>24.80000000000001</v>
      </c>
      <c r="DG17" s="26">
        <f t="shared" si="57"/>
        <v>27.19999999999999</v>
      </c>
      <c r="DH17" s="26">
        <f t="shared" si="58"/>
        <v>31.30000000000001</v>
      </c>
      <c r="DI17" s="26">
        <f t="shared" si="59"/>
        <v>38.69999999999999</v>
      </c>
      <c r="DJ17" s="26">
        <f t="shared" si="60"/>
        <v>46.666666666666686</v>
      </c>
      <c r="DK17" s="26">
        <f t="shared" si="61"/>
        <v>73.33333333333331</v>
      </c>
      <c r="DL17" s="26">
        <f t="shared" si="62"/>
        <v>68.33333333333331</v>
      </c>
      <c r="DM17" s="27">
        <f t="shared" si="63"/>
        <v>81.66666666666669</v>
      </c>
      <c r="DN17" s="27">
        <f t="shared" si="64"/>
        <v>6.300000000000011</v>
      </c>
      <c r="DO17" s="27">
        <f t="shared" si="65"/>
        <v>3.6999999999999886</v>
      </c>
      <c r="DP17" s="27">
        <f t="shared" si="66"/>
        <v>0</v>
      </c>
      <c r="DQ17" s="27">
        <f t="shared" si="67"/>
        <v>0</v>
      </c>
    </row>
    <row r="18" spans="1:121" s="25" customFormat="1" ht="36" customHeight="1">
      <c r="A18" s="28" t="s">
        <v>34</v>
      </c>
      <c r="B18" s="91">
        <v>12</v>
      </c>
      <c r="C18" s="92">
        <v>2035</v>
      </c>
      <c r="D18" s="92">
        <v>169.58333333333334</v>
      </c>
      <c r="E18" s="92">
        <v>199</v>
      </c>
      <c r="F18" s="93">
        <v>138</v>
      </c>
      <c r="G18" s="94">
        <v>11</v>
      </c>
      <c r="H18" s="92">
        <v>21759</v>
      </c>
      <c r="I18" s="92">
        <v>1978.090909090909</v>
      </c>
      <c r="J18" s="92">
        <v>2430</v>
      </c>
      <c r="K18" s="95">
        <v>1680</v>
      </c>
      <c r="L18" s="94">
        <v>10</v>
      </c>
      <c r="M18" s="92">
        <v>2954</v>
      </c>
      <c r="N18" s="92">
        <v>295.4</v>
      </c>
      <c r="O18" s="92">
        <v>358</v>
      </c>
      <c r="P18" s="95">
        <v>210</v>
      </c>
      <c r="Q18" s="94">
        <v>11</v>
      </c>
      <c r="R18" s="92">
        <v>2293</v>
      </c>
      <c r="S18" s="92">
        <v>208.45454545454547</v>
      </c>
      <c r="T18" s="92">
        <v>283</v>
      </c>
      <c r="U18" s="95">
        <v>158</v>
      </c>
      <c r="V18" s="94">
        <v>12</v>
      </c>
      <c r="W18" s="92">
        <v>2102</v>
      </c>
      <c r="X18" s="92">
        <v>175.16666666666666</v>
      </c>
      <c r="Y18" s="92">
        <v>219</v>
      </c>
      <c r="Z18" s="95">
        <v>128</v>
      </c>
      <c r="AA18" s="94">
        <v>8</v>
      </c>
      <c r="AB18" s="92">
        <v>2134</v>
      </c>
      <c r="AC18" s="92">
        <v>266.75</v>
      </c>
      <c r="AD18" s="92">
        <v>338</v>
      </c>
      <c r="AE18" s="95">
        <v>198</v>
      </c>
      <c r="AF18" s="94">
        <v>8</v>
      </c>
      <c r="AG18" s="92">
        <v>3769</v>
      </c>
      <c r="AH18" s="92">
        <v>471.125</v>
      </c>
      <c r="AI18" s="92">
        <v>598</v>
      </c>
      <c r="AJ18" s="95">
        <v>348</v>
      </c>
      <c r="AK18" s="94">
        <v>12</v>
      </c>
      <c r="AL18" s="92">
        <v>3205</v>
      </c>
      <c r="AM18" s="92">
        <v>267.0833333333333</v>
      </c>
      <c r="AN18" s="92">
        <v>358</v>
      </c>
      <c r="AO18" s="95">
        <v>178</v>
      </c>
      <c r="AP18" s="94">
        <v>12</v>
      </c>
      <c r="AQ18" s="92">
        <v>2163</v>
      </c>
      <c r="AR18" s="92">
        <v>180.25</v>
      </c>
      <c r="AS18" s="92">
        <v>338</v>
      </c>
      <c r="AT18" s="95">
        <v>138</v>
      </c>
      <c r="AU18" s="94">
        <v>12</v>
      </c>
      <c r="AV18" s="92">
        <v>1987</v>
      </c>
      <c r="AW18" s="92">
        <v>165.58333333333334</v>
      </c>
      <c r="AX18" s="92">
        <v>210</v>
      </c>
      <c r="AY18" s="95">
        <v>138</v>
      </c>
      <c r="AZ18" s="94">
        <v>9</v>
      </c>
      <c r="BA18" s="92">
        <v>1441</v>
      </c>
      <c r="BB18" s="92">
        <v>160.11111111111111</v>
      </c>
      <c r="BC18" s="92">
        <v>198</v>
      </c>
      <c r="BD18" s="95">
        <v>128</v>
      </c>
      <c r="BE18" s="94">
        <v>8</v>
      </c>
      <c r="BF18" s="92">
        <v>1424</v>
      </c>
      <c r="BG18" s="92">
        <v>178</v>
      </c>
      <c r="BH18" s="92">
        <v>208</v>
      </c>
      <c r="BI18" s="95">
        <v>98</v>
      </c>
      <c r="BJ18" s="94">
        <v>12</v>
      </c>
      <c r="BK18" s="92">
        <v>1915</v>
      </c>
      <c r="BL18" s="92">
        <v>159.58333333333334</v>
      </c>
      <c r="BM18" s="92">
        <v>207</v>
      </c>
      <c r="BN18" s="95">
        <v>98</v>
      </c>
      <c r="BO18" s="94">
        <v>11</v>
      </c>
      <c r="BP18" s="92">
        <v>3967</v>
      </c>
      <c r="BQ18" s="92">
        <v>360.6363636363636</v>
      </c>
      <c r="BR18" s="92">
        <v>417</v>
      </c>
      <c r="BS18" s="95">
        <v>298</v>
      </c>
      <c r="BT18" s="94">
        <v>9</v>
      </c>
      <c r="BU18" s="92">
        <v>2622</v>
      </c>
      <c r="BV18" s="92">
        <v>291.3333333333333</v>
      </c>
      <c r="BW18" s="92">
        <v>358</v>
      </c>
      <c r="BX18" s="95">
        <v>248</v>
      </c>
      <c r="BY18" s="94">
        <v>12</v>
      </c>
      <c r="BZ18" s="92">
        <v>1909</v>
      </c>
      <c r="CA18" s="92">
        <v>159.08333333333334</v>
      </c>
      <c r="CB18" s="92">
        <v>162</v>
      </c>
      <c r="CC18" s="95">
        <v>156</v>
      </c>
      <c r="CD18" s="91"/>
      <c r="CE18" s="92"/>
      <c r="CF18" s="92"/>
      <c r="CG18" s="92"/>
      <c r="CH18" s="96"/>
      <c r="CJ18" s="26">
        <f t="shared" si="34"/>
        <v>29.416666666666657</v>
      </c>
      <c r="CK18" s="26">
        <f t="shared" si="35"/>
        <v>31.583333333333343</v>
      </c>
      <c r="CL18" s="26">
        <f t="shared" si="36"/>
        <v>451.909090909091</v>
      </c>
      <c r="CM18" s="26">
        <f t="shared" si="37"/>
        <v>298.090909090909</v>
      </c>
      <c r="CN18" s="26">
        <f t="shared" si="38"/>
        <v>62.60000000000002</v>
      </c>
      <c r="CO18" s="26">
        <f t="shared" si="39"/>
        <v>85.39999999999998</v>
      </c>
      <c r="CP18" s="26">
        <f t="shared" si="40"/>
        <v>74.54545454545453</v>
      </c>
      <c r="CQ18" s="26">
        <f t="shared" si="41"/>
        <v>50.45454545454547</v>
      </c>
      <c r="CR18" s="26">
        <f t="shared" si="42"/>
        <v>43.83333333333334</v>
      </c>
      <c r="CS18" s="26">
        <f t="shared" si="43"/>
        <v>47.16666666666666</v>
      </c>
      <c r="CT18" s="26">
        <f t="shared" si="44"/>
        <v>71.25</v>
      </c>
      <c r="CU18" s="26">
        <f t="shared" si="45"/>
        <v>68.75</v>
      </c>
      <c r="CV18" s="26">
        <f t="shared" si="46"/>
        <v>126.875</v>
      </c>
      <c r="CW18" s="26">
        <f t="shared" si="47"/>
        <v>123.125</v>
      </c>
      <c r="CX18" s="26">
        <f t="shared" si="48"/>
        <v>90.91666666666669</v>
      </c>
      <c r="CY18" s="26">
        <f t="shared" si="49"/>
        <v>89.08333333333331</v>
      </c>
      <c r="CZ18" s="26">
        <f t="shared" si="50"/>
        <v>157.75</v>
      </c>
      <c r="DA18" s="26">
        <f t="shared" si="51"/>
        <v>42.25</v>
      </c>
      <c r="DB18" s="26">
        <f t="shared" si="52"/>
        <v>44.41666666666666</v>
      </c>
      <c r="DC18" s="26">
        <f t="shared" si="53"/>
        <v>27.583333333333343</v>
      </c>
      <c r="DD18" s="26">
        <f t="shared" si="54"/>
        <v>37.888888888888886</v>
      </c>
      <c r="DE18" s="26">
        <f t="shared" si="55"/>
        <v>32.111111111111114</v>
      </c>
      <c r="DF18" s="26">
        <f t="shared" si="56"/>
        <v>30</v>
      </c>
      <c r="DG18" s="26">
        <f t="shared" si="57"/>
        <v>80</v>
      </c>
      <c r="DH18" s="26">
        <f t="shared" si="58"/>
        <v>47.41666666666666</v>
      </c>
      <c r="DI18" s="26">
        <f t="shared" si="59"/>
        <v>61.58333333333334</v>
      </c>
      <c r="DJ18" s="26">
        <f t="shared" si="60"/>
        <v>56.363636363636374</v>
      </c>
      <c r="DK18" s="26">
        <f t="shared" si="61"/>
        <v>62.636363636363626</v>
      </c>
      <c r="DL18" s="26">
        <f t="shared" si="62"/>
        <v>66.66666666666669</v>
      </c>
      <c r="DM18" s="27">
        <f t="shared" si="63"/>
        <v>43.333333333333314</v>
      </c>
      <c r="DN18" s="27">
        <f t="shared" si="64"/>
        <v>2.916666666666657</v>
      </c>
      <c r="DO18" s="27">
        <f t="shared" si="65"/>
        <v>3.083333333333343</v>
      </c>
      <c r="DP18" s="27">
        <f t="shared" si="66"/>
        <v>0</v>
      </c>
      <c r="DQ18" s="27">
        <f t="shared" si="67"/>
        <v>0</v>
      </c>
    </row>
    <row r="19" spans="1:121" s="25" customFormat="1" ht="36" customHeight="1">
      <c r="A19" s="28" t="s">
        <v>35</v>
      </c>
      <c r="B19" s="91">
        <v>15</v>
      </c>
      <c r="C19" s="92">
        <v>2458</v>
      </c>
      <c r="D19" s="92">
        <v>163.86666666666667</v>
      </c>
      <c r="E19" s="92">
        <v>199</v>
      </c>
      <c r="F19" s="93">
        <v>138</v>
      </c>
      <c r="G19" s="94">
        <v>15</v>
      </c>
      <c r="H19" s="92">
        <v>28170</v>
      </c>
      <c r="I19" s="92">
        <v>1878</v>
      </c>
      <c r="J19" s="92">
        <v>2180</v>
      </c>
      <c r="K19" s="95">
        <v>1580</v>
      </c>
      <c r="L19" s="94">
        <v>14</v>
      </c>
      <c r="M19" s="92">
        <v>4083</v>
      </c>
      <c r="N19" s="92">
        <v>291.64285714285717</v>
      </c>
      <c r="O19" s="92">
        <v>468</v>
      </c>
      <c r="P19" s="95">
        <v>198</v>
      </c>
      <c r="Q19" s="94">
        <v>15</v>
      </c>
      <c r="R19" s="92">
        <v>3205</v>
      </c>
      <c r="S19" s="92">
        <v>213.66666666666666</v>
      </c>
      <c r="T19" s="92">
        <v>283</v>
      </c>
      <c r="U19" s="95">
        <v>178</v>
      </c>
      <c r="V19" s="94">
        <v>15</v>
      </c>
      <c r="W19" s="92">
        <v>2687</v>
      </c>
      <c r="X19" s="92">
        <v>179.13333333333333</v>
      </c>
      <c r="Y19" s="92">
        <v>258</v>
      </c>
      <c r="Z19" s="95">
        <v>157</v>
      </c>
      <c r="AA19" s="94">
        <v>15</v>
      </c>
      <c r="AB19" s="92">
        <v>4047</v>
      </c>
      <c r="AC19" s="92">
        <v>269.8</v>
      </c>
      <c r="AD19" s="92">
        <v>398</v>
      </c>
      <c r="AE19" s="95">
        <v>198</v>
      </c>
      <c r="AF19" s="94">
        <v>3</v>
      </c>
      <c r="AG19" s="92">
        <v>1603</v>
      </c>
      <c r="AH19" s="92">
        <v>534.3333333333334</v>
      </c>
      <c r="AI19" s="92">
        <v>628</v>
      </c>
      <c r="AJ19" s="95">
        <v>348</v>
      </c>
      <c r="AK19" s="94">
        <v>15</v>
      </c>
      <c r="AL19" s="92">
        <v>3780</v>
      </c>
      <c r="AM19" s="92">
        <v>252</v>
      </c>
      <c r="AN19" s="92">
        <v>298</v>
      </c>
      <c r="AO19" s="95">
        <v>198</v>
      </c>
      <c r="AP19" s="94">
        <v>15</v>
      </c>
      <c r="AQ19" s="92">
        <v>2600</v>
      </c>
      <c r="AR19" s="92">
        <v>173.33333333333334</v>
      </c>
      <c r="AS19" s="92">
        <v>198</v>
      </c>
      <c r="AT19" s="95">
        <v>138</v>
      </c>
      <c r="AU19" s="94">
        <v>15</v>
      </c>
      <c r="AV19" s="92">
        <v>2547</v>
      </c>
      <c r="AW19" s="92">
        <v>169.8</v>
      </c>
      <c r="AX19" s="92">
        <v>208</v>
      </c>
      <c r="AY19" s="95">
        <v>155</v>
      </c>
      <c r="AZ19" s="94">
        <v>14</v>
      </c>
      <c r="BA19" s="92">
        <v>2249</v>
      </c>
      <c r="BB19" s="92">
        <v>160.64285714285714</v>
      </c>
      <c r="BC19" s="92">
        <v>218</v>
      </c>
      <c r="BD19" s="95">
        <v>88</v>
      </c>
      <c r="BE19" s="94">
        <v>14</v>
      </c>
      <c r="BF19" s="92">
        <v>2728</v>
      </c>
      <c r="BG19" s="92">
        <v>194.85714285714286</v>
      </c>
      <c r="BH19" s="92">
        <v>220</v>
      </c>
      <c r="BI19" s="95">
        <v>158</v>
      </c>
      <c r="BJ19" s="94">
        <v>14</v>
      </c>
      <c r="BK19" s="92">
        <v>2111</v>
      </c>
      <c r="BL19" s="92">
        <v>150.78571428571428</v>
      </c>
      <c r="BM19" s="92">
        <v>207</v>
      </c>
      <c r="BN19" s="95">
        <v>98</v>
      </c>
      <c r="BO19" s="94">
        <v>12</v>
      </c>
      <c r="BP19" s="92">
        <v>4157</v>
      </c>
      <c r="BQ19" s="92">
        <v>346.4166666666667</v>
      </c>
      <c r="BR19" s="92">
        <v>399</v>
      </c>
      <c r="BS19" s="95">
        <v>298</v>
      </c>
      <c r="BT19" s="94">
        <v>11</v>
      </c>
      <c r="BU19" s="92">
        <v>3358</v>
      </c>
      <c r="BV19" s="92">
        <v>305.27272727272725</v>
      </c>
      <c r="BW19" s="92">
        <v>348</v>
      </c>
      <c r="BX19" s="95">
        <v>268</v>
      </c>
      <c r="BY19" s="94">
        <v>15</v>
      </c>
      <c r="BZ19" s="92">
        <v>2375.8</v>
      </c>
      <c r="CA19" s="92">
        <v>158.38666666666668</v>
      </c>
      <c r="CB19" s="92">
        <v>163</v>
      </c>
      <c r="CC19" s="95">
        <v>155.8</v>
      </c>
      <c r="CD19" s="91"/>
      <c r="CE19" s="92"/>
      <c r="CF19" s="92"/>
      <c r="CG19" s="92"/>
      <c r="CH19" s="96"/>
      <c r="CJ19" s="26">
        <f t="shared" si="34"/>
        <v>35.133333333333326</v>
      </c>
      <c r="CK19" s="26">
        <f t="shared" si="35"/>
        <v>25.866666666666674</v>
      </c>
      <c r="CL19" s="26">
        <f t="shared" si="36"/>
        <v>302</v>
      </c>
      <c r="CM19" s="26">
        <f t="shared" si="37"/>
        <v>298</v>
      </c>
      <c r="CN19" s="26">
        <f t="shared" si="38"/>
        <v>176.35714285714283</v>
      </c>
      <c r="CO19" s="26">
        <f t="shared" si="39"/>
        <v>93.64285714285717</v>
      </c>
      <c r="CP19" s="26">
        <f t="shared" si="40"/>
        <v>69.33333333333334</v>
      </c>
      <c r="CQ19" s="26">
        <f t="shared" si="41"/>
        <v>35.66666666666666</v>
      </c>
      <c r="CR19" s="26">
        <f t="shared" si="42"/>
        <v>78.86666666666667</v>
      </c>
      <c r="CS19" s="26">
        <f t="shared" si="43"/>
        <v>22.133333333333326</v>
      </c>
      <c r="CT19" s="26">
        <f t="shared" si="44"/>
        <v>128.2</v>
      </c>
      <c r="CU19" s="26">
        <f t="shared" si="45"/>
        <v>71.80000000000001</v>
      </c>
      <c r="CV19" s="26">
        <f t="shared" si="46"/>
        <v>93.66666666666663</v>
      </c>
      <c r="CW19" s="26">
        <f t="shared" si="47"/>
        <v>186.33333333333337</v>
      </c>
      <c r="CX19" s="26">
        <f t="shared" si="48"/>
        <v>46</v>
      </c>
      <c r="CY19" s="26">
        <f t="shared" si="49"/>
        <v>54</v>
      </c>
      <c r="CZ19" s="26">
        <f t="shared" si="50"/>
        <v>24.666666666666657</v>
      </c>
      <c r="DA19" s="26">
        <f t="shared" si="51"/>
        <v>35.33333333333334</v>
      </c>
      <c r="DB19" s="26">
        <f t="shared" si="52"/>
        <v>38.19999999999999</v>
      </c>
      <c r="DC19" s="26">
        <f t="shared" si="53"/>
        <v>14.800000000000011</v>
      </c>
      <c r="DD19" s="26">
        <f t="shared" si="54"/>
        <v>57.35714285714286</v>
      </c>
      <c r="DE19" s="26">
        <f t="shared" si="55"/>
        <v>72.64285714285714</v>
      </c>
      <c r="DF19" s="26">
        <f t="shared" si="56"/>
        <v>25.14285714285714</v>
      </c>
      <c r="DG19" s="26">
        <f t="shared" si="57"/>
        <v>36.85714285714286</v>
      </c>
      <c r="DH19" s="26">
        <f t="shared" si="58"/>
        <v>56.21428571428572</v>
      </c>
      <c r="DI19" s="26">
        <f t="shared" si="59"/>
        <v>52.78571428571428</v>
      </c>
      <c r="DJ19" s="26">
        <f t="shared" si="60"/>
        <v>52.583333333333314</v>
      </c>
      <c r="DK19" s="26">
        <f t="shared" si="61"/>
        <v>48.416666666666686</v>
      </c>
      <c r="DL19" s="26">
        <f t="shared" si="62"/>
        <v>42.72727272727275</v>
      </c>
      <c r="DM19" s="27">
        <f t="shared" si="63"/>
        <v>37.27272727272725</v>
      </c>
      <c r="DN19" s="27">
        <f t="shared" si="64"/>
        <v>4.6133333333333155</v>
      </c>
      <c r="DO19" s="27">
        <f t="shared" si="65"/>
        <v>2.586666666666673</v>
      </c>
      <c r="DP19" s="27">
        <f t="shared" si="66"/>
        <v>0</v>
      </c>
      <c r="DQ19" s="27">
        <f t="shared" si="67"/>
        <v>0</v>
      </c>
    </row>
    <row r="20" spans="1:121" s="25" customFormat="1" ht="36" customHeight="1">
      <c r="A20" s="29" t="s">
        <v>36</v>
      </c>
      <c r="B20" s="97">
        <v>29</v>
      </c>
      <c r="C20" s="98">
        <v>4847</v>
      </c>
      <c r="D20" s="98">
        <v>167.13793103448276</v>
      </c>
      <c r="E20" s="98">
        <v>200</v>
      </c>
      <c r="F20" s="99">
        <v>132</v>
      </c>
      <c r="G20" s="100">
        <v>27</v>
      </c>
      <c r="H20" s="98">
        <v>52440</v>
      </c>
      <c r="I20" s="98">
        <v>1942.2222222222222</v>
      </c>
      <c r="J20" s="98">
        <v>2280</v>
      </c>
      <c r="K20" s="101">
        <v>1500</v>
      </c>
      <c r="L20" s="100">
        <v>27</v>
      </c>
      <c r="M20" s="98">
        <v>8377</v>
      </c>
      <c r="N20" s="98">
        <v>310.25925925925924</v>
      </c>
      <c r="O20" s="98">
        <v>498</v>
      </c>
      <c r="P20" s="101">
        <v>198</v>
      </c>
      <c r="Q20" s="100">
        <v>29</v>
      </c>
      <c r="R20" s="98">
        <v>6578</v>
      </c>
      <c r="S20" s="98">
        <v>226.82758620689654</v>
      </c>
      <c r="T20" s="98">
        <v>338</v>
      </c>
      <c r="U20" s="101">
        <v>178</v>
      </c>
      <c r="V20" s="100">
        <v>29</v>
      </c>
      <c r="W20" s="98">
        <v>5185</v>
      </c>
      <c r="X20" s="98">
        <v>178.79310344827587</v>
      </c>
      <c r="Y20" s="98">
        <v>218</v>
      </c>
      <c r="Z20" s="101">
        <v>148</v>
      </c>
      <c r="AA20" s="100">
        <v>27</v>
      </c>
      <c r="AB20" s="98">
        <v>7123</v>
      </c>
      <c r="AC20" s="98">
        <v>263.81481481481484</v>
      </c>
      <c r="AD20" s="98">
        <v>398</v>
      </c>
      <c r="AE20" s="101">
        <v>198</v>
      </c>
      <c r="AF20" s="100">
        <v>18</v>
      </c>
      <c r="AG20" s="98">
        <v>8689</v>
      </c>
      <c r="AH20" s="98">
        <v>482.72222222222223</v>
      </c>
      <c r="AI20" s="98">
        <v>688</v>
      </c>
      <c r="AJ20" s="101">
        <v>348</v>
      </c>
      <c r="AK20" s="100">
        <v>29</v>
      </c>
      <c r="AL20" s="98">
        <v>7813</v>
      </c>
      <c r="AM20" s="98">
        <v>269.41379310344826</v>
      </c>
      <c r="AN20" s="98">
        <v>358</v>
      </c>
      <c r="AO20" s="101">
        <v>228</v>
      </c>
      <c r="AP20" s="100">
        <v>29</v>
      </c>
      <c r="AQ20" s="98">
        <v>5128</v>
      </c>
      <c r="AR20" s="98">
        <v>176.82758620689654</v>
      </c>
      <c r="AS20" s="98">
        <v>238</v>
      </c>
      <c r="AT20" s="101">
        <v>138</v>
      </c>
      <c r="AU20" s="100">
        <v>29</v>
      </c>
      <c r="AV20" s="98">
        <v>4996</v>
      </c>
      <c r="AW20" s="98">
        <v>172.27586206896552</v>
      </c>
      <c r="AX20" s="98">
        <v>218</v>
      </c>
      <c r="AY20" s="101">
        <v>148</v>
      </c>
      <c r="AZ20" s="100">
        <v>27</v>
      </c>
      <c r="BA20" s="98">
        <v>4177</v>
      </c>
      <c r="BB20" s="98">
        <v>154.7037037037037</v>
      </c>
      <c r="BC20" s="98">
        <v>218</v>
      </c>
      <c r="BD20" s="101">
        <v>88</v>
      </c>
      <c r="BE20" s="100">
        <v>29</v>
      </c>
      <c r="BF20" s="98">
        <v>5533</v>
      </c>
      <c r="BG20" s="98">
        <v>190.79310344827587</v>
      </c>
      <c r="BH20" s="98">
        <v>250</v>
      </c>
      <c r="BI20" s="101">
        <v>98</v>
      </c>
      <c r="BJ20" s="100">
        <v>29</v>
      </c>
      <c r="BK20" s="98">
        <v>4902</v>
      </c>
      <c r="BL20" s="98">
        <v>169.0344827586207</v>
      </c>
      <c r="BM20" s="98">
        <v>208</v>
      </c>
      <c r="BN20" s="101">
        <v>127</v>
      </c>
      <c r="BO20" s="100">
        <v>27</v>
      </c>
      <c r="BP20" s="98">
        <v>9876</v>
      </c>
      <c r="BQ20" s="98">
        <v>365.77777777777777</v>
      </c>
      <c r="BR20" s="98">
        <v>478</v>
      </c>
      <c r="BS20" s="101">
        <v>277</v>
      </c>
      <c r="BT20" s="100">
        <v>24</v>
      </c>
      <c r="BU20" s="98">
        <v>8465</v>
      </c>
      <c r="BV20" s="98">
        <v>352.7083333333333</v>
      </c>
      <c r="BW20" s="98">
        <v>598</v>
      </c>
      <c r="BX20" s="101">
        <v>245</v>
      </c>
      <c r="BY20" s="100">
        <v>29</v>
      </c>
      <c r="BZ20" s="98">
        <v>4529</v>
      </c>
      <c r="CA20" s="98">
        <v>156.17241379310346</v>
      </c>
      <c r="CB20" s="98">
        <v>164</v>
      </c>
      <c r="CC20" s="101">
        <v>131</v>
      </c>
      <c r="CD20" s="97"/>
      <c r="CE20" s="98"/>
      <c r="CF20" s="98"/>
      <c r="CG20" s="98"/>
      <c r="CH20" s="102"/>
      <c r="CJ20" s="26">
        <f t="shared" si="34"/>
        <v>32.86206896551724</v>
      </c>
      <c r="CK20" s="26">
        <f t="shared" si="35"/>
        <v>35.13793103448276</v>
      </c>
      <c r="CL20" s="26">
        <f t="shared" si="36"/>
        <v>337.7777777777778</v>
      </c>
      <c r="CM20" s="26">
        <f t="shared" si="37"/>
        <v>442.2222222222222</v>
      </c>
      <c r="CN20" s="26">
        <f t="shared" si="38"/>
        <v>187.74074074074076</v>
      </c>
      <c r="CO20" s="26">
        <f t="shared" si="39"/>
        <v>112.25925925925924</v>
      </c>
      <c r="CP20" s="26">
        <f t="shared" si="40"/>
        <v>111.17241379310346</v>
      </c>
      <c r="CQ20" s="26">
        <f t="shared" si="41"/>
        <v>48.82758620689654</v>
      </c>
      <c r="CR20" s="26">
        <f t="shared" si="42"/>
        <v>39.20689655172413</v>
      </c>
      <c r="CS20" s="26">
        <f t="shared" si="43"/>
        <v>30.793103448275872</v>
      </c>
      <c r="CT20" s="26">
        <f t="shared" si="44"/>
        <v>134.18518518518516</v>
      </c>
      <c r="CU20" s="26">
        <f t="shared" si="45"/>
        <v>65.81481481481484</v>
      </c>
      <c r="CV20" s="26">
        <f t="shared" si="46"/>
        <v>205.27777777777777</v>
      </c>
      <c r="CW20" s="26">
        <f t="shared" si="47"/>
        <v>134.72222222222223</v>
      </c>
      <c r="CX20" s="26">
        <f t="shared" si="48"/>
        <v>88.58620689655174</v>
      </c>
      <c r="CY20" s="26">
        <f t="shared" si="49"/>
        <v>41.413793103448256</v>
      </c>
      <c r="CZ20" s="26">
        <f t="shared" si="50"/>
        <v>61.17241379310346</v>
      </c>
      <c r="DA20" s="26">
        <f t="shared" si="51"/>
        <v>38.82758620689654</v>
      </c>
      <c r="DB20" s="26">
        <f t="shared" si="52"/>
        <v>45.72413793103448</v>
      </c>
      <c r="DC20" s="26">
        <f t="shared" si="53"/>
        <v>24.275862068965523</v>
      </c>
      <c r="DD20" s="26">
        <f t="shared" si="54"/>
        <v>63.296296296296305</v>
      </c>
      <c r="DE20" s="26">
        <f t="shared" si="55"/>
        <v>66.7037037037037</v>
      </c>
      <c r="DF20" s="26">
        <f t="shared" si="56"/>
        <v>59.20689655172413</v>
      </c>
      <c r="DG20" s="26">
        <f t="shared" si="57"/>
        <v>92.79310344827587</v>
      </c>
      <c r="DH20" s="26">
        <f t="shared" si="58"/>
        <v>38.9655172413793</v>
      </c>
      <c r="DI20" s="26">
        <f t="shared" si="59"/>
        <v>42.0344827586207</v>
      </c>
      <c r="DJ20" s="26">
        <f t="shared" si="60"/>
        <v>112.22222222222223</v>
      </c>
      <c r="DK20" s="26">
        <f t="shared" si="61"/>
        <v>88.77777777777777</v>
      </c>
      <c r="DL20" s="26">
        <f t="shared" si="62"/>
        <v>245.29166666666669</v>
      </c>
      <c r="DM20" s="27">
        <f t="shared" si="63"/>
        <v>107.70833333333331</v>
      </c>
      <c r="DN20" s="27">
        <f t="shared" si="64"/>
        <v>7.827586206896541</v>
      </c>
      <c r="DO20" s="27">
        <f t="shared" si="65"/>
        <v>25.17241379310346</v>
      </c>
      <c r="DP20" s="27">
        <f t="shared" si="66"/>
        <v>0</v>
      </c>
      <c r="DQ20" s="27">
        <f t="shared" si="67"/>
        <v>0</v>
      </c>
    </row>
    <row r="21" spans="1:121" s="25" customFormat="1" ht="36" customHeight="1" thickBot="1">
      <c r="A21" s="31" t="s">
        <v>37</v>
      </c>
      <c r="B21" s="109">
        <v>66</v>
      </c>
      <c r="C21" s="110">
        <v>11029</v>
      </c>
      <c r="D21" s="110">
        <v>167</v>
      </c>
      <c r="E21" s="110">
        <v>200</v>
      </c>
      <c r="F21" s="111">
        <v>132</v>
      </c>
      <c r="G21" s="112">
        <v>63</v>
      </c>
      <c r="H21" s="110">
        <v>122969</v>
      </c>
      <c r="I21" s="110">
        <v>1952</v>
      </c>
      <c r="J21" s="110">
        <v>2430</v>
      </c>
      <c r="K21" s="113">
        <v>1500</v>
      </c>
      <c r="L21" s="112">
        <v>60</v>
      </c>
      <c r="M21" s="110">
        <v>18166</v>
      </c>
      <c r="N21" s="110">
        <v>303</v>
      </c>
      <c r="O21" s="110">
        <v>498</v>
      </c>
      <c r="P21" s="113">
        <v>198</v>
      </c>
      <c r="Q21" s="112">
        <v>65</v>
      </c>
      <c r="R21" s="110">
        <v>14236</v>
      </c>
      <c r="S21" s="110">
        <v>219</v>
      </c>
      <c r="T21" s="110">
        <v>338</v>
      </c>
      <c r="U21" s="113">
        <v>158</v>
      </c>
      <c r="V21" s="112">
        <v>66</v>
      </c>
      <c r="W21" s="110">
        <v>11794</v>
      </c>
      <c r="X21" s="110">
        <v>179</v>
      </c>
      <c r="Y21" s="110">
        <v>258</v>
      </c>
      <c r="Z21" s="113">
        <v>128</v>
      </c>
      <c r="AA21" s="112">
        <v>60</v>
      </c>
      <c r="AB21" s="110">
        <v>15776</v>
      </c>
      <c r="AC21" s="110">
        <v>263</v>
      </c>
      <c r="AD21" s="110">
        <v>398</v>
      </c>
      <c r="AE21" s="113">
        <v>195</v>
      </c>
      <c r="AF21" s="112">
        <v>35</v>
      </c>
      <c r="AG21" s="110">
        <v>16739</v>
      </c>
      <c r="AH21" s="110">
        <v>478</v>
      </c>
      <c r="AI21" s="110">
        <v>688</v>
      </c>
      <c r="AJ21" s="113">
        <v>348</v>
      </c>
      <c r="AK21" s="112">
        <v>66</v>
      </c>
      <c r="AL21" s="110">
        <v>17258</v>
      </c>
      <c r="AM21" s="110">
        <v>261</v>
      </c>
      <c r="AN21" s="110">
        <v>358</v>
      </c>
      <c r="AO21" s="113">
        <v>178</v>
      </c>
      <c r="AP21" s="112">
        <v>65</v>
      </c>
      <c r="AQ21" s="110">
        <v>11543</v>
      </c>
      <c r="AR21" s="110">
        <v>178</v>
      </c>
      <c r="AS21" s="110">
        <v>338</v>
      </c>
      <c r="AT21" s="113">
        <v>138</v>
      </c>
      <c r="AU21" s="112">
        <v>66</v>
      </c>
      <c r="AV21" s="110">
        <v>11233</v>
      </c>
      <c r="AW21" s="110">
        <v>170</v>
      </c>
      <c r="AX21" s="110">
        <v>218</v>
      </c>
      <c r="AY21" s="113">
        <v>138</v>
      </c>
      <c r="AZ21" s="112">
        <v>59</v>
      </c>
      <c r="BA21" s="110">
        <v>9380</v>
      </c>
      <c r="BB21" s="110">
        <v>159</v>
      </c>
      <c r="BC21" s="110">
        <v>218</v>
      </c>
      <c r="BD21" s="113">
        <v>88</v>
      </c>
      <c r="BE21" s="112">
        <v>61</v>
      </c>
      <c r="BF21" s="110">
        <v>11637</v>
      </c>
      <c r="BG21" s="110">
        <v>191</v>
      </c>
      <c r="BH21" s="110">
        <v>250</v>
      </c>
      <c r="BI21" s="113">
        <v>98</v>
      </c>
      <c r="BJ21" s="112">
        <v>65</v>
      </c>
      <c r="BK21" s="110">
        <v>10695</v>
      </c>
      <c r="BL21" s="110">
        <v>165</v>
      </c>
      <c r="BM21" s="110">
        <v>208</v>
      </c>
      <c r="BN21" s="113">
        <v>98</v>
      </c>
      <c r="BO21" s="112">
        <v>59</v>
      </c>
      <c r="BP21" s="110">
        <v>21162</v>
      </c>
      <c r="BQ21" s="110">
        <v>359</v>
      </c>
      <c r="BR21" s="110">
        <v>478</v>
      </c>
      <c r="BS21" s="113">
        <v>277</v>
      </c>
      <c r="BT21" s="112">
        <v>50</v>
      </c>
      <c r="BU21" s="110">
        <v>16423</v>
      </c>
      <c r="BV21" s="110">
        <v>328</v>
      </c>
      <c r="BW21" s="110">
        <v>598</v>
      </c>
      <c r="BX21" s="113">
        <v>245</v>
      </c>
      <c r="BY21" s="112">
        <v>66</v>
      </c>
      <c r="BZ21" s="110">
        <v>10400.8</v>
      </c>
      <c r="CA21" s="110">
        <v>158</v>
      </c>
      <c r="CB21" s="110">
        <v>165</v>
      </c>
      <c r="CC21" s="113">
        <v>131</v>
      </c>
      <c r="CD21" s="109"/>
      <c r="CE21" s="110"/>
      <c r="CF21" s="110"/>
      <c r="CG21" s="110"/>
      <c r="CH21" s="114"/>
      <c r="CJ21" s="26">
        <f t="shared" si="34"/>
        <v>33</v>
      </c>
      <c r="CK21" s="26">
        <f t="shared" si="35"/>
        <v>35</v>
      </c>
      <c r="CL21" s="26">
        <f t="shared" si="36"/>
        <v>478</v>
      </c>
      <c r="CM21" s="26">
        <f t="shared" si="37"/>
        <v>452</v>
      </c>
      <c r="CN21" s="26">
        <f t="shared" si="38"/>
        <v>195</v>
      </c>
      <c r="CO21" s="26">
        <f t="shared" si="39"/>
        <v>105</v>
      </c>
      <c r="CP21" s="26">
        <f t="shared" si="40"/>
        <v>119</v>
      </c>
      <c r="CQ21" s="26">
        <f t="shared" si="41"/>
        <v>61</v>
      </c>
      <c r="CR21" s="26">
        <f t="shared" si="42"/>
        <v>79</v>
      </c>
      <c r="CS21" s="26">
        <f t="shared" si="43"/>
        <v>51</v>
      </c>
      <c r="CT21" s="26">
        <f t="shared" si="44"/>
        <v>135</v>
      </c>
      <c r="CU21" s="26">
        <f t="shared" si="45"/>
        <v>68</v>
      </c>
      <c r="CV21" s="26">
        <f t="shared" si="46"/>
        <v>210</v>
      </c>
      <c r="CW21" s="26">
        <f t="shared" si="47"/>
        <v>130</v>
      </c>
      <c r="CX21" s="26">
        <f t="shared" si="48"/>
        <v>97</v>
      </c>
      <c r="CY21" s="26">
        <f t="shared" si="49"/>
        <v>83</v>
      </c>
      <c r="CZ21" s="26">
        <f t="shared" si="50"/>
        <v>160</v>
      </c>
      <c r="DA21" s="26">
        <f t="shared" si="51"/>
        <v>40</v>
      </c>
      <c r="DB21" s="26">
        <f t="shared" si="52"/>
        <v>48</v>
      </c>
      <c r="DC21" s="26">
        <f t="shared" si="53"/>
        <v>32</v>
      </c>
      <c r="DD21" s="26">
        <f t="shared" si="54"/>
        <v>59</v>
      </c>
      <c r="DE21" s="26">
        <f t="shared" si="55"/>
        <v>71</v>
      </c>
      <c r="DF21" s="26">
        <f t="shared" si="56"/>
        <v>59</v>
      </c>
      <c r="DG21" s="26">
        <f t="shared" si="57"/>
        <v>93</v>
      </c>
      <c r="DH21" s="26">
        <f t="shared" si="58"/>
        <v>43</v>
      </c>
      <c r="DI21" s="26">
        <f t="shared" si="59"/>
        <v>67</v>
      </c>
      <c r="DJ21" s="26">
        <f t="shared" si="60"/>
        <v>119</v>
      </c>
      <c r="DK21" s="26">
        <f t="shared" si="61"/>
        <v>82</v>
      </c>
      <c r="DL21" s="26">
        <f t="shared" si="62"/>
        <v>270</v>
      </c>
      <c r="DM21" s="27">
        <f t="shared" si="63"/>
        <v>83</v>
      </c>
      <c r="DN21" s="27">
        <f t="shared" si="64"/>
        <v>7</v>
      </c>
      <c r="DO21" s="27">
        <f t="shared" si="65"/>
        <v>27</v>
      </c>
      <c r="DP21" s="27">
        <f t="shared" si="66"/>
        <v>0</v>
      </c>
      <c r="DQ21" s="27">
        <f t="shared" si="67"/>
        <v>0</v>
      </c>
    </row>
    <row r="22" spans="1:121" s="25" customFormat="1" ht="36" customHeight="1" thickBot="1" thickTop="1">
      <c r="A22" s="32" t="s">
        <v>38</v>
      </c>
      <c r="B22" s="115">
        <v>244</v>
      </c>
      <c r="C22" s="116">
        <v>40887</v>
      </c>
      <c r="D22" s="116">
        <v>168</v>
      </c>
      <c r="E22" s="116">
        <v>200</v>
      </c>
      <c r="F22" s="117">
        <v>98</v>
      </c>
      <c r="G22" s="118">
        <v>251</v>
      </c>
      <c r="H22" s="116">
        <v>518690</v>
      </c>
      <c r="I22" s="116">
        <v>2066</v>
      </c>
      <c r="J22" s="116">
        <v>3880</v>
      </c>
      <c r="K22" s="119">
        <v>1490</v>
      </c>
      <c r="L22" s="118">
        <v>230</v>
      </c>
      <c r="M22" s="116">
        <v>71356</v>
      </c>
      <c r="N22" s="116">
        <v>310</v>
      </c>
      <c r="O22" s="116">
        <v>498</v>
      </c>
      <c r="P22" s="119">
        <v>178</v>
      </c>
      <c r="Q22" s="118">
        <v>241</v>
      </c>
      <c r="R22" s="116">
        <v>52284</v>
      </c>
      <c r="S22" s="116">
        <v>217</v>
      </c>
      <c r="T22" s="116">
        <v>338</v>
      </c>
      <c r="U22" s="119">
        <v>128</v>
      </c>
      <c r="V22" s="118">
        <v>261</v>
      </c>
      <c r="W22" s="116">
        <v>47384</v>
      </c>
      <c r="X22" s="116">
        <v>182</v>
      </c>
      <c r="Y22" s="116">
        <v>278</v>
      </c>
      <c r="Z22" s="119">
        <v>102</v>
      </c>
      <c r="AA22" s="118">
        <v>254</v>
      </c>
      <c r="AB22" s="116">
        <v>66540</v>
      </c>
      <c r="AC22" s="116">
        <v>262</v>
      </c>
      <c r="AD22" s="116">
        <v>417</v>
      </c>
      <c r="AE22" s="119">
        <v>128</v>
      </c>
      <c r="AF22" s="118">
        <v>166</v>
      </c>
      <c r="AG22" s="116">
        <v>81114</v>
      </c>
      <c r="AH22" s="116">
        <v>489</v>
      </c>
      <c r="AI22" s="116">
        <v>688</v>
      </c>
      <c r="AJ22" s="119">
        <v>248</v>
      </c>
      <c r="AK22" s="118">
        <v>257</v>
      </c>
      <c r="AL22" s="116">
        <v>70828</v>
      </c>
      <c r="AM22" s="116">
        <v>276</v>
      </c>
      <c r="AN22" s="116">
        <v>398</v>
      </c>
      <c r="AO22" s="119">
        <v>158</v>
      </c>
      <c r="AP22" s="118">
        <v>239</v>
      </c>
      <c r="AQ22" s="116">
        <v>42900</v>
      </c>
      <c r="AR22" s="116">
        <v>179</v>
      </c>
      <c r="AS22" s="116">
        <v>338</v>
      </c>
      <c r="AT22" s="119">
        <v>102</v>
      </c>
      <c r="AU22" s="118">
        <v>259</v>
      </c>
      <c r="AV22" s="116">
        <v>46730</v>
      </c>
      <c r="AW22" s="116">
        <v>180</v>
      </c>
      <c r="AX22" s="116">
        <v>299</v>
      </c>
      <c r="AY22" s="119">
        <v>118</v>
      </c>
      <c r="AZ22" s="118">
        <v>215</v>
      </c>
      <c r="BA22" s="116">
        <v>33347</v>
      </c>
      <c r="BB22" s="116">
        <v>155</v>
      </c>
      <c r="BC22" s="116">
        <v>298</v>
      </c>
      <c r="BD22" s="119">
        <v>88</v>
      </c>
      <c r="BE22" s="118">
        <v>243</v>
      </c>
      <c r="BF22" s="116">
        <v>46717</v>
      </c>
      <c r="BG22" s="116">
        <v>192</v>
      </c>
      <c r="BH22" s="116">
        <v>268</v>
      </c>
      <c r="BI22" s="119">
        <v>88</v>
      </c>
      <c r="BJ22" s="118">
        <v>245</v>
      </c>
      <c r="BK22" s="116">
        <v>41625</v>
      </c>
      <c r="BL22" s="116">
        <v>170</v>
      </c>
      <c r="BM22" s="116">
        <v>298</v>
      </c>
      <c r="BN22" s="119">
        <v>98</v>
      </c>
      <c r="BO22" s="118">
        <v>238</v>
      </c>
      <c r="BP22" s="116">
        <v>85242</v>
      </c>
      <c r="BQ22" s="116">
        <v>358</v>
      </c>
      <c r="BR22" s="116">
        <v>530</v>
      </c>
      <c r="BS22" s="119">
        <v>212</v>
      </c>
      <c r="BT22" s="118">
        <v>196</v>
      </c>
      <c r="BU22" s="116">
        <v>66137</v>
      </c>
      <c r="BV22" s="116">
        <v>337</v>
      </c>
      <c r="BW22" s="116">
        <v>598</v>
      </c>
      <c r="BX22" s="119">
        <v>228</v>
      </c>
      <c r="BY22" s="118">
        <v>254</v>
      </c>
      <c r="BZ22" s="116">
        <v>40351.8</v>
      </c>
      <c r="CA22" s="116">
        <v>159</v>
      </c>
      <c r="CB22" s="116">
        <v>176</v>
      </c>
      <c r="CC22" s="119">
        <v>129</v>
      </c>
      <c r="CD22" s="115"/>
      <c r="CE22" s="116"/>
      <c r="CF22" s="116"/>
      <c r="CG22" s="116"/>
      <c r="CH22" s="120"/>
      <c r="CJ22" s="26">
        <f t="shared" si="34"/>
        <v>32</v>
      </c>
      <c r="CK22" s="26">
        <f t="shared" si="35"/>
        <v>70</v>
      </c>
      <c r="CL22" s="26">
        <f t="shared" si="36"/>
        <v>1814</v>
      </c>
      <c r="CM22" s="26">
        <f t="shared" si="37"/>
        <v>576</v>
      </c>
      <c r="CN22" s="26">
        <f t="shared" si="38"/>
        <v>188</v>
      </c>
      <c r="CO22" s="26">
        <f t="shared" si="39"/>
        <v>132</v>
      </c>
      <c r="CP22" s="26">
        <f t="shared" si="40"/>
        <v>121</v>
      </c>
      <c r="CQ22" s="26">
        <f t="shared" si="41"/>
        <v>89</v>
      </c>
      <c r="CR22" s="26">
        <f t="shared" si="42"/>
        <v>96</v>
      </c>
      <c r="CS22" s="26">
        <f t="shared" si="43"/>
        <v>80</v>
      </c>
      <c r="CT22" s="26">
        <f t="shared" si="44"/>
        <v>155</v>
      </c>
      <c r="CU22" s="26">
        <f t="shared" si="45"/>
        <v>134</v>
      </c>
      <c r="CV22" s="26">
        <f t="shared" si="46"/>
        <v>199</v>
      </c>
      <c r="CW22" s="26">
        <f t="shared" si="47"/>
        <v>241</v>
      </c>
      <c r="CX22" s="26">
        <f t="shared" si="48"/>
        <v>122</v>
      </c>
      <c r="CY22" s="26">
        <f t="shared" si="49"/>
        <v>118</v>
      </c>
      <c r="CZ22" s="26">
        <f t="shared" si="50"/>
        <v>159</v>
      </c>
      <c r="DA22" s="26">
        <f t="shared" si="51"/>
        <v>77</v>
      </c>
      <c r="DB22" s="26">
        <f t="shared" si="52"/>
        <v>119</v>
      </c>
      <c r="DC22" s="26">
        <f t="shared" si="53"/>
        <v>62</v>
      </c>
      <c r="DD22" s="26">
        <f t="shared" si="54"/>
        <v>143</v>
      </c>
      <c r="DE22" s="26">
        <f t="shared" si="55"/>
        <v>67</v>
      </c>
      <c r="DF22" s="26">
        <f t="shared" si="56"/>
        <v>76</v>
      </c>
      <c r="DG22" s="26">
        <f t="shared" si="57"/>
        <v>104</v>
      </c>
      <c r="DH22" s="26">
        <f t="shared" si="58"/>
        <v>128</v>
      </c>
      <c r="DI22" s="26">
        <f t="shared" si="59"/>
        <v>72</v>
      </c>
      <c r="DJ22" s="26">
        <f t="shared" si="60"/>
        <v>172</v>
      </c>
      <c r="DK22" s="26">
        <f t="shared" si="61"/>
        <v>146</v>
      </c>
      <c r="DL22" s="26">
        <f t="shared" si="62"/>
        <v>261</v>
      </c>
      <c r="DM22" s="27">
        <f t="shared" si="63"/>
        <v>109</v>
      </c>
      <c r="DN22" s="27">
        <f t="shared" si="64"/>
        <v>17</v>
      </c>
      <c r="DO22" s="27">
        <f t="shared" si="65"/>
        <v>30</v>
      </c>
      <c r="DP22" s="27">
        <f t="shared" si="66"/>
        <v>0</v>
      </c>
      <c r="DQ22" s="27">
        <f t="shared" si="67"/>
        <v>0</v>
      </c>
    </row>
    <row r="23" ht="19.5" customHeight="1">
      <c r="B23" s="33">
        <f>COUNT(B17:B20,B12:B15,B5:B10)</f>
        <v>14</v>
      </c>
    </row>
    <row r="32" ht="19.5" customHeight="1">
      <c r="CB32" s="34"/>
    </row>
  </sheetData>
  <sheetProtection sheet="1" objects="1" scenarios="1"/>
  <mergeCells count="25">
    <mergeCell ref="BY3:CC3"/>
    <mergeCell ref="CD3:CH3"/>
    <mergeCell ref="A1:AE1"/>
    <mergeCell ref="AF1:BI1"/>
    <mergeCell ref="BJ1:CH1"/>
    <mergeCell ref="B3:F3"/>
    <mergeCell ref="G3:K3"/>
    <mergeCell ref="L3:P3"/>
    <mergeCell ref="Q3:U3"/>
    <mergeCell ref="V3:Z3"/>
    <mergeCell ref="AA3:AE3"/>
    <mergeCell ref="AF3:AJ3"/>
    <mergeCell ref="AK3:AO3"/>
    <mergeCell ref="BJ3:BN3"/>
    <mergeCell ref="BO3:BS3"/>
    <mergeCell ref="BT3:BX3"/>
    <mergeCell ref="AP3:AT3"/>
    <mergeCell ref="AU3:AY3"/>
    <mergeCell ref="AZ3:BD3"/>
    <mergeCell ref="BE3:BI3"/>
    <mergeCell ref="AB2:AC2"/>
    <mergeCell ref="AD2:AE2"/>
    <mergeCell ref="CG2:CH2"/>
    <mergeCell ref="CB2:CF2"/>
    <mergeCell ref="BG2:BH2"/>
  </mergeCells>
  <printOptions horizontalCentered="1"/>
  <pageMargins left="0.2" right="0.21" top="0.83" bottom="0.51" header="0.81" footer="0.5118110236220472"/>
  <pageSetup fitToWidth="3" horizontalDpi="600" verticalDpi="600" orientation="landscape" paperSize="9" scale="66" r:id="rId1"/>
  <colBreaks count="2" manualBreakCount="2">
    <brk id="31" max="21" man="1"/>
    <brk id="6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2008-05-20T10:08:47Z</cp:lastPrinted>
  <dcterms:created xsi:type="dcterms:W3CDTF">1998-09-04T05:26:42Z</dcterms:created>
  <dcterms:modified xsi:type="dcterms:W3CDTF">2008-05-20T10:17:29Z</dcterms:modified>
  <cp:category/>
  <cp:version/>
  <cp:contentType/>
  <cp:contentStatus/>
</cp:coreProperties>
</file>