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0" windowWidth="9210" windowHeight="7440" tabRatio="601" activeTab="1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'集計表'!$A$1:$CN$22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<sst xmlns="http://schemas.openxmlformats.org/spreadsheetml/2006/main" count="145" uniqueCount="55">
  <si>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</si>
  <si>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</si>
  <si>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</si>
  <si>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</si>
  <si>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</si>
  <si>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</si>
  <si>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</si>
  <si>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</si>
  <si>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</si>
  <si>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</si>
  <si>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</si>
  <si>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</si>
  <si>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</si>
  <si>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</si>
  <si>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</si>
  <si>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</si>
  <si>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</si>
  <si>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</si>
  <si>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</si>
  <si>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</si>
  <si>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</si>
  <si>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</si>
  <si>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</si>
  <si>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</si>
  <si>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</si>
  <si>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</si>
  <si>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</si>
  <si>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</si>
  <si>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</si>
  <si>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</si>
  <si>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</si>
  <si>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</si>
  <si>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</si>
  <si>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</si>
  <si>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</si>
  <si>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</si>
  <si>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</si>
  <si>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</si>
  <si>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</si>
  <si>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</si>
  <si>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</si>
  <si>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</si>
  <si>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</si>
  <si>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</si>
  <si>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</si>
  <si>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</si>
  <si>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</si>
  <si>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</si>
  <si>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</si>
  <si>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</si>
  <si>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</si>
  <si>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</si>
  <si>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</si>
  <si>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平成19年3月</t>
  </si>
  <si>
    <t>（H19）3月県下主要生活物資価格調査集計表（総合計）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</si>
</sst>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178" fontId="4" fillId="0" borderId="2" xfId="0" applyNumberFormat="1" applyFont="1" applyBorder="1" applyAlignment="1" applyProtection="1">
      <alignment vertical="top"/>
      <protection locked="0"/>
    </xf>
    <xf numFmtId="179" fontId="4" fillId="0" borderId="2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179" fontId="4" fillId="0" borderId="6" xfId="0" applyNumberFormat="1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176" fontId="4" fillId="0" borderId="9" xfId="0" applyNumberFormat="1" applyFont="1" applyBorder="1" applyAlignment="1" applyProtection="1">
      <alignment vertical="top"/>
      <protection locked="0"/>
    </xf>
    <xf numFmtId="176" fontId="4" fillId="0" borderId="10" xfId="0" applyNumberFormat="1" applyFont="1" applyBorder="1" applyAlignment="1" applyProtection="1">
      <alignment vertical="top"/>
      <protection locked="0"/>
    </xf>
    <xf numFmtId="176" fontId="4" fillId="0" borderId="11" xfId="0" applyNumberFormat="1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8" fontId="4" fillId="0" borderId="13" xfId="0" applyNumberFormat="1" applyFont="1" applyBorder="1" applyAlignment="1" applyProtection="1">
      <alignment vertical="top"/>
      <protection locked="0"/>
    </xf>
    <xf numFmtId="179" fontId="4" fillId="0" borderId="13" xfId="0" applyNumberFormat="1" applyFont="1" applyBorder="1" applyAlignment="1" applyProtection="1">
      <alignment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176" fontId="4" fillId="0" borderId="15" xfId="0" applyNumberFormat="1" applyFont="1" applyFill="1" applyBorder="1" applyAlignment="1" applyProtection="1">
      <alignment vertical="top"/>
      <protection locked="0"/>
    </xf>
    <xf numFmtId="176" fontId="4" fillId="0" borderId="16" xfId="0" applyNumberFormat="1" applyFont="1" applyFill="1" applyBorder="1" applyAlignment="1" applyProtection="1">
      <alignment vertical="top"/>
      <protection locked="0"/>
    </xf>
    <xf numFmtId="176" fontId="4" fillId="0" borderId="17" xfId="0" applyNumberFormat="1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76" fontId="4" fillId="0" borderId="9" xfId="0" applyNumberFormat="1" applyFont="1" applyFill="1" applyBorder="1" applyAlignment="1" applyProtection="1">
      <alignment vertical="top"/>
      <protection locked="0"/>
    </xf>
    <xf numFmtId="176" fontId="4" fillId="0" borderId="10" xfId="0" applyNumberFormat="1" applyFont="1" applyFill="1" applyBorder="1" applyAlignment="1" applyProtection="1">
      <alignment vertical="top"/>
      <protection locked="0"/>
    </xf>
    <xf numFmtId="176" fontId="4" fillId="0" borderId="11" xfId="0" applyNumberFormat="1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18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4" fillId="0" borderId="19" xfId="0" applyFont="1" applyBorder="1" applyAlignment="1" applyProtection="1">
      <alignment vertical="top"/>
      <protection locked="0"/>
    </xf>
    <xf numFmtId="178" fontId="4" fillId="0" borderId="13" xfId="0" applyNumberFormat="1" applyFont="1" applyBorder="1" applyAlignment="1" applyProtection="1">
      <alignment horizontal="right" vertical="top"/>
      <protection locked="0"/>
    </xf>
    <xf numFmtId="179" fontId="4" fillId="0" borderId="13" xfId="0" applyNumberFormat="1" applyFont="1" applyBorder="1" applyAlignment="1" applyProtection="1">
      <alignment horizontal="right" vertical="top"/>
      <protection locked="0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76" fontId="4" fillId="0" borderId="20" xfId="0" applyNumberFormat="1" applyFont="1" applyFill="1" applyBorder="1" applyAlignment="1" applyProtection="1">
      <alignment vertical="top"/>
      <protection locked="0"/>
    </xf>
    <xf numFmtId="176" fontId="4" fillId="0" borderId="21" xfId="0" applyNumberFormat="1" applyFont="1" applyFill="1" applyBorder="1" applyAlignment="1" applyProtection="1">
      <alignment vertical="top"/>
      <protection locked="0"/>
    </xf>
    <xf numFmtId="0" fontId="4" fillId="0" borderId="22" xfId="0" applyFont="1" applyFill="1" applyBorder="1" applyAlignment="1" applyProtection="1">
      <alignment vertical="top"/>
      <protection locked="0"/>
    </xf>
    <xf numFmtId="176" fontId="4" fillId="0" borderId="23" xfId="0" applyNumberFormat="1" applyFont="1" applyFill="1" applyBorder="1" applyAlignment="1" applyProtection="1">
      <alignment vertical="top"/>
      <protection locked="0"/>
    </xf>
    <xf numFmtId="176" fontId="4" fillId="0" borderId="24" xfId="0" applyNumberFormat="1" applyFont="1" applyFill="1" applyBorder="1" applyAlignment="1" applyProtection="1">
      <alignment vertical="top"/>
      <protection locked="0"/>
    </xf>
    <xf numFmtId="0" fontId="0" fillId="2" borderId="0" xfId="0" applyFill="1" applyAlignment="1">
      <alignment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25" xfId="0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 applyProtection="1">
      <alignment horizontal="left" vertical="top"/>
      <protection locked="0"/>
    </xf>
    <xf numFmtId="0" fontId="0" fillId="0" borderId="27" xfId="0" applyFill="1" applyBorder="1" applyAlignment="1">
      <alignment/>
    </xf>
    <xf numFmtId="0" fontId="4" fillId="0" borderId="27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28" xfId="0" applyFont="1" applyFill="1" applyBorder="1" applyAlignment="1" applyProtection="1">
      <alignment vertical="top"/>
      <protection locked="0"/>
    </xf>
    <xf numFmtId="176" fontId="4" fillId="0" borderId="29" xfId="0" applyNumberFormat="1" applyFont="1" applyFill="1" applyBorder="1" applyAlignment="1" applyProtection="1">
      <alignment vertical="top"/>
      <protection locked="0"/>
    </xf>
    <xf numFmtId="176" fontId="4" fillId="0" borderId="30" xfId="0" applyNumberFormat="1" applyFont="1" applyFill="1" applyBorder="1" applyAlignment="1" applyProtection="1">
      <alignment vertical="top"/>
      <protection locked="0"/>
    </xf>
    <xf numFmtId="176" fontId="4" fillId="0" borderId="31" xfId="0" applyNumberFormat="1" applyFont="1" applyFill="1" applyBorder="1" applyAlignment="1" applyProtection="1">
      <alignment vertical="top"/>
      <protection locked="0"/>
    </xf>
    <xf numFmtId="176" fontId="4" fillId="0" borderId="32" xfId="0" applyNumberFormat="1" applyFont="1" applyFill="1" applyBorder="1" applyAlignment="1" applyProtection="1">
      <alignment vertical="top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0" fillId="0" borderId="27" xfId="0" applyFill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2" sqref="G12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3"/>
    </row>
    <row r="3" spans="1:6" ht="19.5" customHeight="1">
      <c r="A3" s="9"/>
      <c r="B3" s="9" t="s">
        <v>41</v>
      </c>
      <c r="C3" s="9" t="s">
        <v>42</v>
      </c>
      <c r="D3" s="9" t="s">
        <v>43</v>
      </c>
      <c r="E3" s="19" t="s">
        <v>44</v>
      </c>
      <c r="F3" s="23" t="s">
        <v>45</v>
      </c>
    </row>
    <row r="4" spans="1:6" ht="19.5" customHeight="1" thickBot="1">
      <c r="A4" s="8"/>
      <c r="B4" s="8" t="s">
        <v>46</v>
      </c>
      <c r="C4" s="8" t="s">
        <v>46</v>
      </c>
      <c r="D4" s="8"/>
      <c r="E4" s="8" t="s">
        <v>46</v>
      </c>
      <c r="F4" s="16" t="s">
        <v>47</v>
      </c>
    </row>
    <row r="5" spans="1:6" ht="19.5" customHeight="1" thickBot="1">
      <c r="A5" s="8" t="str">
        <f>'[1]集計表'!C4</f>
        <v>食パン</v>
      </c>
      <c r="B5" s="11">
        <f>'集計表'!D26</f>
        <v>158</v>
      </c>
      <c r="C5" s="11">
        <v>157</v>
      </c>
      <c r="D5" s="12">
        <f>B5/C5*100</f>
        <v>100.63694267515923</v>
      </c>
      <c r="E5" s="11">
        <v>158</v>
      </c>
      <c r="F5" s="17">
        <f>B5/E5*100</f>
        <v>100</v>
      </c>
    </row>
    <row r="6" spans="1:6" ht="19.5" customHeight="1" thickBot="1">
      <c r="A6" s="8" t="str">
        <f>'[1]集計表'!H4</f>
        <v>うるち米</v>
      </c>
      <c r="B6" s="11">
        <f>'集計表'!I26</f>
        <v>2143</v>
      </c>
      <c r="C6" s="11">
        <v>2144</v>
      </c>
      <c r="D6" s="12">
        <f aca="true" t="shared" si="0" ref="D6:D20">B6/C6*100</f>
        <v>99.95335820895522</v>
      </c>
      <c r="E6" s="11">
        <v>2165</v>
      </c>
      <c r="F6" s="17">
        <f aca="true" t="shared" si="1" ref="F6:F20">B6/E6*100</f>
        <v>98.98383371824481</v>
      </c>
    </row>
    <row r="7" spans="1:6" ht="19.5" customHeight="1" thickBot="1">
      <c r="A7" s="8" t="str">
        <f>'[1]集計表'!M4</f>
        <v>味噌</v>
      </c>
      <c r="B7" s="11">
        <f>'集計表'!N26</f>
        <v>294</v>
      </c>
      <c r="C7" s="11">
        <v>290</v>
      </c>
      <c r="D7" s="12">
        <f t="shared" si="0"/>
        <v>101.37931034482759</v>
      </c>
      <c r="E7" s="11">
        <v>305</v>
      </c>
      <c r="F7" s="17">
        <f t="shared" si="1"/>
        <v>96.39344262295081</v>
      </c>
    </row>
    <row r="8" spans="1:6" ht="19.5" customHeight="1" thickBot="1">
      <c r="A8" s="8" t="str">
        <f>'[1]集計表'!R4</f>
        <v>マーガリン</v>
      </c>
      <c r="B8" s="11">
        <f>'集計表'!S26</f>
        <v>223</v>
      </c>
      <c r="C8" s="11">
        <v>225</v>
      </c>
      <c r="D8" s="12">
        <f t="shared" si="0"/>
        <v>99.11111111111111</v>
      </c>
      <c r="E8" s="11">
        <v>228</v>
      </c>
      <c r="F8" s="17">
        <f t="shared" si="1"/>
        <v>97.80701754385966</v>
      </c>
    </row>
    <row r="9" spans="1:6" ht="19.5" customHeight="1" thickBot="1">
      <c r="A9" s="8" t="str">
        <f>'[1]集計表'!W4</f>
        <v>砂糖</v>
      </c>
      <c r="B9" s="11">
        <f>'集計表'!X26</f>
        <v>185</v>
      </c>
      <c r="C9" s="11">
        <v>185</v>
      </c>
      <c r="D9" s="12">
        <f t="shared" si="0"/>
        <v>100</v>
      </c>
      <c r="E9" s="11">
        <v>180</v>
      </c>
      <c r="F9" s="17">
        <f t="shared" si="1"/>
        <v>102.77777777777777</v>
      </c>
    </row>
    <row r="10" spans="1:6" ht="19.5" customHeight="1" thickBot="1">
      <c r="A10" s="8" t="str">
        <f>'[1]集計表'!AB4</f>
        <v>醤油</v>
      </c>
      <c r="B10" s="11">
        <f>'集計表'!AC26</f>
        <v>251</v>
      </c>
      <c r="C10" s="11">
        <v>249</v>
      </c>
      <c r="D10" s="12">
        <f t="shared" si="0"/>
        <v>100.80321285140563</v>
      </c>
      <c r="E10" s="11">
        <v>259</v>
      </c>
      <c r="F10" s="17">
        <f t="shared" si="1"/>
        <v>96.91119691119691</v>
      </c>
    </row>
    <row r="11" spans="1:6" ht="19.5" customHeight="1" thickBot="1">
      <c r="A11" s="8" t="str">
        <f>'[1]集計表'!AG4</f>
        <v>食用油</v>
      </c>
      <c r="B11" s="11">
        <f>'集計表'!AH26</f>
        <v>343</v>
      </c>
      <c r="C11" s="11">
        <v>339</v>
      </c>
      <c r="D11" s="12">
        <f t="shared" si="0"/>
        <v>101.17994100294985</v>
      </c>
      <c r="E11" s="8">
        <v>355</v>
      </c>
      <c r="F11" s="17">
        <f t="shared" si="1"/>
        <v>96.61971830985917</v>
      </c>
    </row>
    <row r="12" spans="1:6" ht="19.5" customHeight="1" thickBot="1">
      <c r="A12" s="8" t="str">
        <f>'[1]集計表'!AL4</f>
        <v>マヨネーズ</v>
      </c>
      <c r="B12" s="11">
        <f>'集計表'!AM26</f>
        <v>237</v>
      </c>
      <c r="C12" s="11">
        <v>238</v>
      </c>
      <c r="D12" s="12">
        <f t="shared" si="0"/>
        <v>99.57983193277312</v>
      </c>
      <c r="E12" s="11">
        <v>255</v>
      </c>
      <c r="F12" s="17">
        <f t="shared" si="1"/>
        <v>92.94117647058823</v>
      </c>
    </row>
    <row r="13" spans="1:6" ht="19.5" customHeight="1" thickBot="1">
      <c r="A13" s="8" t="str">
        <f>'[1]集計表'!AQ4</f>
        <v>ヨーグルト</v>
      </c>
      <c r="B13" s="11">
        <f>'集計表'!AR26</f>
        <v>172</v>
      </c>
      <c r="C13" s="11">
        <v>174</v>
      </c>
      <c r="D13" s="12">
        <f t="shared" si="0"/>
        <v>98.85057471264368</v>
      </c>
      <c r="E13" s="11">
        <v>179</v>
      </c>
      <c r="F13" s="17">
        <f t="shared" si="1"/>
        <v>96.08938547486034</v>
      </c>
    </row>
    <row r="14" spans="1:6" ht="19.5" customHeight="1" thickBot="1">
      <c r="A14" s="8" t="str">
        <f>'[1]集計表'!AV4</f>
        <v>豚肉</v>
      </c>
      <c r="B14" s="11">
        <f>'集計表'!AW26</f>
        <v>156</v>
      </c>
      <c r="C14" s="11">
        <v>162</v>
      </c>
      <c r="D14" s="12">
        <f t="shared" si="0"/>
        <v>96.29629629629629</v>
      </c>
      <c r="E14" s="11">
        <v>163</v>
      </c>
      <c r="F14" s="17">
        <f t="shared" si="1"/>
        <v>95.70552147239265</v>
      </c>
    </row>
    <row r="15" spans="1:6" ht="19.5" customHeight="1" thickBot="1">
      <c r="A15" s="8" t="str">
        <f>'[1]集計表'!BA4</f>
        <v>牛乳</v>
      </c>
      <c r="B15" s="11">
        <f>'集計表'!BB26</f>
        <v>177</v>
      </c>
      <c r="C15" s="11">
        <v>177</v>
      </c>
      <c r="D15" s="12">
        <f t="shared" si="0"/>
        <v>100</v>
      </c>
      <c r="E15" s="8">
        <v>182</v>
      </c>
      <c r="F15" s="17">
        <f t="shared" si="1"/>
        <v>97.25274725274726</v>
      </c>
    </row>
    <row r="16" spans="1:6" ht="19.5" customHeight="1" thickBot="1">
      <c r="A16" s="8" t="str">
        <f>'[1]集計表'!BF4</f>
        <v>鶏卵</v>
      </c>
      <c r="B16" s="11">
        <f>'集計表'!BG26</f>
        <v>193</v>
      </c>
      <c r="C16" s="11">
        <v>183</v>
      </c>
      <c r="D16" s="12">
        <f t="shared" si="0"/>
        <v>105.46448087431695</v>
      </c>
      <c r="E16" s="11">
        <v>191</v>
      </c>
      <c r="F16" s="17">
        <f t="shared" si="1"/>
        <v>101.04712041884815</v>
      </c>
    </row>
    <row r="17" spans="1:6" ht="19.5" customHeight="1" thickBot="1">
      <c r="A17" s="8" t="str">
        <f>'[1]集計表'!BK4</f>
        <v>台所用洗剤</v>
      </c>
      <c r="B17" s="11">
        <f>'集計表'!BL22</f>
        <v>172</v>
      </c>
      <c r="C17" s="11">
        <v>169</v>
      </c>
      <c r="D17" s="12">
        <f t="shared" si="0"/>
        <v>101.77514792899409</v>
      </c>
      <c r="E17" s="11">
        <v>171</v>
      </c>
      <c r="F17" s="17">
        <f t="shared" si="1"/>
        <v>100.58479532163742</v>
      </c>
    </row>
    <row r="18" spans="1:6" ht="19.5" customHeight="1" thickBot="1">
      <c r="A18" s="8" t="str">
        <f>'[1]集計表'!BP4</f>
        <v>洗濯用洗剤</v>
      </c>
      <c r="B18" s="11">
        <f>'集計表'!BQ22</f>
        <v>361</v>
      </c>
      <c r="C18" s="11">
        <v>366</v>
      </c>
      <c r="D18" s="12">
        <f t="shared" si="0"/>
        <v>98.63387978142076</v>
      </c>
      <c r="E18" s="11">
        <v>380</v>
      </c>
      <c r="F18" s="17">
        <f t="shared" si="1"/>
        <v>95</v>
      </c>
    </row>
    <row r="19" spans="1:6" ht="19.5" customHeight="1" thickBot="1">
      <c r="A19" s="8" t="str">
        <f>'[1]集計表'!BU4</f>
        <v>ティッシュﾍﾟｰﾊﾟｰ</v>
      </c>
      <c r="B19" s="11">
        <f>'集計表'!BV26</f>
        <v>322</v>
      </c>
      <c r="C19" s="11">
        <v>320</v>
      </c>
      <c r="D19" s="12">
        <f t="shared" si="0"/>
        <v>100.62500000000001</v>
      </c>
      <c r="E19" s="11">
        <v>348</v>
      </c>
      <c r="F19" s="17">
        <f t="shared" si="1"/>
        <v>92.52873563218391</v>
      </c>
    </row>
    <row r="20" spans="1:6" ht="19.5" customHeight="1" thickBot="1">
      <c r="A20" s="8" t="str">
        <f>'[1]集計表'!BZ94</f>
        <v>ガソリン</v>
      </c>
      <c r="B20" s="24">
        <f>'集計表'!CA26</f>
        <v>127</v>
      </c>
      <c r="C20" s="24">
        <v>130</v>
      </c>
      <c r="D20" s="25">
        <f t="shared" si="0"/>
        <v>97.6923076923077</v>
      </c>
      <c r="E20" s="24">
        <v>128</v>
      </c>
      <c r="F20" s="25">
        <f t="shared" si="1"/>
        <v>99.21875</v>
      </c>
    </row>
    <row r="21" spans="1:6" ht="19.5" customHeight="1" thickBot="1">
      <c r="A21" s="41" t="s">
        <v>17</v>
      </c>
      <c r="B21" s="24">
        <f>'集計表'!CL22</f>
        <v>1335</v>
      </c>
      <c r="C21" s="42">
        <v>1356</v>
      </c>
      <c r="D21" s="43">
        <f>B21/C21*100</f>
        <v>98.45132743362832</v>
      </c>
      <c r="E21" s="24">
        <v>1409</v>
      </c>
      <c r="F21" s="25">
        <f>B21/E21*100</f>
        <v>94.74804826117814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7"/>
  <sheetViews>
    <sheetView tabSelected="1"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7.09765625" style="0" customWidth="1"/>
    <col min="89" max="89" width="7.69921875" style="0" customWidth="1"/>
    <col min="90" max="90" width="7.8984375" style="0" customWidth="1"/>
    <col min="91" max="91" width="6.59765625" style="0" customWidth="1"/>
    <col min="92" max="92" width="7.59765625" style="0" customWidth="1"/>
  </cols>
  <sheetData>
    <row r="1" spans="1:92" ht="19.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 t="s">
        <v>48</v>
      </c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 t="s">
        <v>52</v>
      </c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40"/>
      <c r="CJ1" s="40"/>
      <c r="CK1" s="40"/>
      <c r="CL1" s="40"/>
      <c r="CM1" s="40"/>
      <c r="CN1" s="40"/>
    </row>
    <row r="2" spans="1:92" ht="19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6"/>
      <c r="CI2" s="35"/>
      <c r="CJ2" s="40"/>
      <c r="CK2" s="40"/>
      <c r="CL2" s="40"/>
      <c r="CM2" s="40"/>
      <c r="CN2" s="40"/>
    </row>
    <row r="3" spans="1:92" ht="19.5" customHeight="1" thickBot="1">
      <c r="A3" s="58" t="s">
        <v>0</v>
      </c>
      <c r="B3" s="59"/>
      <c r="C3" s="57" t="s">
        <v>1</v>
      </c>
      <c r="D3" s="57"/>
      <c r="E3" s="57"/>
      <c r="F3" s="57"/>
      <c r="G3" s="59"/>
      <c r="H3" s="57" t="s">
        <v>2</v>
      </c>
      <c r="I3" s="57"/>
      <c r="J3" s="57"/>
      <c r="K3" s="57"/>
      <c r="L3" s="59"/>
      <c r="M3" s="57" t="s">
        <v>3</v>
      </c>
      <c r="N3" s="57"/>
      <c r="O3" s="57"/>
      <c r="P3" s="57"/>
      <c r="Q3" s="59"/>
      <c r="R3" s="57" t="s">
        <v>4</v>
      </c>
      <c r="S3" s="57"/>
      <c r="T3" s="57"/>
      <c r="U3" s="57"/>
      <c r="V3" s="59"/>
      <c r="W3" s="57" t="s">
        <v>5</v>
      </c>
      <c r="X3" s="57"/>
      <c r="Y3" s="57"/>
      <c r="Z3" s="60"/>
      <c r="AA3" s="59"/>
      <c r="AB3" s="57" t="s">
        <v>6</v>
      </c>
      <c r="AC3" s="57"/>
      <c r="AD3" s="57"/>
      <c r="AE3" s="60"/>
      <c r="AF3" s="61"/>
      <c r="AG3" s="57" t="s">
        <v>7</v>
      </c>
      <c r="AH3" s="57"/>
      <c r="AI3" s="57"/>
      <c r="AJ3" s="57"/>
      <c r="AK3" s="59"/>
      <c r="AL3" s="57" t="s">
        <v>8</v>
      </c>
      <c r="AM3" s="57"/>
      <c r="AN3" s="57"/>
      <c r="AO3" s="60"/>
      <c r="AP3" s="61"/>
      <c r="AQ3" s="57" t="s">
        <v>9</v>
      </c>
      <c r="AR3" s="57"/>
      <c r="AS3" s="57"/>
      <c r="AT3" s="57"/>
      <c r="AU3" s="59"/>
      <c r="AV3" s="57" t="s">
        <v>10</v>
      </c>
      <c r="AW3" s="57"/>
      <c r="AX3" s="57"/>
      <c r="AY3" s="57"/>
      <c r="AZ3" s="62" t="s">
        <v>11</v>
      </c>
      <c r="BA3" s="63" t="s">
        <v>12</v>
      </c>
      <c r="BB3" s="64"/>
      <c r="BC3" s="64"/>
      <c r="BD3" s="60"/>
      <c r="BE3" s="59"/>
      <c r="BF3" s="57" t="s">
        <v>13</v>
      </c>
      <c r="BG3" s="57"/>
      <c r="BH3" s="57"/>
      <c r="BI3" s="60"/>
      <c r="BJ3" s="61"/>
      <c r="BK3" s="57" t="s">
        <v>14</v>
      </c>
      <c r="BL3" s="57"/>
      <c r="BM3" s="57"/>
      <c r="BN3" s="57"/>
      <c r="BO3" s="59"/>
      <c r="BP3" s="57" t="s">
        <v>15</v>
      </c>
      <c r="BQ3" s="57"/>
      <c r="BR3" s="57"/>
      <c r="BS3" s="57"/>
      <c r="BT3" s="59"/>
      <c r="BU3" s="57" t="s">
        <v>16</v>
      </c>
      <c r="BV3" s="57"/>
      <c r="BW3" s="57"/>
      <c r="BX3" s="60"/>
      <c r="BY3" s="61" t="s">
        <v>11</v>
      </c>
      <c r="BZ3" s="75" t="s">
        <v>50</v>
      </c>
      <c r="CA3" s="75"/>
      <c r="CB3" s="75"/>
      <c r="CC3" s="60"/>
      <c r="CD3" s="61"/>
      <c r="CE3" s="73" t="s">
        <v>17</v>
      </c>
      <c r="CF3" s="73"/>
      <c r="CG3" s="73"/>
      <c r="CH3" s="60"/>
      <c r="CI3" s="35"/>
      <c r="CJ3" s="61"/>
      <c r="CK3" s="73" t="s">
        <v>17</v>
      </c>
      <c r="CL3" s="73"/>
      <c r="CM3" s="73"/>
      <c r="CN3" s="60"/>
    </row>
    <row r="4" spans="1:92" ht="19.5" customHeight="1" thickBot="1">
      <c r="A4" s="59"/>
      <c r="B4" s="65" t="s">
        <v>18</v>
      </c>
      <c r="C4" s="66" t="s">
        <v>19</v>
      </c>
      <c r="D4" s="66" t="s">
        <v>20</v>
      </c>
      <c r="E4" s="66" t="s">
        <v>21</v>
      </c>
      <c r="F4" s="67" t="s">
        <v>22</v>
      </c>
      <c r="G4" s="65" t="s">
        <v>18</v>
      </c>
      <c r="H4" s="66" t="s">
        <v>19</v>
      </c>
      <c r="I4" s="66" t="s">
        <v>20</v>
      </c>
      <c r="J4" s="66" t="s">
        <v>21</v>
      </c>
      <c r="K4" s="67" t="s">
        <v>22</v>
      </c>
      <c r="L4" s="65" t="s">
        <v>18</v>
      </c>
      <c r="M4" s="66" t="s">
        <v>19</v>
      </c>
      <c r="N4" s="66" t="s">
        <v>20</v>
      </c>
      <c r="O4" s="66" t="s">
        <v>21</v>
      </c>
      <c r="P4" s="67" t="s">
        <v>22</v>
      </c>
      <c r="Q4" s="65" t="s">
        <v>18</v>
      </c>
      <c r="R4" s="66" t="s">
        <v>19</v>
      </c>
      <c r="S4" s="66" t="s">
        <v>20</v>
      </c>
      <c r="T4" s="66" t="s">
        <v>21</v>
      </c>
      <c r="U4" s="67" t="s">
        <v>22</v>
      </c>
      <c r="V4" s="65" t="s">
        <v>18</v>
      </c>
      <c r="W4" s="66" t="s">
        <v>19</v>
      </c>
      <c r="X4" s="66" t="s">
        <v>20</v>
      </c>
      <c r="Y4" s="66" t="s">
        <v>21</v>
      </c>
      <c r="Z4" s="67" t="s">
        <v>22</v>
      </c>
      <c r="AA4" s="65" t="s">
        <v>18</v>
      </c>
      <c r="AB4" s="66" t="s">
        <v>19</v>
      </c>
      <c r="AC4" s="66" t="s">
        <v>20</v>
      </c>
      <c r="AD4" s="66" t="s">
        <v>21</v>
      </c>
      <c r="AE4" s="67" t="s">
        <v>22</v>
      </c>
      <c r="AF4" s="65" t="s">
        <v>18</v>
      </c>
      <c r="AG4" s="66" t="s">
        <v>19</v>
      </c>
      <c r="AH4" s="66" t="s">
        <v>20</v>
      </c>
      <c r="AI4" s="66" t="s">
        <v>21</v>
      </c>
      <c r="AJ4" s="67" t="s">
        <v>22</v>
      </c>
      <c r="AK4" s="65" t="s">
        <v>18</v>
      </c>
      <c r="AL4" s="66" t="s">
        <v>19</v>
      </c>
      <c r="AM4" s="66" t="s">
        <v>20</v>
      </c>
      <c r="AN4" s="66" t="s">
        <v>21</v>
      </c>
      <c r="AO4" s="67" t="s">
        <v>22</v>
      </c>
      <c r="AP4" s="65" t="s">
        <v>18</v>
      </c>
      <c r="AQ4" s="66" t="s">
        <v>19</v>
      </c>
      <c r="AR4" s="66" t="s">
        <v>20</v>
      </c>
      <c r="AS4" s="66" t="s">
        <v>21</v>
      </c>
      <c r="AT4" s="67" t="s">
        <v>22</v>
      </c>
      <c r="AU4" s="65" t="s">
        <v>18</v>
      </c>
      <c r="AV4" s="66" t="s">
        <v>19</v>
      </c>
      <c r="AW4" s="66" t="s">
        <v>20</v>
      </c>
      <c r="AX4" s="66" t="s">
        <v>21</v>
      </c>
      <c r="AY4" s="67" t="s">
        <v>22</v>
      </c>
      <c r="AZ4" s="65" t="s">
        <v>18</v>
      </c>
      <c r="BA4" s="66" t="s">
        <v>19</v>
      </c>
      <c r="BB4" s="66" t="s">
        <v>20</v>
      </c>
      <c r="BC4" s="66" t="s">
        <v>21</v>
      </c>
      <c r="BD4" s="67" t="s">
        <v>22</v>
      </c>
      <c r="BE4" s="65" t="s">
        <v>18</v>
      </c>
      <c r="BF4" s="66" t="s">
        <v>19</v>
      </c>
      <c r="BG4" s="66" t="s">
        <v>20</v>
      </c>
      <c r="BH4" s="66" t="s">
        <v>21</v>
      </c>
      <c r="BI4" s="67" t="s">
        <v>22</v>
      </c>
      <c r="BJ4" s="65" t="s">
        <v>18</v>
      </c>
      <c r="BK4" s="66" t="s">
        <v>19</v>
      </c>
      <c r="BL4" s="66" t="s">
        <v>20</v>
      </c>
      <c r="BM4" s="66" t="s">
        <v>21</v>
      </c>
      <c r="BN4" s="67" t="s">
        <v>22</v>
      </c>
      <c r="BO4" s="65" t="s">
        <v>18</v>
      </c>
      <c r="BP4" s="66" t="s">
        <v>19</v>
      </c>
      <c r="BQ4" s="66" t="s">
        <v>20</v>
      </c>
      <c r="BR4" s="66" t="s">
        <v>21</v>
      </c>
      <c r="BS4" s="67" t="s">
        <v>22</v>
      </c>
      <c r="BT4" s="65" t="s">
        <v>18</v>
      </c>
      <c r="BU4" s="66" t="s">
        <v>19</v>
      </c>
      <c r="BV4" s="66" t="s">
        <v>20</v>
      </c>
      <c r="BW4" s="66" t="s">
        <v>21</v>
      </c>
      <c r="BX4" s="67" t="s">
        <v>22</v>
      </c>
      <c r="BY4" s="65" t="s">
        <v>18</v>
      </c>
      <c r="BZ4" s="66" t="s">
        <v>19</v>
      </c>
      <c r="CA4" s="66" t="s">
        <v>20</v>
      </c>
      <c r="CB4" s="66" t="s">
        <v>21</v>
      </c>
      <c r="CC4" s="67" t="s">
        <v>22</v>
      </c>
      <c r="CD4" s="65" t="s">
        <v>18</v>
      </c>
      <c r="CE4" s="66" t="s">
        <v>19</v>
      </c>
      <c r="CF4" s="66" t="s">
        <v>20</v>
      </c>
      <c r="CG4" s="66" t="s">
        <v>21</v>
      </c>
      <c r="CH4" s="67" t="s">
        <v>22</v>
      </c>
      <c r="CI4" s="37"/>
      <c r="CJ4" s="65" t="s">
        <v>18</v>
      </c>
      <c r="CK4" s="66" t="s">
        <v>19</v>
      </c>
      <c r="CL4" s="66" t="s">
        <v>20</v>
      </c>
      <c r="CM4" s="66" t="s">
        <v>21</v>
      </c>
      <c r="CN4" s="67" t="s">
        <v>22</v>
      </c>
    </row>
    <row r="5" spans="1:92" s="55" customFormat="1" ht="19.5" customHeight="1">
      <c r="A5" s="68" t="s">
        <v>23</v>
      </c>
      <c r="B5" s="69">
        <v>11</v>
      </c>
      <c r="C5" s="70">
        <v>1803</v>
      </c>
      <c r="D5" s="70">
        <f aca="true" t="shared" si="0" ref="D5:D22">ROUND(C5/B5,0)</f>
        <v>164</v>
      </c>
      <c r="E5" s="70">
        <v>179</v>
      </c>
      <c r="F5" s="71">
        <v>144</v>
      </c>
      <c r="G5" s="69">
        <v>15</v>
      </c>
      <c r="H5" s="70">
        <v>33480</v>
      </c>
      <c r="I5" s="70">
        <f aca="true" t="shared" si="1" ref="I5:I22">ROUND(H5/G5,0)</f>
        <v>2232</v>
      </c>
      <c r="J5" s="70">
        <v>2630</v>
      </c>
      <c r="K5" s="71">
        <v>1980</v>
      </c>
      <c r="L5" s="69">
        <v>15</v>
      </c>
      <c r="M5" s="70">
        <v>4449</v>
      </c>
      <c r="N5" s="70">
        <f aca="true" t="shared" si="2" ref="N5:N22">ROUND(M5/L5,0)</f>
        <v>297</v>
      </c>
      <c r="O5" s="70">
        <v>417</v>
      </c>
      <c r="P5" s="71">
        <v>179</v>
      </c>
      <c r="Q5" s="69">
        <v>15</v>
      </c>
      <c r="R5" s="70">
        <v>3746</v>
      </c>
      <c r="S5" s="70">
        <f aca="true" t="shared" si="3" ref="S5:S22">ROUND(R5/Q5,0)</f>
        <v>250</v>
      </c>
      <c r="T5" s="70">
        <v>294</v>
      </c>
      <c r="U5" s="71">
        <v>197</v>
      </c>
      <c r="V5" s="69">
        <v>16</v>
      </c>
      <c r="W5" s="70">
        <v>3162</v>
      </c>
      <c r="X5" s="70">
        <f aca="true" t="shared" si="4" ref="X5:X22">ROUND(W5/V5,0)</f>
        <v>198</v>
      </c>
      <c r="Y5" s="70">
        <v>235</v>
      </c>
      <c r="Z5" s="71">
        <v>138</v>
      </c>
      <c r="AA5" s="69">
        <v>18</v>
      </c>
      <c r="AB5" s="70">
        <v>4495</v>
      </c>
      <c r="AC5" s="70">
        <f aca="true" t="shared" si="5" ref="AC5:AC22">ROUND(AB5/AA5,0)</f>
        <v>250</v>
      </c>
      <c r="AD5" s="70">
        <v>336</v>
      </c>
      <c r="AE5" s="71">
        <v>198</v>
      </c>
      <c r="AF5" s="69">
        <v>7</v>
      </c>
      <c r="AG5" s="70">
        <v>2577</v>
      </c>
      <c r="AH5" s="70">
        <f aca="true" t="shared" si="6" ref="AH5:AH22">ROUND(AG5/AF5,0)</f>
        <v>368</v>
      </c>
      <c r="AI5" s="70">
        <v>470</v>
      </c>
      <c r="AJ5" s="71">
        <v>298</v>
      </c>
      <c r="AK5" s="69">
        <v>16</v>
      </c>
      <c r="AL5" s="70">
        <v>3679</v>
      </c>
      <c r="AM5" s="70">
        <f aca="true" t="shared" si="7" ref="AM5:AM22">ROUND(AL5/AK5,0)</f>
        <v>230</v>
      </c>
      <c r="AN5" s="70">
        <v>340</v>
      </c>
      <c r="AO5" s="71">
        <v>148</v>
      </c>
      <c r="AP5" s="69">
        <v>14</v>
      </c>
      <c r="AQ5" s="70">
        <v>2527</v>
      </c>
      <c r="AR5" s="70">
        <f aca="true" t="shared" si="8" ref="AR5:AR22">ROUND(AQ5/AP5,0)</f>
        <v>181</v>
      </c>
      <c r="AS5" s="70">
        <v>250</v>
      </c>
      <c r="AT5" s="71">
        <v>138</v>
      </c>
      <c r="AU5" s="69">
        <v>10</v>
      </c>
      <c r="AV5" s="70">
        <v>1532</v>
      </c>
      <c r="AW5" s="70">
        <f aca="true" t="shared" si="9" ref="AW5:AW22">ROUND(AV5/AU5,0)</f>
        <v>153</v>
      </c>
      <c r="AX5" s="70">
        <v>199</v>
      </c>
      <c r="AY5" s="71">
        <v>98</v>
      </c>
      <c r="AZ5" s="69">
        <v>18</v>
      </c>
      <c r="BA5" s="70">
        <v>3615</v>
      </c>
      <c r="BB5" s="70">
        <f aca="true" t="shared" si="10" ref="BB5:BB22">ROUND(BA5/AZ5,0)</f>
        <v>201</v>
      </c>
      <c r="BC5" s="70">
        <v>260</v>
      </c>
      <c r="BD5" s="71">
        <v>158</v>
      </c>
      <c r="BE5" s="69">
        <v>17</v>
      </c>
      <c r="BF5" s="70">
        <v>3308</v>
      </c>
      <c r="BG5" s="70">
        <f aca="true" t="shared" si="11" ref="BG5:BG22">ROUND(BF5/BE5,0)</f>
        <v>195</v>
      </c>
      <c r="BH5" s="70">
        <v>228</v>
      </c>
      <c r="BI5" s="71">
        <v>163</v>
      </c>
      <c r="BJ5" s="69">
        <v>13</v>
      </c>
      <c r="BK5" s="70">
        <v>2081</v>
      </c>
      <c r="BL5" s="70">
        <f aca="true" t="shared" si="12" ref="BL5:BL22">ROUND(BK5/BJ5,0)</f>
        <v>160</v>
      </c>
      <c r="BM5" s="70">
        <v>220</v>
      </c>
      <c r="BN5" s="71">
        <v>99</v>
      </c>
      <c r="BO5" s="69">
        <v>16</v>
      </c>
      <c r="BP5" s="70">
        <v>5741</v>
      </c>
      <c r="BQ5" s="70">
        <f aca="true" t="shared" si="13" ref="BQ5:BQ22">ROUND(BP5/BO5,0)</f>
        <v>359</v>
      </c>
      <c r="BR5" s="70">
        <v>415</v>
      </c>
      <c r="BS5" s="71">
        <v>258</v>
      </c>
      <c r="BT5" s="69">
        <v>13</v>
      </c>
      <c r="BU5" s="70">
        <v>4418</v>
      </c>
      <c r="BV5" s="70">
        <f aca="true" t="shared" si="14" ref="BV5:BV22">ROUND(BU5/BT5,0)</f>
        <v>340</v>
      </c>
      <c r="BW5" s="70">
        <v>400</v>
      </c>
      <c r="BX5" s="71">
        <v>278</v>
      </c>
      <c r="BY5" s="69">
        <v>9</v>
      </c>
      <c r="BZ5" s="70">
        <v>1198</v>
      </c>
      <c r="CA5" s="70">
        <f aca="true" t="shared" si="15" ref="CA5:CA22">ROUND(BZ5/BY5,0)</f>
        <v>133</v>
      </c>
      <c r="CB5" s="70">
        <v>138</v>
      </c>
      <c r="CC5" s="71">
        <v>128</v>
      </c>
      <c r="CD5" s="69"/>
      <c r="CE5" s="70"/>
      <c r="CF5" s="50" t="e">
        <f aca="true" t="shared" si="16" ref="CF5:CF22">ROUND(CE5/CD5,0)</f>
        <v>#DIV/0!</v>
      </c>
      <c r="CG5" s="70"/>
      <c r="CH5" s="51"/>
      <c r="CI5" s="37"/>
      <c r="CJ5" s="69">
        <v>11</v>
      </c>
      <c r="CK5" s="70">
        <v>14810</v>
      </c>
      <c r="CL5" s="50">
        <f aca="true" t="shared" si="17" ref="CL5:CL22">ROUND(CK5/CJ5,0)</f>
        <v>1346</v>
      </c>
      <c r="CM5" s="70">
        <v>1440</v>
      </c>
      <c r="CN5" s="51">
        <v>1278</v>
      </c>
    </row>
    <row r="6" spans="1:92" s="55" customFormat="1" ht="19.5" customHeight="1">
      <c r="A6" s="52" t="s">
        <v>24</v>
      </c>
      <c r="B6" s="53">
        <v>10</v>
      </c>
      <c r="C6" s="50">
        <v>1692</v>
      </c>
      <c r="D6" s="50">
        <f t="shared" si="0"/>
        <v>169</v>
      </c>
      <c r="E6" s="50">
        <v>179</v>
      </c>
      <c r="F6" s="54">
        <v>148</v>
      </c>
      <c r="G6" s="53">
        <v>10</v>
      </c>
      <c r="H6" s="50">
        <v>26509</v>
      </c>
      <c r="I6" s="50">
        <f t="shared" si="1"/>
        <v>2651</v>
      </c>
      <c r="J6" s="50">
        <v>3200</v>
      </c>
      <c r="K6" s="54">
        <v>1980</v>
      </c>
      <c r="L6" s="53">
        <v>6</v>
      </c>
      <c r="M6" s="50">
        <v>1951</v>
      </c>
      <c r="N6" s="50">
        <f t="shared" si="2"/>
        <v>325</v>
      </c>
      <c r="O6" s="50">
        <v>418</v>
      </c>
      <c r="P6" s="54">
        <v>198</v>
      </c>
      <c r="Q6" s="53">
        <v>9</v>
      </c>
      <c r="R6" s="50">
        <v>2351</v>
      </c>
      <c r="S6" s="50">
        <f t="shared" si="3"/>
        <v>261</v>
      </c>
      <c r="T6" s="50">
        <v>298</v>
      </c>
      <c r="U6" s="54">
        <v>188</v>
      </c>
      <c r="V6" s="53">
        <v>10</v>
      </c>
      <c r="W6" s="50">
        <v>1942</v>
      </c>
      <c r="X6" s="50">
        <f t="shared" si="4"/>
        <v>194</v>
      </c>
      <c r="Y6" s="50">
        <v>228</v>
      </c>
      <c r="Z6" s="54">
        <v>163</v>
      </c>
      <c r="AA6" s="53">
        <v>10</v>
      </c>
      <c r="AB6" s="50">
        <v>2813</v>
      </c>
      <c r="AC6" s="50">
        <f t="shared" si="5"/>
        <v>281</v>
      </c>
      <c r="AD6" s="50">
        <v>346</v>
      </c>
      <c r="AE6" s="54">
        <v>208</v>
      </c>
      <c r="AF6" s="53">
        <v>8</v>
      </c>
      <c r="AG6" s="50">
        <v>3398</v>
      </c>
      <c r="AH6" s="50">
        <f t="shared" si="6"/>
        <v>425</v>
      </c>
      <c r="AI6" s="50">
        <v>504</v>
      </c>
      <c r="AJ6" s="54">
        <v>298</v>
      </c>
      <c r="AK6" s="53">
        <v>9</v>
      </c>
      <c r="AL6" s="50">
        <v>2683</v>
      </c>
      <c r="AM6" s="50">
        <f t="shared" si="7"/>
        <v>298</v>
      </c>
      <c r="AN6" s="50">
        <v>362</v>
      </c>
      <c r="AO6" s="54">
        <v>198</v>
      </c>
      <c r="AP6" s="53">
        <v>8</v>
      </c>
      <c r="AQ6" s="50">
        <v>1674</v>
      </c>
      <c r="AR6" s="50">
        <f t="shared" si="8"/>
        <v>209</v>
      </c>
      <c r="AS6" s="50">
        <v>263</v>
      </c>
      <c r="AT6" s="54">
        <v>138</v>
      </c>
      <c r="AU6" s="53">
        <v>8</v>
      </c>
      <c r="AV6" s="50">
        <v>1157</v>
      </c>
      <c r="AW6" s="50">
        <f t="shared" si="9"/>
        <v>145</v>
      </c>
      <c r="AX6" s="50">
        <v>180</v>
      </c>
      <c r="AY6" s="54">
        <v>118</v>
      </c>
      <c r="AZ6" s="53">
        <v>10</v>
      </c>
      <c r="BA6" s="50">
        <v>2128</v>
      </c>
      <c r="BB6" s="50">
        <f t="shared" si="10"/>
        <v>213</v>
      </c>
      <c r="BC6" s="50">
        <v>270</v>
      </c>
      <c r="BD6" s="54">
        <v>157</v>
      </c>
      <c r="BE6" s="53">
        <v>10</v>
      </c>
      <c r="BF6" s="50">
        <v>2023</v>
      </c>
      <c r="BG6" s="50">
        <f t="shared" si="11"/>
        <v>202</v>
      </c>
      <c r="BH6" s="50">
        <v>230</v>
      </c>
      <c r="BI6" s="54">
        <v>180</v>
      </c>
      <c r="BJ6" s="53">
        <v>10</v>
      </c>
      <c r="BK6" s="50">
        <v>1777</v>
      </c>
      <c r="BL6" s="50">
        <f t="shared" si="12"/>
        <v>178</v>
      </c>
      <c r="BM6" s="50">
        <v>210</v>
      </c>
      <c r="BN6" s="54">
        <v>134</v>
      </c>
      <c r="BO6" s="53">
        <v>9</v>
      </c>
      <c r="BP6" s="50">
        <v>3376</v>
      </c>
      <c r="BQ6" s="50">
        <f t="shared" si="13"/>
        <v>375</v>
      </c>
      <c r="BR6" s="50">
        <v>498</v>
      </c>
      <c r="BS6" s="54">
        <v>298</v>
      </c>
      <c r="BT6" s="53">
        <v>9</v>
      </c>
      <c r="BU6" s="50">
        <v>3669</v>
      </c>
      <c r="BV6" s="50">
        <f t="shared" si="14"/>
        <v>408</v>
      </c>
      <c r="BW6" s="50">
        <v>525</v>
      </c>
      <c r="BX6" s="54">
        <v>228</v>
      </c>
      <c r="BY6" s="53">
        <v>10</v>
      </c>
      <c r="BZ6" s="50">
        <v>1430</v>
      </c>
      <c r="CA6" s="50">
        <f t="shared" si="15"/>
        <v>143</v>
      </c>
      <c r="CB6" s="50">
        <v>147</v>
      </c>
      <c r="CC6" s="54">
        <v>139</v>
      </c>
      <c r="CD6" s="53"/>
      <c r="CE6" s="50"/>
      <c r="CF6" s="50" t="e">
        <f t="shared" si="16"/>
        <v>#DIV/0!</v>
      </c>
      <c r="CG6" s="50"/>
      <c r="CH6" s="51"/>
      <c r="CI6" s="37"/>
      <c r="CJ6" s="53">
        <v>10</v>
      </c>
      <c r="CK6" s="50">
        <v>14982</v>
      </c>
      <c r="CL6" s="50">
        <f t="shared" si="17"/>
        <v>1498</v>
      </c>
      <c r="CM6" s="50">
        <v>1600</v>
      </c>
      <c r="CN6" s="51">
        <v>1440</v>
      </c>
    </row>
    <row r="7" spans="1:92" s="55" customFormat="1" ht="19.5" customHeight="1">
      <c r="A7" s="52" t="s">
        <v>25</v>
      </c>
      <c r="B7" s="53">
        <v>9</v>
      </c>
      <c r="C7" s="50">
        <v>1443</v>
      </c>
      <c r="D7" s="50">
        <f t="shared" si="0"/>
        <v>160</v>
      </c>
      <c r="E7" s="50">
        <v>180</v>
      </c>
      <c r="F7" s="54">
        <v>135</v>
      </c>
      <c r="G7" s="53">
        <v>10</v>
      </c>
      <c r="H7" s="50">
        <v>21370</v>
      </c>
      <c r="I7" s="50">
        <f t="shared" si="1"/>
        <v>2137</v>
      </c>
      <c r="J7" s="50">
        <v>2580</v>
      </c>
      <c r="K7" s="54">
        <v>1880</v>
      </c>
      <c r="L7" s="53">
        <v>10</v>
      </c>
      <c r="M7" s="50">
        <v>2579</v>
      </c>
      <c r="N7" s="50">
        <f t="shared" si="2"/>
        <v>258</v>
      </c>
      <c r="O7" s="50">
        <v>449</v>
      </c>
      <c r="P7" s="54">
        <v>164</v>
      </c>
      <c r="Q7" s="53">
        <v>10</v>
      </c>
      <c r="R7" s="50">
        <v>2281</v>
      </c>
      <c r="S7" s="50">
        <f t="shared" si="3"/>
        <v>228</v>
      </c>
      <c r="T7" s="50">
        <v>288</v>
      </c>
      <c r="U7" s="54">
        <v>177</v>
      </c>
      <c r="V7" s="53">
        <v>10</v>
      </c>
      <c r="W7" s="50">
        <v>1848</v>
      </c>
      <c r="X7" s="50">
        <f t="shared" si="4"/>
        <v>185</v>
      </c>
      <c r="Y7" s="50">
        <v>228</v>
      </c>
      <c r="Z7" s="54">
        <v>139</v>
      </c>
      <c r="AA7" s="53">
        <v>10</v>
      </c>
      <c r="AB7" s="50">
        <v>2757</v>
      </c>
      <c r="AC7" s="50">
        <f t="shared" si="5"/>
        <v>276</v>
      </c>
      <c r="AD7" s="50">
        <v>449</v>
      </c>
      <c r="AE7" s="54">
        <v>197</v>
      </c>
      <c r="AF7" s="53">
        <v>8</v>
      </c>
      <c r="AG7" s="50">
        <v>2919</v>
      </c>
      <c r="AH7" s="50">
        <f t="shared" si="6"/>
        <v>365</v>
      </c>
      <c r="AI7" s="50">
        <v>438</v>
      </c>
      <c r="AJ7" s="54">
        <v>298</v>
      </c>
      <c r="AK7" s="53">
        <v>10</v>
      </c>
      <c r="AL7" s="50">
        <v>2559</v>
      </c>
      <c r="AM7" s="50">
        <f t="shared" si="7"/>
        <v>256</v>
      </c>
      <c r="AN7" s="50">
        <v>365</v>
      </c>
      <c r="AO7" s="54">
        <v>197</v>
      </c>
      <c r="AP7" s="53">
        <v>10</v>
      </c>
      <c r="AQ7" s="50">
        <v>1844</v>
      </c>
      <c r="AR7" s="50">
        <f t="shared" si="8"/>
        <v>184</v>
      </c>
      <c r="AS7" s="50">
        <v>249</v>
      </c>
      <c r="AT7" s="54">
        <v>128</v>
      </c>
      <c r="AU7" s="53">
        <v>8</v>
      </c>
      <c r="AV7" s="50">
        <v>1065</v>
      </c>
      <c r="AW7" s="50">
        <f t="shared" si="9"/>
        <v>133</v>
      </c>
      <c r="AX7" s="50">
        <v>168</v>
      </c>
      <c r="AY7" s="54">
        <v>98</v>
      </c>
      <c r="AZ7" s="53">
        <v>10</v>
      </c>
      <c r="BA7" s="50">
        <v>1948</v>
      </c>
      <c r="BB7" s="50">
        <f t="shared" si="10"/>
        <v>195</v>
      </c>
      <c r="BC7" s="50">
        <v>239</v>
      </c>
      <c r="BD7" s="54">
        <v>158</v>
      </c>
      <c r="BE7" s="53">
        <v>10</v>
      </c>
      <c r="BF7" s="50">
        <v>1905</v>
      </c>
      <c r="BG7" s="50">
        <f t="shared" si="11"/>
        <v>191</v>
      </c>
      <c r="BH7" s="50">
        <v>218</v>
      </c>
      <c r="BI7" s="54">
        <v>158</v>
      </c>
      <c r="BJ7" s="53">
        <v>9</v>
      </c>
      <c r="BK7" s="50">
        <v>1553</v>
      </c>
      <c r="BL7" s="50">
        <f t="shared" si="12"/>
        <v>173</v>
      </c>
      <c r="BM7" s="50">
        <v>207</v>
      </c>
      <c r="BN7" s="54">
        <v>134</v>
      </c>
      <c r="BO7" s="53">
        <v>10</v>
      </c>
      <c r="BP7" s="50">
        <v>3826</v>
      </c>
      <c r="BQ7" s="50">
        <f t="shared" si="13"/>
        <v>383</v>
      </c>
      <c r="BR7" s="50">
        <v>523</v>
      </c>
      <c r="BS7" s="54">
        <v>298</v>
      </c>
      <c r="BT7" s="53">
        <v>9</v>
      </c>
      <c r="BU7" s="50">
        <v>3003</v>
      </c>
      <c r="BV7" s="50">
        <f t="shared" si="14"/>
        <v>334</v>
      </c>
      <c r="BW7" s="50">
        <v>470</v>
      </c>
      <c r="BX7" s="54">
        <v>198</v>
      </c>
      <c r="BY7" s="53">
        <v>10</v>
      </c>
      <c r="BZ7" s="50">
        <v>1278</v>
      </c>
      <c r="CA7" s="50">
        <f t="shared" si="15"/>
        <v>128</v>
      </c>
      <c r="CB7" s="50">
        <v>131</v>
      </c>
      <c r="CC7" s="54">
        <v>121</v>
      </c>
      <c r="CD7" s="53"/>
      <c r="CE7" s="50"/>
      <c r="CF7" s="50" t="e">
        <f t="shared" si="16"/>
        <v>#DIV/0!</v>
      </c>
      <c r="CG7" s="50"/>
      <c r="CH7" s="51"/>
      <c r="CI7" s="37"/>
      <c r="CJ7" s="53">
        <v>10</v>
      </c>
      <c r="CK7" s="50">
        <v>13496</v>
      </c>
      <c r="CL7" s="50">
        <f t="shared" si="17"/>
        <v>1350</v>
      </c>
      <c r="CM7" s="50">
        <v>1440</v>
      </c>
      <c r="CN7" s="51">
        <v>1242</v>
      </c>
    </row>
    <row r="8" spans="1:92" s="55" customFormat="1" ht="19.5" customHeight="1">
      <c r="A8" s="52" t="s">
        <v>26</v>
      </c>
      <c r="B8" s="53">
        <v>16</v>
      </c>
      <c r="C8" s="50">
        <v>2317</v>
      </c>
      <c r="D8" s="50">
        <f t="shared" si="0"/>
        <v>145</v>
      </c>
      <c r="E8" s="50">
        <v>178</v>
      </c>
      <c r="F8" s="54">
        <v>98</v>
      </c>
      <c r="G8" s="53">
        <v>15</v>
      </c>
      <c r="H8" s="50">
        <v>31315</v>
      </c>
      <c r="I8" s="50">
        <f t="shared" si="1"/>
        <v>2088</v>
      </c>
      <c r="J8" s="50">
        <v>2380</v>
      </c>
      <c r="K8" s="54">
        <v>1790</v>
      </c>
      <c r="L8" s="53">
        <v>16</v>
      </c>
      <c r="M8" s="50">
        <v>4503</v>
      </c>
      <c r="N8" s="50">
        <f t="shared" si="2"/>
        <v>281</v>
      </c>
      <c r="O8" s="50">
        <v>448</v>
      </c>
      <c r="P8" s="54">
        <v>155</v>
      </c>
      <c r="Q8" s="53">
        <v>16</v>
      </c>
      <c r="R8" s="50">
        <v>3549</v>
      </c>
      <c r="S8" s="50">
        <f t="shared" si="3"/>
        <v>222</v>
      </c>
      <c r="T8" s="50">
        <v>281</v>
      </c>
      <c r="U8" s="54">
        <v>176</v>
      </c>
      <c r="V8" s="53">
        <v>15</v>
      </c>
      <c r="W8" s="50">
        <v>2559</v>
      </c>
      <c r="X8" s="50">
        <f t="shared" si="4"/>
        <v>171</v>
      </c>
      <c r="Y8" s="50">
        <v>218</v>
      </c>
      <c r="Z8" s="54">
        <v>100</v>
      </c>
      <c r="AA8" s="53">
        <v>16</v>
      </c>
      <c r="AB8" s="50">
        <v>3864</v>
      </c>
      <c r="AC8" s="50">
        <f t="shared" si="5"/>
        <v>242</v>
      </c>
      <c r="AD8" s="50">
        <v>378</v>
      </c>
      <c r="AE8" s="54">
        <v>138</v>
      </c>
      <c r="AF8" s="53">
        <v>15</v>
      </c>
      <c r="AG8" s="50">
        <v>4934</v>
      </c>
      <c r="AH8" s="50">
        <f t="shared" si="6"/>
        <v>329</v>
      </c>
      <c r="AI8" s="50">
        <v>522</v>
      </c>
      <c r="AJ8" s="54">
        <v>228</v>
      </c>
      <c r="AK8" s="53">
        <v>16</v>
      </c>
      <c r="AL8" s="50">
        <v>3696</v>
      </c>
      <c r="AM8" s="50">
        <f t="shared" si="7"/>
        <v>231</v>
      </c>
      <c r="AN8" s="50">
        <v>323</v>
      </c>
      <c r="AO8" s="54">
        <v>175</v>
      </c>
      <c r="AP8" s="53">
        <v>15</v>
      </c>
      <c r="AQ8" s="50">
        <v>2601</v>
      </c>
      <c r="AR8" s="50">
        <f t="shared" si="8"/>
        <v>173</v>
      </c>
      <c r="AS8" s="50">
        <v>228</v>
      </c>
      <c r="AT8" s="54">
        <v>138</v>
      </c>
      <c r="AU8" s="53">
        <v>15</v>
      </c>
      <c r="AV8" s="50">
        <v>2739</v>
      </c>
      <c r="AW8" s="50">
        <f t="shared" si="9"/>
        <v>183</v>
      </c>
      <c r="AX8" s="50">
        <v>398</v>
      </c>
      <c r="AY8" s="54">
        <v>90</v>
      </c>
      <c r="AZ8" s="53">
        <v>15</v>
      </c>
      <c r="BA8" s="50">
        <v>2666</v>
      </c>
      <c r="BB8" s="50">
        <f t="shared" si="10"/>
        <v>178</v>
      </c>
      <c r="BC8" s="50">
        <v>238</v>
      </c>
      <c r="BD8" s="54">
        <v>155</v>
      </c>
      <c r="BE8" s="53">
        <v>16</v>
      </c>
      <c r="BF8" s="50">
        <v>3163</v>
      </c>
      <c r="BG8" s="50">
        <f t="shared" si="11"/>
        <v>198</v>
      </c>
      <c r="BH8" s="50">
        <v>228</v>
      </c>
      <c r="BI8" s="54">
        <v>168</v>
      </c>
      <c r="BJ8" s="53">
        <v>16</v>
      </c>
      <c r="BK8" s="50">
        <v>2482</v>
      </c>
      <c r="BL8" s="50">
        <f t="shared" si="12"/>
        <v>155</v>
      </c>
      <c r="BM8" s="50">
        <v>198</v>
      </c>
      <c r="BN8" s="54">
        <v>60</v>
      </c>
      <c r="BO8" s="53">
        <v>16</v>
      </c>
      <c r="BP8" s="50">
        <v>5286</v>
      </c>
      <c r="BQ8" s="50">
        <f t="shared" si="13"/>
        <v>330</v>
      </c>
      <c r="BR8" s="50">
        <v>398</v>
      </c>
      <c r="BS8" s="54">
        <v>207</v>
      </c>
      <c r="BT8" s="53">
        <v>16</v>
      </c>
      <c r="BU8" s="50">
        <v>4858</v>
      </c>
      <c r="BV8" s="50">
        <f t="shared" si="14"/>
        <v>304</v>
      </c>
      <c r="BW8" s="50">
        <v>398</v>
      </c>
      <c r="BX8" s="54">
        <v>198</v>
      </c>
      <c r="BY8" s="53">
        <v>16</v>
      </c>
      <c r="BZ8" s="50">
        <v>2037</v>
      </c>
      <c r="CA8" s="50">
        <f t="shared" si="15"/>
        <v>127</v>
      </c>
      <c r="CB8" s="50">
        <v>133</v>
      </c>
      <c r="CC8" s="54">
        <v>120</v>
      </c>
      <c r="CD8" s="53"/>
      <c r="CE8" s="50"/>
      <c r="CF8" s="50" t="e">
        <f t="shared" si="16"/>
        <v>#DIV/0!</v>
      </c>
      <c r="CG8" s="50"/>
      <c r="CH8" s="51"/>
      <c r="CI8" s="37"/>
      <c r="CJ8" s="53">
        <v>16</v>
      </c>
      <c r="CK8" s="50">
        <v>21210</v>
      </c>
      <c r="CL8" s="50">
        <f t="shared" si="17"/>
        <v>1326</v>
      </c>
      <c r="CM8" s="50">
        <v>1620</v>
      </c>
      <c r="CN8" s="51">
        <v>1206</v>
      </c>
    </row>
    <row r="9" spans="1:92" s="55" customFormat="1" ht="19.5" customHeight="1">
      <c r="A9" s="52" t="s">
        <v>27</v>
      </c>
      <c r="B9" s="53">
        <v>29</v>
      </c>
      <c r="C9" s="50">
        <v>4694</v>
      </c>
      <c r="D9" s="50">
        <f t="shared" si="0"/>
        <v>162</v>
      </c>
      <c r="E9" s="50">
        <v>298</v>
      </c>
      <c r="F9" s="54">
        <v>138</v>
      </c>
      <c r="G9" s="53">
        <v>30</v>
      </c>
      <c r="H9" s="50">
        <v>63376</v>
      </c>
      <c r="I9" s="50">
        <f t="shared" si="1"/>
        <v>2113</v>
      </c>
      <c r="J9" s="50">
        <v>2980</v>
      </c>
      <c r="K9" s="54">
        <v>1780</v>
      </c>
      <c r="L9" s="53">
        <v>30</v>
      </c>
      <c r="M9" s="50">
        <v>8964</v>
      </c>
      <c r="N9" s="50">
        <f t="shared" si="2"/>
        <v>299</v>
      </c>
      <c r="O9" s="50">
        <v>449</v>
      </c>
      <c r="P9" s="54">
        <v>198</v>
      </c>
      <c r="Q9" s="53">
        <v>29</v>
      </c>
      <c r="R9" s="50">
        <v>6593</v>
      </c>
      <c r="S9" s="50">
        <f t="shared" si="3"/>
        <v>227</v>
      </c>
      <c r="T9" s="50">
        <v>284</v>
      </c>
      <c r="U9" s="54">
        <v>158</v>
      </c>
      <c r="V9" s="53">
        <v>31</v>
      </c>
      <c r="W9" s="50">
        <v>5651</v>
      </c>
      <c r="X9" s="50">
        <f t="shared" si="4"/>
        <v>182</v>
      </c>
      <c r="Y9" s="50">
        <v>228</v>
      </c>
      <c r="Z9" s="54">
        <v>102</v>
      </c>
      <c r="AA9" s="53">
        <v>31</v>
      </c>
      <c r="AB9" s="50">
        <v>7664</v>
      </c>
      <c r="AC9" s="50">
        <f>ROUND(AB9/AA9,0)</f>
        <v>247</v>
      </c>
      <c r="AD9" s="50">
        <v>347</v>
      </c>
      <c r="AE9" s="54">
        <v>138</v>
      </c>
      <c r="AF9" s="53">
        <v>27</v>
      </c>
      <c r="AG9" s="50">
        <v>8770</v>
      </c>
      <c r="AH9" s="50">
        <f t="shared" si="6"/>
        <v>325</v>
      </c>
      <c r="AI9" s="50">
        <v>438</v>
      </c>
      <c r="AJ9" s="54">
        <v>258</v>
      </c>
      <c r="AK9" s="53">
        <v>32</v>
      </c>
      <c r="AL9" s="50">
        <v>7480</v>
      </c>
      <c r="AM9" s="50">
        <f t="shared" si="7"/>
        <v>234</v>
      </c>
      <c r="AN9" s="50">
        <v>326</v>
      </c>
      <c r="AO9" s="54">
        <v>178</v>
      </c>
      <c r="AP9" s="53">
        <v>28</v>
      </c>
      <c r="AQ9" s="50">
        <v>5049</v>
      </c>
      <c r="AR9" s="50">
        <f t="shared" si="8"/>
        <v>180</v>
      </c>
      <c r="AS9" s="50">
        <v>260</v>
      </c>
      <c r="AT9" s="54">
        <v>128</v>
      </c>
      <c r="AU9" s="53">
        <v>30</v>
      </c>
      <c r="AV9" s="50">
        <v>4358</v>
      </c>
      <c r="AW9" s="50">
        <f t="shared" si="9"/>
        <v>145</v>
      </c>
      <c r="AX9" s="50">
        <v>190</v>
      </c>
      <c r="AY9" s="54">
        <v>88</v>
      </c>
      <c r="AZ9" s="53">
        <v>31</v>
      </c>
      <c r="BA9" s="50">
        <v>5671</v>
      </c>
      <c r="BB9" s="50">
        <f t="shared" si="10"/>
        <v>183</v>
      </c>
      <c r="BC9" s="50">
        <v>229</v>
      </c>
      <c r="BD9" s="54">
        <v>138</v>
      </c>
      <c r="BE9" s="53">
        <v>25</v>
      </c>
      <c r="BF9" s="50">
        <v>4672</v>
      </c>
      <c r="BG9" s="50">
        <f t="shared" si="11"/>
        <v>187</v>
      </c>
      <c r="BH9" s="50">
        <v>228</v>
      </c>
      <c r="BI9" s="54">
        <v>88</v>
      </c>
      <c r="BJ9" s="53">
        <v>32</v>
      </c>
      <c r="BK9" s="50">
        <v>5624</v>
      </c>
      <c r="BL9" s="50">
        <f t="shared" si="12"/>
        <v>176</v>
      </c>
      <c r="BM9" s="50">
        <v>228</v>
      </c>
      <c r="BN9" s="54">
        <v>134</v>
      </c>
      <c r="BO9" s="53">
        <v>31</v>
      </c>
      <c r="BP9" s="50">
        <v>11228</v>
      </c>
      <c r="BQ9" s="50">
        <f t="shared" si="13"/>
        <v>362</v>
      </c>
      <c r="BR9" s="50">
        <v>498</v>
      </c>
      <c r="BS9" s="54">
        <v>288</v>
      </c>
      <c r="BT9" s="53">
        <v>27</v>
      </c>
      <c r="BU9" s="50">
        <v>8744</v>
      </c>
      <c r="BV9" s="50">
        <f t="shared" si="14"/>
        <v>324</v>
      </c>
      <c r="BW9" s="50">
        <v>448</v>
      </c>
      <c r="BX9" s="54">
        <v>207</v>
      </c>
      <c r="BY9" s="53">
        <v>31</v>
      </c>
      <c r="BZ9" s="50">
        <v>3939</v>
      </c>
      <c r="CA9" s="50">
        <f t="shared" si="15"/>
        <v>127</v>
      </c>
      <c r="CB9" s="50">
        <v>141</v>
      </c>
      <c r="CC9" s="54">
        <v>116</v>
      </c>
      <c r="CD9" s="53"/>
      <c r="CE9" s="50"/>
      <c r="CF9" s="50" t="e">
        <f t="shared" si="16"/>
        <v>#DIV/0!</v>
      </c>
      <c r="CG9" s="50"/>
      <c r="CH9" s="51"/>
      <c r="CI9" s="37"/>
      <c r="CJ9" s="53">
        <v>30</v>
      </c>
      <c r="CK9" s="50">
        <v>39072</v>
      </c>
      <c r="CL9" s="50">
        <f t="shared" si="17"/>
        <v>1302</v>
      </c>
      <c r="CM9" s="50">
        <v>1458</v>
      </c>
      <c r="CN9" s="51">
        <v>1169</v>
      </c>
    </row>
    <row r="10" spans="1:92" s="55" customFormat="1" ht="19.5" customHeight="1">
      <c r="A10" s="52" t="s">
        <v>28</v>
      </c>
      <c r="B10" s="53">
        <v>20</v>
      </c>
      <c r="C10" s="50">
        <v>3292</v>
      </c>
      <c r="D10" s="50">
        <f t="shared" si="0"/>
        <v>165</v>
      </c>
      <c r="E10" s="50">
        <v>179</v>
      </c>
      <c r="F10" s="54">
        <v>128</v>
      </c>
      <c r="G10" s="53">
        <v>19</v>
      </c>
      <c r="H10" s="50">
        <v>39390</v>
      </c>
      <c r="I10" s="50">
        <f t="shared" si="1"/>
        <v>2073</v>
      </c>
      <c r="J10" s="50">
        <v>2680</v>
      </c>
      <c r="K10" s="54">
        <v>1780</v>
      </c>
      <c r="L10" s="53">
        <v>19</v>
      </c>
      <c r="M10" s="50">
        <v>5661</v>
      </c>
      <c r="N10" s="50">
        <f t="shared" si="2"/>
        <v>298</v>
      </c>
      <c r="O10" s="50">
        <v>431</v>
      </c>
      <c r="P10" s="54">
        <v>229</v>
      </c>
      <c r="Q10" s="53">
        <v>20</v>
      </c>
      <c r="R10" s="50">
        <v>4796</v>
      </c>
      <c r="S10" s="50">
        <f t="shared" si="3"/>
        <v>240</v>
      </c>
      <c r="T10" s="50">
        <v>285</v>
      </c>
      <c r="U10" s="54">
        <v>198</v>
      </c>
      <c r="V10" s="53">
        <v>20</v>
      </c>
      <c r="W10" s="50">
        <v>3801</v>
      </c>
      <c r="X10" s="50">
        <f t="shared" si="4"/>
        <v>190</v>
      </c>
      <c r="Y10" s="50">
        <v>228</v>
      </c>
      <c r="Z10" s="54">
        <v>148</v>
      </c>
      <c r="AA10" s="53">
        <v>20</v>
      </c>
      <c r="AB10" s="50">
        <v>5221</v>
      </c>
      <c r="AC10" s="50">
        <f t="shared" si="5"/>
        <v>261</v>
      </c>
      <c r="AD10" s="50">
        <v>338</v>
      </c>
      <c r="AE10" s="54">
        <v>198</v>
      </c>
      <c r="AF10" s="53">
        <v>17</v>
      </c>
      <c r="AG10" s="50">
        <v>6223</v>
      </c>
      <c r="AH10" s="50">
        <f t="shared" si="6"/>
        <v>366</v>
      </c>
      <c r="AI10" s="50">
        <v>420</v>
      </c>
      <c r="AJ10" s="54">
        <v>288</v>
      </c>
      <c r="AK10" s="53">
        <v>20</v>
      </c>
      <c r="AL10" s="50">
        <v>5090</v>
      </c>
      <c r="AM10" s="50">
        <f t="shared" si="7"/>
        <v>255</v>
      </c>
      <c r="AN10" s="50">
        <v>336</v>
      </c>
      <c r="AO10" s="54">
        <v>158</v>
      </c>
      <c r="AP10" s="53">
        <v>18</v>
      </c>
      <c r="AQ10" s="50">
        <v>3184</v>
      </c>
      <c r="AR10" s="50">
        <f t="shared" si="8"/>
        <v>177</v>
      </c>
      <c r="AS10" s="50">
        <v>208</v>
      </c>
      <c r="AT10" s="54">
        <v>148</v>
      </c>
      <c r="AU10" s="53">
        <v>17</v>
      </c>
      <c r="AV10" s="50">
        <v>2778</v>
      </c>
      <c r="AW10" s="50">
        <f t="shared" si="9"/>
        <v>163</v>
      </c>
      <c r="AX10" s="50">
        <v>218</v>
      </c>
      <c r="AY10" s="54">
        <v>118</v>
      </c>
      <c r="AZ10" s="53">
        <v>20</v>
      </c>
      <c r="BA10" s="50">
        <v>3601</v>
      </c>
      <c r="BB10" s="50">
        <f t="shared" si="10"/>
        <v>180</v>
      </c>
      <c r="BC10" s="50">
        <v>208</v>
      </c>
      <c r="BD10" s="54">
        <v>138</v>
      </c>
      <c r="BE10" s="53">
        <v>18</v>
      </c>
      <c r="BF10" s="50">
        <v>3521</v>
      </c>
      <c r="BG10" s="50">
        <f t="shared" si="11"/>
        <v>196</v>
      </c>
      <c r="BH10" s="50">
        <v>228</v>
      </c>
      <c r="BI10" s="54">
        <v>175</v>
      </c>
      <c r="BJ10" s="53">
        <v>19</v>
      </c>
      <c r="BK10" s="50">
        <v>3438</v>
      </c>
      <c r="BL10" s="50">
        <f t="shared" si="12"/>
        <v>181</v>
      </c>
      <c r="BM10" s="50">
        <v>248</v>
      </c>
      <c r="BN10" s="54">
        <v>98</v>
      </c>
      <c r="BO10" s="53">
        <v>19</v>
      </c>
      <c r="BP10" s="50">
        <v>7061</v>
      </c>
      <c r="BQ10" s="50">
        <f t="shared" si="13"/>
        <v>372</v>
      </c>
      <c r="BR10" s="50">
        <v>498</v>
      </c>
      <c r="BS10" s="54">
        <v>298</v>
      </c>
      <c r="BT10" s="53">
        <v>16</v>
      </c>
      <c r="BU10" s="50">
        <v>5691</v>
      </c>
      <c r="BV10" s="50">
        <f t="shared" si="14"/>
        <v>356</v>
      </c>
      <c r="BW10" s="50">
        <v>480</v>
      </c>
      <c r="BX10" s="54">
        <v>228</v>
      </c>
      <c r="BY10" s="53">
        <v>20</v>
      </c>
      <c r="BZ10" s="50">
        <v>2610</v>
      </c>
      <c r="CA10" s="50">
        <f t="shared" si="15"/>
        <v>131</v>
      </c>
      <c r="CB10" s="50">
        <v>139</v>
      </c>
      <c r="CC10" s="54">
        <v>125</v>
      </c>
      <c r="CD10" s="53"/>
      <c r="CE10" s="50"/>
      <c r="CF10" s="50" t="e">
        <f t="shared" si="16"/>
        <v>#DIV/0!</v>
      </c>
      <c r="CG10" s="50"/>
      <c r="CH10" s="51"/>
      <c r="CI10" s="37"/>
      <c r="CJ10" s="53">
        <v>20</v>
      </c>
      <c r="CK10" s="50">
        <v>27557</v>
      </c>
      <c r="CL10" s="50">
        <f t="shared" si="17"/>
        <v>1378</v>
      </c>
      <c r="CM10" s="50">
        <v>1494</v>
      </c>
      <c r="CN10" s="51">
        <v>1296</v>
      </c>
    </row>
    <row r="11" spans="1:92" s="40" customFormat="1" ht="19.5" customHeight="1" thickBot="1">
      <c r="A11" s="26" t="s">
        <v>29</v>
      </c>
      <c r="B11" s="27">
        <f>SUM(B5:B10)</f>
        <v>95</v>
      </c>
      <c r="C11" s="28">
        <f>SUM(C5:C10)</f>
        <v>15241</v>
      </c>
      <c r="D11" s="28">
        <f t="shared" si="0"/>
        <v>160</v>
      </c>
      <c r="E11" s="28">
        <f>MAX(E5:E10)</f>
        <v>298</v>
      </c>
      <c r="F11" s="29">
        <f>MIN(F5:F10)</f>
        <v>98</v>
      </c>
      <c r="G11" s="27">
        <f>SUM(G5:G10)</f>
        <v>99</v>
      </c>
      <c r="H11" s="28">
        <f>SUM(H5:H10)</f>
        <v>215440</v>
      </c>
      <c r="I11" s="28">
        <f t="shared" si="1"/>
        <v>2176</v>
      </c>
      <c r="J11" s="28">
        <f>MAX(J5:J10)</f>
        <v>3200</v>
      </c>
      <c r="K11" s="29">
        <f>MIN(K5:K10)</f>
        <v>1780</v>
      </c>
      <c r="L11" s="27">
        <f>SUM(L5:L10)</f>
        <v>96</v>
      </c>
      <c r="M11" s="28">
        <f>SUM(M5:M10)</f>
        <v>28107</v>
      </c>
      <c r="N11" s="28">
        <f t="shared" si="2"/>
        <v>293</v>
      </c>
      <c r="O11" s="28">
        <f>MAX(O5:O10)</f>
        <v>449</v>
      </c>
      <c r="P11" s="29">
        <f>MIN(P5:P10)</f>
        <v>155</v>
      </c>
      <c r="Q11" s="27">
        <f>SUM(Q5:Q10)</f>
        <v>99</v>
      </c>
      <c r="R11" s="28">
        <f>SUM(R5:R10)</f>
        <v>23316</v>
      </c>
      <c r="S11" s="28">
        <f t="shared" si="3"/>
        <v>236</v>
      </c>
      <c r="T11" s="28">
        <f>MAX(T5:T10)</f>
        <v>298</v>
      </c>
      <c r="U11" s="29">
        <f>MIN(U5:U10)</f>
        <v>158</v>
      </c>
      <c r="V11" s="27">
        <f>SUM(V5:V10)</f>
        <v>102</v>
      </c>
      <c r="W11" s="28">
        <f>SUM(W5:W10)</f>
        <v>18963</v>
      </c>
      <c r="X11" s="28">
        <f t="shared" si="4"/>
        <v>186</v>
      </c>
      <c r="Y11" s="28">
        <f>MAX(Y5:Y10)</f>
        <v>235</v>
      </c>
      <c r="Z11" s="29">
        <f>MIN(Z5:Z10)</f>
        <v>100</v>
      </c>
      <c r="AA11" s="27">
        <f>SUM(AA5:AA10)</f>
        <v>105</v>
      </c>
      <c r="AB11" s="28">
        <f>SUM(AB5:AB10)</f>
        <v>26814</v>
      </c>
      <c r="AC11" s="28">
        <f t="shared" si="5"/>
        <v>255</v>
      </c>
      <c r="AD11" s="28">
        <f>MAX(AD5:AD10)</f>
        <v>449</v>
      </c>
      <c r="AE11" s="29">
        <f>MIN(AE5:AE10)</f>
        <v>138</v>
      </c>
      <c r="AF11" s="27">
        <f>SUM(AF5:AF10)</f>
        <v>82</v>
      </c>
      <c r="AG11" s="28">
        <f>SUM(AG5:AG10)</f>
        <v>28821</v>
      </c>
      <c r="AH11" s="28">
        <f t="shared" si="6"/>
        <v>351</v>
      </c>
      <c r="AI11" s="28">
        <f>MAX(AI5:AI10)</f>
        <v>522</v>
      </c>
      <c r="AJ11" s="29">
        <f>MIN(AJ5:AJ10)</f>
        <v>228</v>
      </c>
      <c r="AK11" s="27">
        <f>SUM(AK5:AK10)</f>
        <v>103</v>
      </c>
      <c r="AL11" s="28">
        <f>SUM(AL5:AL10)</f>
        <v>25187</v>
      </c>
      <c r="AM11" s="28">
        <f t="shared" si="7"/>
        <v>245</v>
      </c>
      <c r="AN11" s="28">
        <f>MAX(AN5:AN10)</f>
        <v>365</v>
      </c>
      <c r="AO11" s="29">
        <f>MIN(AO5:AO10)</f>
        <v>148</v>
      </c>
      <c r="AP11" s="27">
        <f>SUM(AP5:AP10)</f>
        <v>93</v>
      </c>
      <c r="AQ11" s="28">
        <f>SUM(AQ5:AQ10)</f>
        <v>16879</v>
      </c>
      <c r="AR11" s="28">
        <f t="shared" si="8"/>
        <v>181</v>
      </c>
      <c r="AS11" s="28">
        <f>MAX(AS5:AS10)</f>
        <v>263</v>
      </c>
      <c r="AT11" s="29">
        <f>MIN(AT5:AT10)</f>
        <v>128</v>
      </c>
      <c r="AU11" s="27">
        <f>SUM(AU5:AU10)</f>
        <v>88</v>
      </c>
      <c r="AV11" s="28">
        <f>SUM(AV5:AV10)</f>
        <v>13629</v>
      </c>
      <c r="AW11" s="28">
        <f t="shared" si="9"/>
        <v>155</v>
      </c>
      <c r="AX11" s="28">
        <f>MAX(AX5:AX10)</f>
        <v>398</v>
      </c>
      <c r="AY11" s="29">
        <f>MIN(AY5:AY10)</f>
        <v>88</v>
      </c>
      <c r="AZ11" s="27">
        <f>SUM(AZ5:AZ10)</f>
        <v>104</v>
      </c>
      <c r="BA11" s="28">
        <f>SUM(BA5:BA10)</f>
        <v>19629</v>
      </c>
      <c r="BB11" s="28">
        <f t="shared" si="10"/>
        <v>189</v>
      </c>
      <c r="BC11" s="28">
        <f>MAX(BC5:BC10)</f>
        <v>270</v>
      </c>
      <c r="BD11" s="29">
        <f>MIN(BD5:BD10)</f>
        <v>138</v>
      </c>
      <c r="BE11" s="27">
        <f>SUM(BE5:BE10)</f>
        <v>96</v>
      </c>
      <c r="BF11" s="28">
        <f>SUM(BF5:BF10)</f>
        <v>18592</v>
      </c>
      <c r="BG11" s="28">
        <f t="shared" si="11"/>
        <v>194</v>
      </c>
      <c r="BH11" s="28">
        <f>MAX(BH5:BH10)</f>
        <v>230</v>
      </c>
      <c r="BI11" s="29">
        <f>MIN(BI5:BI10)</f>
        <v>88</v>
      </c>
      <c r="BJ11" s="27">
        <f>SUM(BJ5:BJ10)</f>
        <v>99</v>
      </c>
      <c r="BK11" s="28">
        <f>SUM(BK5:BK10)</f>
        <v>16955</v>
      </c>
      <c r="BL11" s="28">
        <f t="shared" si="12"/>
        <v>171</v>
      </c>
      <c r="BM11" s="28">
        <f>MAX(BM5:BM10)</f>
        <v>248</v>
      </c>
      <c r="BN11" s="29">
        <f>MIN(BN5:BN10)</f>
        <v>60</v>
      </c>
      <c r="BO11" s="27">
        <f>SUM(BO5:BO10)</f>
        <v>101</v>
      </c>
      <c r="BP11" s="28">
        <f>SUM(BP5:BP10)</f>
        <v>36518</v>
      </c>
      <c r="BQ11" s="28">
        <f t="shared" si="13"/>
        <v>362</v>
      </c>
      <c r="BR11" s="28">
        <f>MAX(BR5:BR10)</f>
        <v>523</v>
      </c>
      <c r="BS11" s="29">
        <f>MIN(BS5:BS10)</f>
        <v>207</v>
      </c>
      <c r="BT11" s="27">
        <f>SUM(BT5:BT10)</f>
        <v>90</v>
      </c>
      <c r="BU11" s="28">
        <f>SUM(BU5:BU10)</f>
        <v>30383</v>
      </c>
      <c r="BV11" s="28">
        <f t="shared" si="14"/>
        <v>338</v>
      </c>
      <c r="BW11" s="28">
        <f>MAX(BW5:BW10)</f>
        <v>525</v>
      </c>
      <c r="BX11" s="29">
        <f>MIN(BX5:BX10)</f>
        <v>198</v>
      </c>
      <c r="BY11" s="27">
        <f>SUM(BY5:BY10)</f>
        <v>96</v>
      </c>
      <c r="BZ11" s="28">
        <f>SUM(BZ5:BZ10)</f>
        <v>12492</v>
      </c>
      <c r="CA11" s="28">
        <f t="shared" si="15"/>
        <v>130</v>
      </c>
      <c r="CB11" s="28">
        <f>MAX(CB5:CB10)</f>
        <v>147</v>
      </c>
      <c r="CC11" s="29">
        <f>MIN(CC5:CC10)</f>
        <v>116</v>
      </c>
      <c r="CD11" s="27">
        <f>SUM(CD5:CD10)</f>
        <v>0</v>
      </c>
      <c r="CE11" s="28">
        <f>SUM(CE5:CE10)</f>
        <v>0</v>
      </c>
      <c r="CF11" s="28" t="e">
        <f t="shared" si="16"/>
        <v>#DIV/0!</v>
      </c>
      <c r="CG11" s="28">
        <f>MAX(CG5:CG10)</f>
        <v>0</v>
      </c>
      <c r="CH11" s="29">
        <f>MIN(CH5:CH10)</f>
        <v>0</v>
      </c>
      <c r="CI11" s="37"/>
      <c r="CJ11" s="27">
        <f>SUM(CJ5:CJ10)</f>
        <v>97</v>
      </c>
      <c r="CK11" s="28">
        <f>SUM(CK5:CK10)</f>
        <v>131127</v>
      </c>
      <c r="CL11" s="28">
        <f t="shared" si="17"/>
        <v>1352</v>
      </c>
      <c r="CM11" s="28">
        <f>MAX(CM5:CM10)</f>
        <v>1620</v>
      </c>
      <c r="CN11" s="29">
        <f>MIN(CN5:CN10)</f>
        <v>1169</v>
      </c>
    </row>
    <row r="12" spans="1:92" s="55" customFormat="1" ht="19.5" customHeight="1">
      <c r="A12" s="52" t="s">
        <v>30</v>
      </c>
      <c r="B12" s="53">
        <v>35</v>
      </c>
      <c r="C12" s="50">
        <v>5615</v>
      </c>
      <c r="D12" s="50">
        <f t="shared" si="0"/>
        <v>160</v>
      </c>
      <c r="E12" s="50">
        <v>179</v>
      </c>
      <c r="F12" s="54">
        <v>119</v>
      </c>
      <c r="G12" s="53">
        <v>39</v>
      </c>
      <c r="H12" s="50">
        <v>82901</v>
      </c>
      <c r="I12" s="50">
        <f t="shared" si="1"/>
        <v>2126</v>
      </c>
      <c r="J12" s="50">
        <v>2982</v>
      </c>
      <c r="K12" s="54">
        <v>1780</v>
      </c>
      <c r="L12" s="53">
        <v>38</v>
      </c>
      <c r="M12" s="50">
        <v>10850</v>
      </c>
      <c r="N12" s="50">
        <f t="shared" si="2"/>
        <v>286</v>
      </c>
      <c r="O12" s="50">
        <v>449</v>
      </c>
      <c r="P12" s="54">
        <v>198</v>
      </c>
      <c r="Q12" s="53">
        <v>37</v>
      </c>
      <c r="R12" s="50">
        <v>8193</v>
      </c>
      <c r="S12" s="50">
        <f t="shared" si="3"/>
        <v>221</v>
      </c>
      <c r="T12" s="50">
        <v>355</v>
      </c>
      <c r="U12" s="54">
        <v>148</v>
      </c>
      <c r="V12" s="53">
        <v>43</v>
      </c>
      <c r="W12" s="50">
        <v>7950</v>
      </c>
      <c r="X12" s="50">
        <f t="shared" si="4"/>
        <v>185</v>
      </c>
      <c r="Y12" s="50">
        <v>228</v>
      </c>
      <c r="Z12" s="54">
        <v>128</v>
      </c>
      <c r="AA12" s="53">
        <v>38</v>
      </c>
      <c r="AB12" s="50">
        <v>9759</v>
      </c>
      <c r="AC12" s="50">
        <f t="shared" si="5"/>
        <v>257</v>
      </c>
      <c r="AD12" s="50">
        <v>439</v>
      </c>
      <c r="AE12" s="54">
        <v>178</v>
      </c>
      <c r="AF12" s="53">
        <v>33</v>
      </c>
      <c r="AG12" s="50">
        <v>10719</v>
      </c>
      <c r="AH12" s="50">
        <f t="shared" si="6"/>
        <v>325</v>
      </c>
      <c r="AI12" s="50">
        <v>417</v>
      </c>
      <c r="AJ12" s="54">
        <v>248</v>
      </c>
      <c r="AK12" s="53">
        <v>36</v>
      </c>
      <c r="AL12" s="50">
        <v>8377</v>
      </c>
      <c r="AM12" s="50">
        <f t="shared" si="7"/>
        <v>233</v>
      </c>
      <c r="AN12" s="50">
        <v>331</v>
      </c>
      <c r="AO12" s="54">
        <v>188</v>
      </c>
      <c r="AP12" s="53">
        <v>36</v>
      </c>
      <c r="AQ12" s="50">
        <v>6053</v>
      </c>
      <c r="AR12" s="50">
        <f t="shared" si="8"/>
        <v>168</v>
      </c>
      <c r="AS12" s="50">
        <v>268</v>
      </c>
      <c r="AT12" s="54">
        <v>138</v>
      </c>
      <c r="AU12" s="53">
        <v>33</v>
      </c>
      <c r="AV12" s="50">
        <v>5142</v>
      </c>
      <c r="AW12" s="50">
        <f t="shared" si="9"/>
        <v>156</v>
      </c>
      <c r="AX12" s="50">
        <v>208</v>
      </c>
      <c r="AY12" s="54">
        <v>88</v>
      </c>
      <c r="AZ12" s="53">
        <v>36</v>
      </c>
      <c r="BA12" s="50">
        <v>6100</v>
      </c>
      <c r="BB12" s="50">
        <f t="shared" si="10"/>
        <v>169</v>
      </c>
      <c r="BC12" s="50">
        <v>218</v>
      </c>
      <c r="BD12" s="54">
        <v>145</v>
      </c>
      <c r="BE12" s="53">
        <v>34</v>
      </c>
      <c r="BF12" s="50">
        <v>6565</v>
      </c>
      <c r="BG12" s="50">
        <f t="shared" si="11"/>
        <v>193</v>
      </c>
      <c r="BH12" s="50">
        <v>238</v>
      </c>
      <c r="BI12" s="54">
        <v>148</v>
      </c>
      <c r="BJ12" s="53">
        <v>33</v>
      </c>
      <c r="BK12" s="50">
        <v>5718</v>
      </c>
      <c r="BL12" s="50">
        <f t="shared" si="12"/>
        <v>173</v>
      </c>
      <c r="BM12" s="50">
        <v>210</v>
      </c>
      <c r="BN12" s="54">
        <v>128</v>
      </c>
      <c r="BO12" s="53">
        <v>37</v>
      </c>
      <c r="BP12" s="50">
        <v>13264</v>
      </c>
      <c r="BQ12" s="50">
        <f t="shared" si="13"/>
        <v>358</v>
      </c>
      <c r="BR12" s="50">
        <v>498</v>
      </c>
      <c r="BS12" s="54">
        <v>245</v>
      </c>
      <c r="BT12" s="53">
        <v>33</v>
      </c>
      <c r="BU12" s="50">
        <v>10441</v>
      </c>
      <c r="BV12" s="50">
        <f t="shared" si="14"/>
        <v>316</v>
      </c>
      <c r="BW12" s="50">
        <v>498</v>
      </c>
      <c r="BX12" s="54">
        <v>198</v>
      </c>
      <c r="BY12" s="53">
        <v>39</v>
      </c>
      <c r="BZ12" s="50">
        <v>4929</v>
      </c>
      <c r="CA12" s="50">
        <f t="shared" si="15"/>
        <v>126</v>
      </c>
      <c r="CB12" s="50">
        <v>135</v>
      </c>
      <c r="CC12" s="54">
        <v>118</v>
      </c>
      <c r="CD12" s="53"/>
      <c r="CE12" s="50"/>
      <c r="CF12" s="50" t="e">
        <f t="shared" si="16"/>
        <v>#DIV/0!</v>
      </c>
      <c r="CG12" s="50"/>
      <c r="CH12" s="72"/>
      <c r="CI12" s="37"/>
      <c r="CJ12" s="53">
        <v>39</v>
      </c>
      <c r="CK12" s="50">
        <v>51790</v>
      </c>
      <c r="CL12" s="50">
        <f t="shared" si="17"/>
        <v>1328</v>
      </c>
      <c r="CM12" s="50">
        <v>1568</v>
      </c>
      <c r="CN12" s="72">
        <v>1152</v>
      </c>
    </row>
    <row r="13" spans="1:92" s="55" customFormat="1" ht="19.5" customHeight="1">
      <c r="A13" s="52" t="s">
        <v>31</v>
      </c>
      <c r="B13" s="53">
        <v>17</v>
      </c>
      <c r="C13" s="50">
        <v>2749</v>
      </c>
      <c r="D13" s="50">
        <f t="shared" si="0"/>
        <v>162</v>
      </c>
      <c r="E13" s="50">
        <v>210</v>
      </c>
      <c r="F13" s="54">
        <v>124</v>
      </c>
      <c r="G13" s="53">
        <v>15</v>
      </c>
      <c r="H13" s="50">
        <v>30580</v>
      </c>
      <c r="I13" s="50">
        <f t="shared" si="1"/>
        <v>2039</v>
      </c>
      <c r="J13" s="50">
        <v>2420</v>
      </c>
      <c r="K13" s="54">
        <v>1780</v>
      </c>
      <c r="L13" s="53">
        <v>17</v>
      </c>
      <c r="M13" s="50">
        <v>5487</v>
      </c>
      <c r="N13" s="50">
        <f t="shared" si="2"/>
        <v>323</v>
      </c>
      <c r="O13" s="50">
        <v>498</v>
      </c>
      <c r="P13" s="54">
        <v>198</v>
      </c>
      <c r="Q13" s="53">
        <v>16</v>
      </c>
      <c r="R13" s="50">
        <v>3247</v>
      </c>
      <c r="S13" s="50">
        <f t="shared" si="3"/>
        <v>203</v>
      </c>
      <c r="T13" s="50">
        <v>248</v>
      </c>
      <c r="U13" s="54">
        <v>149</v>
      </c>
      <c r="V13" s="53">
        <v>19</v>
      </c>
      <c r="W13" s="50">
        <v>3611</v>
      </c>
      <c r="X13" s="50">
        <f t="shared" si="4"/>
        <v>190</v>
      </c>
      <c r="Y13" s="50">
        <v>288</v>
      </c>
      <c r="Z13" s="54">
        <v>148</v>
      </c>
      <c r="AA13" s="53">
        <v>19</v>
      </c>
      <c r="AB13" s="50">
        <v>4474</v>
      </c>
      <c r="AC13" s="50">
        <f t="shared" si="5"/>
        <v>235</v>
      </c>
      <c r="AD13" s="50">
        <v>344</v>
      </c>
      <c r="AE13" s="54">
        <v>148</v>
      </c>
      <c r="AF13" s="53">
        <v>18</v>
      </c>
      <c r="AG13" s="50">
        <v>5903</v>
      </c>
      <c r="AH13" s="50">
        <f t="shared" si="6"/>
        <v>328</v>
      </c>
      <c r="AI13" s="50">
        <v>398</v>
      </c>
      <c r="AJ13" s="54">
        <v>278</v>
      </c>
      <c r="AK13" s="53">
        <v>19</v>
      </c>
      <c r="AL13" s="50">
        <v>4644</v>
      </c>
      <c r="AM13" s="50">
        <f t="shared" si="7"/>
        <v>244</v>
      </c>
      <c r="AN13" s="50">
        <v>398</v>
      </c>
      <c r="AO13" s="54">
        <v>158</v>
      </c>
      <c r="AP13" s="53">
        <v>16</v>
      </c>
      <c r="AQ13" s="50">
        <v>2699</v>
      </c>
      <c r="AR13" s="50">
        <f t="shared" si="8"/>
        <v>169</v>
      </c>
      <c r="AS13" s="50">
        <v>208</v>
      </c>
      <c r="AT13" s="54">
        <v>148</v>
      </c>
      <c r="AU13" s="53">
        <v>15</v>
      </c>
      <c r="AV13" s="50">
        <v>2381</v>
      </c>
      <c r="AW13" s="50">
        <f t="shared" si="9"/>
        <v>159</v>
      </c>
      <c r="AX13" s="50">
        <v>208</v>
      </c>
      <c r="AY13" s="54">
        <v>98</v>
      </c>
      <c r="AZ13" s="53">
        <v>18</v>
      </c>
      <c r="BA13" s="50">
        <v>3258</v>
      </c>
      <c r="BB13" s="50">
        <f t="shared" si="10"/>
        <v>181</v>
      </c>
      <c r="BC13" s="50">
        <v>294</v>
      </c>
      <c r="BD13" s="54">
        <v>139</v>
      </c>
      <c r="BE13" s="53">
        <v>16</v>
      </c>
      <c r="BF13" s="50">
        <v>2929</v>
      </c>
      <c r="BG13" s="50">
        <f t="shared" si="11"/>
        <v>183</v>
      </c>
      <c r="BH13" s="50">
        <v>228</v>
      </c>
      <c r="BI13" s="54">
        <v>148</v>
      </c>
      <c r="BJ13" s="53">
        <v>15</v>
      </c>
      <c r="BK13" s="50">
        <v>2497</v>
      </c>
      <c r="BL13" s="50">
        <f t="shared" si="12"/>
        <v>166</v>
      </c>
      <c r="BM13" s="50">
        <v>207</v>
      </c>
      <c r="BN13" s="54">
        <v>128</v>
      </c>
      <c r="BO13" s="53">
        <v>15</v>
      </c>
      <c r="BP13" s="50">
        <v>5575</v>
      </c>
      <c r="BQ13" s="50">
        <f t="shared" si="13"/>
        <v>372</v>
      </c>
      <c r="BR13" s="50">
        <v>505</v>
      </c>
      <c r="BS13" s="54">
        <v>298</v>
      </c>
      <c r="BT13" s="53">
        <v>14</v>
      </c>
      <c r="BU13" s="50">
        <v>4363</v>
      </c>
      <c r="BV13" s="50">
        <f t="shared" si="14"/>
        <v>312</v>
      </c>
      <c r="BW13" s="50">
        <v>418</v>
      </c>
      <c r="BX13" s="54">
        <v>145</v>
      </c>
      <c r="BY13" s="53">
        <v>19</v>
      </c>
      <c r="BZ13" s="50">
        <v>2398</v>
      </c>
      <c r="CA13" s="50">
        <f t="shared" si="15"/>
        <v>126</v>
      </c>
      <c r="CB13" s="50">
        <v>134</v>
      </c>
      <c r="CC13" s="54">
        <v>117</v>
      </c>
      <c r="CD13" s="53"/>
      <c r="CE13" s="50"/>
      <c r="CF13" s="50" t="e">
        <f t="shared" si="16"/>
        <v>#DIV/0!</v>
      </c>
      <c r="CG13" s="50"/>
      <c r="CH13" s="51"/>
      <c r="CI13" s="37"/>
      <c r="CJ13" s="53">
        <v>19</v>
      </c>
      <c r="CK13" s="50">
        <v>25187</v>
      </c>
      <c r="CL13" s="50">
        <f t="shared" si="17"/>
        <v>1326</v>
      </c>
      <c r="CM13" s="50">
        <v>1479</v>
      </c>
      <c r="CN13" s="51">
        <v>1206</v>
      </c>
    </row>
    <row r="14" spans="1:92" s="55" customFormat="1" ht="19.5" customHeight="1">
      <c r="A14" s="52" t="s">
        <v>32</v>
      </c>
      <c r="B14" s="53">
        <v>14</v>
      </c>
      <c r="C14" s="50">
        <v>2241</v>
      </c>
      <c r="D14" s="50">
        <f t="shared" si="0"/>
        <v>160</v>
      </c>
      <c r="E14" s="50">
        <v>179</v>
      </c>
      <c r="F14" s="54">
        <v>128</v>
      </c>
      <c r="G14" s="53">
        <v>14</v>
      </c>
      <c r="H14" s="50">
        <v>31420</v>
      </c>
      <c r="I14" s="50">
        <f t="shared" si="1"/>
        <v>2244</v>
      </c>
      <c r="J14" s="50">
        <v>2980</v>
      </c>
      <c r="K14" s="54">
        <v>1780</v>
      </c>
      <c r="L14" s="53">
        <v>14</v>
      </c>
      <c r="M14" s="50">
        <v>4063</v>
      </c>
      <c r="N14" s="50">
        <f t="shared" si="2"/>
        <v>290</v>
      </c>
      <c r="O14" s="50">
        <v>418</v>
      </c>
      <c r="P14" s="54">
        <v>198</v>
      </c>
      <c r="Q14" s="53">
        <v>14</v>
      </c>
      <c r="R14" s="50">
        <v>3080</v>
      </c>
      <c r="S14" s="50">
        <f t="shared" si="3"/>
        <v>220</v>
      </c>
      <c r="T14" s="50">
        <v>281</v>
      </c>
      <c r="U14" s="54">
        <v>149</v>
      </c>
      <c r="V14" s="53">
        <v>14</v>
      </c>
      <c r="W14" s="50">
        <v>2633</v>
      </c>
      <c r="X14" s="50">
        <f t="shared" si="4"/>
        <v>188</v>
      </c>
      <c r="Y14" s="50">
        <v>218</v>
      </c>
      <c r="Z14" s="54">
        <v>158</v>
      </c>
      <c r="AA14" s="53">
        <v>14</v>
      </c>
      <c r="AB14" s="50">
        <v>3642</v>
      </c>
      <c r="AC14" s="50">
        <f t="shared" si="5"/>
        <v>260</v>
      </c>
      <c r="AD14" s="50">
        <v>448</v>
      </c>
      <c r="AE14" s="54">
        <v>189</v>
      </c>
      <c r="AF14" s="53">
        <v>12</v>
      </c>
      <c r="AG14" s="50">
        <v>4197</v>
      </c>
      <c r="AH14" s="50">
        <f t="shared" si="6"/>
        <v>350</v>
      </c>
      <c r="AI14" s="50">
        <v>498</v>
      </c>
      <c r="AJ14" s="54">
        <v>278</v>
      </c>
      <c r="AK14" s="53">
        <v>14</v>
      </c>
      <c r="AL14" s="50">
        <v>3573</v>
      </c>
      <c r="AM14" s="50">
        <f t="shared" si="7"/>
        <v>255</v>
      </c>
      <c r="AN14" s="50">
        <v>298</v>
      </c>
      <c r="AO14" s="54">
        <v>198</v>
      </c>
      <c r="AP14" s="53">
        <v>14</v>
      </c>
      <c r="AQ14" s="50">
        <v>2496</v>
      </c>
      <c r="AR14" s="50">
        <f t="shared" si="8"/>
        <v>178</v>
      </c>
      <c r="AS14" s="50">
        <v>208</v>
      </c>
      <c r="AT14" s="54">
        <v>155</v>
      </c>
      <c r="AU14" s="53">
        <v>11</v>
      </c>
      <c r="AV14" s="50">
        <v>1714</v>
      </c>
      <c r="AW14" s="50">
        <f t="shared" si="9"/>
        <v>156</v>
      </c>
      <c r="AX14" s="50">
        <v>208</v>
      </c>
      <c r="AY14" s="54">
        <v>98</v>
      </c>
      <c r="AZ14" s="53">
        <v>14</v>
      </c>
      <c r="BA14" s="50">
        <v>2346</v>
      </c>
      <c r="BB14" s="50">
        <f t="shared" si="10"/>
        <v>168</v>
      </c>
      <c r="BC14" s="50">
        <v>188</v>
      </c>
      <c r="BD14" s="54">
        <v>148</v>
      </c>
      <c r="BE14" s="53">
        <v>14</v>
      </c>
      <c r="BF14" s="50">
        <v>2709</v>
      </c>
      <c r="BG14" s="50">
        <f t="shared" si="11"/>
        <v>194</v>
      </c>
      <c r="BH14" s="50">
        <v>238</v>
      </c>
      <c r="BI14" s="54">
        <v>168</v>
      </c>
      <c r="BJ14" s="53">
        <v>11</v>
      </c>
      <c r="BK14" s="50">
        <v>1873</v>
      </c>
      <c r="BL14" s="50">
        <f t="shared" si="12"/>
        <v>170</v>
      </c>
      <c r="BM14" s="50">
        <v>199</v>
      </c>
      <c r="BN14" s="54">
        <v>127</v>
      </c>
      <c r="BO14" s="53">
        <v>12</v>
      </c>
      <c r="BP14" s="50">
        <v>4485</v>
      </c>
      <c r="BQ14" s="50">
        <f t="shared" si="13"/>
        <v>374</v>
      </c>
      <c r="BR14" s="50">
        <v>398</v>
      </c>
      <c r="BS14" s="54">
        <v>327</v>
      </c>
      <c r="BT14" s="53">
        <v>12</v>
      </c>
      <c r="BU14" s="50">
        <v>3845</v>
      </c>
      <c r="BV14" s="50">
        <f t="shared" si="14"/>
        <v>320</v>
      </c>
      <c r="BW14" s="50">
        <v>398</v>
      </c>
      <c r="BX14" s="54">
        <v>247</v>
      </c>
      <c r="BY14" s="53">
        <v>18</v>
      </c>
      <c r="BZ14" s="50">
        <v>2221</v>
      </c>
      <c r="CA14" s="50">
        <f t="shared" si="15"/>
        <v>123</v>
      </c>
      <c r="CB14" s="50">
        <v>133</v>
      </c>
      <c r="CC14" s="54">
        <v>117</v>
      </c>
      <c r="CD14" s="53"/>
      <c r="CE14" s="50"/>
      <c r="CF14" s="50" t="e">
        <f t="shared" si="16"/>
        <v>#DIV/0!</v>
      </c>
      <c r="CG14" s="50"/>
      <c r="CH14" s="51"/>
      <c r="CI14" s="37"/>
      <c r="CJ14" s="53">
        <v>16</v>
      </c>
      <c r="CK14" s="50">
        <v>21253</v>
      </c>
      <c r="CL14" s="50">
        <f t="shared" si="17"/>
        <v>1328</v>
      </c>
      <c r="CM14" s="50">
        <v>1728</v>
      </c>
      <c r="CN14" s="51">
        <v>1224</v>
      </c>
    </row>
    <row r="15" spans="1:92" s="55" customFormat="1" ht="19.5" customHeight="1">
      <c r="A15" s="52" t="s">
        <v>33</v>
      </c>
      <c r="B15" s="53">
        <v>13</v>
      </c>
      <c r="C15" s="50">
        <v>1956</v>
      </c>
      <c r="D15" s="50">
        <f t="shared" si="0"/>
        <v>150</v>
      </c>
      <c r="E15" s="50">
        <v>178</v>
      </c>
      <c r="F15" s="54">
        <v>128</v>
      </c>
      <c r="G15" s="53">
        <v>14</v>
      </c>
      <c r="H15" s="50">
        <v>29630</v>
      </c>
      <c r="I15" s="50">
        <f t="shared" si="1"/>
        <v>2116</v>
      </c>
      <c r="J15" s="50">
        <v>2380</v>
      </c>
      <c r="K15" s="54">
        <v>1780</v>
      </c>
      <c r="L15" s="53">
        <v>14</v>
      </c>
      <c r="M15" s="50">
        <v>3894</v>
      </c>
      <c r="N15" s="50">
        <f t="shared" si="2"/>
        <v>278</v>
      </c>
      <c r="O15" s="50">
        <v>468</v>
      </c>
      <c r="P15" s="54">
        <v>168</v>
      </c>
      <c r="Q15" s="53">
        <v>15</v>
      </c>
      <c r="R15" s="50">
        <v>3087</v>
      </c>
      <c r="S15" s="50">
        <f t="shared" si="3"/>
        <v>206</v>
      </c>
      <c r="T15" s="50">
        <v>275</v>
      </c>
      <c r="U15" s="54">
        <v>168</v>
      </c>
      <c r="V15" s="53">
        <v>15</v>
      </c>
      <c r="W15" s="50">
        <v>2970</v>
      </c>
      <c r="X15" s="50">
        <f t="shared" si="4"/>
        <v>198</v>
      </c>
      <c r="Y15" s="50">
        <v>278</v>
      </c>
      <c r="Z15" s="54">
        <v>158</v>
      </c>
      <c r="AA15" s="53">
        <v>14</v>
      </c>
      <c r="AB15" s="50">
        <v>3174</v>
      </c>
      <c r="AC15" s="50">
        <f t="shared" si="5"/>
        <v>227</v>
      </c>
      <c r="AD15" s="50">
        <v>360</v>
      </c>
      <c r="AE15" s="54">
        <v>198</v>
      </c>
      <c r="AF15" s="53">
        <v>13</v>
      </c>
      <c r="AG15" s="50">
        <v>3997</v>
      </c>
      <c r="AH15" s="50">
        <f t="shared" si="6"/>
        <v>307</v>
      </c>
      <c r="AI15" s="50">
        <v>378</v>
      </c>
      <c r="AJ15" s="54">
        <v>258</v>
      </c>
      <c r="AK15" s="53">
        <v>15</v>
      </c>
      <c r="AL15" s="50">
        <v>3547</v>
      </c>
      <c r="AM15" s="50">
        <f t="shared" si="7"/>
        <v>236</v>
      </c>
      <c r="AN15" s="50">
        <v>368</v>
      </c>
      <c r="AO15" s="54">
        <v>195</v>
      </c>
      <c r="AP15" s="53">
        <v>14</v>
      </c>
      <c r="AQ15" s="50">
        <v>2222</v>
      </c>
      <c r="AR15" s="50">
        <f t="shared" si="8"/>
        <v>159</v>
      </c>
      <c r="AS15" s="50">
        <v>208</v>
      </c>
      <c r="AT15" s="54">
        <v>128</v>
      </c>
      <c r="AU15" s="53">
        <v>13</v>
      </c>
      <c r="AV15" s="50">
        <v>2059</v>
      </c>
      <c r="AW15" s="50">
        <f t="shared" si="9"/>
        <v>158</v>
      </c>
      <c r="AX15" s="50">
        <v>198</v>
      </c>
      <c r="AY15" s="54">
        <v>98</v>
      </c>
      <c r="AZ15" s="53">
        <v>15</v>
      </c>
      <c r="BA15" s="50">
        <v>2487</v>
      </c>
      <c r="BB15" s="50">
        <f t="shared" si="10"/>
        <v>166</v>
      </c>
      <c r="BC15" s="50">
        <v>198</v>
      </c>
      <c r="BD15" s="54">
        <v>138</v>
      </c>
      <c r="BE15" s="53">
        <v>11</v>
      </c>
      <c r="BF15" s="50">
        <v>2108</v>
      </c>
      <c r="BG15" s="50">
        <f t="shared" si="11"/>
        <v>192</v>
      </c>
      <c r="BH15" s="50">
        <v>298</v>
      </c>
      <c r="BI15" s="54">
        <v>138</v>
      </c>
      <c r="BJ15" s="53">
        <v>12</v>
      </c>
      <c r="BK15" s="50">
        <v>2156</v>
      </c>
      <c r="BL15" s="50">
        <f t="shared" si="12"/>
        <v>180</v>
      </c>
      <c r="BM15" s="50">
        <v>208</v>
      </c>
      <c r="BN15" s="54">
        <v>148</v>
      </c>
      <c r="BO15" s="53">
        <v>13</v>
      </c>
      <c r="BP15" s="50">
        <v>4703</v>
      </c>
      <c r="BQ15" s="50">
        <f t="shared" si="13"/>
        <v>362</v>
      </c>
      <c r="BR15" s="50">
        <v>398</v>
      </c>
      <c r="BS15" s="54">
        <v>298</v>
      </c>
      <c r="BT15" s="53">
        <v>12</v>
      </c>
      <c r="BU15" s="50">
        <v>3756</v>
      </c>
      <c r="BV15" s="50">
        <f t="shared" si="14"/>
        <v>313</v>
      </c>
      <c r="BW15" s="50">
        <v>418</v>
      </c>
      <c r="BX15" s="54">
        <v>228</v>
      </c>
      <c r="BY15" s="53">
        <v>15</v>
      </c>
      <c r="BZ15" s="50">
        <v>1939</v>
      </c>
      <c r="CA15" s="50">
        <f t="shared" si="15"/>
        <v>129</v>
      </c>
      <c r="CB15" s="50">
        <v>134</v>
      </c>
      <c r="CC15" s="54">
        <v>122</v>
      </c>
      <c r="CD15" s="53"/>
      <c r="CE15" s="50"/>
      <c r="CF15" s="50" t="e">
        <f t="shared" si="16"/>
        <v>#DIV/0!</v>
      </c>
      <c r="CG15" s="50"/>
      <c r="CH15" s="51"/>
      <c r="CI15" s="37" t="s">
        <v>49</v>
      </c>
      <c r="CJ15" s="53">
        <v>15</v>
      </c>
      <c r="CK15" s="50">
        <v>20296</v>
      </c>
      <c r="CL15" s="50">
        <f t="shared" si="17"/>
        <v>1353</v>
      </c>
      <c r="CM15" s="50">
        <v>1512</v>
      </c>
      <c r="CN15" s="51">
        <v>1236</v>
      </c>
    </row>
    <row r="16" spans="1:92" s="40" customFormat="1" ht="19.5" customHeight="1" thickBot="1">
      <c r="A16" s="26" t="s">
        <v>34</v>
      </c>
      <c r="B16" s="27">
        <f>SUM(B12:B15)</f>
        <v>79</v>
      </c>
      <c r="C16" s="28">
        <f>SUM(C12:C15)</f>
        <v>12561</v>
      </c>
      <c r="D16" s="28">
        <f t="shared" si="0"/>
        <v>159</v>
      </c>
      <c r="E16" s="28">
        <f>MAX(E12:E15)</f>
        <v>210</v>
      </c>
      <c r="F16" s="29">
        <f>MIN(F12:F15)</f>
        <v>119</v>
      </c>
      <c r="G16" s="27">
        <f>SUM(G12:G15)</f>
        <v>82</v>
      </c>
      <c r="H16" s="28">
        <f>SUM(H12:H15)</f>
        <v>174531</v>
      </c>
      <c r="I16" s="28">
        <f t="shared" si="1"/>
        <v>2128</v>
      </c>
      <c r="J16" s="28">
        <f>MAX(J12:J15)</f>
        <v>2982</v>
      </c>
      <c r="K16" s="29">
        <f>MIN(K12:K15)</f>
        <v>1780</v>
      </c>
      <c r="L16" s="27">
        <f>SUM(L12:L15)</f>
        <v>83</v>
      </c>
      <c r="M16" s="28">
        <f>SUM(M12:M15)</f>
        <v>24294</v>
      </c>
      <c r="N16" s="28">
        <f t="shared" si="2"/>
        <v>293</v>
      </c>
      <c r="O16" s="28">
        <f>MAX(O12:O15)</f>
        <v>498</v>
      </c>
      <c r="P16" s="29">
        <f>MIN(P12:P15)</f>
        <v>168</v>
      </c>
      <c r="Q16" s="27">
        <f>SUM(Q12:Q15)</f>
        <v>82</v>
      </c>
      <c r="R16" s="28">
        <f>SUM(R12:R15)</f>
        <v>17607</v>
      </c>
      <c r="S16" s="28">
        <f t="shared" si="3"/>
        <v>215</v>
      </c>
      <c r="T16" s="28">
        <f>MAX(T12:T15)</f>
        <v>355</v>
      </c>
      <c r="U16" s="29">
        <f>MIN(U12:U15)</f>
        <v>148</v>
      </c>
      <c r="V16" s="27">
        <f>SUM(V12:V15)</f>
        <v>91</v>
      </c>
      <c r="W16" s="28">
        <f>SUM(W12:W15)</f>
        <v>17164</v>
      </c>
      <c r="X16" s="28">
        <f t="shared" si="4"/>
        <v>189</v>
      </c>
      <c r="Y16" s="28">
        <f>MAX(Y12:Y15)</f>
        <v>288</v>
      </c>
      <c r="Z16" s="29">
        <f>MIN(Z12:Z15)</f>
        <v>128</v>
      </c>
      <c r="AA16" s="27">
        <f>SUM(AA12:AA15)</f>
        <v>85</v>
      </c>
      <c r="AB16" s="28">
        <f>SUM(AB12:AB15)</f>
        <v>21049</v>
      </c>
      <c r="AC16" s="28">
        <f t="shared" si="5"/>
        <v>248</v>
      </c>
      <c r="AD16" s="28">
        <f>MAX(AD12:AD15)</f>
        <v>448</v>
      </c>
      <c r="AE16" s="29">
        <f>MIN(AE12:AE15)</f>
        <v>148</v>
      </c>
      <c r="AF16" s="27">
        <f>SUM(AF12:AF15)</f>
        <v>76</v>
      </c>
      <c r="AG16" s="28">
        <f>SUM(AG12:AG15)</f>
        <v>24816</v>
      </c>
      <c r="AH16" s="28">
        <f t="shared" si="6"/>
        <v>327</v>
      </c>
      <c r="AI16" s="28">
        <f>MAX(AI12:AI15)</f>
        <v>498</v>
      </c>
      <c r="AJ16" s="29">
        <f>MIN(AJ12:AJ15)</f>
        <v>248</v>
      </c>
      <c r="AK16" s="27">
        <f>SUM(AK12:AK15)</f>
        <v>84</v>
      </c>
      <c r="AL16" s="28">
        <f>SUM(AL12:AL15)</f>
        <v>20141</v>
      </c>
      <c r="AM16" s="28">
        <f t="shared" si="7"/>
        <v>240</v>
      </c>
      <c r="AN16" s="28">
        <f>MAX(AN12:AN15)</f>
        <v>398</v>
      </c>
      <c r="AO16" s="29">
        <f>MIN(AO12:AO15)</f>
        <v>158</v>
      </c>
      <c r="AP16" s="27">
        <f>SUM(AP12:AP15)</f>
        <v>80</v>
      </c>
      <c r="AQ16" s="28">
        <f>SUM(AQ12:AQ15)</f>
        <v>13470</v>
      </c>
      <c r="AR16" s="28">
        <f t="shared" si="8"/>
        <v>168</v>
      </c>
      <c r="AS16" s="28">
        <f>MAX(AS12:AS15)</f>
        <v>268</v>
      </c>
      <c r="AT16" s="29">
        <f>MIN(AT12:AT15)</f>
        <v>128</v>
      </c>
      <c r="AU16" s="27">
        <f>SUM(AU12:AU15)</f>
        <v>72</v>
      </c>
      <c r="AV16" s="28">
        <f>SUM(AV12:AV15)</f>
        <v>11296</v>
      </c>
      <c r="AW16" s="28">
        <f t="shared" si="9"/>
        <v>157</v>
      </c>
      <c r="AX16" s="28">
        <f>MAX(AX12:AX15)</f>
        <v>208</v>
      </c>
      <c r="AY16" s="29">
        <f>MIN(AY12:AY15)</f>
        <v>88</v>
      </c>
      <c r="AZ16" s="27">
        <f>SUM(AZ12:AZ15)</f>
        <v>83</v>
      </c>
      <c r="BA16" s="28">
        <f>SUM(BA12:BA15)</f>
        <v>14191</v>
      </c>
      <c r="BB16" s="28">
        <f t="shared" si="10"/>
        <v>171</v>
      </c>
      <c r="BC16" s="28">
        <f>MAX(BC12:BC15)</f>
        <v>294</v>
      </c>
      <c r="BD16" s="29">
        <f>MIN(BD12:BD15)</f>
        <v>138</v>
      </c>
      <c r="BE16" s="27">
        <f>SUM(BE12:BE15)</f>
        <v>75</v>
      </c>
      <c r="BF16" s="28">
        <f>SUM(BF12:BF15)</f>
        <v>14311</v>
      </c>
      <c r="BG16" s="28">
        <f t="shared" si="11"/>
        <v>191</v>
      </c>
      <c r="BH16" s="28">
        <f>MAX(BH12:BH15)</f>
        <v>298</v>
      </c>
      <c r="BI16" s="29">
        <f>MIN(BI12:BI15)</f>
        <v>138</v>
      </c>
      <c r="BJ16" s="27">
        <f>SUM(BJ12:BJ15)</f>
        <v>71</v>
      </c>
      <c r="BK16" s="28">
        <f>SUM(BK12:BK15)</f>
        <v>12244</v>
      </c>
      <c r="BL16" s="28">
        <f t="shared" si="12"/>
        <v>172</v>
      </c>
      <c r="BM16" s="28">
        <f>MAX(BM12:BM15)</f>
        <v>210</v>
      </c>
      <c r="BN16" s="29">
        <f>MIN(BN12:BN15)</f>
        <v>127</v>
      </c>
      <c r="BO16" s="27">
        <f>SUM(BO12:BO15)</f>
        <v>77</v>
      </c>
      <c r="BP16" s="28">
        <f>SUM(BP12:BP15)</f>
        <v>28027</v>
      </c>
      <c r="BQ16" s="28">
        <f t="shared" si="13"/>
        <v>364</v>
      </c>
      <c r="BR16" s="28">
        <f>MAX(BR12:BR15)</f>
        <v>505</v>
      </c>
      <c r="BS16" s="29">
        <f>MIN(BS12:BS15)</f>
        <v>245</v>
      </c>
      <c r="BT16" s="27">
        <f>SUM(BT12:BT15)</f>
        <v>71</v>
      </c>
      <c r="BU16" s="28">
        <f>SUM(BU12:BU15)</f>
        <v>22405</v>
      </c>
      <c r="BV16" s="28">
        <f t="shared" si="14"/>
        <v>316</v>
      </c>
      <c r="BW16" s="28">
        <f>MAX(BW12:BW15)</f>
        <v>498</v>
      </c>
      <c r="BX16" s="29">
        <f>MIN(BX12:BX15)</f>
        <v>145</v>
      </c>
      <c r="BY16" s="27">
        <f>SUM(BY12:BY15)</f>
        <v>91</v>
      </c>
      <c r="BZ16" s="28">
        <f>SUM(BZ12:BZ15)</f>
        <v>11487</v>
      </c>
      <c r="CA16" s="28">
        <f t="shared" si="15"/>
        <v>126</v>
      </c>
      <c r="CB16" s="28">
        <f>MAX(CB12:CB15)</f>
        <v>135</v>
      </c>
      <c r="CC16" s="29">
        <f>MIN(CC12:CC15)</f>
        <v>117</v>
      </c>
      <c r="CD16" s="27">
        <f>SUM(CD12:CD15)</f>
        <v>0</v>
      </c>
      <c r="CE16" s="28">
        <f>SUM(CE12:CE15)</f>
        <v>0</v>
      </c>
      <c r="CF16" s="28" t="e">
        <f t="shared" si="16"/>
        <v>#DIV/0!</v>
      </c>
      <c r="CG16" s="28">
        <f>MAX(CG12:CG15)</f>
        <v>0</v>
      </c>
      <c r="CH16" s="29">
        <f>MIN(CH12:CH15)</f>
        <v>0</v>
      </c>
      <c r="CI16" s="37"/>
      <c r="CJ16" s="27">
        <f>SUM(CJ12:CJ15)</f>
        <v>89</v>
      </c>
      <c r="CK16" s="28">
        <f>SUM(CK12:CK15)</f>
        <v>118526</v>
      </c>
      <c r="CL16" s="28">
        <f t="shared" si="17"/>
        <v>1332</v>
      </c>
      <c r="CM16" s="28">
        <f>MAX(CM12:CM15)</f>
        <v>1728</v>
      </c>
      <c r="CN16" s="29">
        <f>MIN(CN12:CN15)</f>
        <v>1152</v>
      </c>
    </row>
    <row r="17" spans="1:92" s="55" customFormat="1" ht="19.5" customHeight="1">
      <c r="A17" s="68" t="s">
        <v>35</v>
      </c>
      <c r="B17" s="69">
        <v>9</v>
      </c>
      <c r="C17" s="70">
        <v>1428</v>
      </c>
      <c r="D17" s="70">
        <f t="shared" si="0"/>
        <v>159</v>
      </c>
      <c r="E17" s="70">
        <v>178</v>
      </c>
      <c r="F17" s="71">
        <v>138</v>
      </c>
      <c r="G17" s="69">
        <v>10</v>
      </c>
      <c r="H17" s="70">
        <v>20840</v>
      </c>
      <c r="I17" s="70">
        <f t="shared" si="1"/>
        <v>2084</v>
      </c>
      <c r="J17" s="70">
        <v>2380</v>
      </c>
      <c r="K17" s="71">
        <v>1780</v>
      </c>
      <c r="L17" s="69">
        <v>10</v>
      </c>
      <c r="M17" s="70">
        <v>3040</v>
      </c>
      <c r="N17" s="70">
        <f t="shared" si="2"/>
        <v>304</v>
      </c>
      <c r="O17" s="70">
        <v>458</v>
      </c>
      <c r="P17" s="71">
        <v>198</v>
      </c>
      <c r="Q17" s="69">
        <v>9</v>
      </c>
      <c r="R17" s="70">
        <v>2015</v>
      </c>
      <c r="S17" s="70">
        <f t="shared" si="3"/>
        <v>224</v>
      </c>
      <c r="T17" s="70">
        <v>281</v>
      </c>
      <c r="U17" s="71">
        <v>198</v>
      </c>
      <c r="V17" s="69">
        <v>10</v>
      </c>
      <c r="W17" s="70">
        <v>1881</v>
      </c>
      <c r="X17" s="70">
        <f t="shared" si="4"/>
        <v>188</v>
      </c>
      <c r="Y17" s="70">
        <v>219</v>
      </c>
      <c r="Z17" s="71">
        <v>168</v>
      </c>
      <c r="AA17" s="69">
        <v>10</v>
      </c>
      <c r="AB17" s="70">
        <v>2449</v>
      </c>
      <c r="AC17" s="70">
        <f t="shared" si="5"/>
        <v>245</v>
      </c>
      <c r="AD17" s="70">
        <v>348</v>
      </c>
      <c r="AE17" s="71">
        <v>188</v>
      </c>
      <c r="AF17" s="69">
        <v>6</v>
      </c>
      <c r="AG17" s="70">
        <v>2145</v>
      </c>
      <c r="AH17" s="70">
        <f t="shared" si="6"/>
        <v>358</v>
      </c>
      <c r="AI17" s="70">
        <v>438</v>
      </c>
      <c r="AJ17" s="71">
        <v>298</v>
      </c>
      <c r="AK17" s="69">
        <v>10</v>
      </c>
      <c r="AL17" s="70">
        <v>2414</v>
      </c>
      <c r="AM17" s="70">
        <f t="shared" si="7"/>
        <v>241</v>
      </c>
      <c r="AN17" s="70">
        <v>312</v>
      </c>
      <c r="AO17" s="71">
        <v>198</v>
      </c>
      <c r="AP17" s="69">
        <v>10</v>
      </c>
      <c r="AQ17" s="70">
        <v>1719</v>
      </c>
      <c r="AR17" s="70">
        <f t="shared" si="8"/>
        <v>172</v>
      </c>
      <c r="AS17" s="70">
        <v>208</v>
      </c>
      <c r="AT17" s="71">
        <v>158</v>
      </c>
      <c r="AU17" s="69">
        <v>8</v>
      </c>
      <c r="AV17" s="70">
        <v>1160</v>
      </c>
      <c r="AW17" s="70">
        <f t="shared" si="9"/>
        <v>145</v>
      </c>
      <c r="AX17" s="70">
        <v>180</v>
      </c>
      <c r="AY17" s="71">
        <v>88</v>
      </c>
      <c r="AZ17" s="69">
        <v>10</v>
      </c>
      <c r="BA17" s="70">
        <v>1675</v>
      </c>
      <c r="BB17" s="70">
        <f t="shared" si="10"/>
        <v>168</v>
      </c>
      <c r="BC17" s="70">
        <v>207</v>
      </c>
      <c r="BD17" s="71">
        <v>157</v>
      </c>
      <c r="BE17" s="69">
        <v>10</v>
      </c>
      <c r="BF17" s="70">
        <v>1946</v>
      </c>
      <c r="BG17" s="70">
        <f t="shared" si="11"/>
        <v>195</v>
      </c>
      <c r="BH17" s="70">
        <v>210</v>
      </c>
      <c r="BI17" s="71">
        <v>170</v>
      </c>
      <c r="BJ17" s="69">
        <v>10</v>
      </c>
      <c r="BK17" s="70">
        <v>1662</v>
      </c>
      <c r="BL17" s="70">
        <f t="shared" si="12"/>
        <v>166</v>
      </c>
      <c r="BM17" s="70">
        <v>208</v>
      </c>
      <c r="BN17" s="71">
        <v>98</v>
      </c>
      <c r="BO17" s="69">
        <v>9</v>
      </c>
      <c r="BP17" s="70">
        <v>3213</v>
      </c>
      <c r="BQ17" s="70">
        <f t="shared" si="13"/>
        <v>357</v>
      </c>
      <c r="BR17" s="70">
        <v>398</v>
      </c>
      <c r="BS17" s="71">
        <v>298</v>
      </c>
      <c r="BT17" s="69">
        <v>7</v>
      </c>
      <c r="BU17" s="70">
        <v>2066</v>
      </c>
      <c r="BV17" s="70">
        <f t="shared" si="14"/>
        <v>295</v>
      </c>
      <c r="BW17" s="70">
        <v>398</v>
      </c>
      <c r="BX17" s="71">
        <v>248</v>
      </c>
      <c r="BY17" s="69">
        <v>9</v>
      </c>
      <c r="BZ17" s="70">
        <v>1121</v>
      </c>
      <c r="CA17" s="70">
        <f t="shared" si="15"/>
        <v>125</v>
      </c>
      <c r="CB17" s="70">
        <v>131</v>
      </c>
      <c r="CC17" s="71">
        <v>119</v>
      </c>
      <c r="CD17" s="69"/>
      <c r="CE17" s="70"/>
      <c r="CF17" s="70" t="e">
        <f t="shared" si="16"/>
        <v>#DIV/0!</v>
      </c>
      <c r="CG17" s="70"/>
      <c r="CH17" s="72"/>
      <c r="CI17" s="37"/>
      <c r="CJ17" s="69">
        <v>9</v>
      </c>
      <c r="CK17" s="70">
        <v>11439</v>
      </c>
      <c r="CL17" s="70">
        <f t="shared" si="17"/>
        <v>1271</v>
      </c>
      <c r="CM17" s="70">
        <v>1296</v>
      </c>
      <c r="CN17" s="72">
        <v>1224</v>
      </c>
    </row>
    <row r="18" spans="1:92" s="55" customFormat="1" ht="19.5" customHeight="1">
      <c r="A18" s="52" t="s">
        <v>36</v>
      </c>
      <c r="B18" s="53">
        <v>10</v>
      </c>
      <c r="C18" s="50">
        <v>1457</v>
      </c>
      <c r="D18" s="50">
        <f t="shared" si="0"/>
        <v>146</v>
      </c>
      <c r="E18" s="50">
        <v>178</v>
      </c>
      <c r="F18" s="54">
        <v>98</v>
      </c>
      <c r="G18" s="53">
        <v>10</v>
      </c>
      <c r="H18" s="50">
        <v>20450</v>
      </c>
      <c r="I18" s="50">
        <f t="shared" si="1"/>
        <v>2045</v>
      </c>
      <c r="J18" s="50">
        <v>2430</v>
      </c>
      <c r="K18" s="54">
        <v>1840</v>
      </c>
      <c r="L18" s="53">
        <v>11</v>
      </c>
      <c r="M18" s="50">
        <v>2905</v>
      </c>
      <c r="N18" s="50">
        <f t="shared" si="2"/>
        <v>264</v>
      </c>
      <c r="O18" s="50">
        <v>366</v>
      </c>
      <c r="P18" s="54">
        <v>198</v>
      </c>
      <c r="Q18" s="53">
        <v>11</v>
      </c>
      <c r="R18" s="50">
        <v>2261</v>
      </c>
      <c r="S18" s="50">
        <f t="shared" si="3"/>
        <v>206</v>
      </c>
      <c r="T18" s="50">
        <v>281</v>
      </c>
      <c r="U18" s="54">
        <v>138</v>
      </c>
      <c r="V18" s="53">
        <v>11</v>
      </c>
      <c r="W18" s="50">
        <v>2050</v>
      </c>
      <c r="X18" s="50">
        <f t="shared" si="4"/>
        <v>186</v>
      </c>
      <c r="Y18" s="50">
        <v>258</v>
      </c>
      <c r="Z18" s="54">
        <v>148</v>
      </c>
      <c r="AA18" s="53">
        <v>11</v>
      </c>
      <c r="AB18" s="50">
        <v>2713</v>
      </c>
      <c r="AC18" s="50">
        <f t="shared" si="5"/>
        <v>247</v>
      </c>
      <c r="AD18" s="50">
        <v>345</v>
      </c>
      <c r="AE18" s="54">
        <v>195</v>
      </c>
      <c r="AF18" s="53">
        <v>10</v>
      </c>
      <c r="AG18" s="50">
        <v>3612</v>
      </c>
      <c r="AH18" s="50">
        <f t="shared" si="6"/>
        <v>361</v>
      </c>
      <c r="AI18" s="50">
        <v>458</v>
      </c>
      <c r="AJ18" s="54">
        <v>278</v>
      </c>
      <c r="AK18" s="53">
        <v>11</v>
      </c>
      <c r="AL18" s="50">
        <v>2479</v>
      </c>
      <c r="AM18" s="50">
        <f t="shared" si="7"/>
        <v>225</v>
      </c>
      <c r="AN18" s="50">
        <v>376</v>
      </c>
      <c r="AO18" s="54">
        <v>158</v>
      </c>
      <c r="AP18" s="53">
        <v>11</v>
      </c>
      <c r="AQ18" s="50">
        <v>1755</v>
      </c>
      <c r="AR18" s="50">
        <f t="shared" si="8"/>
        <v>160</v>
      </c>
      <c r="AS18" s="50">
        <v>208</v>
      </c>
      <c r="AT18" s="54">
        <v>138</v>
      </c>
      <c r="AU18" s="53">
        <v>8</v>
      </c>
      <c r="AV18" s="50">
        <v>1146</v>
      </c>
      <c r="AW18" s="50">
        <f t="shared" si="9"/>
        <v>143</v>
      </c>
      <c r="AX18" s="50">
        <v>188</v>
      </c>
      <c r="AY18" s="54">
        <v>98</v>
      </c>
      <c r="AZ18" s="53">
        <v>10</v>
      </c>
      <c r="BA18" s="50">
        <v>1606</v>
      </c>
      <c r="BB18" s="50">
        <f t="shared" si="10"/>
        <v>161</v>
      </c>
      <c r="BC18" s="50">
        <v>198</v>
      </c>
      <c r="BD18" s="54">
        <v>139</v>
      </c>
      <c r="BE18" s="53">
        <v>7</v>
      </c>
      <c r="BF18" s="50">
        <v>1283</v>
      </c>
      <c r="BG18" s="50">
        <f t="shared" si="11"/>
        <v>183</v>
      </c>
      <c r="BH18" s="50">
        <v>235</v>
      </c>
      <c r="BI18" s="54">
        <v>98</v>
      </c>
      <c r="BJ18" s="53">
        <v>11</v>
      </c>
      <c r="BK18" s="50">
        <v>1725</v>
      </c>
      <c r="BL18" s="50">
        <f t="shared" si="12"/>
        <v>157</v>
      </c>
      <c r="BM18" s="50">
        <v>208</v>
      </c>
      <c r="BN18" s="54">
        <v>98</v>
      </c>
      <c r="BO18" s="53">
        <v>11</v>
      </c>
      <c r="BP18" s="50">
        <v>3918</v>
      </c>
      <c r="BQ18" s="50">
        <f t="shared" si="13"/>
        <v>356</v>
      </c>
      <c r="BR18" s="50">
        <v>448</v>
      </c>
      <c r="BS18" s="54">
        <v>298</v>
      </c>
      <c r="BT18" s="53">
        <v>11</v>
      </c>
      <c r="BU18" s="50">
        <v>3670</v>
      </c>
      <c r="BV18" s="50">
        <f t="shared" si="14"/>
        <v>334</v>
      </c>
      <c r="BW18" s="50">
        <v>498</v>
      </c>
      <c r="BX18" s="54">
        <v>228</v>
      </c>
      <c r="BY18" s="53">
        <v>12</v>
      </c>
      <c r="BZ18" s="50">
        <v>1516</v>
      </c>
      <c r="CA18" s="50">
        <f t="shared" si="15"/>
        <v>126</v>
      </c>
      <c r="CB18" s="50">
        <v>134</v>
      </c>
      <c r="CC18" s="54">
        <v>121</v>
      </c>
      <c r="CD18" s="53"/>
      <c r="CE18" s="50"/>
      <c r="CF18" s="50" t="e">
        <f t="shared" si="16"/>
        <v>#DIV/0!</v>
      </c>
      <c r="CG18" s="50"/>
      <c r="CH18" s="51"/>
      <c r="CI18" s="37"/>
      <c r="CJ18" s="53">
        <v>12</v>
      </c>
      <c r="CK18" s="50">
        <v>16136</v>
      </c>
      <c r="CL18" s="50">
        <f t="shared" si="17"/>
        <v>1345</v>
      </c>
      <c r="CM18" s="50">
        <v>1440</v>
      </c>
      <c r="CN18" s="51">
        <v>1296</v>
      </c>
    </row>
    <row r="19" spans="1:92" s="55" customFormat="1" ht="19.5" customHeight="1">
      <c r="A19" s="52" t="s">
        <v>37</v>
      </c>
      <c r="B19" s="53">
        <v>14</v>
      </c>
      <c r="C19" s="50">
        <v>2147</v>
      </c>
      <c r="D19" s="50">
        <f t="shared" si="0"/>
        <v>153</v>
      </c>
      <c r="E19" s="50">
        <v>178</v>
      </c>
      <c r="F19" s="54">
        <v>98</v>
      </c>
      <c r="G19" s="53">
        <v>15</v>
      </c>
      <c r="H19" s="50">
        <v>31700</v>
      </c>
      <c r="I19" s="50">
        <f t="shared" si="1"/>
        <v>2113</v>
      </c>
      <c r="J19" s="50">
        <v>2350</v>
      </c>
      <c r="K19" s="54">
        <v>1800</v>
      </c>
      <c r="L19" s="53">
        <v>14</v>
      </c>
      <c r="M19" s="50">
        <v>4323</v>
      </c>
      <c r="N19" s="50">
        <f t="shared" si="2"/>
        <v>309</v>
      </c>
      <c r="O19" s="50">
        <v>418</v>
      </c>
      <c r="P19" s="54">
        <v>198</v>
      </c>
      <c r="Q19" s="53">
        <v>15</v>
      </c>
      <c r="R19" s="50">
        <v>3480</v>
      </c>
      <c r="S19" s="50">
        <f t="shared" si="3"/>
        <v>232</v>
      </c>
      <c r="T19" s="50">
        <v>366</v>
      </c>
      <c r="U19" s="54">
        <v>178</v>
      </c>
      <c r="V19" s="53">
        <v>15</v>
      </c>
      <c r="W19" s="50">
        <v>2716</v>
      </c>
      <c r="X19" s="50">
        <f t="shared" si="4"/>
        <v>181</v>
      </c>
      <c r="Y19" s="50">
        <v>218</v>
      </c>
      <c r="Z19" s="54">
        <v>138</v>
      </c>
      <c r="AA19" s="53">
        <v>15</v>
      </c>
      <c r="AB19" s="50">
        <v>3640</v>
      </c>
      <c r="AC19" s="50">
        <f t="shared" si="5"/>
        <v>243</v>
      </c>
      <c r="AD19" s="50">
        <v>333</v>
      </c>
      <c r="AE19" s="54">
        <v>188</v>
      </c>
      <c r="AF19" s="53">
        <v>12</v>
      </c>
      <c r="AG19" s="50">
        <v>4123</v>
      </c>
      <c r="AH19" s="50">
        <f t="shared" si="6"/>
        <v>344</v>
      </c>
      <c r="AI19" s="50">
        <v>438</v>
      </c>
      <c r="AJ19" s="54">
        <v>278</v>
      </c>
      <c r="AK19" s="53">
        <v>15</v>
      </c>
      <c r="AL19" s="50">
        <v>3396</v>
      </c>
      <c r="AM19" s="50">
        <f t="shared" si="7"/>
        <v>226</v>
      </c>
      <c r="AN19" s="50">
        <v>333</v>
      </c>
      <c r="AO19" s="54">
        <v>168</v>
      </c>
      <c r="AP19" s="53">
        <v>15</v>
      </c>
      <c r="AQ19" s="50">
        <v>2602</v>
      </c>
      <c r="AR19" s="50">
        <f t="shared" si="8"/>
        <v>173</v>
      </c>
      <c r="AS19" s="50">
        <v>260</v>
      </c>
      <c r="AT19" s="54">
        <v>138</v>
      </c>
      <c r="AU19" s="53">
        <v>12</v>
      </c>
      <c r="AV19" s="50">
        <v>1878</v>
      </c>
      <c r="AW19" s="50">
        <f t="shared" si="9"/>
        <v>157</v>
      </c>
      <c r="AX19" s="50">
        <v>198</v>
      </c>
      <c r="AY19" s="54">
        <v>78</v>
      </c>
      <c r="AZ19" s="53">
        <v>15</v>
      </c>
      <c r="BA19" s="50">
        <v>2543</v>
      </c>
      <c r="BB19" s="50">
        <f t="shared" si="10"/>
        <v>170</v>
      </c>
      <c r="BC19" s="50">
        <v>207</v>
      </c>
      <c r="BD19" s="54">
        <v>148</v>
      </c>
      <c r="BE19" s="53">
        <v>15</v>
      </c>
      <c r="BF19" s="50">
        <v>2911</v>
      </c>
      <c r="BG19" s="50">
        <f t="shared" si="11"/>
        <v>194</v>
      </c>
      <c r="BH19" s="50">
        <v>238</v>
      </c>
      <c r="BI19" s="54">
        <v>158</v>
      </c>
      <c r="BJ19" s="53">
        <v>14</v>
      </c>
      <c r="BK19" s="50">
        <v>2346</v>
      </c>
      <c r="BL19" s="50">
        <f t="shared" si="12"/>
        <v>168</v>
      </c>
      <c r="BM19" s="50">
        <v>258</v>
      </c>
      <c r="BN19" s="54">
        <v>98</v>
      </c>
      <c r="BO19" s="53">
        <v>13</v>
      </c>
      <c r="BP19" s="50">
        <v>4634</v>
      </c>
      <c r="BQ19" s="50">
        <f t="shared" si="13"/>
        <v>356</v>
      </c>
      <c r="BR19" s="50">
        <v>458</v>
      </c>
      <c r="BS19" s="54">
        <v>288</v>
      </c>
      <c r="BT19" s="53">
        <v>11</v>
      </c>
      <c r="BU19" s="50">
        <v>3188</v>
      </c>
      <c r="BV19" s="50">
        <f t="shared" si="14"/>
        <v>290</v>
      </c>
      <c r="BW19" s="50">
        <v>398</v>
      </c>
      <c r="BX19" s="54">
        <v>198</v>
      </c>
      <c r="BY19" s="53">
        <v>14</v>
      </c>
      <c r="BZ19" s="50">
        <v>1801</v>
      </c>
      <c r="CA19" s="50">
        <f t="shared" si="15"/>
        <v>129</v>
      </c>
      <c r="CB19" s="50">
        <v>142</v>
      </c>
      <c r="CC19" s="54">
        <v>120</v>
      </c>
      <c r="CD19" s="53"/>
      <c r="CE19" s="50"/>
      <c r="CF19" s="50" t="e">
        <f t="shared" si="16"/>
        <v>#DIV/0!</v>
      </c>
      <c r="CG19" s="50"/>
      <c r="CH19" s="51"/>
      <c r="CI19" s="37"/>
      <c r="CJ19" s="53">
        <v>14</v>
      </c>
      <c r="CK19" s="50">
        <v>18967</v>
      </c>
      <c r="CL19" s="50">
        <f t="shared" si="17"/>
        <v>1355</v>
      </c>
      <c r="CM19" s="50">
        <v>1548</v>
      </c>
      <c r="CN19" s="51">
        <v>1206</v>
      </c>
    </row>
    <row r="20" spans="1:92" s="55" customFormat="1" ht="19.5" customHeight="1">
      <c r="A20" s="52" t="s">
        <v>38</v>
      </c>
      <c r="B20" s="53">
        <v>38</v>
      </c>
      <c r="C20" s="50">
        <v>5833</v>
      </c>
      <c r="D20" s="50">
        <f t="shared" si="0"/>
        <v>154</v>
      </c>
      <c r="E20" s="50">
        <v>188</v>
      </c>
      <c r="F20" s="54">
        <v>98</v>
      </c>
      <c r="G20" s="53">
        <v>37</v>
      </c>
      <c r="H20" s="50">
        <v>79110</v>
      </c>
      <c r="I20" s="50">
        <f t="shared" si="1"/>
        <v>2138</v>
      </c>
      <c r="J20" s="50">
        <v>2880</v>
      </c>
      <c r="K20" s="54">
        <v>1680</v>
      </c>
      <c r="L20" s="53">
        <v>37</v>
      </c>
      <c r="M20" s="50">
        <v>11124</v>
      </c>
      <c r="N20" s="50">
        <f t="shared" si="2"/>
        <v>301</v>
      </c>
      <c r="O20" s="50">
        <v>498</v>
      </c>
      <c r="P20" s="54">
        <v>198</v>
      </c>
      <c r="Q20" s="53">
        <v>36</v>
      </c>
      <c r="R20" s="50">
        <v>7532</v>
      </c>
      <c r="S20" s="50">
        <f t="shared" si="3"/>
        <v>209</v>
      </c>
      <c r="T20" s="50">
        <v>281</v>
      </c>
      <c r="U20" s="54">
        <v>145</v>
      </c>
      <c r="V20" s="53">
        <v>38</v>
      </c>
      <c r="W20" s="50">
        <v>6725</v>
      </c>
      <c r="X20" s="50">
        <f t="shared" si="4"/>
        <v>177</v>
      </c>
      <c r="Y20" s="50">
        <v>265</v>
      </c>
      <c r="Z20" s="54">
        <v>128</v>
      </c>
      <c r="AA20" s="53">
        <v>36</v>
      </c>
      <c r="AB20" s="50">
        <v>9105</v>
      </c>
      <c r="AC20" s="50">
        <f t="shared" si="5"/>
        <v>253</v>
      </c>
      <c r="AD20" s="50">
        <v>315</v>
      </c>
      <c r="AE20" s="54">
        <v>198</v>
      </c>
      <c r="AF20" s="53">
        <v>26</v>
      </c>
      <c r="AG20" s="50">
        <v>9263</v>
      </c>
      <c r="AH20" s="50">
        <f t="shared" si="6"/>
        <v>356</v>
      </c>
      <c r="AI20" s="50">
        <v>470</v>
      </c>
      <c r="AJ20" s="54">
        <v>248</v>
      </c>
      <c r="AK20" s="53">
        <v>38</v>
      </c>
      <c r="AL20" s="50">
        <v>8209</v>
      </c>
      <c r="AM20" s="50">
        <f t="shared" si="7"/>
        <v>216</v>
      </c>
      <c r="AN20" s="50">
        <v>288</v>
      </c>
      <c r="AO20" s="54">
        <v>148</v>
      </c>
      <c r="AP20" s="53">
        <v>38</v>
      </c>
      <c r="AQ20" s="50">
        <v>6127</v>
      </c>
      <c r="AR20" s="50">
        <f t="shared" si="8"/>
        <v>161</v>
      </c>
      <c r="AS20" s="50">
        <v>208</v>
      </c>
      <c r="AT20" s="54">
        <v>118</v>
      </c>
      <c r="AU20" s="53">
        <v>33</v>
      </c>
      <c r="AV20" s="50">
        <v>5449</v>
      </c>
      <c r="AW20" s="50">
        <f t="shared" si="9"/>
        <v>165</v>
      </c>
      <c r="AX20" s="50">
        <v>235</v>
      </c>
      <c r="AY20" s="54">
        <v>106</v>
      </c>
      <c r="AZ20" s="53">
        <v>38</v>
      </c>
      <c r="BA20" s="50">
        <v>6392</v>
      </c>
      <c r="BB20" s="50">
        <f t="shared" si="10"/>
        <v>168</v>
      </c>
      <c r="BC20" s="50">
        <v>208</v>
      </c>
      <c r="BD20" s="54">
        <v>145</v>
      </c>
      <c r="BE20" s="53">
        <v>38</v>
      </c>
      <c r="BF20" s="50">
        <v>7408</v>
      </c>
      <c r="BG20" s="50">
        <f t="shared" si="11"/>
        <v>195</v>
      </c>
      <c r="BH20" s="50">
        <v>228</v>
      </c>
      <c r="BI20" s="54">
        <v>148</v>
      </c>
      <c r="BJ20" s="53">
        <v>35</v>
      </c>
      <c r="BK20" s="50">
        <v>6306</v>
      </c>
      <c r="BL20" s="50">
        <f t="shared" si="12"/>
        <v>180</v>
      </c>
      <c r="BM20" s="50">
        <v>313</v>
      </c>
      <c r="BN20" s="54">
        <v>98</v>
      </c>
      <c r="BO20" s="53">
        <v>36</v>
      </c>
      <c r="BP20" s="50">
        <v>12896</v>
      </c>
      <c r="BQ20" s="50">
        <f t="shared" si="13"/>
        <v>358</v>
      </c>
      <c r="BR20" s="50">
        <v>478</v>
      </c>
      <c r="BS20" s="54">
        <v>268</v>
      </c>
      <c r="BT20" s="53">
        <v>30</v>
      </c>
      <c r="BU20" s="50">
        <v>9088</v>
      </c>
      <c r="BV20" s="50">
        <f t="shared" si="14"/>
        <v>303</v>
      </c>
      <c r="BW20" s="50">
        <v>428</v>
      </c>
      <c r="BX20" s="54">
        <v>238</v>
      </c>
      <c r="BY20" s="53">
        <v>37</v>
      </c>
      <c r="BZ20" s="50">
        <v>4584</v>
      </c>
      <c r="CA20" s="50">
        <f t="shared" si="15"/>
        <v>124</v>
      </c>
      <c r="CB20" s="50">
        <v>135</v>
      </c>
      <c r="CC20" s="54">
        <v>117</v>
      </c>
      <c r="CD20" s="53"/>
      <c r="CE20" s="50"/>
      <c r="CF20" s="50" t="e">
        <f>ROUND(CE20/CD20,0)</f>
        <v>#DIV/0!</v>
      </c>
      <c r="CG20" s="50"/>
      <c r="CH20" s="51"/>
      <c r="CI20" s="37"/>
      <c r="CJ20" s="53">
        <v>36</v>
      </c>
      <c r="CK20" s="50">
        <v>46937</v>
      </c>
      <c r="CL20" s="50">
        <f>ROUND(CK20/CJ20,0)</f>
        <v>1304</v>
      </c>
      <c r="CM20" s="50">
        <v>1476</v>
      </c>
      <c r="CN20" s="51">
        <v>1116</v>
      </c>
    </row>
    <row r="21" spans="1:92" ht="19.5" customHeight="1" thickBot="1">
      <c r="A21" s="26" t="s">
        <v>39</v>
      </c>
      <c r="B21" s="27">
        <f>SUM(B17:B20)</f>
        <v>71</v>
      </c>
      <c r="C21" s="28">
        <f>SUM(C17:C20)</f>
        <v>10865</v>
      </c>
      <c r="D21" s="28">
        <f t="shared" si="0"/>
        <v>153</v>
      </c>
      <c r="E21" s="28">
        <f>MAX(E17:E20)</f>
        <v>188</v>
      </c>
      <c r="F21" s="29">
        <f>MIN(F17:F20)</f>
        <v>98</v>
      </c>
      <c r="G21" s="27">
        <f>SUM(G17:G20)</f>
        <v>72</v>
      </c>
      <c r="H21" s="28">
        <f>SUM(H17:H20)</f>
        <v>152100</v>
      </c>
      <c r="I21" s="28">
        <f t="shared" si="1"/>
        <v>2113</v>
      </c>
      <c r="J21" s="28">
        <f>MAX(J17:J20)</f>
        <v>2880</v>
      </c>
      <c r="K21" s="29">
        <f>MIN(K17:K20)</f>
        <v>1680</v>
      </c>
      <c r="L21" s="27">
        <f>SUM(L17:L20)</f>
        <v>72</v>
      </c>
      <c r="M21" s="28">
        <f>SUM(M17:M20)</f>
        <v>21392</v>
      </c>
      <c r="N21" s="28">
        <f t="shared" si="2"/>
        <v>297</v>
      </c>
      <c r="O21" s="28">
        <f>MAX(O17:O20)</f>
        <v>498</v>
      </c>
      <c r="P21" s="29">
        <f>MIN(P17:P20)</f>
        <v>198</v>
      </c>
      <c r="Q21" s="27">
        <f>SUM(Q17:Q20)</f>
        <v>71</v>
      </c>
      <c r="R21" s="28">
        <f>SUM(R17:R20)</f>
        <v>15288</v>
      </c>
      <c r="S21" s="28">
        <f t="shared" si="3"/>
        <v>215</v>
      </c>
      <c r="T21" s="28">
        <f>MAX(T17:T20)</f>
        <v>366</v>
      </c>
      <c r="U21" s="29">
        <f>MIN(U17:U20)</f>
        <v>138</v>
      </c>
      <c r="V21" s="27">
        <f>SUM(V17:V20)</f>
        <v>74</v>
      </c>
      <c r="W21" s="28">
        <f>SUM(W17:W20)</f>
        <v>13372</v>
      </c>
      <c r="X21" s="28">
        <f t="shared" si="4"/>
        <v>181</v>
      </c>
      <c r="Y21" s="28">
        <f>MAX(Y17:Y20)</f>
        <v>265</v>
      </c>
      <c r="Z21" s="29">
        <f>MIN(Z17:Z20)</f>
        <v>128</v>
      </c>
      <c r="AA21" s="27">
        <f>SUM(AA17:AA20)</f>
        <v>72</v>
      </c>
      <c r="AB21" s="28">
        <f>SUM(AB17:AB20)</f>
        <v>17907</v>
      </c>
      <c r="AC21" s="28">
        <f t="shared" si="5"/>
        <v>249</v>
      </c>
      <c r="AD21" s="28">
        <f>MAX(AD17:AD20)</f>
        <v>348</v>
      </c>
      <c r="AE21" s="29">
        <f>MIN(AE17:AE20)</f>
        <v>188</v>
      </c>
      <c r="AF21" s="27">
        <f>SUM(AF17:AF20)</f>
        <v>54</v>
      </c>
      <c r="AG21" s="28">
        <f>SUM(AG17:AG20)</f>
        <v>19143</v>
      </c>
      <c r="AH21" s="28">
        <f t="shared" si="6"/>
        <v>355</v>
      </c>
      <c r="AI21" s="28">
        <f>MAX(AI17:AI20)</f>
        <v>470</v>
      </c>
      <c r="AJ21" s="29">
        <f>MIN(AJ17:AJ20)</f>
        <v>248</v>
      </c>
      <c r="AK21" s="27">
        <f>SUM(AK17:AK20)</f>
        <v>74</v>
      </c>
      <c r="AL21" s="28">
        <f>SUM(AL17:AL20)</f>
        <v>16498</v>
      </c>
      <c r="AM21" s="28">
        <f t="shared" si="7"/>
        <v>223</v>
      </c>
      <c r="AN21" s="28">
        <f>MAX(AN17:AN20)</f>
        <v>376</v>
      </c>
      <c r="AO21" s="29">
        <f>MIN(AO17:AO20)</f>
        <v>148</v>
      </c>
      <c r="AP21" s="27">
        <f>SUM(AP17:AP20)</f>
        <v>74</v>
      </c>
      <c r="AQ21" s="28">
        <f>SUM(AQ17:AQ20)</f>
        <v>12203</v>
      </c>
      <c r="AR21" s="28">
        <f t="shared" si="8"/>
        <v>165</v>
      </c>
      <c r="AS21" s="28">
        <f>MAX(AS17:AS20)</f>
        <v>260</v>
      </c>
      <c r="AT21" s="29">
        <f>MIN(AT17:AT20)</f>
        <v>118</v>
      </c>
      <c r="AU21" s="27">
        <f>SUM(AU17:AU20)</f>
        <v>61</v>
      </c>
      <c r="AV21" s="28">
        <f>SUM(AV17:AV20)</f>
        <v>9633</v>
      </c>
      <c r="AW21" s="28">
        <f t="shared" si="9"/>
        <v>158</v>
      </c>
      <c r="AX21" s="28">
        <f>MAX(AX17:AX20)</f>
        <v>235</v>
      </c>
      <c r="AY21" s="29">
        <f>MIN(AY17:AY20)</f>
        <v>78</v>
      </c>
      <c r="AZ21" s="27">
        <f>SUM(AZ17:AZ20)</f>
        <v>73</v>
      </c>
      <c r="BA21" s="28">
        <f>SUM(BA17:BA20)</f>
        <v>12216</v>
      </c>
      <c r="BB21" s="28">
        <f t="shared" si="10"/>
        <v>167</v>
      </c>
      <c r="BC21" s="28">
        <f>MAX(BC17:BC20)</f>
        <v>208</v>
      </c>
      <c r="BD21" s="29">
        <f>MIN(BD17:BD20)</f>
        <v>139</v>
      </c>
      <c r="BE21" s="27">
        <f>SUM(BE17:BE20)</f>
        <v>70</v>
      </c>
      <c r="BF21" s="28">
        <f>SUM(BF17:BF20)</f>
        <v>13548</v>
      </c>
      <c r="BG21" s="28">
        <f t="shared" si="11"/>
        <v>194</v>
      </c>
      <c r="BH21" s="28">
        <f>MAX(BH17:BH20)</f>
        <v>238</v>
      </c>
      <c r="BI21" s="29">
        <f>MIN(BI17:BI20)</f>
        <v>98</v>
      </c>
      <c r="BJ21" s="27">
        <f>SUM(BJ17:BJ20)</f>
        <v>70</v>
      </c>
      <c r="BK21" s="28">
        <f>SUM(BK17:BK20)</f>
        <v>12039</v>
      </c>
      <c r="BL21" s="28">
        <f t="shared" si="12"/>
        <v>172</v>
      </c>
      <c r="BM21" s="28">
        <f>MAX(BM17:BM20)</f>
        <v>313</v>
      </c>
      <c r="BN21" s="29">
        <f>MIN(BN17:BN20)</f>
        <v>98</v>
      </c>
      <c r="BO21" s="27">
        <f>SUM(BO17:BO20)</f>
        <v>69</v>
      </c>
      <c r="BP21" s="28">
        <f>SUM(BP17:BP20)</f>
        <v>24661</v>
      </c>
      <c r="BQ21" s="28">
        <f t="shared" si="13"/>
        <v>357</v>
      </c>
      <c r="BR21" s="28">
        <f>MAX(BR17:BR20)</f>
        <v>478</v>
      </c>
      <c r="BS21" s="29">
        <f>MIN(BS17:BS20)</f>
        <v>268</v>
      </c>
      <c r="BT21" s="27">
        <f>SUM(BT17:BT20)</f>
        <v>59</v>
      </c>
      <c r="BU21" s="28">
        <f>SUM(BU17:BU20)</f>
        <v>18012</v>
      </c>
      <c r="BV21" s="28">
        <f t="shared" si="14"/>
        <v>305</v>
      </c>
      <c r="BW21" s="28">
        <f>MAX(BW17:BW20)</f>
        <v>498</v>
      </c>
      <c r="BX21" s="29">
        <f>MIN(BX17:BX20)</f>
        <v>198</v>
      </c>
      <c r="BY21" s="27">
        <f>SUM(BY17:BY20)</f>
        <v>72</v>
      </c>
      <c r="BZ21" s="28">
        <f>SUM(BZ17:BZ20)</f>
        <v>9022</v>
      </c>
      <c r="CA21" s="28">
        <f t="shared" si="15"/>
        <v>125</v>
      </c>
      <c r="CB21" s="28">
        <f>MAX(CB17:CB20)</f>
        <v>142</v>
      </c>
      <c r="CC21" s="29">
        <f>MIN(CC17:CC20)</f>
        <v>117</v>
      </c>
      <c r="CD21" s="27">
        <f>SUM(CD17:CD20)</f>
        <v>0</v>
      </c>
      <c r="CE21" s="28">
        <f>SUM(CE17:CE20)</f>
        <v>0</v>
      </c>
      <c r="CF21" s="28" t="e">
        <f>ROUND(CE21/CD21,0)</f>
        <v>#DIV/0!</v>
      </c>
      <c r="CG21" s="28">
        <f>MAX(CG17:CG20)</f>
        <v>0</v>
      </c>
      <c r="CH21" s="29">
        <f>MIN(CH17:CH20)</f>
        <v>0</v>
      </c>
      <c r="CI21" s="37"/>
      <c r="CJ21" s="27">
        <f>SUM(CJ17:CJ20)</f>
        <v>71</v>
      </c>
      <c r="CK21" s="28">
        <f>SUM(CK17:CK20)</f>
        <v>93479</v>
      </c>
      <c r="CL21" s="28">
        <f>ROUND(CK21/CJ21,0)</f>
        <v>1317</v>
      </c>
      <c r="CM21" s="28">
        <f>MAX(CM17:CM20)</f>
        <v>1548</v>
      </c>
      <c r="CN21" s="29">
        <f>MIN(CN17:CN20)</f>
        <v>1116</v>
      </c>
    </row>
    <row r="22" spans="1:92" ht="19.5" customHeight="1" thickBot="1">
      <c r="A22" s="30" t="s">
        <v>40</v>
      </c>
      <c r="B22" s="31">
        <f>B11+B16+B21</f>
        <v>245</v>
      </c>
      <c r="C22" s="32">
        <f>C11+C16+C21</f>
        <v>38667</v>
      </c>
      <c r="D22" s="32">
        <f t="shared" si="0"/>
        <v>158</v>
      </c>
      <c r="E22" s="32">
        <f>MAX(E11,E16,E21)</f>
        <v>298</v>
      </c>
      <c r="F22" s="33">
        <f>IF(MIN(F11,F16,F21)&gt;0,MIN(F11,F16,F21),IF(F11+F16+F21=MAX(F11,F16,F21),MAX(F11,F16,F21),F11+F16+F21-MAX(F11,F16,F21)))</f>
        <v>98</v>
      </c>
      <c r="G22" s="31">
        <f>G11+G16+G21</f>
        <v>253</v>
      </c>
      <c r="H22" s="32">
        <f>H11+H16+H21</f>
        <v>542071</v>
      </c>
      <c r="I22" s="32">
        <f t="shared" si="1"/>
        <v>2143</v>
      </c>
      <c r="J22" s="32">
        <f>MAX(J11,J16,J21)</f>
        <v>3200</v>
      </c>
      <c r="K22" s="33">
        <f>IF(MIN(K11,K16,K21)&gt;0,MIN(K11,K16,K21),IF(K11+K16+K21=MAX(K11,K16,K21),MAX(K11,K16,K21),K11+K16+K21-MAX(K11,K16,K21)))</f>
        <v>1680</v>
      </c>
      <c r="L22" s="31">
        <f>L11+L16+L21</f>
        <v>251</v>
      </c>
      <c r="M22" s="32">
        <f>M11+M16+M21</f>
        <v>73793</v>
      </c>
      <c r="N22" s="32">
        <f t="shared" si="2"/>
        <v>294</v>
      </c>
      <c r="O22" s="32">
        <f>MAX(O11,O16,O21)</f>
        <v>498</v>
      </c>
      <c r="P22" s="33">
        <f>IF(MIN(P11,P16,P21)&gt;0,MIN(P11,P16,P21),IF(P11+P16+P21=MAX(P11,P16,P21),MAX(P11,P16,P21),P11+P16+P21-MAX(P11,P16,P21)))</f>
        <v>155</v>
      </c>
      <c r="Q22" s="31">
        <f>Q11+Q16+Q21</f>
        <v>252</v>
      </c>
      <c r="R22" s="32">
        <f>R11+R16+R21</f>
        <v>56211</v>
      </c>
      <c r="S22" s="32">
        <f t="shared" si="3"/>
        <v>223</v>
      </c>
      <c r="T22" s="32">
        <f>MAX(T11,T16,T21)</f>
        <v>366</v>
      </c>
      <c r="U22" s="33">
        <f>IF(MIN(U11,U16,U21)&gt;0,MIN(U11,U16,U21),IF(U11+U16+U21=MAX(U11,U16,U21),MAX(U11,U16,U21),U11+U16+U21-MAX(U11,U16,U21)))</f>
        <v>138</v>
      </c>
      <c r="V22" s="31">
        <f>V11+V16+V21</f>
        <v>267</v>
      </c>
      <c r="W22" s="32">
        <f>W11+W16+W21</f>
        <v>49499</v>
      </c>
      <c r="X22" s="32">
        <f t="shared" si="4"/>
        <v>185</v>
      </c>
      <c r="Y22" s="32">
        <f>MAX(Y11,Y16,Y21)</f>
        <v>288</v>
      </c>
      <c r="Z22" s="33">
        <f>IF(MIN(Z11,Z16,Z21)&gt;0,MIN(Z11,Z16,Z21),IF(Z11+Z16+Z21=MAX(Z11,Z16,Z21),MAX(Z11,Z16,Z21),Z11+Z16+Z21-MAX(Z11,Z16,Z21)))</f>
        <v>100</v>
      </c>
      <c r="AA22" s="31">
        <f>AA11+AA16+AA21</f>
        <v>262</v>
      </c>
      <c r="AB22" s="32">
        <f>AB11+AB16+AB21</f>
        <v>65770</v>
      </c>
      <c r="AC22" s="32">
        <f t="shared" si="5"/>
        <v>251</v>
      </c>
      <c r="AD22" s="32">
        <f>MAX(AD11,AD16,AD21)</f>
        <v>449</v>
      </c>
      <c r="AE22" s="33">
        <f>IF(MIN(AE11,AE16,AE21)&gt;0,MIN(AE11,AE16,AE21),IF(AE11+AE16+AE21=MAX(AE11,AE16,AE21),MAX(AE11,AE16,AE21),AE11+AE16+AE21-MAX(AE11,AE16,AE21)))</f>
        <v>138</v>
      </c>
      <c r="AF22" s="31">
        <f>AF11+AF16+AF21</f>
        <v>212</v>
      </c>
      <c r="AG22" s="32">
        <f>AG11+AG16+AG21</f>
        <v>72780</v>
      </c>
      <c r="AH22" s="32">
        <f t="shared" si="6"/>
        <v>343</v>
      </c>
      <c r="AI22" s="32">
        <f>MAX(AI11,AI16,AI21)</f>
        <v>522</v>
      </c>
      <c r="AJ22" s="33">
        <f>IF(MIN(AJ11,AJ16,AJ21)&gt;0,MIN(AJ11,AJ16,AJ21),IF(AJ11+AJ16+AJ21=MAX(AJ11,AJ16,AJ21),MAX(AJ11,AJ16,AJ21),AJ11+AJ16+AJ21-MAX(AJ11,AJ16,AJ21)))</f>
        <v>228</v>
      </c>
      <c r="AK22" s="31">
        <f>AK11+AK16+AK21</f>
        <v>261</v>
      </c>
      <c r="AL22" s="32">
        <f>AL11+AL16+AL21</f>
        <v>61826</v>
      </c>
      <c r="AM22" s="32">
        <f t="shared" si="7"/>
        <v>237</v>
      </c>
      <c r="AN22" s="32">
        <f>MAX(AN11,AN16,AN21)</f>
        <v>398</v>
      </c>
      <c r="AO22" s="33">
        <f>IF(MIN(AO11,AO16,AO21)&gt;0,MIN(AO11,AO16,AO21),IF(AO11+AO16+AO21=MAX(AO11,AO16,AO21),MAX(AO11,AO16,AO21),AO11+AO16+AO21-MAX(AO11,AO16,AO21)))</f>
        <v>148</v>
      </c>
      <c r="AP22" s="31">
        <f>AP11+AP16+AP21</f>
        <v>247</v>
      </c>
      <c r="AQ22" s="32">
        <f>AQ11+AQ16+AQ21</f>
        <v>42552</v>
      </c>
      <c r="AR22" s="32">
        <f t="shared" si="8"/>
        <v>172</v>
      </c>
      <c r="AS22" s="32">
        <f>MAX(AS11,AS16,AS21)</f>
        <v>268</v>
      </c>
      <c r="AT22" s="33">
        <f>IF(MIN(AT11,AT16,AT21)&gt;0,MIN(AT11,AT16,AT21),IF(AT11+AT16+AT21=MAX(AT11,AT16,AT21),MAX(AT11,AT16,AT21),AT11+AT16+AT21-MAX(AT11,AT16,AT21)))</f>
        <v>118</v>
      </c>
      <c r="AU22" s="31">
        <f>AU11+AU16+AU21</f>
        <v>221</v>
      </c>
      <c r="AV22" s="32">
        <f>AV11+AV16+AV21</f>
        <v>34558</v>
      </c>
      <c r="AW22" s="32">
        <f t="shared" si="9"/>
        <v>156</v>
      </c>
      <c r="AX22" s="32">
        <f>MAX(AX11,AX16,AX21)</f>
        <v>398</v>
      </c>
      <c r="AY22" s="33">
        <f>IF(MIN(AY11,AY16,AY21)&gt;0,MIN(AY11,AY16,AY21),IF(AY11+AY16+AY21=MAX(AY11,AY16,AY21),MAX(AY11,AY16,AY21),AY11+AY16+AY21-MAX(AY11,AY16,AY21)))</f>
        <v>78</v>
      </c>
      <c r="AZ22" s="31">
        <f>AZ11+AZ16+AZ21</f>
        <v>260</v>
      </c>
      <c r="BA22" s="32">
        <f>BA11+BA16+BA21</f>
        <v>46036</v>
      </c>
      <c r="BB22" s="32">
        <f t="shared" si="10"/>
        <v>177</v>
      </c>
      <c r="BC22" s="32">
        <f>MAX(BC11,BC16,BC21)</f>
        <v>294</v>
      </c>
      <c r="BD22" s="33">
        <f>IF(MIN(BD11,BD16,BD21)&gt;0,MIN(BD11,BD16,BD21),IF(BD11+BD16+BD21=MAX(BD11,BD16,BD21),MAX(BD11,BD16,BD21),BD11+BD16+BD21-MAX(BD11,BD16,BD21)))</f>
        <v>138</v>
      </c>
      <c r="BE22" s="31">
        <f>BE11+BE16+BE21</f>
        <v>241</v>
      </c>
      <c r="BF22" s="32">
        <f>BF11+BF16+BF21</f>
        <v>46451</v>
      </c>
      <c r="BG22" s="32">
        <f t="shared" si="11"/>
        <v>193</v>
      </c>
      <c r="BH22" s="32">
        <f>MAX(BH11,BH16,BH21)</f>
        <v>298</v>
      </c>
      <c r="BI22" s="33">
        <f>IF(MIN(BI11,BI16,BI21)&gt;0,MIN(BI11,BI16,BI21),IF(BI11+BI16+BI21=MAX(BI11,BI16,BI21),MAX(BI11,BI16,BI21),BI11+BI16+BI21-MAX(BI11,BI16,BI21)))</f>
        <v>88</v>
      </c>
      <c r="BJ22" s="31">
        <f>BJ11+BJ16+BJ21</f>
        <v>240</v>
      </c>
      <c r="BK22" s="32">
        <f>BK11+BK16+BK21</f>
        <v>41238</v>
      </c>
      <c r="BL22" s="32">
        <f t="shared" si="12"/>
        <v>172</v>
      </c>
      <c r="BM22" s="32">
        <f>MAX(BM11,BM16,BM21)</f>
        <v>313</v>
      </c>
      <c r="BN22" s="33">
        <f>IF(MIN(BN11,BN16,BN21)&gt;0,MIN(BN11,BN16,BN21),IF(BN11+BN16+BN21=MAX(BN11,BN16,BN21),MAX(BN11,BN16,BN21),BN11+BN16+BN21-MAX(BN11,BN16,BN21)))</f>
        <v>60</v>
      </c>
      <c r="BO22" s="31">
        <f>BO11+BO16+BO21</f>
        <v>247</v>
      </c>
      <c r="BP22" s="32">
        <f>BP11+BP16+BP21</f>
        <v>89206</v>
      </c>
      <c r="BQ22" s="32">
        <f t="shared" si="13"/>
        <v>361</v>
      </c>
      <c r="BR22" s="32">
        <f>MAX(BR11,BR16,BR21)</f>
        <v>523</v>
      </c>
      <c r="BS22" s="33">
        <f>IF(MIN(BS11,BS16,BS21)&gt;0,MIN(BS11,BS16,BS21),IF(BS11+BS16+BS21=MAX(BS11,BS16,BS21),MAX(BS11,BS16,BS21),BS11+BS16+BS21-MAX(BS11,BS16,BS21)))</f>
        <v>207</v>
      </c>
      <c r="BT22" s="31">
        <f>BT11+BT16+BT21</f>
        <v>220</v>
      </c>
      <c r="BU22" s="32">
        <f>BU11+BU16+BU21</f>
        <v>70800</v>
      </c>
      <c r="BV22" s="32">
        <f t="shared" si="14"/>
        <v>322</v>
      </c>
      <c r="BW22" s="32">
        <f>MAX(BW11,BW16,BW21)</f>
        <v>525</v>
      </c>
      <c r="BX22" s="33">
        <f>IF(MIN(BX11,BX16,BX21)&gt;0,MIN(BX11,BX16,BX21),IF(BX11+BX16+BX21=MAX(BX11,BX16,BX21),MAX(BX11,BX16,BX21),BX11+BX16+BX21-MAX(BX11,BX16,BX21)))</f>
        <v>145</v>
      </c>
      <c r="BY22" s="31">
        <f>BY11+BY16+BY21</f>
        <v>259</v>
      </c>
      <c r="BZ22" s="32">
        <f>BZ11+BZ16+BZ21</f>
        <v>33001</v>
      </c>
      <c r="CA22" s="32">
        <f t="shared" si="15"/>
        <v>127</v>
      </c>
      <c r="CB22" s="32">
        <f>MAX(CB11,CB16,CB21)</f>
        <v>147</v>
      </c>
      <c r="CC22" s="33">
        <f>IF(MIN(CC11,CC16,CC21)&gt;0,MIN(CC11,CC16,CC21),IF(CC11+CC16+CC21=MAX(CC11,CC16,CC21),MAX(CC11,CC16,CC21),CC11+CC16+CC21-MAX(CC11,CC16,CC21)))</f>
        <v>116</v>
      </c>
      <c r="CD22" s="31">
        <f>CD11+CD16+CD21</f>
        <v>0</v>
      </c>
      <c r="CE22" s="32">
        <f>CE11+CE16+CE21</f>
        <v>0</v>
      </c>
      <c r="CF22" s="32" t="e">
        <f t="shared" si="16"/>
        <v>#DIV/0!</v>
      </c>
      <c r="CG22" s="32">
        <f>MAX(CG11,CG16,CG21)</f>
        <v>0</v>
      </c>
      <c r="CH22" s="33">
        <f>IF(MIN(CH11,CH16,CH21)&gt;0,MIN(CH11,CH16,CH21),IF(CH11+CH16+CH21=MAX(CH11,CH16,CH21),MAX(CH11,CH16,CH21),CH11+CH16+CH21-MAX(CH11,CH16,CH21)))</f>
        <v>0</v>
      </c>
      <c r="CI22" s="37"/>
      <c r="CJ22" s="31">
        <f>CJ11+CJ16+CJ21</f>
        <v>257</v>
      </c>
      <c r="CK22" s="32">
        <f>CK11+CK16+CK21</f>
        <v>343132</v>
      </c>
      <c r="CL22" s="32">
        <f t="shared" si="17"/>
        <v>1335</v>
      </c>
      <c r="CM22" s="32">
        <f>MAX(CM11,CM16,CM21)</f>
        <v>1728</v>
      </c>
      <c r="CN22" s="33">
        <f>IF(MIN(CN11,CN16,CN21)&gt;0,MIN(CN11,CN16,CN21),IF(CN11+CN16+CN21=MAX(CN11,CN16,CN21),MAX(CN11,CN16,CN21),CN11+CN16+CN21-MAX(CN11,CN16,CN21)))</f>
        <v>1116</v>
      </c>
    </row>
    <row r="23" spans="1:92" ht="19.5" customHeight="1">
      <c r="A23" s="34"/>
      <c r="B23" s="34"/>
      <c r="C23" s="35"/>
      <c r="D23" s="35"/>
      <c r="E23" s="35"/>
      <c r="F23" s="35"/>
      <c r="G23" s="34"/>
      <c r="H23" s="35"/>
      <c r="I23" s="35"/>
      <c r="J23" s="35"/>
      <c r="K23" s="35"/>
      <c r="L23" s="34"/>
      <c r="M23" s="35"/>
      <c r="N23" s="35"/>
      <c r="O23" s="35"/>
      <c r="P23" s="35"/>
      <c r="Q23" s="34"/>
      <c r="R23" s="35"/>
      <c r="S23" s="35"/>
      <c r="T23" s="35"/>
      <c r="U23" s="35"/>
      <c r="V23" s="34"/>
      <c r="W23" s="35"/>
      <c r="X23" s="35"/>
      <c r="Y23" s="35"/>
      <c r="Z23" s="36"/>
      <c r="AA23" s="34"/>
      <c r="AB23" s="37"/>
      <c r="AC23" s="35"/>
      <c r="AD23" s="35"/>
      <c r="AE23" s="38"/>
      <c r="AF23" s="39"/>
      <c r="AG23" s="35"/>
      <c r="AH23" s="35"/>
      <c r="AI23" s="35"/>
      <c r="AJ23" s="35"/>
      <c r="AK23" s="34"/>
      <c r="AL23" s="35"/>
      <c r="AM23" s="35"/>
      <c r="AN23" s="35"/>
      <c r="AO23" s="35"/>
      <c r="AP23" s="34"/>
      <c r="AQ23" s="35"/>
      <c r="AR23" s="35"/>
      <c r="AS23" s="35"/>
      <c r="AT23" s="35"/>
      <c r="AU23" s="34"/>
      <c r="AV23" s="35"/>
      <c r="AW23" s="35"/>
      <c r="AX23" s="35"/>
      <c r="AY23" s="35"/>
      <c r="AZ23" s="34"/>
      <c r="BA23" s="35"/>
      <c r="BB23" s="35"/>
      <c r="BC23" s="35"/>
      <c r="BD23" s="35"/>
      <c r="BE23" s="34"/>
      <c r="BF23" s="35"/>
      <c r="BG23" s="35"/>
      <c r="BH23" s="35"/>
      <c r="BI23" s="36"/>
      <c r="BJ23" s="34"/>
      <c r="BK23" s="35"/>
      <c r="BL23" s="35"/>
      <c r="BM23" s="35"/>
      <c r="BN23" s="35"/>
      <c r="BO23" s="34"/>
      <c r="BP23" s="35"/>
      <c r="BQ23" s="35"/>
      <c r="BR23" s="35"/>
      <c r="BS23" s="35"/>
      <c r="BT23" s="34"/>
      <c r="BU23" s="35"/>
      <c r="BV23" s="35"/>
      <c r="BW23" s="35"/>
      <c r="BX23" s="35"/>
      <c r="BY23" s="34"/>
      <c r="BZ23" s="35"/>
      <c r="CA23" s="35"/>
      <c r="CB23" s="35"/>
      <c r="CC23" s="38"/>
      <c r="CD23" s="13"/>
      <c r="CE23" s="6"/>
      <c r="CF23" s="6"/>
      <c r="CG23" s="6"/>
      <c r="CH23" s="6"/>
      <c r="CI23" s="13"/>
      <c r="CJ23" s="44"/>
      <c r="CN23" s="47"/>
    </row>
    <row r="24" spans="1:92" ht="19.5" customHeight="1">
      <c r="A24" s="9"/>
      <c r="B24" s="9"/>
      <c r="C24" s="6"/>
      <c r="D24" s="6"/>
      <c r="E24" s="6"/>
      <c r="F24" s="6"/>
      <c r="G24" s="9"/>
      <c r="H24" s="6"/>
      <c r="I24" s="6"/>
      <c r="J24" s="6"/>
      <c r="K24" s="6"/>
      <c r="L24" s="9"/>
      <c r="M24" s="6"/>
      <c r="N24" s="6"/>
      <c r="O24" s="6"/>
      <c r="P24" s="6"/>
      <c r="Q24" s="9"/>
      <c r="R24" s="6"/>
      <c r="S24" s="6"/>
      <c r="T24" s="6"/>
      <c r="U24" s="6"/>
      <c r="V24" s="9"/>
      <c r="W24" s="6"/>
      <c r="X24" s="6"/>
      <c r="Y24" s="6"/>
      <c r="Z24" s="15"/>
      <c r="AA24" s="9"/>
      <c r="AB24" s="13"/>
      <c r="AC24" s="6"/>
      <c r="AD24" s="6"/>
      <c r="AE24" s="15"/>
      <c r="AF24" s="9"/>
      <c r="AG24" s="6"/>
      <c r="AH24" s="6"/>
      <c r="AI24" s="6"/>
      <c r="AJ24" s="6"/>
      <c r="AK24" s="9"/>
      <c r="AL24" s="6"/>
      <c r="AM24" s="6"/>
      <c r="AN24" s="6"/>
      <c r="AO24" s="6"/>
      <c r="AP24" s="9"/>
      <c r="AQ24" s="6"/>
      <c r="AR24" s="6"/>
      <c r="AS24" s="6"/>
      <c r="AT24" s="6"/>
      <c r="AU24" s="9"/>
      <c r="AV24" s="6"/>
      <c r="AW24" s="6"/>
      <c r="AX24" s="6"/>
      <c r="AY24" s="6"/>
      <c r="AZ24" s="9"/>
      <c r="BA24" s="6"/>
      <c r="BB24" s="6"/>
      <c r="BC24" s="6"/>
      <c r="BD24" s="6"/>
      <c r="BE24" s="9"/>
      <c r="BF24" s="6"/>
      <c r="BG24" s="6"/>
      <c r="BH24" s="6"/>
      <c r="BI24" s="15"/>
      <c r="BJ24" s="9"/>
      <c r="BK24" s="6"/>
      <c r="BL24" s="6"/>
      <c r="BM24" s="6"/>
      <c r="BN24" s="6"/>
      <c r="BO24" s="9"/>
      <c r="BP24" s="6"/>
      <c r="BQ24" s="6"/>
      <c r="BR24" s="6"/>
      <c r="BS24" s="6"/>
      <c r="BT24" s="9"/>
      <c r="BU24" s="6"/>
      <c r="BV24" s="6"/>
      <c r="BW24" s="6"/>
      <c r="BX24" s="6"/>
      <c r="BY24" s="9"/>
      <c r="BZ24" s="6"/>
      <c r="CA24" s="6"/>
      <c r="CB24" s="6"/>
      <c r="CC24" s="15"/>
      <c r="CD24" s="13"/>
      <c r="CE24" s="6"/>
      <c r="CF24" s="6"/>
      <c r="CG24" s="6"/>
      <c r="CH24" s="18"/>
      <c r="CI24" s="13"/>
      <c r="CJ24" s="45"/>
      <c r="CN24" s="48"/>
    </row>
    <row r="25" spans="1:92" ht="19.5" customHeight="1" thickBot="1">
      <c r="A25" s="10"/>
      <c r="B25" s="8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14"/>
      <c r="AA25" s="8"/>
      <c r="AB25" s="7"/>
      <c r="AC25" s="7"/>
      <c r="AD25" s="7"/>
      <c r="AE25" s="14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7"/>
      <c r="AR25" s="7"/>
      <c r="AS25" s="7"/>
      <c r="AT25" s="7"/>
      <c r="AU25" s="8"/>
      <c r="AV25" s="7"/>
      <c r="AW25" s="7"/>
      <c r="AX25" s="7"/>
      <c r="AY25" s="7"/>
      <c r="AZ25" s="8"/>
      <c r="BA25" s="7"/>
      <c r="BB25" s="7"/>
      <c r="BC25" s="7"/>
      <c r="BD25" s="7"/>
      <c r="BE25" s="8"/>
      <c r="BF25" s="7"/>
      <c r="BG25" s="7"/>
      <c r="BH25" s="7"/>
      <c r="BI25" s="14"/>
      <c r="BJ25" s="8"/>
      <c r="BK25" s="7"/>
      <c r="BL25" s="7"/>
      <c r="BM25" s="7"/>
      <c r="BN25" s="7"/>
      <c r="BO25" s="8"/>
      <c r="BP25" s="7"/>
      <c r="BQ25" s="7"/>
      <c r="BR25" s="7"/>
      <c r="BS25" s="7"/>
      <c r="BT25" s="8"/>
      <c r="BU25" s="7"/>
      <c r="BV25" s="7"/>
      <c r="BW25" s="7"/>
      <c r="BX25" s="7"/>
      <c r="BY25" s="8"/>
      <c r="BZ25" s="7"/>
      <c r="CA25" s="7"/>
      <c r="CB25" s="7"/>
      <c r="CC25" s="14"/>
      <c r="CD25" s="7"/>
      <c r="CE25" s="7"/>
      <c r="CF25" s="7"/>
      <c r="CG25" s="7"/>
      <c r="CH25" s="18"/>
      <c r="CI25" s="13"/>
      <c r="CJ25" s="46"/>
      <c r="CN25" s="49"/>
    </row>
    <row r="26" spans="1:92" ht="19.5" customHeight="1" thickBot="1">
      <c r="A26" s="10" t="s">
        <v>51</v>
      </c>
      <c r="B26" s="20">
        <f>B22+B25</f>
        <v>245</v>
      </c>
      <c r="C26" s="21">
        <f>C22+C25</f>
        <v>38667</v>
      </c>
      <c r="D26" s="21">
        <f>ROUND(C26/B26,0)</f>
        <v>158</v>
      </c>
      <c r="E26" s="21">
        <f>MAX(E22,E25)</f>
        <v>298</v>
      </c>
      <c r="F26" s="22">
        <f>IF(MIN(F22,F25)&gt;0,MIN(F22,F25),MAX(F22,F25))</f>
        <v>98</v>
      </c>
      <c r="G26" s="20">
        <f>G22+G25</f>
        <v>253</v>
      </c>
      <c r="H26" s="21">
        <f>H22+H25</f>
        <v>542071</v>
      </c>
      <c r="I26" s="21">
        <f>ROUND(H26/G26,0)</f>
        <v>2143</v>
      </c>
      <c r="J26" s="21">
        <f>MAX(J22,J25)</f>
        <v>3200</v>
      </c>
      <c r="K26" s="22">
        <f>IF(MIN(K22,K25)&gt;0,MIN(K22,K25),MAX(K22,K25))</f>
        <v>1680</v>
      </c>
      <c r="L26" s="20">
        <f>L22+L25</f>
        <v>251</v>
      </c>
      <c r="M26" s="21">
        <f>M22+M25</f>
        <v>73793</v>
      </c>
      <c r="N26" s="21">
        <f>ROUND(M26/L26,0)</f>
        <v>294</v>
      </c>
      <c r="O26" s="21">
        <f>MAX(O22,O25)</f>
        <v>498</v>
      </c>
      <c r="P26" s="22">
        <f>IF(MIN(P22,P25)&gt;0,MIN(P22,P25),MAX(P22,P25))</f>
        <v>155</v>
      </c>
      <c r="Q26" s="20">
        <f>Q22+Q25</f>
        <v>252</v>
      </c>
      <c r="R26" s="21">
        <f>R22+R25</f>
        <v>56211</v>
      </c>
      <c r="S26" s="21">
        <f>ROUND(R26/Q26,0)</f>
        <v>223</v>
      </c>
      <c r="T26" s="21">
        <f>MAX(T22,T25)</f>
        <v>366</v>
      </c>
      <c r="U26" s="22">
        <f>IF(MIN(U22,U25)&gt;0,MIN(U22,U25),MAX(U22,U25))</f>
        <v>138</v>
      </c>
      <c r="V26" s="20">
        <f>V22+V25</f>
        <v>267</v>
      </c>
      <c r="W26" s="21">
        <f>W22+W25</f>
        <v>49499</v>
      </c>
      <c r="X26" s="21">
        <f>ROUND(W26/V26,0)</f>
        <v>185</v>
      </c>
      <c r="Y26" s="21">
        <f>MAX(Y22,Y25)</f>
        <v>288</v>
      </c>
      <c r="Z26" s="22">
        <f>IF(MIN(Z22,Z25)&gt;0,MIN(Z22,Z25),MAX(Z22,Z25))</f>
        <v>100</v>
      </c>
      <c r="AA26" s="20">
        <f>AA22+AA25</f>
        <v>262</v>
      </c>
      <c r="AB26" s="21">
        <f>AB22+AB25</f>
        <v>65770</v>
      </c>
      <c r="AC26" s="21">
        <f>ROUND(AB26/AA26,0)</f>
        <v>251</v>
      </c>
      <c r="AD26" s="21">
        <f>MAX(AD22,AD25)</f>
        <v>449</v>
      </c>
      <c r="AE26" s="22">
        <f>IF(MIN(AE22,AE25)&gt;0,MIN(AE22,AE25),MAX(AE22,AE25))</f>
        <v>138</v>
      </c>
      <c r="AF26" s="20">
        <f>AF22+AF25</f>
        <v>212</v>
      </c>
      <c r="AG26" s="21">
        <f>AG22+AG25</f>
        <v>72780</v>
      </c>
      <c r="AH26" s="21">
        <f>ROUND(AG26/AF26,0)</f>
        <v>343</v>
      </c>
      <c r="AI26" s="21">
        <f>MAX(AI22,AI25)</f>
        <v>522</v>
      </c>
      <c r="AJ26" s="22">
        <f>IF(MIN(AJ22,AJ25)&gt;0,MIN(AJ22,AJ25),MAX(AJ22,AJ25))</f>
        <v>228</v>
      </c>
      <c r="AK26" s="20">
        <f>AK22+AK25</f>
        <v>261</v>
      </c>
      <c r="AL26" s="21">
        <f>AL22+AL25</f>
        <v>61826</v>
      </c>
      <c r="AM26" s="21">
        <f>ROUND(AL26/AK26,0)</f>
        <v>237</v>
      </c>
      <c r="AN26" s="21">
        <f>MAX(AN22,AN25)</f>
        <v>398</v>
      </c>
      <c r="AO26" s="22">
        <f>IF(MIN(AO22,AO25)&gt;0,MIN(AO22,AO25),MAX(AO22,AO25))</f>
        <v>148</v>
      </c>
      <c r="AP26" s="20">
        <f>AP22+AP25</f>
        <v>247</v>
      </c>
      <c r="AQ26" s="21">
        <f>AQ22+AQ25</f>
        <v>42552</v>
      </c>
      <c r="AR26" s="21">
        <f>ROUND(AQ26/AP26,0)</f>
        <v>172</v>
      </c>
      <c r="AS26" s="21">
        <f>MAX(AS22,AS25)</f>
        <v>268</v>
      </c>
      <c r="AT26" s="22">
        <f>IF(MIN(AT22,AT25)&gt;0,MIN(AT22,AT25),MAX(AT22,AT25))</f>
        <v>118</v>
      </c>
      <c r="AU26" s="20">
        <f>AU22+AU25</f>
        <v>221</v>
      </c>
      <c r="AV26" s="21">
        <f>AV22+AV25</f>
        <v>34558</v>
      </c>
      <c r="AW26" s="21">
        <f>ROUND(AV26/AU26,0)</f>
        <v>156</v>
      </c>
      <c r="AX26" s="21">
        <f>MAX(AX22,AX25)</f>
        <v>398</v>
      </c>
      <c r="AY26" s="22">
        <f>IF(MIN(AY22,AY25)&gt;0,MIN(AY22,AY25),MAX(AY22,AY25))</f>
        <v>78</v>
      </c>
      <c r="AZ26" s="20">
        <f>AZ22+AZ25</f>
        <v>260</v>
      </c>
      <c r="BA26" s="21">
        <f>BA22+BA25</f>
        <v>46036</v>
      </c>
      <c r="BB26" s="21">
        <f>ROUND(BA26/AZ26,0)</f>
        <v>177</v>
      </c>
      <c r="BC26" s="21">
        <f>MAX(BC22,BC25)</f>
        <v>294</v>
      </c>
      <c r="BD26" s="22">
        <f>IF(MIN(BD22,BD25)&gt;0,MIN(BD22,BD25),MAX(BD22,BD25))</f>
        <v>138</v>
      </c>
      <c r="BE26" s="20">
        <f>BE22+BE25</f>
        <v>241</v>
      </c>
      <c r="BF26" s="21">
        <f>BF22+BF25</f>
        <v>46451</v>
      </c>
      <c r="BG26" s="21">
        <f>ROUND(BF26/BE26,0)</f>
        <v>193</v>
      </c>
      <c r="BH26" s="21">
        <f>MAX(BH22,BH25)</f>
        <v>298</v>
      </c>
      <c r="BI26" s="22">
        <f>IF(MIN(BI22,BI25)&gt;0,MIN(BI22,BI25),MAX(BI22,BI25))</f>
        <v>88</v>
      </c>
      <c r="BJ26" s="20">
        <f>BJ22+BJ25</f>
        <v>240</v>
      </c>
      <c r="BK26" s="21">
        <f>BK22+BK25</f>
        <v>41238</v>
      </c>
      <c r="BL26" s="21">
        <f>ROUND(BK26/BJ26,0)</f>
        <v>172</v>
      </c>
      <c r="BM26" s="21">
        <f>MAX(BM22,BM25)</f>
        <v>313</v>
      </c>
      <c r="BN26" s="22">
        <f>IF(MIN(BN22,BN25)&gt;0,MIN(BN22,BN25),MAX(BN22,BN25))</f>
        <v>60</v>
      </c>
      <c r="BO26" s="20">
        <f>BO22+BO25</f>
        <v>247</v>
      </c>
      <c r="BP26" s="21">
        <f>BP22+BP25</f>
        <v>89206</v>
      </c>
      <c r="BQ26" s="21">
        <f>ROUND(BP26/BO26,0)</f>
        <v>361</v>
      </c>
      <c r="BR26" s="21">
        <f>MAX(BR22,BR25)</f>
        <v>523</v>
      </c>
      <c r="BS26" s="22">
        <f>IF(MIN(BS22,BS25)&gt;0,MIN(BS22,BS25),MAX(BS22,BS25))</f>
        <v>207</v>
      </c>
      <c r="BT26" s="20">
        <f>BT22+BT25</f>
        <v>220</v>
      </c>
      <c r="BU26" s="21">
        <f>BU22+BU25</f>
        <v>70800</v>
      </c>
      <c r="BV26" s="21">
        <f>ROUND(BU26/BT26,0)</f>
        <v>322</v>
      </c>
      <c r="BW26" s="21">
        <f>MAX(BW22,BW25)</f>
        <v>525</v>
      </c>
      <c r="BX26" s="22">
        <f>IF(MIN(BX22,BX25)&gt;0,MIN(BX22,BX25),MAX(BX22,BX25))</f>
        <v>145</v>
      </c>
      <c r="BY26" s="20">
        <f>BY22+BY25</f>
        <v>259</v>
      </c>
      <c r="BZ26" s="21">
        <f>BZ22+BZ25</f>
        <v>33001</v>
      </c>
      <c r="CA26" s="21">
        <f>ROUND(BZ26/BY26,0)</f>
        <v>127</v>
      </c>
      <c r="CB26" s="21">
        <f>MAX(CB22,CB25)</f>
        <v>147</v>
      </c>
      <c r="CC26" s="22">
        <f>IF(MIN(CC22,CC25)&gt;0,MIN(CC22,CC25),MAX(CC22,CC25))</f>
        <v>116</v>
      </c>
      <c r="CD26" s="20">
        <f>CD22+CD25</f>
        <v>0</v>
      </c>
      <c r="CE26" s="21">
        <f>CE22+CE25</f>
        <v>0</v>
      </c>
      <c r="CF26" s="21" t="e">
        <f>ROUND(CE26/CD26,0)</f>
        <v>#DIV/0!</v>
      </c>
      <c r="CG26" s="21">
        <f>MAX(CG22,CG25)</f>
        <v>0</v>
      </c>
      <c r="CH26" s="22">
        <f>IF(MIN(CH22,CH25)&gt;0,MIN(CH22,CH25),MAX(CH22,CH25))</f>
        <v>0</v>
      </c>
      <c r="CI26" s="13"/>
      <c r="CJ26" s="20">
        <f>CJ22+CJ25</f>
        <v>257</v>
      </c>
      <c r="CK26" s="21">
        <f>CK22+CK25</f>
        <v>343132</v>
      </c>
      <c r="CL26" s="21">
        <f>ROUND(CK26/CJ26,0)</f>
        <v>1335</v>
      </c>
      <c r="CM26" s="21">
        <f>MAX(CM22,CM25)</f>
        <v>1728</v>
      </c>
      <c r="CN26" s="22">
        <f>IF(MIN(CN22,CN25)&gt;0,MIN(CN22,CN25),MAX(CN22,CN25))</f>
        <v>1116</v>
      </c>
    </row>
    <row r="27" spans="86:87" ht="19.5" customHeight="1">
      <c r="CH27" s="18"/>
      <c r="CI27" s="13"/>
    </row>
  </sheetData>
  <mergeCells count="6">
    <mergeCell ref="CK3:CM3"/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2007-03-22T09:06:28Z</cp:lastPrinted>
  <dcterms:created xsi:type="dcterms:W3CDTF">1998-09-04T05:26:42Z</dcterms:created>
  <dcterms:modified xsi:type="dcterms:W3CDTF">2007-03-22T09:06:32Z</dcterms:modified>
  <cp:category/>
  <cp:version/>
  <cp:contentType/>
  <cp:contentStatus/>
</cp:coreProperties>
</file>