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90" windowWidth="9210" windowHeight="7440" tabRatio="601" activeTab="0"/>
  </bookViews>
  <sheets>
    <sheet name="結果表" sheetId="1" r:id="rId1"/>
    <sheet name="集計表" sheetId="2" r:id="rId2"/>
  </sheets>
  <externalReferences>
    <externalReference r:id="rId5"/>
  </externalReferences>
  <definedNames>
    <definedName name="ＡＡ">'集計表'!#REF!</definedName>
    <definedName name="_xlnm.Print_Area" localSheetId="1">'集計表'!$A$1:$CI$23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<sst xmlns="http://schemas.openxmlformats.org/spreadsheetml/2006/main" count="139" uniqueCount="55">
  <si>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</si>
  <si>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</si>
  <si>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</si>
  <si>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</si>
  <si>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</si>
  <si>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</si>
  <si>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</si>
  <si>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</si>
  <si>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</si>
  <si>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</si>
  <si>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</si>
  <si>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 xml:space="preserve"> </t>
  </si>
  <si>
    <t>牛乳</t>
  </si>
  <si>
    <t>鶏卵</t>
  </si>
  <si>
    <t>台所用洗剤</t>
  </si>
  <si>
    <t>洗濯用洗剤</t>
  </si>
  <si>
    <t>ティッシュﾍﾟｰﾊﾟｰ</t>
  </si>
  <si>
    <t>灯油(店頭）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</si>
  <si>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</si>
  <si>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</si>
  <si>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</si>
  <si>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</si>
  <si>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</si>
  <si>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</si>
  <si>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</si>
  <si>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</si>
  <si>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</si>
  <si>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</si>
  <si>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</si>
  <si>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</si>
  <si>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</si>
  <si>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</si>
  <si>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</si>
  <si>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</si>
  <si>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</si>
  <si>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</si>
  <si>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</si>
  <si>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</si>
  <si>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</si>
  <si>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</si>
  <si>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</si>
  <si>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</si>
  <si>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</si>
  <si>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対前月比</t>
  </si>
  <si>
    <t>前年同月</t>
  </si>
  <si>
    <t>対前年</t>
  </si>
  <si>
    <t>価格</t>
  </si>
  <si>
    <t>同月比</t>
  </si>
  <si>
    <t>県下主要生活物資価格調査集計表（総合計）</t>
  </si>
  <si>
    <t xml:space="preserve"> </t>
  </si>
  <si>
    <t>ガソリン</t>
  </si>
  <si>
    <t>県計</t>
  </si>
  <si>
    <t>県下主要生活物資価格調査集計表</t>
  </si>
  <si>
    <t>平成18年1月</t>
  </si>
  <si>
    <t>（H18）1月県下主要生活物資価格調査集計表（総合計）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</si>
</sst>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</numFmts>
  <fonts count="6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hair">
        <color indexed="12"/>
      </top>
      <bottom style="medium">
        <color indexed="12"/>
      </bottom>
    </border>
    <border>
      <left style="medium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hair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hair">
        <color indexed="12"/>
      </left>
      <right style="thick">
        <color indexed="12"/>
      </right>
      <top style="medium">
        <color indexed="12"/>
      </top>
      <bottom style="hair">
        <color indexed="12"/>
      </bottom>
    </border>
    <border>
      <left style="hair">
        <color indexed="12"/>
      </left>
      <right style="thick">
        <color indexed="12"/>
      </right>
      <top style="hair">
        <color indexed="12"/>
      </top>
      <bottom style="hair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56"/>
      </right>
      <top style="medium">
        <color indexed="12"/>
      </top>
      <bottom style="medium">
        <color indexed="12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56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178" fontId="4" fillId="0" borderId="3" xfId="0" applyNumberFormat="1" applyFont="1" applyBorder="1" applyAlignment="1" applyProtection="1">
      <alignment vertical="top"/>
      <protection locked="0"/>
    </xf>
    <xf numFmtId="179" fontId="4" fillId="0" borderId="3" xfId="0" applyNumberFormat="1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0" fillId="0" borderId="5" xfId="0" applyBorder="1" applyAlignment="1">
      <alignment/>
    </xf>
    <xf numFmtId="0" fontId="4" fillId="0" borderId="5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4" fillId="0" borderId="9" xfId="0" applyFont="1" applyBorder="1" applyAlignment="1" applyProtection="1">
      <alignment vertical="top"/>
      <protection locked="0"/>
    </xf>
    <xf numFmtId="179" fontId="4" fillId="0" borderId="9" xfId="0" applyNumberFormat="1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0" borderId="11" xfId="0" applyFont="1" applyBorder="1" applyAlignment="1" applyProtection="1">
      <alignment vertical="top"/>
      <protection locked="0"/>
    </xf>
    <xf numFmtId="0" fontId="4" fillId="0" borderId="12" xfId="0" applyFont="1" applyBorder="1" applyAlignment="1" applyProtection="1">
      <alignment vertical="top"/>
      <protection locked="0"/>
    </xf>
    <xf numFmtId="176" fontId="4" fillId="0" borderId="13" xfId="0" applyNumberFormat="1" applyFont="1" applyBorder="1" applyAlignment="1" applyProtection="1">
      <alignment vertical="top"/>
      <protection locked="0"/>
    </xf>
    <xf numFmtId="176" fontId="4" fillId="0" borderId="14" xfId="0" applyNumberFormat="1" applyFont="1" applyBorder="1" applyAlignment="1" applyProtection="1">
      <alignment vertical="top"/>
      <protection locked="0"/>
    </xf>
    <xf numFmtId="176" fontId="4" fillId="0" borderId="15" xfId="0" applyNumberFormat="1" applyFont="1" applyBorder="1" applyAlignment="1" applyProtection="1">
      <alignment vertical="top"/>
      <protection locked="0"/>
    </xf>
    <xf numFmtId="176" fontId="4" fillId="0" borderId="16" xfId="0" applyNumberFormat="1" applyFont="1" applyBorder="1" applyAlignment="1" applyProtection="1">
      <alignment vertical="top"/>
      <protection locked="0"/>
    </xf>
    <xf numFmtId="176" fontId="4" fillId="0" borderId="17" xfId="0" applyNumberFormat="1" applyFont="1" applyBorder="1" applyAlignment="1" applyProtection="1">
      <alignment vertical="top"/>
      <protection locked="0"/>
    </xf>
    <xf numFmtId="176" fontId="4" fillId="0" borderId="18" xfId="0" applyNumberFormat="1" applyFont="1" applyBorder="1" applyAlignment="1" applyProtection="1">
      <alignment vertical="top"/>
      <protection locked="0"/>
    </xf>
    <xf numFmtId="176" fontId="4" fillId="0" borderId="19" xfId="0" applyNumberFormat="1" applyFont="1" applyBorder="1" applyAlignment="1" applyProtection="1">
      <alignment vertical="top"/>
      <protection locked="0"/>
    </xf>
    <xf numFmtId="176" fontId="4" fillId="0" borderId="20" xfId="0" applyNumberFormat="1" applyFont="1" applyBorder="1" applyAlignment="1" applyProtection="1">
      <alignment vertical="top"/>
      <protection locked="0"/>
    </xf>
    <xf numFmtId="176" fontId="4" fillId="0" borderId="21" xfId="0" applyNumberFormat="1" applyFont="1" applyBorder="1" applyAlignment="1" applyProtection="1">
      <alignment vertical="top"/>
      <protection locked="0"/>
    </xf>
    <xf numFmtId="0" fontId="4" fillId="0" borderId="22" xfId="0" applyFont="1" applyBorder="1" applyAlignment="1" applyProtection="1">
      <alignment vertical="top"/>
      <protection locked="0"/>
    </xf>
    <xf numFmtId="0" fontId="4" fillId="0" borderId="23" xfId="0" applyFont="1" applyBorder="1" applyAlignment="1" applyProtection="1">
      <alignment vertical="top"/>
      <protection locked="0"/>
    </xf>
    <xf numFmtId="0" fontId="4" fillId="0" borderId="24" xfId="0" applyFont="1" applyBorder="1" applyAlignment="1" applyProtection="1">
      <alignment horizontal="center" vertical="top"/>
      <protection locked="0"/>
    </xf>
    <xf numFmtId="0" fontId="4" fillId="0" borderId="25" xfId="0" applyFont="1" applyBorder="1" applyAlignment="1" applyProtection="1">
      <alignment vertical="top"/>
      <protection locked="0"/>
    </xf>
    <xf numFmtId="0" fontId="4" fillId="0" borderId="26" xfId="0" applyFont="1" applyBorder="1" applyAlignment="1" applyProtection="1">
      <alignment vertical="top"/>
      <protection locked="0"/>
    </xf>
    <xf numFmtId="0" fontId="4" fillId="0" borderId="27" xfId="0" applyFont="1" applyBorder="1" applyAlignment="1" applyProtection="1">
      <alignment vertical="top"/>
      <protection locked="0"/>
    </xf>
    <xf numFmtId="176" fontId="4" fillId="0" borderId="28" xfId="0" applyNumberFormat="1" applyFont="1" applyBorder="1" applyAlignment="1" applyProtection="1">
      <alignment vertical="top"/>
      <protection locked="0"/>
    </xf>
    <xf numFmtId="176" fontId="4" fillId="0" borderId="29" xfId="0" applyNumberFormat="1" applyFont="1" applyBorder="1" applyAlignment="1" applyProtection="1">
      <alignment vertical="top"/>
      <protection locked="0"/>
    </xf>
    <xf numFmtId="176" fontId="4" fillId="0" borderId="25" xfId="0" applyNumberFormat="1" applyFont="1" applyBorder="1" applyAlignment="1" applyProtection="1">
      <alignment vertical="top"/>
      <protection locked="0"/>
    </xf>
    <xf numFmtId="176" fontId="4" fillId="0" borderId="26" xfId="0" applyNumberFormat="1" applyFont="1" applyBorder="1" applyAlignment="1" applyProtection="1">
      <alignment vertical="top"/>
      <protection locked="0"/>
    </xf>
    <xf numFmtId="176" fontId="4" fillId="0" borderId="27" xfId="0" applyNumberFormat="1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4" fillId="0" borderId="30" xfId="0" applyFont="1" applyBorder="1" applyAlignment="1" applyProtection="1">
      <alignment vertical="top"/>
      <protection locked="0"/>
    </xf>
    <xf numFmtId="178" fontId="4" fillId="0" borderId="3" xfId="0" applyNumberFormat="1" applyFont="1" applyBorder="1" applyAlignment="1" applyProtection="1">
      <alignment vertical="top"/>
      <protection/>
    </xf>
    <xf numFmtId="0" fontId="4" fillId="0" borderId="31" xfId="0" applyFont="1" applyBorder="1" applyAlignment="1" applyProtection="1">
      <alignment vertical="top"/>
      <protection locked="0"/>
    </xf>
    <xf numFmtId="178" fontId="4" fillId="0" borderId="32" xfId="0" applyNumberFormat="1" applyFont="1" applyBorder="1" applyAlignment="1" applyProtection="1">
      <alignment vertical="top"/>
      <protection locked="0"/>
    </xf>
    <xf numFmtId="179" fontId="4" fillId="0" borderId="32" xfId="0" applyNumberFormat="1" applyFont="1" applyBorder="1" applyAlignment="1" applyProtection="1">
      <alignment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0" fillId="0" borderId="5" xfId="0" applyBorder="1" applyAlignment="1">
      <alignment horizontal="center" vertical="top"/>
    </xf>
    <xf numFmtId="0" fontId="4" fillId="0" borderId="5" xfId="0" applyFont="1" applyBorder="1" applyAlignment="1" applyProtection="1">
      <alignment horizontal="center" vertical="top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7.%204&#263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結果表"/>
      <sheetName val="集計表"/>
    </sheetNames>
    <sheetDataSet>
      <sheetData sheetId="1">
        <row r="4">
          <cell r="C4" t="str">
            <v>食パン</v>
          </cell>
          <cell r="H4" t="str">
            <v>うるち米</v>
          </cell>
          <cell r="M4" t="str">
            <v>味噌</v>
          </cell>
          <cell r="R4" t="str">
            <v>マーガリン</v>
          </cell>
          <cell r="W4" t="str">
            <v>砂糖</v>
          </cell>
          <cell r="AB4" t="str">
            <v>醤油</v>
          </cell>
          <cell r="AG4" t="str">
            <v>食用油</v>
          </cell>
          <cell r="AL4" t="str">
            <v>マヨネーズ</v>
          </cell>
          <cell r="AQ4" t="str">
            <v>ヨーグルト</v>
          </cell>
          <cell r="AV4" t="str">
            <v>豚肉</v>
          </cell>
          <cell r="BA4" t="str">
            <v>牛乳</v>
          </cell>
          <cell r="BF4" t="str">
            <v>鶏卵</v>
          </cell>
          <cell r="BK4" t="str">
            <v>台所用洗剤</v>
          </cell>
          <cell r="BP4" t="str">
            <v>洗濯用洗剤</v>
          </cell>
          <cell r="BU4" t="str">
            <v>ティッシュﾍﾟｰﾊﾟｰ</v>
          </cell>
        </row>
        <row r="94">
          <cell r="BZ94" t="str">
            <v>ガソリン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6">
      <selection activeCell="E21" sqref="E21"/>
    </sheetView>
  </sheetViews>
  <sheetFormatPr defaultColWidth="8.796875" defaultRowHeight="19.5" customHeight="1"/>
  <cols>
    <col min="1" max="1" width="17.8984375" style="0" customWidth="1"/>
  </cols>
  <sheetData>
    <row r="1" spans="2:5" ht="19.5" customHeight="1">
      <c r="B1" s="6"/>
      <c r="C1" s="6"/>
      <c r="D1" s="6"/>
      <c r="E1" s="6"/>
    </row>
    <row r="2" spans="1:5" ht="19.5" customHeight="1" thickBot="1">
      <c r="A2" s="7" t="s">
        <v>53</v>
      </c>
      <c r="B2" s="7"/>
      <c r="C2" s="7"/>
      <c r="D2" s="7"/>
      <c r="E2" s="14"/>
    </row>
    <row r="3" spans="1:6" ht="19.5" customHeight="1">
      <c r="A3" s="10"/>
      <c r="B3" s="10" t="s">
        <v>41</v>
      </c>
      <c r="C3" s="10" t="s">
        <v>42</v>
      </c>
      <c r="D3" s="10" t="s">
        <v>43</v>
      </c>
      <c r="E3" s="26" t="s">
        <v>44</v>
      </c>
      <c r="F3" s="48" t="s">
        <v>45</v>
      </c>
    </row>
    <row r="4" spans="1:6" ht="19.5" customHeight="1" thickBot="1">
      <c r="A4" s="9"/>
      <c r="B4" s="9" t="s">
        <v>46</v>
      </c>
      <c r="C4" s="9" t="s">
        <v>46</v>
      </c>
      <c r="D4" s="9"/>
      <c r="E4" s="9" t="s">
        <v>46</v>
      </c>
      <c r="F4" s="22" t="s">
        <v>47</v>
      </c>
    </row>
    <row r="5" spans="1:6" ht="19.5" customHeight="1" thickBot="1">
      <c r="A5" s="9" t="str">
        <f>'[1]集計表'!C4</f>
        <v>食パン</v>
      </c>
      <c r="B5" s="12">
        <f>'集計表'!D26</f>
        <v>159</v>
      </c>
      <c r="C5" s="12">
        <v>160</v>
      </c>
      <c r="D5" s="13">
        <f>B5/C5*100</f>
        <v>99.375</v>
      </c>
      <c r="E5" s="12">
        <v>162</v>
      </c>
      <c r="F5" s="23">
        <f>B5/E5*100</f>
        <v>98.14814814814815</v>
      </c>
    </row>
    <row r="6" spans="1:6" ht="19.5" customHeight="1" thickBot="1">
      <c r="A6" s="9" t="str">
        <f>'[1]集計表'!H4</f>
        <v>うるち米</v>
      </c>
      <c r="B6" s="12">
        <f>'集計表'!I26</f>
        <v>2183</v>
      </c>
      <c r="C6" s="12">
        <v>2180</v>
      </c>
      <c r="D6" s="13">
        <f aca="true" t="shared" si="0" ref="D6:D20">B6/C6*100</f>
        <v>100.13761467889908</v>
      </c>
      <c r="E6" s="12">
        <v>2313</v>
      </c>
      <c r="F6" s="23">
        <f aca="true" t="shared" si="1" ref="F6:F20">B6/E6*100</f>
        <v>94.37959360138348</v>
      </c>
    </row>
    <row r="7" spans="1:6" ht="19.5" customHeight="1" thickBot="1">
      <c r="A7" s="9" t="str">
        <f>'[1]集計表'!M4</f>
        <v>味噌</v>
      </c>
      <c r="B7" s="12">
        <f>'集計表'!N26</f>
        <v>305</v>
      </c>
      <c r="C7" s="12">
        <v>302</v>
      </c>
      <c r="D7" s="13">
        <f t="shared" si="0"/>
        <v>100.99337748344371</v>
      </c>
      <c r="E7" s="12">
        <v>307</v>
      </c>
      <c r="F7" s="23">
        <f t="shared" si="1"/>
        <v>99.3485342019544</v>
      </c>
    </row>
    <row r="8" spans="1:6" ht="19.5" customHeight="1" thickBot="1">
      <c r="A8" s="9" t="str">
        <f>'[1]集計表'!R4</f>
        <v>マーガリン</v>
      </c>
      <c r="B8" s="12">
        <f>'集計表'!S26</f>
        <v>232</v>
      </c>
      <c r="C8" s="12">
        <v>229</v>
      </c>
      <c r="D8" s="13">
        <f t="shared" si="0"/>
        <v>101.31004366812226</v>
      </c>
      <c r="E8" s="12">
        <v>229</v>
      </c>
      <c r="F8" s="23">
        <f t="shared" si="1"/>
        <v>101.31004366812226</v>
      </c>
    </row>
    <row r="9" spans="1:6" ht="19.5" customHeight="1" thickBot="1">
      <c r="A9" s="9" t="str">
        <f>'[1]集計表'!W4</f>
        <v>砂糖</v>
      </c>
      <c r="B9" s="12">
        <f>'集計表'!X26</f>
        <v>176</v>
      </c>
      <c r="C9" s="12">
        <v>177</v>
      </c>
      <c r="D9" s="13">
        <f t="shared" si="0"/>
        <v>99.43502824858757</v>
      </c>
      <c r="E9" s="12">
        <v>180</v>
      </c>
      <c r="F9" s="23">
        <f t="shared" si="1"/>
        <v>97.77777777777777</v>
      </c>
    </row>
    <row r="10" spans="1:6" ht="19.5" customHeight="1" thickBot="1">
      <c r="A10" s="9" t="str">
        <f>'[1]集計表'!AB4</f>
        <v>醤油</v>
      </c>
      <c r="B10" s="12">
        <f>'集計表'!AC26</f>
        <v>261</v>
      </c>
      <c r="C10" s="12">
        <v>262</v>
      </c>
      <c r="D10" s="13">
        <f t="shared" si="0"/>
        <v>99.61832061068702</v>
      </c>
      <c r="E10" s="12">
        <v>270</v>
      </c>
      <c r="F10" s="23">
        <f t="shared" si="1"/>
        <v>96.66666666666667</v>
      </c>
    </row>
    <row r="11" spans="1:6" ht="19.5" customHeight="1" thickBot="1">
      <c r="A11" s="9" t="str">
        <f>'[1]集計表'!AG4</f>
        <v>食用油</v>
      </c>
      <c r="B11" s="12">
        <f>'集計表'!AH26</f>
        <v>363</v>
      </c>
      <c r="C11" s="12">
        <v>367</v>
      </c>
      <c r="D11" s="13">
        <f t="shared" si="0"/>
        <v>98.9100817438692</v>
      </c>
      <c r="E11" s="9">
        <v>437</v>
      </c>
      <c r="F11" s="23">
        <f t="shared" si="1"/>
        <v>83.06636155606407</v>
      </c>
    </row>
    <row r="12" spans="1:6" ht="19.5" customHeight="1" thickBot="1">
      <c r="A12" s="9" t="str">
        <f>'[1]集計表'!AL4</f>
        <v>マヨネーズ</v>
      </c>
      <c r="B12" s="12">
        <v>254</v>
      </c>
      <c r="C12" s="12">
        <v>254</v>
      </c>
      <c r="D12" s="13">
        <f t="shared" si="0"/>
        <v>100</v>
      </c>
      <c r="E12" s="12">
        <v>264</v>
      </c>
      <c r="F12" s="23">
        <f t="shared" si="1"/>
        <v>96.21212121212122</v>
      </c>
    </row>
    <row r="13" spans="1:6" ht="19.5" customHeight="1" thickBot="1">
      <c r="A13" s="9" t="str">
        <f>'[1]集計表'!AQ4</f>
        <v>ヨーグルト</v>
      </c>
      <c r="B13" s="12">
        <f>'集計表'!AR26</f>
        <v>178</v>
      </c>
      <c r="C13" s="12">
        <v>178</v>
      </c>
      <c r="D13" s="13">
        <f t="shared" si="0"/>
        <v>100</v>
      </c>
      <c r="E13" s="12">
        <v>180</v>
      </c>
      <c r="F13" s="23">
        <f t="shared" si="1"/>
        <v>98.88888888888889</v>
      </c>
    </row>
    <row r="14" spans="1:6" ht="19.5" customHeight="1" thickBot="1">
      <c r="A14" s="9" t="str">
        <f>'[1]集計表'!AV4</f>
        <v>豚肉</v>
      </c>
      <c r="B14" s="12">
        <f>'集計表'!AW26</f>
        <v>163</v>
      </c>
      <c r="C14" s="12">
        <v>158</v>
      </c>
      <c r="D14" s="13">
        <f t="shared" si="0"/>
        <v>103.16455696202532</v>
      </c>
      <c r="E14" s="12">
        <v>159</v>
      </c>
      <c r="F14" s="23">
        <f t="shared" si="1"/>
        <v>102.51572327044025</v>
      </c>
    </row>
    <row r="15" spans="1:6" ht="19.5" customHeight="1" thickBot="1">
      <c r="A15" s="9" t="str">
        <f>'[1]集計表'!BA4</f>
        <v>牛乳</v>
      </c>
      <c r="B15" s="12">
        <f>'集計表'!BB26</f>
        <v>184</v>
      </c>
      <c r="C15" s="12">
        <v>183</v>
      </c>
      <c r="D15" s="13">
        <f t="shared" si="0"/>
        <v>100.5464480874317</v>
      </c>
      <c r="E15" s="9">
        <v>186</v>
      </c>
      <c r="F15" s="23">
        <f t="shared" si="1"/>
        <v>98.9247311827957</v>
      </c>
    </row>
    <row r="16" spans="1:6" ht="19.5" customHeight="1" thickBot="1">
      <c r="A16" s="9" t="str">
        <f>'[1]集計表'!BF4</f>
        <v>鶏卵</v>
      </c>
      <c r="B16" s="12">
        <f>'集計表'!BG26</f>
        <v>192</v>
      </c>
      <c r="C16" s="12">
        <v>198</v>
      </c>
      <c r="D16" s="13">
        <f t="shared" si="0"/>
        <v>96.96969696969697</v>
      </c>
      <c r="E16" s="12">
        <v>219</v>
      </c>
      <c r="F16" s="23">
        <f t="shared" si="1"/>
        <v>87.67123287671232</v>
      </c>
    </row>
    <row r="17" spans="1:6" ht="19.5" customHeight="1" thickBot="1">
      <c r="A17" s="9" t="str">
        <f>'[1]集計表'!BK4</f>
        <v>台所用洗剤</v>
      </c>
      <c r="B17" s="49">
        <f>'集計表'!BL26</f>
        <v>174</v>
      </c>
      <c r="C17" s="12">
        <v>176</v>
      </c>
      <c r="D17" s="13">
        <f t="shared" si="0"/>
        <v>98.86363636363636</v>
      </c>
      <c r="E17" s="12">
        <v>174</v>
      </c>
      <c r="F17" s="23">
        <f t="shared" si="1"/>
        <v>100</v>
      </c>
    </row>
    <row r="18" spans="1:6" ht="19.5" customHeight="1" thickBot="1">
      <c r="A18" s="9" t="str">
        <f>'[1]集計表'!BP4</f>
        <v>洗濯用洗剤</v>
      </c>
      <c r="B18" s="12">
        <f>'集計表'!BQ26</f>
        <v>380</v>
      </c>
      <c r="C18" s="12">
        <v>382</v>
      </c>
      <c r="D18" s="13">
        <f t="shared" si="0"/>
        <v>99.47643979057592</v>
      </c>
      <c r="E18" s="12">
        <v>405</v>
      </c>
      <c r="F18" s="23">
        <f t="shared" si="1"/>
        <v>93.82716049382715</v>
      </c>
    </row>
    <row r="19" spans="1:6" ht="19.5" customHeight="1" thickBot="1">
      <c r="A19" s="9" t="str">
        <f>'[1]集計表'!BU4</f>
        <v>ティッシュﾍﾟｰﾊﾟｰ</v>
      </c>
      <c r="B19" s="12">
        <f>'集計表'!BV26</f>
        <v>343</v>
      </c>
      <c r="C19" s="12">
        <v>352</v>
      </c>
      <c r="D19" s="13">
        <f t="shared" si="0"/>
        <v>97.44318181818183</v>
      </c>
      <c r="E19" s="12">
        <v>370</v>
      </c>
      <c r="F19" s="23">
        <f t="shared" si="1"/>
        <v>92.7027027027027</v>
      </c>
    </row>
    <row r="20" spans="1:6" ht="19.5" customHeight="1" thickBot="1">
      <c r="A20" s="9" t="str">
        <f>'[1]集計表'!BZ94</f>
        <v>ガソリン</v>
      </c>
      <c r="B20" s="51">
        <f>'集計表'!CA26</f>
        <v>126</v>
      </c>
      <c r="C20" s="51">
        <v>127</v>
      </c>
      <c r="D20" s="52">
        <f t="shared" si="0"/>
        <v>99.21259842519686</v>
      </c>
      <c r="E20" s="51">
        <v>115</v>
      </c>
      <c r="F20" s="52">
        <f t="shared" si="1"/>
        <v>109.56521739130434</v>
      </c>
    </row>
    <row r="21" spans="1:6" ht="19.5" customHeight="1" thickBot="1">
      <c r="A21" s="50" t="s">
        <v>17</v>
      </c>
      <c r="B21" s="51">
        <v>1331</v>
      </c>
      <c r="C21" s="51">
        <v>1233</v>
      </c>
      <c r="D21" s="51">
        <v>107.9</v>
      </c>
      <c r="E21" s="51">
        <v>1007</v>
      </c>
      <c r="F21" s="51">
        <v>132.1</v>
      </c>
    </row>
  </sheetData>
  <printOptions/>
  <pageMargins left="1.71" right="0.75" top="1" bottom="1" header="0.512" footer="0.512"/>
  <pageSetup horizontalDpi="600" verticalDpi="600" orientation="landscape" paperSize="9" scale="93" r:id="rId1"/>
  <ignoredErrors>
    <ignoredError sqref="B1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CI27"/>
  <sheetViews>
    <sheetView view="pageBreakPreview" zoomScaleSheetLayoutView="10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I20" sqref="CI20"/>
    </sheetView>
  </sheetViews>
  <sheetFormatPr defaultColWidth="8.796875" defaultRowHeight="19.5" customHeight="1"/>
  <cols>
    <col min="1" max="1" width="8.69921875" style="0" customWidth="1"/>
    <col min="2" max="2" width="4.3984375" style="0" customWidth="1"/>
    <col min="3" max="3" width="6.69921875" style="0" customWidth="1"/>
    <col min="4" max="7" width="4.69921875" style="0" customWidth="1"/>
    <col min="8" max="8" width="9.69921875" style="0" customWidth="1"/>
    <col min="9" max="11" width="5.69921875" style="0" customWidth="1"/>
    <col min="12" max="12" width="4.69921875" style="0" customWidth="1"/>
    <col min="13" max="13" width="7.8984375" style="0" customWidth="1"/>
    <col min="14" max="17" width="4.69921875" style="0" customWidth="1"/>
    <col min="18" max="18" width="6.69921875" style="0" customWidth="1"/>
    <col min="19" max="22" width="4.69921875" style="0" customWidth="1"/>
    <col min="23" max="23" width="6.69921875" style="0" customWidth="1"/>
    <col min="24" max="25" width="4.69921875" style="0" customWidth="1"/>
    <col min="26" max="26" width="4.8984375" style="0" customWidth="1"/>
    <col min="27" max="27" width="5.69921875" style="0" customWidth="1"/>
    <col min="28" max="28" width="6.69921875" style="0" customWidth="1"/>
    <col min="29" max="30" width="4.69921875" style="0" customWidth="1"/>
    <col min="31" max="31" width="5.19921875" style="0" customWidth="1"/>
    <col min="32" max="32" width="5.3984375" style="0" customWidth="1"/>
    <col min="33" max="33" width="7.69921875" style="0" customWidth="1"/>
    <col min="34" max="37" width="4.69921875" style="0" customWidth="1"/>
    <col min="38" max="38" width="7.69921875" style="0" customWidth="1"/>
    <col min="39" max="42" width="4.69921875" style="0" customWidth="1"/>
    <col min="43" max="43" width="6.69921875" style="0" customWidth="1"/>
    <col min="44" max="47" width="4.69921875" style="0" customWidth="1"/>
    <col min="48" max="48" width="6.69921875" style="0" customWidth="1"/>
    <col min="49" max="52" width="4.69921875" style="0" customWidth="1"/>
    <col min="53" max="53" width="6.69921875" style="0" customWidth="1"/>
    <col min="54" max="57" width="4.69921875" style="0" customWidth="1"/>
    <col min="58" max="58" width="6.69921875" style="0" customWidth="1"/>
    <col min="59" max="62" width="4.69921875" style="0" customWidth="1"/>
    <col min="63" max="63" width="6.69921875" style="0" customWidth="1"/>
    <col min="64" max="67" width="4.69921875" style="0" customWidth="1"/>
    <col min="68" max="68" width="7.59765625" style="0" customWidth="1"/>
    <col min="69" max="72" width="4.69921875" style="0" customWidth="1"/>
    <col min="73" max="73" width="7.69921875" style="0" customWidth="1"/>
    <col min="74" max="77" width="4.69921875" style="0" customWidth="1"/>
    <col min="78" max="78" width="7.59765625" style="0" customWidth="1"/>
    <col min="79" max="80" width="8.5" style="0" bestFit="1" customWidth="1"/>
    <col min="81" max="81" width="6.5" style="0" customWidth="1"/>
    <col min="82" max="82" width="4.19921875" style="0" customWidth="1"/>
    <col min="83" max="83" width="7.69921875" style="0" customWidth="1"/>
    <col min="84" max="86" width="5.69921875" style="0" customWidth="1"/>
    <col min="87" max="87" width="8.59765625" style="0" customWidth="1"/>
    <col min="88" max="88" width="17.69921875" style="0" customWidth="1"/>
  </cols>
  <sheetData>
    <row r="1" spans="1:86" ht="19.5" customHeight="1">
      <c r="A1" s="53" t="s">
        <v>54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 t="s">
        <v>48</v>
      </c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 t="s">
        <v>52</v>
      </c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</row>
    <row r="2" spans="1:87" ht="19.5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47"/>
      <c r="CI2" s="6"/>
    </row>
    <row r="3" spans="1:87" ht="19.5" customHeight="1" thickBot="1">
      <c r="A3" s="8" t="s">
        <v>0</v>
      </c>
      <c r="B3" s="9"/>
      <c r="C3" s="7" t="s">
        <v>1</v>
      </c>
      <c r="D3" s="7"/>
      <c r="E3" s="7"/>
      <c r="F3" s="7"/>
      <c r="G3" s="9"/>
      <c r="H3" s="7" t="s">
        <v>2</v>
      </c>
      <c r="I3" s="7"/>
      <c r="J3" s="7"/>
      <c r="K3" s="7"/>
      <c r="L3" s="9"/>
      <c r="M3" s="7" t="s">
        <v>3</v>
      </c>
      <c r="N3" s="7"/>
      <c r="O3" s="7"/>
      <c r="P3" s="7"/>
      <c r="Q3" s="9"/>
      <c r="R3" s="7" t="s">
        <v>4</v>
      </c>
      <c r="S3" s="7"/>
      <c r="T3" s="7"/>
      <c r="U3" s="7"/>
      <c r="V3" s="9"/>
      <c r="W3" s="7" t="s">
        <v>5</v>
      </c>
      <c r="X3" s="7"/>
      <c r="Y3" s="7"/>
      <c r="Z3" s="18"/>
      <c r="AA3" s="9"/>
      <c r="AB3" s="7" t="s">
        <v>6</v>
      </c>
      <c r="AC3" s="7"/>
      <c r="AD3" s="7"/>
      <c r="AE3" s="18"/>
      <c r="AF3" s="15"/>
      <c r="AG3" s="7" t="s">
        <v>7</v>
      </c>
      <c r="AH3" s="7"/>
      <c r="AI3" s="7"/>
      <c r="AJ3" s="7"/>
      <c r="AK3" s="9"/>
      <c r="AL3" s="7" t="s">
        <v>8</v>
      </c>
      <c r="AM3" s="7"/>
      <c r="AN3" s="7"/>
      <c r="AO3" s="18"/>
      <c r="AP3" s="15"/>
      <c r="AQ3" s="7" t="s">
        <v>9</v>
      </c>
      <c r="AR3" s="7"/>
      <c r="AS3" s="7"/>
      <c r="AT3" s="7"/>
      <c r="AU3" s="9"/>
      <c r="AV3" s="7" t="s">
        <v>10</v>
      </c>
      <c r="AW3" s="7"/>
      <c r="AX3" s="7"/>
      <c r="AY3" s="7"/>
      <c r="AZ3" s="19" t="s">
        <v>11</v>
      </c>
      <c r="BA3" s="16" t="s">
        <v>12</v>
      </c>
      <c r="BB3" s="17"/>
      <c r="BC3" s="17"/>
      <c r="BD3" s="18"/>
      <c r="BE3" s="9"/>
      <c r="BF3" s="7" t="s">
        <v>13</v>
      </c>
      <c r="BG3" s="7"/>
      <c r="BH3" s="7"/>
      <c r="BI3" s="18"/>
      <c r="BJ3" s="15"/>
      <c r="BK3" s="7" t="s">
        <v>14</v>
      </c>
      <c r="BL3" s="7"/>
      <c r="BM3" s="7"/>
      <c r="BN3" s="7"/>
      <c r="BO3" s="9"/>
      <c r="BP3" s="7" t="s">
        <v>15</v>
      </c>
      <c r="BQ3" s="7"/>
      <c r="BR3" s="7"/>
      <c r="BS3" s="7"/>
      <c r="BT3" s="9"/>
      <c r="BU3" s="7" t="s">
        <v>16</v>
      </c>
      <c r="BV3" s="7"/>
      <c r="BW3" s="7"/>
      <c r="BX3" s="18"/>
      <c r="BY3" s="15" t="s">
        <v>11</v>
      </c>
      <c r="BZ3" s="54" t="s">
        <v>50</v>
      </c>
      <c r="CA3" s="54"/>
      <c r="CB3" s="54"/>
      <c r="CC3" s="18"/>
      <c r="CD3" s="15"/>
      <c r="CE3" s="55" t="s">
        <v>17</v>
      </c>
      <c r="CF3" s="55"/>
      <c r="CG3" s="55"/>
      <c r="CH3" s="18"/>
      <c r="CI3" s="6"/>
    </row>
    <row r="4" spans="1:87" ht="19.5" customHeight="1" thickBot="1">
      <c r="A4" s="9"/>
      <c r="B4" s="39" t="s">
        <v>18</v>
      </c>
      <c r="C4" s="40" t="s">
        <v>19</v>
      </c>
      <c r="D4" s="40" t="s">
        <v>20</v>
      </c>
      <c r="E4" s="40" t="s">
        <v>21</v>
      </c>
      <c r="F4" s="41" t="s">
        <v>22</v>
      </c>
      <c r="G4" s="39" t="s">
        <v>18</v>
      </c>
      <c r="H4" s="40" t="s">
        <v>19</v>
      </c>
      <c r="I4" s="40" t="s">
        <v>20</v>
      </c>
      <c r="J4" s="40" t="s">
        <v>21</v>
      </c>
      <c r="K4" s="41" t="s">
        <v>22</v>
      </c>
      <c r="L4" s="39" t="s">
        <v>18</v>
      </c>
      <c r="M4" s="40" t="s">
        <v>19</v>
      </c>
      <c r="N4" s="40" t="s">
        <v>20</v>
      </c>
      <c r="O4" s="40" t="s">
        <v>21</v>
      </c>
      <c r="P4" s="41" t="s">
        <v>22</v>
      </c>
      <c r="Q4" s="39" t="s">
        <v>18</v>
      </c>
      <c r="R4" s="40" t="s">
        <v>19</v>
      </c>
      <c r="S4" s="40" t="s">
        <v>20</v>
      </c>
      <c r="T4" s="40" t="s">
        <v>21</v>
      </c>
      <c r="U4" s="41" t="s">
        <v>22</v>
      </c>
      <c r="V4" s="39" t="s">
        <v>18</v>
      </c>
      <c r="W4" s="40" t="s">
        <v>19</v>
      </c>
      <c r="X4" s="40" t="s">
        <v>20</v>
      </c>
      <c r="Y4" s="40" t="s">
        <v>21</v>
      </c>
      <c r="Z4" s="41" t="s">
        <v>22</v>
      </c>
      <c r="AA4" s="39" t="s">
        <v>18</v>
      </c>
      <c r="AB4" s="40" t="s">
        <v>19</v>
      </c>
      <c r="AC4" s="40" t="s">
        <v>20</v>
      </c>
      <c r="AD4" s="40" t="s">
        <v>21</v>
      </c>
      <c r="AE4" s="41" t="s">
        <v>22</v>
      </c>
      <c r="AF4" s="39" t="s">
        <v>18</v>
      </c>
      <c r="AG4" s="40" t="s">
        <v>19</v>
      </c>
      <c r="AH4" s="40" t="s">
        <v>20</v>
      </c>
      <c r="AI4" s="40" t="s">
        <v>21</v>
      </c>
      <c r="AJ4" s="41" t="s">
        <v>22</v>
      </c>
      <c r="AK4" s="39" t="s">
        <v>18</v>
      </c>
      <c r="AL4" s="40" t="s">
        <v>19</v>
      </c>
      <c r="AM4" s="40" t="s">
        <v>20</v>
      </c>
      <c r="AN4" s="40" t="s">
        <v>21</v>
      </c>
      <c r="AO4" s="41" t="s">
        <v>22</v>
      </c>
      <c r="AP4" s="39" t="s">
        <v>18</v>
      </c>
      <c r="AQ4" s="40" t="s">
        <v>19</v>
      </c>
      <c r="AR4" s="40" t="s">
        <v>20</v>
      </c>
      <c r="AS4" s="40" t="s">
        <v>21</v>
      </c>
      <c r="AT4" s="41" t="s">
        <v>22</v>
      </c>
      <c r="AU4" s="39" t="s">
        <v>18</v>
      </c>
      <c r="AV4" s="40" t="s">
        <v>19</v>
      </c>
      <c r="AW4" s="40" t="s">
        <v>20</v>
      </c>
      <c r="AX4" s="40" t="s">
        <v>21</v>
      </c>
      <c r="AY4" s="41" t="s">
        <v>22</v>
      </c>
      <c r="AZ4" s="39" t="s">
        <v>18</v>
      </c>
      <c r="BA4" s="40" t="s">
        <v>19</v>
      </c>
      <c r="BB4" s="40" t="s">
        <v>20</v>
      </c>
      <c r="BC4" s="40" t="s">
        <v>21</v>
      </c>
      <c r="BD4" s="41" t="s">
        <v>22</v>
      </c>
      <c r="BE4" s="39" t="s">
        <v>18</v>
      </c>
      <c r="BF4" s="40" t="s">
        <v>19</v>
      </c>
      <c r="BG4" s="40" t="s">
        <v>20</v>
      </c>
      <c r="BH4" s="40" t="s">
        <v>21</v>
      </c>
      <c r="BI4" s="41" t="s">
        <v>22</v>
      </c>
      <c r="BJ4" s="39" t="s">
        <v>18</v>
      </c>
      <c r="BK4" s="40" t="s">
        <v>19</v>
      </c>
      <c r="BL4" s="40" t="s">
        <v>20</v>
      </c>
      <c r="BM4" s="40" t="s">
        <v>21</v>
      </c>
      <c r="BN4" s="41" t="s">
        <v>22</v>
      </c>
      <c r="BO4" s="39" t="s">
        <v>18</v>
      </c>
      <c r="BP4" s="40" t="s">
        <v>19</v>
      </c>
      <c r="BQ4" s="40" t="s">
        <v>20</v>
      </c>
      <c r="BR4" s="40" t="s">
        <v>21</v>
      </c>
      <c r="BS4" s="41" t="s">
        <v>22</v>
      </c>
      <c r="BT4" s="39" t="s">
        <v>18</v>
      </c>
      <c r="BU4" s="40" t="s">
        <v>19</v>
      </c>
      <c r="BV4" s="40" t="s">
        <v>20</v>
      </c>
      <c r="BW4" s="40" t="s">
        <v>21</v>
      </c>
      <c r="BX4" s="41" t="s">
        <v>22</v>
      </c>
      <c r="BY4" s="39" t="s">
        <v>18</v>
      </c>
      <c r="BZ4" s="40" t="s">
        <v>19</v>
      </c>
      <c r="CA4" s="40" t="s">
        <v>20</v>
      </c>
      <c r="CB4" s="40" t="s">
        <v>21</v>
      </c>
      <c r="CC4" s="41" t="s">
        <v>22</v>
      </c>
      <c r="CD4" s="39" t="s">
        <v>18</v>
      </c>
      <c r="CE4" s="40" t="s">
        <v>19</v>
      </c>
      <c r="CF4" s="40" t="s">
        <v>20</v>
      </c>
      <c r="CG4" s="40" t="s">
        <v>21</v>
      </c>
      <c r="CH4" s="41" t="s">
        <v>22</v>
      </c>
      <c r="CI4" s="14"/>
    </row>
    <row r="5" spans="1:87" ht="19.5" customHeight="1">
      <c r="A5" s="36" t="s">
        <v>23</v>
      </c>
      <c r="B5" s="27">
        <v>13</v>
      </c>
      <c r="C5" s="28">
        <v>2119</v>
      </c>
      <c r="D5" s="28">
        <f aca="true" t="shared" si="0" ref="D5:D22">ROUND(C5/B5,0)</f>
        <v>163</v>
      </c>
      <c r="E5" s="28">
        <v>178</v>
      </c>
      <c r="F5" s="29">
        <v>144</v>
      </c>
      <c r="G5" s="27">
        <v>17</v>
      </c>
      <c r="H5" s="28">
        <v>41041</v>
      </c>
      <c r="I5" s="28">
        <f aca="true" t="shared" si="1" ref="I5:I22">ROUND(H5/G5,0)</f>
        <v>2414</v>
      </c>
      <c r="J5" s="28">
        <v>3171</v>
      </c>
      <c r="K5" s="29">
        <v>2180</v>
      </c>
      <c r="L5" s="27">
        <v>16</v>
      </c>
      <c r="M5" s="28">
        <v>4839</v>
      </c>
      <c r="N5" s="28">
        <f aca="true" t="shared" si="2" ref="N5:N22">ROUND(M5/L5,0)</f>
        <v>302</v>
      </c>
      <c r="O5" s="28">
        <v>418</v>
      </c>
      <c r="P5" s="29">
        <v>180</v>
      </c>
      <c r="Q5" s="27">
        <v>17</v>
      </c>
      <c r="R5" s="28">
        <v>4384</v>
      </c>
      <c r="S5" s="28">
        <f aca="true" t="shared" si="3" ref="S5:S22">ROUND(R5/Q5,0)</f>
        <v>258</v>
      </c>
      <c r="T5" s="28">
        <v>294</v>
      </c>
      <c r="U5" s="29">
        <v>197</v>
      </c>
      <c r="V5" s="27">
        <v>19</v>
      </c>
      <c r="W5" s="28">
        <v>3543</v>
      </c>
      <c r="X5" s="28">
        <f aca="true" t="shared" si="4" ref="X5:X22">ROUND(W5/V5,0)</f>
        <v>186</v>
      </c>
      <c r="Y5" s="28">
        <v>262</v>
      </c>
      <c r="Z5" s="29">
        <v>149</v>
      </c>
      <c r="AA5" s="27">
        <v>19</v>
      </c>
      <c r="AB5" s="28">
        <v>4938</v>
      </c>
      <c r="AC5" s="28">
        <f aca="true" t="shared" si="5" ref="AC5:AC22">ROUND(AB5/AA5,0)</f>
        <v>260</v>
      </c>
      <c r="AD5" s="28">
        <v>346</v>
      </c>
      <c r="AE5" s="29">
        <v>198</v>
      </c>
      <c r="AF5" s="27">
        <v>12</v>
      </c>
      <c r="AG5" s="28">
        <v>4915</v>
      </c>
      <c r="AH5" s="28">
        <f aca="true" t="shared" si="6" ref="AH5:AH22">ROUND(AG5/AF5,0)</f>
        <v>410</v>
      </c>
      <c r="AI5" s="28">
        <v>512</v>
      </c>
      <c r="AJ5" s="29">
        <v>298</v>
      </c>
      <c r="AK5" s="27">
        <v>17</v>
      </c>
      <c r="AL5" s="28">
        <v>4523</v>
      </c>
      <c r="AM5" s="28">
        <f aca="true" t="shared" si="7" ref="AM5:AM22">ROUND(AL5/AK5,0)</f>
        <v>266</v>
      </c>
      <c r="AN5" s="28">
        <v>383</v>
      </c>
      <c r="AO5" s="29">
        <v>179</v>
      </c>
      <c r="AP5" s="27">
        <v>15</v>
      </c>
      <c r="AQ5" s="28">
        <v>2952</v>
      </c>
      <c r="AR5" s="28">
        <f aca="true" t="shared" si="8" ref="AR5:AR22">ROUND(AQ5/AP5,0)</f>
        <v>197</v>
      </c>
      <c r="AS5" s="28">
        <v>302</v>
      </c>
      <c r="AT5" s="29">
        <v>138</v>
      </c>
      <c r="AU5" s="27">
        <v>9</v>
      </c>
      <c r="AV5" s="28">
        <v>1360</v>
      </c>
      <c r="AW5" s="28">
        <f aca="true" t="shared" si="9" ref="AW5:AW22">ROUND(AV5/AU5,0)</f>
        <v>151</v>
      </c>
      <c r="AX5" s="28">
        <v>168</v>
      </c>
      <c r="AY5" s="29">
        <v>138</v>
      </c>
      <c r="AZ5" s="27">
        <v>19</v>
      </c>
      <c r="BA5" s="28">
        <v>3925</v>
      </c>
      <c r="BB5" s="28">
        <f aca="true" t="shared" si="10" ref="BB5:BB22">ROUND(BA5/AZ5,0)</f>
        <v>207</v>
      </c>
      <c r="BC5" s="28">
        <v>260</v>
      </c>
      <c r="BD5" s="29">
        <v>159</v>
      </c>
      <c r="BE5" s="27">
        <v>19</v>
      </c>
      <c r="BF5" s="28">
        <v>3727</v>
      </c>
      <c r="BG5" s="28">
        <f aca="true" t="shared" si="11" ref="BG5:BG22">ROUND(BF5/BE5,0)</f>
        <v>196</v>
      </c>
      <c r="BH5" s="28">
        <v>230</v>
      </c>
      <c r="BI5" s="29">
        <v>128</v>
      </c>
      <c r="BJ5" s="27">
        <v>18</v>
      </c>
      <c r="BK5" s="28">
        <v>2883</v>
      </c>
      <c r="BL5" s="28">
        <f aca="true" t="shared" si="12" ref="BL5:BL22">ROUND(BK5/BJ5,0)</f>
        <v>160</v>
      </c>
      <c r="BM5" s="28">
        <v>230</v>
      </c>
      <c r="BN5" s="29">
        <v>100</v>
      </c>
      <c r="BO5" s="27">
        <v>18</v>
      </c>
      <c r="BP5" s="28">
        <v>6941</v>
      </c>
      <c r="BQ5" s="28">
        <f aca="true" t="shared" si="13" ref="BQ5:BQ22">ROUND(BP5/BO5,0)</f>
        <v>386</v>
      </c>
      <c r="BR5" s="28">
        <v>460</v>
      </c>
      <c r="BS5" s="29">
        <v>298</v>
      </c>
      <c r="BT5" s="27">
        <v>15</v>
      </c>
      <c r="BU5" s="28">
        <v>5108</v>
      </c>
      <c r="BV5" s="28">
        <f aca="true" t="shared" si="14" ref="BV5:BV22">ROUND(BU5/BT5,0)</f>
        <v>341</v>
      </c>
      <c r="BW5" s="28">
        <v>472</v>
      </c>
      <c r="BX5" s="29">
        <v>248</v>
      </c>
      <c r="BY5" s="27">
        <v>9</v>
      </c>
      <c r="BZ5" s="28">
        <v>1204</v>
      </c>
      <c r="CA5" s="28">
        <f aca="true" t="shared" si="15" ref="CA5:CA22">ROUND(BZ5/BY5,0)</f>
        <v>134</v>
      </c>
      <c r="CB5" s="28">
        <v>145</v>
      </c>
      <c r="CC5" s="29">
        <v>127</v>
      </c>
      <c r="CD5" s="27">
        <v>11</v>
      </c>
      <c r="CE5" s="28">
        <v>14505</v>
      </c>
      <c r="CF5" s="31">
        <f aca="true" t="shared" si="16" ref="CF5:CF22">ROUND(CE5/CD5,0)</f>
        <v>1319</v>
      </c>
      <c r="CG5" s="28">
        <v>1451</v>
      </c>
      <c r="CH5" s="43">
        <v>1242</v>
      </c>
      <c r="CI5" s="14"/>
    </row>
    <row r="6" spans="1:87" ht="19.5" customHeight="1">
      <c r="A6" s="37" t="s">
        <v>24</v>
      </c>
      <c r="B6" s="30">
        <v>9</v>
      </c>
      <c r="C6" s="31">
        <v>1513</v>
      </c>
      <c r="D6" s="31">
        <f t="shared" si="0"/>
        <v>168</v>
      </c>
      <c r="E6" s="31">
        <v>179</v>
      </c>
      <c r="F6" s="32">
        <v>128</v>
      </c>
      <c r="G6" s="30">
        <v>9</v>
      </c>
      <c r="H6" s="31">
        <v>24207</v>
      </c>
      <c r="I6" s="31">
        <f t="shared" si="1"/>
        <v>2690</v>
      </c>
      <c r="J6" s="31">
        <v>3192</v>
      </c>
      <c r="K6" s="32">
        <v>1880</v>
      </c>
      <c r="L6" s="30">
        <v>5</v>
      </c>
      <c r="M6" s="31">
        <v>1606</v>
      </c>
      <c r="N6" s="31">
        <f t="shared" si="2"/>
        <v>321</v>
      </c>
      <c r="O6" s="31">
        <v>417</v>
      </c>
      <c r="P6" s="32">
        <v>198</v>
      </c>
      <c r="Q6" s="30">
        <v>8</v>
      </c>
      <c r="R6" s="31">
        <v>2266</v>
      </c>
      <c r="S6" s="31">
        <f t="shared" si="3"/>
        <v>283</v>
      </c>
      <c r="T6" s="31">
        <v>365</v>
      </c>
      <c r="U6" s="32">
        <v>208</v>
      </c>
      <c r="V6" s="30">
        <v>9</v>
      </c>
      <c r="W6" s="31">
        <v>1789</v>
      </c>
      <c r="X6" s="31">
        <f t="shared" si="4"/>
        <v>199</v>
      </c>
      <c r="Y6" s="31">
        <v>262</v>
      </c>
      <c r="Z6" s="32">
        <v>158</v>
      </c>
      <c r="AA6" s="30">
        <v>9</v>
      </c>
      <c r="AB6" s="31">
        <v>2613</v>
      </c>
      <c r="AC6" s="31">
        <f t="shared" si="5"/>
        <v>290</v>
      </c>
      <c r="AD6" s="31">
        <v>346</v>
      </c>
      <c r="AE6" s="32">
        <v>208</v>
      </c>
      <c r="AF6" s="30">
        <v>8</v>
      </c>
      <c r="AG6" s="31">
        <v>3410</v>
      </c>
      <c r="AH6" s="31">
        <f t="shared" si="6"/>
        <v>426</v>
      </c>
      <c r="AI6" s="31">
        <v>504</v>
      </c>
      <c r="AJ6" s="32">
        <v>298</v>
      </c>
      <c r="AK6" s="30">
        <v>7</v>
      </c>
      <c r="AL6" s="31">
        <v>2069</v>
      </c>
      <c r="AM6" s="31">
        <f t="shared" si="7"/>
        <v>296</v>
      </c>
      <c r="AN6" s="31">
        <v>362</v>
      </c>
      <c r="AO6" s="32">
        <v>198</v>
      </c>
      <c r="AP6" s="30">
        <v>9</v>
      </c>
      <c r="AQ6" s="31">
        <v>2043</v>
      </c>
      <c r="AR6" s="31">
        <f t="shared" si="8"/>
        <v>227</v>
      </c>
      <c r="AS6" s="31">
        <v>263</v>
      </c>
      <c r="AT6" s="32">
        <v>164</v>
      </c>
      <c r="AU6" s="30">
        <v>8</v>
      </c>
      <c r="AV6" s="31">
        <v>1191</v>
      </c>
      <c r="AW6" s="31">
        <f t="shared" si="9"/>
        <v>149</v>
      </c>
      <c r="AX6" s="31">
        <v>180</v>
      </c>
      <c r="AY6" s="32">
        <v>128</v>
      </c>
      <c r="AZ6" s="30">
        <v>9</v>
      </c>
      <c r="BA6" s="31">
        <v>1923</v>
      </c>
      <c r="BB6" s="31">
        <f t="shared" si="10"/>
        <v>214</v>
      </c>
      <c r="BC6" s="31">
        <v>270</v>
      </c>
      <c r="BD6" s="32">
        <v>157</v>
      </c>
      <c r="BE6" s="30">
        <v>9</v>
      </c>
      <c r="BF6" s="31">
        <v>1773</v>
      </c>
      <c r="BG6" s="31">
        <f t="shared" si="11"/>
        <v>197</v>
      </c>
      <c r="BH6" s="31">
        <v>230</v>
      </c>
      <c r="BI6" s="32">
        <v>150</v>
      </c>
      <c r="BJ6" s="30">
        <v>9</v>
      </c>
      <c r="BK6" s="31">
        <v>1617</v>
      </c>
      <c r="BL6" s="31">
        <f t="shared" si="12"/>
        <v>180</v>
      </c>
      <c r="BM6" s="31">
        <v>231</v>
      </c>
      <c r="BN6" s="32">
        <v>98</v>
      </c>
      <c r="BO6" s="30">
        <v>9</v>
      </c>
      <c r="BP6" s="31">
        <v>3377</v>
      </c>
      <c r="BQ6" s="31">
        <f t="shared" si="13"/>
        <v>375</v>
      </c>
      <c r="BR6" s="31">
        <v>460</v>
      </c>
      <c r="BS6" s="32">
        <v>258</v>
      </c>
      <c r="BT6" s="30">
        <v>9</v>
      </c>
      <c r="BU6" s="31">
        <v>3406</v>
      </c>
      <c r="BV6" s="31">
        <f t="shared" si="14"/>
        <v>378</v>
      </c>
      <c r="BW6" s="31">
        <v>525</v>
      </c>
      <c r="BX6" s="32">
        <v>198</v>
      </c>
      <c r="BY6" s="30">
        <v>9</v>
      </c>
      <c r="BZ6" s="31">
        <v>1255</v>
      </c>
      <c r="CA6" s="31">
        <f t="shared" si="15"/>
        <v>139</v>
      </c>
      <c r="CB6" s="31">
        <v>143</v>
      </c>
      <c r="CC6" s="32">
        <v>135</v>
      </c>
      <c r="CD6" s="30">
        <v>9</v>
      </c>
      <c r="CE6" s="31">
        <v>12749</v>
      </c>
      <c r="CF6" s="31">
        <f t="shared" si="16"/>
        <v>1417</v>
      </c>
      <c r="CG6" s="31">
        <v>1474</v>
      </c>
      <c r="CH6" s="43">
        <v>1300</v>
      </c>
      <c r="CI6" s="14"/>
    </row>
    <row r="7" spans="1:87" ht="19.5" customHeight="1">
      <c r="A7" s="37" t="s">
        <v>25</v>
      </c>
      <c r="B7" s="30">
        <v>10</v>
      </c>
      <c r="C7" s="31">
        <v>1604</v>
      </c>
      <c r="D7" s="31">
        <f t="shared" si="0"/>
        <v>160</v>
      </c>
      <c r="E7" s="31">
        <v>178</v>
      </c>
      <c r="F7" s="32">
        <v>118</v>
      </c>
      <c r="G7" s="30">
        <v>10</v>
      </c>
      <c r="H7" s="31">
        <v>21720</v>
      </c>
      <c r="I7" s="31">
        <f t="shared" si="1"/>
        <v>2172</v>
      </c>
      <c r="J7" s="31">
        <v>2580</v>
      </c>
      <c r="K7" s="32">
        <v>1880</v>
      </c>
      <c r="L7" s="30">
        <v>10</v>
      </c>
      <c r="M7" s="31">
        <v>2686</v>
      </c>
      <c r="N7" s="31">
        <f t="shared" si="2"/>
        <v>269</v>
      </c>
      <c r="O7" s="31">
        <v>417</v>
      </c>
      <c r="P7" s="32">
        <v>164</v>
      </c>
      <c r="Q7" s="30">
        <v>10</v>
      </c>
      <c r="R7" s="31">
        <v>2335</v>
      </c>
      <c r="S7" s="31">
        <f t="shared" si="3"/>
        <v>234</v>
      </c>
      <c r="T7" s="31">
        <v>312</v>
      </c>
      <c r="U7" s="32">
        <v>197</v>
      </c>
      <c r="V7" s="30">
        <v>10</v>
      </c>
      <c r="W7" s="31">
        <v>1710</v>
      </c>
      <c r="X7" s="31">
        <f t="shared" si="4"/>
        <v>171</v>
      </c>
      <c r="Y7" s="31">
        <v>208</v>
      </c>
      <c r="Z7" s="32">
        <v>98</v>
      </c>
      <c r="AA7" s="30">
        <v>10</v>
      </c>
      <c r="AB7" s="31">
        <v>2757</v>
      </c>
      <c r="AC7" s="31">
        <f t="shared" si="5"/>
        <v>276</v>
      </c>
      <c r="AD7" s="31">
        <v>449</v>
      </c>
      <c r="AE7" s="32">
        <v>198</v>
      </c>
      <c r="AF7" s="30">
        <v>9</v>
      </c>
      <c r="AG7" s="31">
        <v>3358</v>
      </c>
      <c r="AH7" s="31">
        <f t="shared" si="6"/>
        <v>373</v>
      </c>
      <c r="AI7" s="31">
        <v>558</v>
      </c>
      <c r="AJ7" s="32">
        <v>298</v>
      </c>
      <c r="AK7" s="30">
        <v>9</v>
      </c>
      <c r="AL7" s="31">
        <v>2140</v>
      </c>
      <c r="AM7" s="31">
        <f t="shared" si="7"/>
        <v>238</v>
      </c>
      <c r="AN7" s="31">
        <v>312</v>
      </c>
      <c r="AO7" s="32">
        <v>168</v>
      </c>
      <c r="AP7" s="30">
        <v>9</v>
      </c>
      <c r="AQ7" s="31">
        <v>1628</v>
      </c>
      <c r="AR7" s="31">
        <f t="shared" si="8"/>
        <v>181</v>
      </c>
      <c r="AS7" s="31">
        <v>249</v>
      </c>
      <c r="AT7" s="32">
        <v>138</v>
      </c>
      <c r="AU7" s="30">
        <v>9</v>
      </c>
      <c r="AV7" s="31">
        <v>1327</v>
      </c>
      <c r="AW7" s="31">
        <f t="shared" si="9"/>
        <v>147</v>
      </c>
      <c r="AX7" s="31">
        <v>188</v>
      </c>
      <c r="AY7" s="32">
        <v>108</v>
      </c>
      <c r="AZ7" s="30">
        <v>10</v>
      </c>
      <c r="BA7" s="31">
        <v>1902</v>
      </c>
      <c r="BB7" s="31">
        <f t="shared" si="10"/>
        <v>190</v>
      </c>
      <c r="BC7" s="31">
        <v>239</v>
      </c>
      <c r="BD7" s="32">
        <v>155</v>
      </c>
      <c r="BE7" s="30">
        <v>10</v>
      </c>
      <c r="BF7" s="31">
        <v>1773</v>
      </c>
      <c r="BG7" s="31">
        <f t="shared" si="11"/>
        <v>177</v>
      </c>
      <c r="BH7" s="31">
        <v>225</v>
      </c>
      <c r="BI7" s="32">
        <v>123</v>
      </c>
      <c r="BJ7" s="30">
        <v>10</v>
      </c>
      <c r="BK7" s="31">
        <v>1743</v>
      </c>
      <c r="BL7" s="31">
        <f t="shared" si="12"/>
        <v>174</v>
      </c>
      <c r="BM7" s="31">
        <v>207</v>
      </c>
      <c r="BN7" s="32">
        <v>134</v>
      </c>
      <c r="BO7" s="30">
        <v>10</v>
      </c>
      <c r="BP7" s="31">
        <v>3877</v>
      </c>
      <c r="BQ7" s="31">
        <f t="shared" si="13"/>
        <v>388</v>
      </c>
      <c r="BR7" s="31">
        <v>523</v>
      </c>
      <c r="BS7" s="32">
        <v>298</v>
      </c>
      <c r="BT7" s="30">
        <v>10</v>
      </c>
      <c r="BU7" s="31">
        <v>3441</v>
      </c>
      <c r="BV7" s="31">
        <f t="shared" si="14"/>
        <v>344</v>
      </c>
      <c r="BW7" s="31">
        <v>470</v>
      </c>
      <c r="BX7" s="32">
        <v>248</v>
      </c>
      <c r="BY7" s="30">
        <v>10</v>
      </c>
      <c r="BZ7" s="31">
        <v>1268</v>
      </c>
      <c r="CA7" s="31">
        <f t="shared" si="15"/>
        <v>127</v>
      </c>
      <c r="CB7" s="31">
        <v>129</v>
      </c>
      <c r="CC7" s="32">
        <v>124</v>
      </c>
      <c r="CD7" s="30">
        <v>10</v>
      </c>
      <c r="CE7" s="31">
        <v>13014</v>
      </c>
      <c r="CF7" s="31">
        <f t="shared" si="16"/>
        <v>1301</v>
      </c>
      <c r="CG7" s="31">
        <v>1404</v>
      </c>
      <c r="CH7" s="43">
        <v>1116</v>
      </c>
      <c r="CI7" s="14"/>
    </row>
    <row r="8" spans="1:87" ht="19.5" customHeight="1">
      <c r="A8" s="37" t="s">
        <v>26</v>
      </c>
      <c r="B8" s="30">
        <v>14</v>
      </c>
      <c r="C8" s="31">
        <v>2210</v>
      </c>
      <c r="D8" s="31">
        <f t="shared" si="0"/>
        <v>158</v>
      </c>
      <c r="E8" s="31">
        <v>178</v>
      </c>
      <c r="F8" s="32">
        <v>128</v>
      </c>
      <c r="G8" s="30">
        <v>13</v>
      </c>
      <c r="H8" s="31">
        <v>30662</v>
      </c>
      <c r="I8" s="31">
        <f t="shared" si="1"/>
        <v>2359</v>
      </c>
      <c r="J8" s="31">
        <v>3980</v>
      </c>
      <c r="K8" s="32">
        <v>1782</v>
      </c>
      <c r="L8" s="30">
        <v>14</v>
      </c>
      <c r="M8" s="31">
        <v>4009</v>
      </c>
      <c r="N8" s="31">
        <f t="shared" si="2"/>
        <v>286</v>
      </c>
      <c r="O8" s="31">
        <v>312</v>
      </c>
      <c r="P8" s="32">
        <v>207</v>
      </c>
      <c r="Q8" s="30">
        <v>14</v>
      </c>
      <c r="R8" s="31">
        <v>3234</v>
      </c>
      <c r="S8" s="31">
        <f t="shared" si="3"/>
        <v>231</v>
      </c>
      <c r="T8" s="31">
        <v>281</v>
      </c>
      <c r="U8" s="32">
        <v>168</v>
      </c>
      <c r="V8" s="30">
        <v>14</v>
      </c>
      <c r="W8" s="31">
        <v>2436</v>
      </c>
      <c r="X8" s="31">
        <f t="shared" si="4"/>
        <v>174</v>
      </c>
      <c r="Y8" s="31">
        <v>208</v>
      </c>
      <c r="Z8" s="32">
        <v>128</v>
      </c>
      <c r="AA8" s="30">
        <v>14</v>
      </c>
      <c r="AB8" s="31">
        <v>3804</v>
      </c>
      <c r="AC8" s="31">
        <f t="shared" si="5"/>
        <v>272</v>
      </c>
      <c r="AD8" s="31">
        <v>312</v>
      </c>
      <c r="AE8" s="32">
        <v>198</v>
      </c>
      <c r="AF8" s="30">
        <v>9</v>
      </c>
      <c r="AG8" s="31">
        <v>3137</v>
      </c>
      <c r="AH8" s="31">
        <f t="shared" si="6"/>
        <v>349</v>
      </c>
      <c r="AI8" s="31">
        <v>478</v>
      </c>
      <c r="AJ8" s="32">
        <v>298</v>
      </c>
      <c r="AK8" s="30">
        <v>14</v>
      </c>
      <c r="AL8" s="31">
        <v>3789</v>
      </c>
      <c r="AM8" s="31">
        <f t="shared" si="7"/>
        <v>271</v>
      </c>
      <c r="AN8" s="31">
        <v>399</v>
      </c>
      <c r="AO8" s="32">
        <v>207</v>
      </c>
      <c r="AP8" s="30">
        <v>14</v>
      </c>
      <c r="AQ8" s="31">
        <v>2354</v>
      </c>
      <c r="AR8" s="31">
        <f t="shared" si="8"/>
        <v>168</v>
      </c>
      <c r="AS8" s="31">
        <v>250</v>
      </c>
      <c r="AT8" s="32">
        <v>118</v>
      </c>
      <c r="AU8" s="30">
        <v>13</v>
      </c>
      <c r="AV8" s="31">
        <v>2213</v>
      </c>
      <c r="AW8" s="31">
        <f t="shared" si="9"/>
        <v>170</v>
      </c>
      <c r="AX8" s="31">
        <v>208</v>
      </c>
      <c r="AY8" s="32">
        <v>108</v>
      </c>
      <c r="AZ8" s="30">
        <v>14</v>
      </c>
      <c r="BA8" s="31">
        <v>2695</v>
      </c>
      <c r="BB8" s="31">
        <f t="shared" si="10"/>
        <v>193</v>
      </c>
      <c r="BC8" s="31">
        <v>228</v>
      </c>
      <c r="BD8" s="32">
        <v>148</v>
      </c>
      <c r="BE8" s="30">
        <v>14</v>
      </c>
      <c r="BF8" s="31">
        <v>2609</v>
      </c>
      <c r="BG8" s="31">
        <f t="shared" si="11"/>
        <v>186</v>
      </c>
      <c r="BH8" s="31">
        <v>228</v>
      </c>
      <c r="BI8" s="32">
        <v>128</v>
      </c>
      <c r="BJ8" s="30">
        <v>14</v>
      </c>
      <c r="BK8" s="31">
        <v>2304</v>
      </c>
      <c r="BL8" s="31">
        <f t="shared" si="12"/>
        <v>165</v>
      </c>
      <c r="BM8" s="31">
        <v>207</v>
      </c>
      <c r="BN8" s="32">
        <v>100</v>
      </c>
      <c r="BO8" s="30">
        <v>13</v>
      </c>
      <c r="BP8" s="31">
        <v>4603</v>
      </c>
      <c r="BQ8" s="31">
        <f t="shared" si="13"/>
        <v>354</v>
      </c>
      <c r="BR8" s="31">
        <v>458</v>
      </c>
      <c r="BS8" s="32">
        <v>297</v>
      </c>
      <c r="BT8" s="30">
        <v>14</v>
      </c>
      <c r="BU8" s="31">
        <v>5036</v>
      </c>
      <c r="BV8" s="31">
        <f t="shared" si="14"/>
        <v>360</v>
      </c>
      <c r="BW8" s="31">
        <v>430</v>
      </c>
      <c r="BX8" s="32">
        <v>248</v>
      </c>
      <c r="BY8" s="30">
        <v>12</v>
      </c>
      <c r="BZ8" s="31">
        <v>1515</v>
      </c>
      <c r="CA8" s="31">
        <f t="shared" si="15"/>
        <v>126</v>
      </c>
      <c r="CB8" s="31">
        <v>128</v>
      </c>
      <c r="CC8" s="32">
        <v>122</v>
      </c>
      <c r="CD8" s="30">
        <v>12</v>
      </c>
      <c r="CE8" s="31">
        <v>15616</v>
      </c>
      <c r="CF8" s="31">
        <f t="shared" si="16"/>
        <v>1301</v>
      </c>
      <c r="CG8" s="31">
        <v>1460</v>
      </c>
      <c r="CH8" s="43">
        <v>1242</v>
      </c>
      <c r="CI8" s="14"/>
    </row>
    <row r="9" spans="1:87" ht="19.5" customHeight="1">
      <c r="A9" s="37" t="s">
        <v>27</v>
      </c>
      <c r="B9" s="30">
        <v>26</v>
      </c>
      <c r="C9" s="31">
        <v>4150</v>
      </c>
      <c r="D9" s="31">
        <f t="shared" si="0"/>
        <v>160</v>
      </c>
      <c r="E9" s="31">
        <v>179</v>
      </c>
      <c r="F9" s="32">
        <v>134</v>
      </c>
      <c r="G9" s="30">
        <v>29</v>
      </c>
      <c r="H9" s="31">
        <v>60348</v>
      </c>
      <c r="I9" s="31">
        <f t="shared" si="1"/>
        <v>2081</v>
      </c>
      <c r="J9" s="31">
        <v>2850</v>
      </c>
      <c r="K9" s="32">
        <v>1780</v>
      </c>
      <c r="L9" s="30">
        <v>27</v>
      </c>
      <c r="M9" s="31">
        <v>8287</v>
      </c>
      <c r="N9" s="31">
        <f t="shared" si="2"/>
        <v>307</v>
      </c>
      <c r="O9" s="31">
        <v>459</v>
      </c>
      <c r="P9" s="32">
        <v>168</v>
      </c>
      <c r="Q9" s="30">
        <v>26</v>
      </c>
      <c r="R9" s="31">
        <v>5987</v>
      </c>
      <c r="S9" s="31">
        <f t="shared" si="3"/>
        <v>230</v>
      </c>
      <c r="T9" s="31">
        <v>339</v>
      </c>
      <c r="U9" s="32">
        <v>165</v>
      </c>
      <c r="V9" s="30">
        <v>29</v>
      </c>
      <c r="W9" s="31">
        <v>5209</v>
      </c>
      <c r="X9" s="31">
        <f t="shared" si="4"/>
        <v>180</v>
      </c>
      <c r="Y9" s="31">
        <v>228</v>
      </c>
      <c r="Z9" s="32">
        <v>102</v>
      </c>
      <c r="AA9" s="30">
        <v>29</v>
      </c>
      <c r="AB9" s="31">
        <v>7887</v>
      </c>
      <c r="AC9" s="31">
        <f t="shared" si="5"/>
        <v>272</v>
      </c>
      <c r="AD9" s="31">
        <v>450</v>
      </c>
      <c r="AE9" s="32">
        <v>165</v>
      </c>
      <c r="AF9" s="30">
        <v>26</v>
      </c>
      <c r="AG9" s="31">
        <v>9763</v>
      </c>
      <c r="AH9" s="31">
        <f t="shared" si="6"/>
        <v>376</v>
      </c>
      <c r="AI9" s="31">
        <v>539</v>
      </c>
      <c r="AJ9" s="32">
        <v>298</v>
      </c>
      <c r="AK9" s="30">
        <v>29</v>
      </c>
      <c r="AL9" s="31">
        <v>7502</v>
      </c>
      <c r="AM9" s="31">
        <f t="shared" si="7"/>
        <v>259</v>
      </c>
      <c r="AN9" s="31">
        <v>335</v>
      </c>
      <c r="AO9" s="32">
        <v>198</v>
      </c>
      <c r="AP9" s="30">
        <v>27</v>
      </c>
      <c r="AQ9" s="31">
        <v>4793</v>
      </c>
      <c r="AR9" s="31">
        <f t="shared" si="8"/>
        <v>178</v>
      </c>
      <c r="AS9" s="31">
        <v>260</v>
      </c>
      <c r="AT9" s="32">
        <v>128</v>
      </c>
      <c r="AU9" s="30">
        <v>23</v>
      </c>
      <c r="AV9" s="31">
        <v>3580</v>
      </c>
      <c r="AW9" s="31">
        <f t="shared" si="9"/>
        <v>156</v>
      </c>
      <c r="AX9" s="31">
        <v>218</v>
      </c>
      <c r="AY9" s="32">
        <v>88</v>
      </c>
      <c r="AZ9" s="30">
        <v>28</v>
      </c>
      <c r="BA9" s="31">
        <v>5258</v>
      </c>
      <c r="BB9" s="31">
        <f t="shared" si="10"/>
        <v>188</v>
      </c>
      <c r="BC9" s="31">
        <v>262</v>
      </c>
      <c r="BD9" s="32">
        <v>138</v>
      </c>
      <c r="BE9" s="30">
        <v>26</v>
      </c>
      <c r="BF9" s="31">
        <v>4954</v>
      </c>
      <c r="BG9" s="31">
        <f t="shared" si="11"/>
        <v>191</v>
      </c>
      <c r="BH9" s="31">
        <v>228</v>
      </c>
      <c r="BI9" s="32">
        <v>128</v>
      </c>
      <c r="BJ9" s="30">
        <v>27</v>
      </c>
      <c r="BK9" s="31">
        <v>4577</v>
      </c>
      <c r="BL9" s="31">
        <f t="shared" si="12"/>
        <v>170</v>
      </c>
      <c r="BM9" s="31">
        <v>218</v>
      </c>
      <c r="BN9" s="32">
        <v>127</v>
      </c>
      <c r="BO9" s="30">
        <v>25</v>
      </c>
      <c r="BP9" s="31">
        <v>9463</v>
      </c>
      <c r="BQ9" s="31">
        <f t="shared" si="13"/>
        <v>379</v>
      </c>
      <c r="BR9" s="31">
        <v>522</v>
      </c>
      <c r="BS9" s="32">
        <v>288</v>
      </c>
      <c r="BT9" s="30">
        <v>27</v>
      </c>
      <c r="BU9" s="31">
        <v>8797</v>
      </c>
      <c r="BV9" s="31">
        <f t="shared" si="14"/>
        <v>326</v>
      </c>
      <c r="BW9" s="31">
        <v>418</v>
      </c>
      <c r="BX9" s="32">
        <v>207</v>
      </c>
      <c r="BY9" s="30">
        <v>29</v>
      </c>
      <c r="BZ9" s="31">
        <v>3582</v>
      </c>
      <c r="CA9" s="31">
        <f t="shared" si="15"/>
        <v>124</v>
      </c>
      <c r="CB9" s="31">
        <v>129</v>
      </c>
      <c r="CC9" s="32">
        <v>117</v>
      </c>
      <c r="CD9" s="30">
        <v>28</v>
      </c>
      <c r="CE9" s="31">
        <v>36416</v>
      </c>
      <c r="CF9" s="31">
        <f t="shared" si="16"/>
        <v>1301</v>
      </c>
      <c r="CG9" s="31">
        <v>1650</v>
      </c>
      <c r="CH9" s="43">
        <v>1088</v>
      </c>
      <c r="CI9" s="14"/>
    </row>
    <row r="10" spans="1:87" ht="19.5" customHeight="1">
      <c r="A10" s="37" t="s">
        <v>28</v>
      </c>
      <c r="B10" s="30">
        <v>20</v>
      </c>
      <c r="C10" s="31">
        <v>3285</v>
      </c>
      <c r="D10" s="31">
        <f t="shared" si="0"/>
        <v>164</v>
      </c>
      <c r="E10" s="31">
        <v>188</v>
      </c>
      <c r="F10" s="32">
        <v>99</v>
      </c>
      <c r="G10" s="30">
        <v>19</v>
      </c>
      <c r="H10" s="31">
        <v>38230</v>
      </c>
      <c r="I10" s="31">
        <f t="shared" si="1"/>
        <v>2012</v>
      </c>
      <c r="J10" s="31">
        <v>2650</v>
      </c>
      <c r="K10" s="32">
        <v>1680</v>
      </c>
      <c r="L10" s="30">
        <v>18</v>
      </c>
      <c r="M10" s="31">
        <v>5398</v>
      </c>
      <c r="N10" s="31">
        <f t="shared" si="2"/>
        <v>300</v>
      </c>
      <c r="O10" s="31">
        <v>431</v>
      </c>
      <c r="P10" s="32">
        <v>218</v>
      </c>
      <c r="Q10" s="30">
        <v>20</v>
      </c>
      <c r="R10" s="31">
        <v>4905</v>
      </c>
      <c r="S10" s="31">
        <f t="shared" si="3"/>
        <v>245</v>
      </c>
      <c r="T10" s="31">
        <v>285</v>
      </c>
      <c r="U10" s="32">
        <v>189</v>
      </c>
      <c r="V10" s="30">
        <v>20</v>
      </c>
      <c r="W10" s="31">
        <v>3668</v>
      </c>
      <c r="X10" s="31">
        <f t="shared" si="4"/>
        <v>183</v>
      </c>
      <c r="Y10" s="31">
        <v>208</v>
      </c>
      <c r="Z10" s="32">
        <v>108</v>
      </c>
      <c r="AA10" s="30">
        <v>20</v>
      </c>
      <c r="AB10" s="31">
        <v>5565</v>
      </c>
      <c r="AC10" s="31">
        <f t="shared" si="5"/>
        <v>278</v>
      </c>
      <c r="AD10" s="31">
        <v>336</v>
      </c>
      <c r="AE10" s="32">
        <v>198</v>
      </c>
      <c r="AF10" s="30">
        <v>17</v>
      </c>
      <c r="AG10" s="31">
        <v>6775</v>
      </c>
      <c r="AH10" s="31">
        <f t="shared" si="6"/>
        <v>399</v>
      </c>
      <c r="AI10" s="31">
        <v>538</v>
      </c>
      <c r="AJ10" s="32">
        <v>298</v>
      </c>
      <c r="AK10" s="30">
        <v>20</v>
      </c>
      <c r="AL10" s="31">
        <v>5416</v>
      </c>
      <c r="AM10" s="31">
        <f t="shared" si="7"/>
        <v>271</v>
      </c>
      <c r="AN10" s="31">
        <v>368</v>
      </c>
      <c r="AO10" s="32">
        <v>198</v>
      </c>
      <c r="AP10" s="30">
        <v>19</v>
      </c>
      <c r="AQ10" s="31">
        <v>3520</v>
      </c>
      <c r="AR10" s="31">
        <f t="shared" si="8"/>
        <v>185</v>
      </c>
      <c r="AS10" s="31">
        <v>208</v>
      </c>
      <c r="AT10" s="32">
        <v>168</v>
      </c>
      <c r="AU10" s="30">
        <v>19</v>
      </c>
      <c r="AV10" s="31">
        <v>2983</v>
      </c>
      <c r="AW10" s="31">
        <f t="shared" si="9"/>
        <v>157</v>
      </c>
      <c r="AX10" s="31">
        <v>208</v>
      </c>
      <c r="AY10" s="32">
        <v>88</v>
      </c>
      <c r="AZ10" s="30">
        <v>20</v>
      </c>
      <c r="BA10" s="31">
        <v>3704</v>
      </c>
      <c r="BB10" s="31">
        <f t="shared" si="10"/>
        <v>185</v>
      </c>
      <c r="BC10" s="31">
        <v>218</v>
      </c>
      <c r="BD10" s="32">
        <v>148</v>
      </c>
      <c r="BE10" s="30">
        <v>19</v>
      </c>
      <c r="BF10" s="31">
        <v>3688</v>
      </c>
      <c r="BG10" s="31">
        <f t="shared" si="11"/>
        <v>194</v>
      </c>
      <c r="BH10" s="31">
        <v>228</v>
      </c>
      <c r="BI10" s="32">
        <v>129</v>
      </c>
      <c r="BJ10" s="30">
        <v>20</v>
      </c>
      <c r="BK10" s="31">
        <v>3894</v>
      </c>
      <c r="BL10" s="31">
        <f t="shared" si="12"/>
        <v>195</v>
      </c>
      <c r="BM10" s="31">
        <v>282</v>
      </c>
      <c r="BN10" s="32">
        <v>98</v>
      </c>
      <c r="BO10" s="30">
        <v>18</v>
      </c>
      <c r="BP10" s="31">
        <v>6583</v>
      </c>
      <c r="BQ10" s="31">
        <f t="shared" si="13"/>
        <v>366</v>
      </c>
      <c r="BR10" s="31">
        <v>398</v>
      </c>
      <c r="BS10" s="32">
        <v>298</v>
      </c>
      <c r="BT10" s="30">
        <v>17</v>
      </c>
      <c r="BU10" s="31">
        <v>5966</v>
      </c>
      <c r="BV10" s="31">
        <f t="shared" si="14"/>
        <v>351</v>
      </c>
      <c r="BW10" s="31">
        <v>500</v>
      </c>
      <c r="BX10" s="32">
        <v>258</v>
      </c>
      <c r="BY10" s="30">
        <v>20</v>
      </c>
      <c r="BZ10" s="31">
        <v>2531</v>
      </c>
      <c r="CA10" s="31">
        <f t="shared" si="15"/>
        <v>127</v>
      </c>
      <c r="CB10" s="31">
        <v>134</v>
      </c>
      <c r="CC10" s="32">
        <v>122</v>
      </c>
      <c r="CD10" s="30">
        <v>20</v>
      </c>
      <c r="CE10" s="31">
        <v>27020</v>
      </c>
      <c r="CF10" s="31">
        <f t="shared" si="16"/>
        <v>1351</v>
      </c>
      <c r="CG10" s="31">
        <v>1500</v>
      </c>
      <c r="CH10" s="43">
        <v>1285</v>
      </c>
      <c r="CI10" s="14"/>
    </row>
    <row r="11" spans="1:87" ht="19.5" customHeight="1" thickBot="1">
      <c r="A11" s="38" t="s">
        <v>29</v>
      </c>
      <c r="B11" s="33">
        <f>SUM(B5:B10)</f>
        <v>92</v>
      </c>
      <c r="C11" s="34">
        <f>SUM(C5:C10)</f>
        <v>14881</v>
      </c>
      <c r="D11" s="34">
        <f t="shared" si="0"/>
        <v>162</v>
      </c>
      <c r="E11" s="34">
        <f>MAX(E5:E10)</f>
        <v>188</v>
      </c>
      <c r="F11" s="35">
        <f>MIN(F5:F10)</f>
        <v>99</v>
      </c>
      <c r="G11" s="33">
        <f>SUM(G5:G10)</f>
        <v>97</v>
      </c>
      <c r="H11" s="34">
        <f>SUM(H5:H10)</f>
        <v>216208</v>
      </c>
      <c r="I11" s="34">
        <f t="shared" si="1"/>
        <v>2229</v>
      </c>
      <c r="J11" s="34">
        <f>MAX(J5:J10)</f>
        <v>3980</v>
      </c>
      <c r="K11" s="35">
        <f>MIN(K5:K10)</f>
        <v>1680</v>
      </c>
      <c r="L11" s="33">
        <f>SUM(L5:L10)</f>
        <v>90</v>
      </c>
      <c r="M11" s="34">
        <f>SUM(M5:M10)</f>
        <v>26825</v>
      </c>
      <c r="N11" s="34">
        <f t="shared" si="2"/>
        <v>298</v>
      </c>
      <c r="O11" s="34">
        <f>MAX(O5:O10)</f>
        <v>459</v>
      </c>
      <c r="P11" s="35">
        <f>MIN(P5:P10)</f>
        <v>164</v>
      </c>
      <c r="Q11" s="33">
        <f>SUM(Q5:Q10)</f>
        <v>95</v>
      </c>
      <c r="R11" s="34">
        <f>SUM(R5:R10)</f>
        <v>23111</v>
      </c>
      <c r="S11" s="34">
        <f t="shared" si="3"/>
        <v>243</v>
      </c>
      <c r="T11" s="34">
        <f>MAX(T5:T10)</f>
        <v>365</v>
      </c>
      <c r="U11" s="35">
        <f>MIN(U5:U10)</f>
        <v>165</v>
      </c>
      <c r="V11" s="33">
        <f>SUM(V5:V10)</f>
        <v>101</v>
      </c>
      <c r="W11" s="34">
        <f>SUM(W5:W10)</f>
        <v>18355</v>
      </c>
      <c r="X11" s="34">
        <f t="shared" si="4"/>
        <v>182</v>
      </c>
      <c r="Y11" s="34">
        <f>MAX(Y5:Y10)</f>
        <v>262</v>
      </c>
      <c r="Z11" s="35">
        <f>MIN(Z5:Z10)</f>
        <v>98</v>
      </c>
      <c r="AA11" s="33">
        <f>SUM(AA5:AA10)</f>
        <v>101</v>
      </c>
      <c r="AB11" s="34">
        <f>SUM(AB5:AB10)</f>
        <v>27564</v>
      </c>
      <c r="AC11" s="34">
        <f t="shared" si="5"/>
        <v>273</v>
      </c>
      <c r="AD11" s="34">
        <f>MAX(AD5:AD10)</f>
        <v>450</v>
      </c>
      <c r="AE11" s="35">
        <f>MIN(AE5:AE10)</f>
        <v>165</v>
      </c>
      <c r="AF11" s="33">
        <f>SUM(AF5:AF10)</f>
        <v>81</v>
      </c>
      <c r="AG11" s="34">
        <f>SUM(AG5:AG10)</f>
        <v>31358</v>
      </c>
      <c r="AH11" s="34">
        <f t="shared" si="6"/>
        <v>387</v>
      </c>
      <c r="AI11" s="34">
        <f>MAX(AI5:AI10)</f>
        <v>558</v>
      </c>
      <c r="AJ11" s="35">
        <f>MIN(AJ5:AJ10)</f>
        <v>298</v>
      </c>
      <c r="AK11" s="33">
        <f>SUM(AK5:AK10)</f>
        <v>96</v>
      </c>
      <c r="AL11" s="34">
        <f>SUM(AL5:AL10)</f>
        <v>25439</v>
      </c>
      <c r="AM11" s="34">
        <f t="shared" si="7"/>
        <v>265</v>
      </c>
      <c r="AN11" s="34">
        <f>MAX(AN5:AN10)</f>
        <v>399</v>
      </c>
      <c r="AO11" s="35">
        <f>MIN(AO5:AO10)</f>
        <v>168</v>
      </c>
      <c r="AP11" s="33">
        <f>SUM(AP5:AP10)</f>
        <v>93</v>
      </c>
      <c r="AQ11" s="34">
        <f>SUM(AQ5:AQ10)</f>
        <v>17290</v>
      </c>
      <c r="AR11" s="34">
        <f t="shared" si="8"/>
        <v>186</v>
      </c>
      <c r="AS11" s="34">
        <f>MAX(AS5:AS10)</f>
        <v>302</v>
      </c>
      <c r="AT11" s="35">
        <f>MIN(AT5:AT10)</f>
        <v>118</v>
      </c>
      <c r="AU11" s="33">
        <f>SUM(AU5:AU10)</f>
        <v>81</v>
      </c>
      <c r="AV11" s="34">
        <f>SUM(AV5:AV10)</f>
        <v>12654</v>
      </c>
      <c r="AW11" s="34">
        <f t="shared" si="9"/>
        <v>156</v>
      </c>
      <c r="AX11" s="34">
        <f>MAX(AX5:AX10)</f>
        <v>218</v>
      </c>
      <c r="AY11" s="35">
        <f>MIN(AY5:AY10)</f>
        <v>88</v>
      </c>
      <c r="AZ11" s="33">
        <f>SUM(AZ5:AZ10)</f>
        <v>100</v>
      </c>
      <c r="BA11" s="34">
        <f>SUM(BA5:BA10)</f>
        <v>19407</v>
      </c>
      <c r="BB11" s="34">
        <f t="shared" si="10"/>
        <v>194</v>
      </c>
      <c r="BC11" s="34">
        <f>MAX(BC5:BC10)</f>
        <v>270</v>
      </c>
      <c r="BD11" s="35">
        <f>MIN(BD5:BD10)</f>
        <v>138</v>
      </c>
      <c r="BE11" s="33">
        <f>SUM(BE5:BE10)</f>
        <v>97</v>
      </c>
      <c r="BF11" s="34">
        <f>SUM(BF5:BF10)</f>
        <v>18524</v>
      </c>
      <c r="BG11" s="34">
        <f t="shared" si="11"/>
        <v>191</v>
      </c>
      <c r="BH11" s="34">
        <f>MAX(BH5:BH10)</f>
        <v>230</v>
      </c>
      <c r="BI11" s="35">
        <f>MIN(BI5:BI10)</f>
        <v>123</v>
      </c>
      <c r="BJ11" s="33">
        <f>SUM(BJ5:BJ10)</f>
        <v>98</v>
      </c>
      <c r="BK11" s="34">
        <f>SUM(BK5:BK10)</f>
        <v>17018</v>
      </c>
      <c r="BL11" s="34">
        <f t="shared" si="12"/>
        <v>174</v>
      </c>
      <c r="BM11" s="34">
        <f>MAX(BM5:BM10)</f>
        <v>282</v>
      </c>
      <c r="BN11" s="35">
        <f>MIN(BN5:BN10)</f>
        <v>98</v>
      </c>
      <c r="BO11" s="33">
        <f>SUM(BO5:BO10)</f>
        <v>93</v>
      </c>
      <c r="BP11" s="34">
        <f>SUM(BP5:BP10)</f>
        <v>34844</v>
      </c>
      <c r="BQ11" s="34">
        <f t="shared" si="13"/>
        <v>375</v>
      </c>
      <c r="BR11" s="34">
        <f>MAX(BR5:BR10)</f>
        <v>523</v>
      </c>
      <c r="BS11" s="35">
        <f>MIN(BS5:BS10)</f>
        <v>258</v>
      </c>
      <c r="BT11" s="33">
        <f>SUM(BT5:BT10)</f>
        <v>92</v>
      </c>
      <c r="BU11" s="34">
        <f>SUM(BU5:BU10)</f>
        <v>31754</v>
      </c>
      <c r="BV11" s="34">
        <f t="shared" si="14"/>
        <v>345</v>
      </c>
      <c r="BW11" s="34">
        <f>MAX(BW5:BW10)</f>
        <v>525</v>
      </c>
      <c r="BX11" s="35">
        <f>MIN(BX5:BX10)</f>
        <v>198</v>
      </c>
      <c r="BY11" s="33">
        <f>SUM(BY5:BY10)</f>
        <v>89</v>
      </c>
      <c r="BZ11" s="34">
        <f>SUM(BZ5:BZ10)</f>
        <v>11355</v>
      </c>
      <c r="CA11" s="34">
        <f t="shared" si="15"/>
        <v>128</v>
      </c>
      <c r="CB11" s="34">
        <f>MAX(CB5:CB10)</f>
        <v>145</v>
      </c>
      <c r="CC11" s="35">
        <f>MIN(CC5:CC10)</f>
        <v>117</v>
      </c>
      <c r="CD11" s="33">
        <f>SUM(CD5:CD10)</f>
        <v>90</v>
      </c>
      <c r="CE11" s="34">
        <f>SUM(CE5:CE10)</f>
        <v>119320</v>
      </c>
      <c r="CF11" s="34">
        <f t="shared" si="16"/>
        <v>1326</v>
      </c>
      <c r="CG11" s="34">
        <f>MAX(CG5:CG10)</f>
        <v>1650</v>
      </c>
      <c r="CH11" s="35">
        <f>MIN(CH5:CH10)</f>
        <v>1088</v>
      </c>
      <c r="CI11" s="14"/>
    </row>
    <row r="12" spans="1:87" ht="19.5" customHeight="1">
      <c r="A12" s="37" t="s">
        <v>30</v>
      </c>
      <c r="B12" s="30">
        <v>39</v>
      </c>
      <c r="C12" s="31">
        <v>6220</v>
      </c>
      <c r="D12" s="31">
        <f t="shared" si="0"/>
        <v>159</v>
      </c>
      <c r="E12" s="31">
        <v>179</v>
      </c>
      <c r="F12" s="32">
        <v>100</v>
      </c>
      <c r="G12" s="30">
        <v>36</v>
      </c>
      <c r="H12" s="31">
        <v>80859</v>
      </c>
      <c r="I12" s="31">
        <f t="shared" si="1"/>
        <v>2246</v>
      </c>
      <c r="J12" s="31">
        <v>2980</v>
      </c>
      <c r="K12" s="32">
        <v>1930</v>
      </c>
      <c r="L12" s="30">
        <v>43</v>
      </c>
      <c r="M12" s="31">
        <v>13672</v>
      </c>
      <c r="N12" s="31">
        <f t="shared" si="2"/>
        <v>318</v>
      </c>
      <c r="O12" s="31">
        <v>449</v>
      </c>
      <c r="P12" s="32">
        <v>248</v>
      </c>
      <c r="Q12" s="30">
        <v>40</v>
      </c>
      <c r="R12" s="31">
        <v>9096</v>
      </c>
      <c r="S12" s="31">
        <f t="shared" si="3"/>
        <v>227</v>
      </c>
      <c r="T12" s="31">
        <v>355</v>
      </c>
      <c r="U12" s="32">
        <v>165</v>
      </c>
      <c r="V12" s="30">
        <v>45</v>
      </c>
      <c r="W12" s="31">
        <v>7646</v>
      </c>
      <c r="X12" s="31">
        <f t="shared" si="4"/>
        <v>170</v>
      </c>
      <c r="Y12" s="31">
        <v>267</v>
      </c>
      <c r="Z12" s="32">
        <v>103</v>
      </c>
      <c r="AA12" s="30">
        <v>46</v>
      </c>
      <c r="AB12" s="31">
        <v>11666</v>
      </c>
      <c r="AC12" s="31">
        <f t="shared" si="5"/>
        <v>254</v>
      </c>
      <c r="AD12" s="31">
        <v>418</v>
      </c>
      <c r="AE12" s="32">
        <v>188</v>
      </c>
      <c r="AF12" s="30">
        <v>35</v>
      </c>
      <c r="AG12" s="31">
        <v>12061</v>
      </c>
      <c r="AH12" s="31">
        <f t="shared" si="6"/>
        <v>345</v>
      </c>
      <c r="AI12" s="31">
        <v>485</v>
      </c>
      <c r="AJ12" s="32">
        <v>250</v>
      </c>
      <c r="AK12" s="30">
        <v>44</v>
      </c>
      <c r="AL12" s="31">
        <v>11165</v>
      </c>
      <c r="AM12" s="31">
        <f t="shared" si="7"/>
        <v>254</v>
      </c>
      <c r="AN12" s="31">
        <v>365</v>
      </c>
      <c r="AO12" s="32">
        <v>179</v>
      </c>
      <c r="AP12" s="30">
        <v>41</v>
      </c>
      <c r="AQ12" s="31">
        <v>7068</v>
      </c>
      <c r="AR12" s="31">
        <f t="shared" si="8"/>
        <v>172</v>
      </c>
      <c r="AS12" s="31">
        <v>208</v>
      </c>
      <c r="AT12" s="32">
        <v>129</v>
      </c>
      <c r="AU12" s="30">
        <v>33</v>
      </c>
      <c r="AV12" s="31">
        <v>5482</v>
      </c>
      <c r="AW12" s="31">
        <f t="shared" si="9"/>
        <v>166</v>
      </c>
      <c r="AX12" s="31">
        <v>250</v>
      </c>
      <c r="AY12" s="32">
        <v>118</v>
      </c>
      <c r="AZ12" s="30">
        <v>46</v>
      </c>
      <c r="BA12" s="31">
        <v>8129</v>
      </c>
      <c r="BB12" s="31">
        <f t="shared" si="10"/>
        <v>177</v>
      </c>
      <c r="BC12" s="31">
        <v>210</v>
      </c>
      <c r="BD12" s="32">
        <v>147</v>
      </c>
      <c r="BE12" s="30">
        <v>42</v>
      </c>
      <c r="BF12" s="31">
        <v>8158</v>
      </c>
      <c r="BG12" s="31">
        <f t="shared" si="11"/>
        <v>194</v>
      </c>
      <c r="BH12" s="31">
        <v>285</v>
      </c>
      <c r="BI12" s="32">
        <v>118</v>
      </c>
      <c r="BJ12" s="30">
        <v>42</v>
      </c>
      <c r="BK12" s="31">
        <v>7376</v>
      </c>
      <c r="BL12" s="31">
        <f t="shared" si="12"/>
        <v>176</v>
      </c>
      <c r="BM12" s="31">
        <v>288</v>
      </c>
      <c r="BN12" s="32">
        <v>127</v>
      </c>
      <c r="BO12" s="30">
        <v>38</v>
      </c>
      <c r="BP12" s="31">
        <v>15144</v>
      </c>
      <c r="BQ12" s="31">
        <f t="shared" si="13"/>
        <v>399</v>
      </c>
      <c r="BR12" s="31">
        <v>523</v>
      </c>
      <c r="BS12" s="32">
        <v>313</v>
      </c>
      <c r="BT12" s="30">
        <v>43</v>
      </c>
      <c r="BU12" s="31">
        <v>15175</v>
      </c>
      <c r="BV12" s="31">
        <f t="shared" si="14"/>
        <v>353</v>
      </c>
      <c r="BW12" s="31">
        <v>523</v>
      </c>
      <c r="BX12" s="32">
        <v>228</v>
      </c>
      <c r="BY12" s="30">
        <v>45</v>
      </c>
      <c r="BZ12" s="31">
        <v>5664</v>
      </c>
      <c r="CA12" s="31">
        <f t="shared" si="15"/>
        <v>126</v>
      </c>
      <c r="CB12" s="31">
        <v>132</v>
      </c>
      <c r="CC12" s="32">
        <v>121</v>
      </c>
      <c r="CD12" s="30">
        <v>45</v>
      </c>
      <c r="CE12" s="31">
        <v>59487</v>
      </c>
      <c r="CF12" s="31">
        <f t="shared" si="16"/>
        <v>1322</v>
      </c>
      <c r="CG12" s="31">
        <v>1442</v>
      </c>
      <c r="CH12" s="42">
        <v>1206</v>
      </c>
      <c r="CI12" s="14"/>
    </row>
    <row r="13" spans="1:87" ht="19.5" customHeight="1">
      <c r="A13" s="37" t="s">
        <v>31</v>
      </c>
      <c r="B13" s="30">
        <v>14</v>
      </c>
      <c r="C13" s="31">
        <v>2290</v>
      </c>
      <c r="D13" s="31">
        <f t="shared" si="0"/>
        <v>164</v>
      </c>
      <c r="E13" s="31">
        <v>179</v>
      </c>
      <c r="F13" s="32">
        <v>129</v>
      </c>
      <c r="G13" s="30">
        <v>15</v>
      </c>
      <c r="H13" s="31">
        <v>31570</v>
      </c>
      <c r="I13" s="31">
        <f t="shared" si="1"/>
        <v>2105</v>
      </c>
      <c r="J13" s="31">
        <v>2480</v>
      </c>
      <c r="K13" s="32">
        <v>1350</v>
      </c>
      <c r="L13" s="30">
        <v>16</v>
      </c>
      <c r="M13" s="31">
        <v>4835</v>
      </c>
      <c r="N13" s="31">
        <f t="shared" si="2"/>
        <v>302</v>
      </c>
      <c r="O13" s="31">
        <v>418</v>
      </c>
      <c r="P13" s="32">
        <v>188</v>
      </c>
      <c r="Q13" s="30">
        <v>14</v>
      </c>
      <c r="R13" s="31">
        <v>2803</v>
      </c>
      <c r="S13" s="31">
        <f t="shared" si="3"/>
        <v>200</v>
      </c>
      <c r="T13" s="31">
        <v>281</v>
      </c>
      <c r="U13" s="32">
        <v>145</v>
      </c>
      <c r="V13" s="30">
        <v>18</v>
      </c>
      <c r="W13" s="31">
        <v>2931</v>
      </c>
      <c r="X13" s="31">
        <f t="shared" si="4"/>
        <v>163</v>
      </c>
      <c r="Y13" s="31">
        <v>198</v>
      </c>
      <c r="Z13" s="32">
        <v>89</v>
      </c>
      <c r="AA13" s="30">
        <v>18</v>
      </c>
      <c r="AB13" s="31">
        <v>4222</v>
      </c>
      <c r="AC13" s="31">
        <f t="shared" si="5"/>
        <v>235</v>
      </c>
      <c r="AD13" s="31">
        <v>313</v>
      </c>
      <c r="AE13" s="32">
        <v>158</v>
      </c>
      <c r="AF13" s="30">
        <v>14</v>
      </c>
      <c r="AG13" s="31">
        <v>4641</v>
      </c>
      <c r="AH13" s="31">
        <f t="shared" si="6"/>
        <v>332</v>
      </c>
      <c r="AI13" s="31">
        <v>468</v>
      </c>
      <c r="AJ13" s="32">
        <v>278</v>
      </c>
      <c r="AK13" s="30">
        <v>18</v>
      </c>
      <c r="AL13" s="31">
        <v>4298</v>
      </c>
      <c r="AM13" s="31">
        <f t="shared" si="7"/>
        <v>239</v>
      </c>
      <c r="AN13" s="31">
        <v>333</v>
      </c>
      <c r="AO13" s="32">
        <v>195</v>
      </c>
      <c r="AP13" s="30">
        <v>16</v>
      </c>
      <c r="AQ13" s="31">
        <v>2727</v>
      </c>
      <c r="AR13" s="31">
        <f t="shared" si="8"/>
        <v>170</v>
      </c>
      <c r="AS13" s="31">
        <v>238</v>
      </c>
      <c r="AT13" s="32">
        <v>128</v>
      </c>
      <c r="AU13" s="30">
        <v>14</v>
      </c>
      <c r="AV13" s="31">
        <v>2318</v>
      </c>
      <c r="AW13" s="31">
        <f t="shared" si="9"/>
        <v>166</v>
      </c>
      <c r="AX13" s="31">
        <v>248</v>
      </c>
      <c r="AY13" s="32">
        <v>124</v>
      </c>
      <c r="AZ13" s="30">
        <v>17</v>
      </c>
      <c r="BA13" s="31">
        <v>3015</v>
      </c>
      <c r="BB13" s="31">
        <f t="shared" si="10"/>
        <v>177</v>
      </c>
      <c r="BC13" s="31">
        <v>228</v>
      </c>
      <c r="BD13" s="32">
        <v>148</v>
      </c>
      <c r="BE13" s="30">
        <v>16</v>
      </c>
      <c r="BF13" s="31">
        <v>2908</v>
      </c>
      <c r="BG13" s="31">
        <f t="shared" si="11"/>
        <v>182</v>
      </c>
      <c r="BH13" s="31">
        <v>228</v>
      </c>
      <c r="BI13" s="32">
        <v>89</v>
      </c>
      <c r="BJ13" s="30">
        <v>12</v>
      </c>
      <c r="BK13" s="31">
        <v>2021</v>
      </c>
      <c r="BL13" s="31">
        <f t="shared" si="12"/>
        <v>168</v>
      </c>
      <c r="BM13" s="31">
        <v>198</v>
      </c>
      <c r="BN13" s="32">
        <v>129</v>
      </c>
      <c r="BO13" s="30">
        <v>14</v>
      </c>
      <c r="BP13" s="31">
        <v>5171</v>
      </c>
      <c r="BQ13" s="31">
        <f t="shared" si="13"/>
        <v>369</v>
      </c>
      <c r="BR13" s="31">
        <v>458</v>
      </c>
      <c r="BS13" s="32">
        <v>298</v>
      </c>
      <c r="BT13" s="30">
        <v>15</v>
      </c>
      <c r="BU13" s="31">
        <v>5313</v>
      </c>
      <c r="BV13" s="31">
        <f t="shared" si="14"/>
        <v>354</v>
      </c>
      <c r="BW13" s="31">
        <v>490</v>
      </c>
      <c r="BX13" s="32">
        <v>258</v>
      </c>
      <c r="BY13" s="30">
        <v>18</v>
      </c>
      <c r="BZ13" s="31">
        <v>2252</v>
      </c>
      <c r="CA13" s="31">
        <f t="shared" si="15"/>
        <v>125</v>
      </c>
      <c r="CB13" s="31">
        <v>130</v>
      </c>
      <c r="CC13" s="32">
        <v>120</v>
      </c>
      <c r="CD13" s="30">
        <v>18</v>
      </c>
      <c r="CE13" s="31">
        <v>23737</v>
      </c>
      <c r="CF13" s="31">
        <f t="shared" si="16"/>
        <v>1319</v>
      </c>
      <c r="CG13" s="31">
        <v>1493</v>
      </c>
      <c r="CH13" s="43">
        <v>1224</v>
      </c>
      <c r="CI13" s="14"/>
    </row>
    <row r="14" spans="1:87" ht="19.5" customHeight="1">
      <c r="A14" s="37" t="s">
        <v>32</v>
      </c>
      <c r="B14" s="30">
        <v>17</v>
      </c>
      <c r="C14" s="31">
        <v>2757</v>
      </c>
      <c r="D14" s="31">
        <f t="shared" si="0"/>
        <v>162</v>
      </c>
      <c r="E14" s="31">
        <v>179</v>
      </c>
      <c r="F14" s="32">
        <v>138</v>
      </c>
      <c r="G14" s="30">
        <v>19</v>
      </c>
      <c r="H14" s="31">
        <v>40680</v>
      </c>
      <c r="I14" s="31">
        <f t="shared" si="1"/>
        <v>2141</v>
      </c>
      <c r="J14" s="31">
        <v>2880</v>
      </c>
      <c r="K14" s="32">
        <v>1780</v>
      </c>
      <c r="L14" s="30">
        <v>19</v>
      </c>
      <c r="M14" s="31">
        <v>5907</v>
      </c>
      <c r="N14" s="31">
        <f t="shared" si="2"/>
        <v>311</v>
      </c>
      <c r="O14" s="31">
        <v>453</v>
      </c>
      <c r="P14" s="32">
        <v>208</v>
      </c>
      <c r="Q14" s="30">
        <v>17</v>
      </c>
      <c r="R14" s="31">
        <v>3673</v>
      </c>
      <c r="S14" s="31">
        <f t="shared" si="3"/>
        <v>216</v>
      </c>
      <c r="T14" s="31">
        <v>281</v>
      </c>
      <c r="U14" s="32">
        <v>149</v>
      </c>
      <c r="V14" s="30">
        <v>19</v>
      </c>
      <c r="W14" s="31">
        <v>3203</v>
      </c>
      <c r="X14" s="31">
        <f t="shared" si="4"/>
        <v>169</v>
      </c>
      <c r="Y14" s="31">
        <v>218</v>
      </c>
      <c r="Z14" s="32">
        <v>128</v>
      </c>
      <c r="AA14" s="30">
        <v>18</v>
      </c>
      <c r="AB14" s="31">
        <v>4350</v>
      </c>
      <c r="AC14" s="31">
        <f t="shared" si="5"/>
        <v>242</v>
      </c>
      <c r="AD14" s="31">
        <v>368</v>
      </c>
      <c r="AE14" s="32">
        <v>168</v>
      </c>
      <c r="AF14" s="30">
        <v>17</v>
      </c>
      <c r="AG14" s="31">
        <v>5816</v>
      </c>
      <c r="AH14" s="31">
        <f t="shared" si="6"/>
        <v>342</v>
      </c>
      <c r="AI14" s="31">
        <v>520</v>
      </c>
      <c r="AJ14" s="32">
        <v>268</v>
      </c>
      <c r="AK14" s="30">
        <v>19</v>
      </c>
      <c r="AL14" s="31">
        <v>4534</v>
      </c>
      <c r="AM14" s="31">
        <f t="shared" si="7"/>
        <v>239</v>
      </c>
      <c r="AN14" s="31">
        <v>365</v>
      </c>
      <c r="AO14" s="32">
        <v>158</v>
      </c>
      <c r="AP14" s="30">
        <v>19</v>
      </c>
      <c r="AQ14" s="31">
        <v>3394</v>
      </c>
      <c r="AR14" s="31">
        <f t="shared" si="8"/>
        <v>179</v>
      </c>
      <c r="AS14" s="31">
        <v>208</v>
      </c>
      <c r="AT14" s="32">
        <v>138</v>
      </c>
      <c r="AU14" s="30">
        <v>16</v>
      </c>
      <c r="AV14" s="31">
        <v>2851</v>
      </c>
      <c r="AW14" s="31">
        <f t="shared" si="9"/>
        <v>178</v>
      </c>
      <c r="AX14" s="31">
        <v>298</v>
      </c>
      <c r="AY14" s="32">
        <v>138</v>
      </c>
      <c r="AZ14" s="30">
        <v>19</v>
      </c>
      <c r="BA14" s="31">
        <v>3463</v>
      </c>
      <c r="BB14" s="31">
        <f t="shared" si="10"/>
        <v>182</v>
      </c>
      <c r="BC14" s="31">
        <v>228</v>
      </c>
      <c r="BD14" s="32">
        <v>158</v>
      </c>
      <c r="BE14" s="30">
        <v>19</v>
      </c>
      <c r="BF14" s="31">
        <v>3540</v>
      </c>
      <c r="BG14" s="31">
        <f t="shared" si="11"/>
        <v>186</v>
      </c>
      <c r="BH14" s="31">
        <v>248</v>
      </c>
      <c r="BI14" s="32">
        <v>128</v>
      </c>
      <c r="BJ14" s="30">
        <v>17</v>
      </c>
      <c r="BK14" s="31">
        <v>3001</v>
      </c>
      <c r="BL14" s="31">
        <f t="shared" si="12"/>
        <v>177</v>
      </c>
      <c r="BM14" s="31">
        <v>258</v>
      </c>
      <c r="BN14" s="32">
        <v>127</v>
      </c>
      <c r="BO14" s="30">
        <v>17</v>
      </c>
      <c r="BP14" s="31">
        <v>6601</v>
      </c>
      <c r="BQ14" s="31">
        <f t="shared" si="13"/>
        <v>388</v>
      </c>
      <c r="BR14" s="31">
        <v>525</v>
      </c>
      <c r="BS14" s="32">
        <v>298</v>
      </c>
      <c r="BT14" s="30">
        <v>16</v>
      </c>
      <c r="BU14" s="31">
        <v>5250</v>
      </c>
      <c r="BV14" s="31">
        <f t="shared" si="14"/>
        <v>328</v>
      </c>
      <c r="BW14" s="31">
        <v>428</v>
      </c>
      <c r="BX14" s="32">
        <v>248</v>
      </c>
      <c r="BY14" s="30">
        <v>19</v>
      </c>
      <c r="BZ14" s="31">
        <v>2350</v>
      </c>
      <c r="CA14" s="31">
        <f t="shared" si="15"/>
        <v>124</v>
      </c>
      <c r="CB14" s="31">
        <v>127</v>
      </c>
      <c r="CC14" s="32">
        <v>121</v>
      </c>
      <c r="CD14" s="30">
        <v>18</v>
      </c>
      <c r="CE14" s="31">
        <v>23100</v>
      </c>
      <c r="CF14" s="31">
        <f t="shared" si="16"/>
        <v>1283</v>
      </c>
      <c r="CG14" s="31">
        <v>1368</v>
      </c>
      <c r="CH14" s="43">
        <v>1152</v>
      </c>
      <c r="CI14" s="14"/>
    </row>
    <row r="15" spans="1:87" ht="19.5" customHeight="1">
      <c r="A15" s="37" t="s">
        <v>33</v>
      </c>
      <c r="B15" s="30">
        <v>10</v>
      </c>
      <c r="C15" s="31">
        <v>1425</v>
      </c>
      <c r="D15" s="31">
        <f t="shared" si="0"/>
        <v>143</v>
      </c>
      <c r="E15" s="31">
        <v>158</v>
      </c>
      <c r="F15" s="32">
        <v>108</v>
      </c>
      <c r="G15" s="30">
        <v>10</v>
      </c>
      <c r="H15" s="31">
        <v>22300</v>
      </c>
      <c r="I15" s="31">
        <f t="shared" si="1"/>
        <v>2230</v>
      </c>
      <c r="J15" s="31">
        <v>2280</v>
      </c>
      <c r="K15" s="32">
        <v>1830</v>
      </c>
      <c r="L15" s="30">
        <v>11</v>
      </c>
      <c r="M15" s="31">
        <v>3191</v>
      </c>
      <c r="N15" s="31">
        <f t="shared" si="2"/>
        <v>290</v>
      </c>
      <c r="O15" s="31">
        <v>418</v>
      </c>
      <c r="P15" s="32">
        <v>208</v>
      </c>
      <c r="Q15" s="30">
        <v>11</v>
      </c>
      <c r="R15" s="31">
        <v>2363</v>
      </c>
      <c r="S15" s="31">
        <f t="shared" si="3"/>
        <v>215</v>
      </c>
      <c r="T15" s="31">
        <v>281</v>
      </c>
      <c r="U15" s="32">
        <v>198</v>
      </c>
      <c r="V15" s="30">
        <v>11</v>
      </c>
      <c r="W15" s="31">
        <v>1833</v>
      </c>
      <c r="X15" s="31">
        <f t="shared" si="4"/>
        <v>167</v>
      </c>
      <c r="Y15" s="31">
        <v>198</v>
      </c>
      <c r="Z15" s="32">
        <v>138</v>
      </c>
      <c r="AA15" s="30">
        <v>10</v>
      </c>
      <c r="AB15" s="31">
        <v>2257</v>
      </c>
      <c r="AC15" s="31">
        <f t="shared" si="5"/>
        <v>226</v>
      </c>
      <c r="AD15" s="31">
        <v>315</v>
      </c>
      <c r="AE15" s="32">
        <v>198</v>
      </c>
      <c r="AF15" s="30">
        <v>11</v>
      </c>
      <c r="AG15" s="31">
        <v>3425</v>
      </c>
      <c r="AH15" s="31">
        <f t="shared" si="6"/>
        <v>311</v>
      </c>
      <c r="AI15" s="31">
        <v>415</v>
      </c>
      <c r="AJ15" s="32">
        <v>268</v>
      </c>
      <c r="AK15" s="30">
        <v>10</v>
      </c>
      <c r="AL15" s="31">
        <v>2382</v>
      </c>
      <c r="AM15" s="31">
        <f t="shared" si="7"/>
        <v>238</v>
      </c>
      <c r="AN15" s="31">
        <v>313</v>
      </c>
      <c r="AO15" s="32">
        <v>188</v>
      </c>
      <c r="AP15" s="30">
        <v>10</v>
      </c>
      <c r="AQ15" s="31">
        <v>1520</v>
      </c>
      <c r="AR15" s="31">
        <f t="shared" si="8"/>
        <v>152</v>
      </c>
      <c r="AS15" s="31">
        <v>168</v>
      </c>
      <c r="AT15" s="32">
        <v>128</v>
      </c>
      <c r="AU15" s="30">
        <v>9</v>
      </c>
      <c r="AV15" s="31">
        <v>1624</v>
      </c>
      <c r="AW15" s="31">
        <f t="shared" si="9"/>
        <v>180</v>
      </c>
      <c r="AX15" s="31">
        <v>228</v>
      </c>
      <c r="AY15" s="32">
        <v>128</v>
      </c>
      <c r="AZ15" s="30">
        <v>11</v>
      </c>
      <c r="BA15" s="31">
        <v>1817</v>
      </c>
      <c r="BB15" s="31">
        <f t="shared" si="10"/>
        <v>165</v>
      </c>
      <c r="BC15" s="31">
        <v>188</v>
      </c>
      <c r="BD15" s="32">
        <v>148</v>
      </c>
      <c r="BE15" s="30">
        <v>9</v>
      </c>
      <c r="BF15" s="31">
        <v>1831</v>
      </c>
      <c r="BG15" s="31">
        <f t="shared" si="11"/>
        <v>203</v>
      </c>
      <c r="BH15" s="31">
        <v>320</v>
      </c>
      <c r="BI15" s="32">
        <v>158</v>
      </c>
      <c r="BJ15" s="30">
        <v>10</v>
      </c>
      <c r="BK15" s="31">
        <v>1592</v>
      </c>
      <c r="BL15" s="31">
        <f t="shared" si="12"/>
        <v>159</v>
      </c>
      <c r="BM15" s="31">
        <v>197</v>
      </c>
      <c r="BN15" s="32">
        <v>138</v>
      </c>
      <c r="BO15" s="30">
        <v>9</v>
      </c>
      <c r="BP15" s="31">
        <v>3241</v>
      </c>
      <c r="BQ15" s="31">
        <f t="shared" si="13"/>
        <v>360</v>
      </c>
      <c r="BR15" s="31">
        <v>398</v>
      </c>
      <c r="BS15" s="32">
        <v>148</v>
      </c>
      <c r="BT15" s="30">
        <v>8</v>
      </c>
      <c r="BU15" s="31">
        <v>2494</v>
      </c>
      <c r="BV15" s="31">
        <f t="shared" si="14"/>
        <v>312</v>
      </c>
      <c r="BW15" s="31">
        <v>428</v>
      </c>
      <c r="BX15" s="32">
        <v>248</v>
      </c>
      <c r="BY15" s="30">
        <v>10</v>
      </c>
      <c r="BZ15" s="31">
        <v>1272</v>
      </c>
      <c r="CA15" s="31">
        <f t="shared" si="15"/>
        <v>127</v>
      </c>
      <c r="CB15" s="31">
        <v>130</v>
      </c>
      <c r="CC15" s="32">
        <v>123</v>
      </c>
      <c r="CD15" s="30">
        <v>10</v>
      </c>
      <c r="CE15" s="31">
        <v>13096</v>
      </c>
      <c r="CF15" s="31">
        <f t="shared" si="16"/>
        <v>1310</v>
      </c>
      <c r="CG15" s="31">
        <v>1404</v>
      </c>
      <c r="CH15" s="43">
        <v>1224</v>
      </c>
      <c r="CI15" s="14" t="s">
        <v>49</v>
      </c>
    </row>
    <row r="16" spans="1:87" ht="19.5" customHeight="1" thickBot="1">
      <c r="A16" s="38" t="s">
        <v>34</v>
      </c>
      <c r="B16" s="33">
        <f>SUM(B12:B15)</f>
        <v>80</v>
      </c>
      <c r="C16" s="34">
        <f>SUM(C12:C15)</f>
        <v>12692</v>
      </c>
      <c r="D16" s="34">
        <f t="shared" si="0"/>
        <v>159</v>
      </c>
      <c r="E16" s="34">
        <f>MAX(E12:E15)</f>
        <v>179</v>
      </c>
      <c r="F16" s="35">
        <f>MIN(F12:F15)</f>
        <v>100</v>
      </c>
      <c r="G16" s="33">
        <f>SUM(G12:G15)</f>
        <v>80</v>
      </c>
      <c r="H16" s="34">
        <f>SUM(H12:H15)</f>
        <v>175409</v>
      </c>
      <c r="I16" s="34">
        <f t="shared" si="1"/>
        <v>2193</v>
      </c>
      <c r="J16" s="34">
        <f>MAX(J12:J15)</f>
        <v>2980</v>
      </c>
      <c r="K16" s="35">
        <f>MIN(K12:K15)</f>
        <v>1350</v>
      </c>
      <c r="L16" s="33">
        <f>SUM(L12:L15)</f>
        <v>89</v>
      </c>
      <c r="M16" s="34">
        <f>SUM(M12:M15)</f>
        <v>27605</v>
      </c>
      <c r="N16" s="34">
        <f t="shared" si="2"/>
        <v>310</v>
      </c>
      <c r="O16" s="34">
        <f>MAX(O12:O15)</f>
        <v>453</v>
      </c>
      <c r="P16" s="35">
        <f>MIN(P12:P15)</f>
        <v>188</v>
      </c>
      <c r="Q16" s="33">
        <f>SUM(Q12:Q15)</f>
        <v>82</v>
      </c>
      <c r="R16" s="34">
        <f>SUM(R12:R15)</f>
        <v>17935</v>
      </c>
      <c r="S16" s="34">
        <f t="shared" si="3"/>
        <v>219</v>
      </c>
      <c r="T16" s="34">
        <f>MAX(T12:T15)</f>
        <v>355</v>
      </c>
      <c r="U16" s="35">
        <f>MIN(U12:U15)</f>
        <v>145</v>
      </c>
      <c r="V16" s="33">
        <f>SUM(V12:V15)</f>
        <v>93</v>
      </c>
      <c r="W16" s="34">
        <f>SUM(W12:W15)</f>
        <v>15613</v>
      </c>
      <c r="X16" s="34">
        <f t="shared" si="4"/>
        <v>168</v>
      </c>
      <c r="Y16" s="34">
        <f>MAX(Y12:Y15)</f>
        <v>267</v>
      </c>
      <c r="Z16" s="35">
        <f>MIN(Z12:Z15)</f>
        <v>89</v>
      </c>
      <c r="AA16" s="33">
        <f>SUM(AA12:AA15)</f>
        <v>92</v>
      </c>
      <c r="AB16" s="34">
        <f>SUM(AB12:AB15)</f>
        <v>22495</v>
      </c>
      <c r="AC16" s="34">
        <f t="shared" si="5"/>
        <v>245</v>
      </c>
      <c r="AD16" s="34">
        <f>MAX(AD12:AD15)</f>
        <v>418</v>
      </c>
      <c r="AE16" s="35">
        <f>MIN(AE12:AE15)</f>
        <v>158</v>
      </c>
      <c r="AF16" s="33">
        <f>SUM(AF12:AF15)</f>
        <v>77</v>
      </c>
      <c r="AG16" s="34">
        <f>SUM(AG12:AG15)</f>
        <v>25943</v>
      </c>
      <c r="AH16" s="34">
        <f t="shared" si="6"/>
        <v>337</v>
      </c>
      <c r="AI16" s="34">
        <f>MAX(AI12:AI15)</f>
        <v>520</v>
      </c>
      <c r="AJ16" s="35">
        <f>MIN(AJ12:AJ15)</f>
        <v>250</v>
      </c>
      <c r="AK16" s="33">
        <f>SUM(AK12:AK15)</f>
        <v>91</v>
      </c>
      <c r="AL16" s="34">
        <f>SUM(AL12:AL15)</f>
        <v>22379</v>
      </c>
      <c r="AM16" s="34">
        <f t="shared" si="7"/>
        <v>246</v>
      </c>
      <c r="AN16" s="34">
        <f>MAX(AN12:AN15)</f>
        <v>365</v>
      </c>
      <c r="AO16" s="35">
        <f>MIN(AO12:AO15)</f>
        <v>158</v>
      </c>
      <c r="AP16" s="33">
        <f>SUM(AP12:AP15)</f>
        <v>86</v>
      </c>
      <c r="AQ16" s="34">
        <f>SUM(AQ12:AQ15)</f>
        <v>14709</v>
      </c>
      <c r="AR16" s="34">
        <f t="shared" si="8"/>
        <v>171</v>
      </c>
      <c r="AS16" s="34">
        <f>MAX(AS12:AS15)</f>
        <v>238</v>
      </c>
      <c r="AT16" s="35">
        <f>MIN(AT12:AT15)</f>
        <v>128</v>
      </c>
      <c r="AU16" s="33">
        <f>SUM(AU12:AU15)</f>
        <v>72</v>
      </c>
      <c r="AV16" s="34">
        <f>SUM(AV12:AV15)</f>
        <v>12275</v>
      </c>
      <c r="AW16" s="34">
        <f t="shared" si="9"/>
        <v>170</v>
      </c>
      <c r="AX16" s="34">
        <f>MAX(AX12:AX15)</f>
        <v>298</v>
      </c>
      <c r="AY16" s="35">
        <f>MIN(AY12:AY15)</f>
        <v>118</v>
      </c>
      <c r="AZ16" s="33">
        <f>SUM(AZ12:AZ15)</f>
        <v>93</v>
      </c>
      <c r="BA16" s="34">
        <f>SUM(BA12:BA15)</f>
        <v>16424</v>
      </c>
      <c r="BB16" s="34">
        <f t="shared" si="10"/>
        <v>177</v>
      </c>
      <c r="BC16" s="34">
        <f>MAX(BC12:BC15)</f>
        <v>228</v>
      </c>
      <c r="BD16" s="35">
        <f>MIN(BD12:BD15)</f>
        <v>147</v>
      </c>
      <c r="BE16" s="33">
        <f>SUM(BE12:BE15)</f>
        <v>86</v>
      </c>
      <c r="BF16" s="34">
        <f>SUM(BF12:BF15)</f>
        <v>16437</v>
      </c>
      <c r="BG16" s="34">
        <f t="shared" si="11"/>
        <v>191</v>
      </c>
      <c r="BH16" s="34">
        <f>MAX(BH12:BH15)</f>
        <v>320</v>
      </c>
      <c r="BI16" s="35">
        <f>MIN(BI12:BI15)</f>
        <v>89</v>
      </c>
      <c r="BJ16" s="33">
        <f>SUM(BJ12:BJ15)</f>
        <v>81</v>
      </c>
      <c r="BK16" s="34">
        <f>SUM(BK12:BK15)</f>
        <v>13990</v>
      </c>
      <c r="BL16" s="34">
        <f t="shared" si="12"/>
        <v>173</v>
      </c>
      <c r="BM16" s="34">
        <f>MAX(BM12:BM15)</f>
        <v>288</v>
      </c>
      <c r="BN16" s="35">
        <f>MIN(BN12:BN15)</f>
        <v>127</v>
      </c>
      <c r="BO16" s="33">
        <f>SUM(BO12:BO15)</f>
        <v>78</v>
      </c>
      <c r="BP16" s="34">
        <f>SUM(BP12:BP15)</f>
        <v>30157</v>
      </c>
      <c r="BQ16" s="34">
        <f t="shared" si="13"/>
        <v>387</v>
      </c>
      <c r="BR16" s="34">
        <f>MAX(BR12:BR15)</f>
        <v>525</v>
      </c>
      <c r="BS16" s="35">
        <f>MIN(BS12:BS15)</f>
        <v>148</v>
      </c>
      <c r="BT16" s="33">
        <f>SUM(BT12:BT15)</f>
        <v>82</v>
      </c>
      <c r="BU16" s="34">
        <f>SUM(BU12:BU15)</f>
        <v>28232</v>
      </c>
      <c r="BV16" s="34">
        <f t="shared" si="14"/>
        <v>344</v>
      </c>
      <c r="BW16" s="34">
        <f>MAX(BW12:BW15)</f>
        <v>523</v>
      </c>
      <c r="BX16" s="35">
        <f>MIN(BX12:BX15)</f>
        <v>228</v>
      </c>
      <c r="BY16" s="33">
        <f>SUM(BY12:BY15)</f>
        <v>92</v>
      </c>
      <c r="BZ16" s="34">
        <f>SUM(BZ12:BZ15)</f>
        <v>11538</v>
      </c>
      <c r="CA16" s="34">
        <f t="shared" si="15"/>
        <v>125</v>
      </c>
      <c r="CB16" s="34">
        <f>MAX(CB12:CB15)</f>
        <v>132</v>
      </c>
      <c r="CC16" s="35">
        <f>MIN(CC12:CC15)</f>
        <v>120</v>
      </c>
      <c r="CD16" s="33">
        <f>SUM(CD12:CD15)</f>
        <v>91</v>
      </c>
      <c r="CE16" s="34">
        <f>SUM(CE12:CE15)</f>
        <v>119420</v>
      </c>
      <c r="CF16" s="34">
        <f t="shared" si="16"/>
        <v>1312</v>
      </c>
      <c r="CG16" s="34">
        <f>MAX(CG12:CG15)</f>
        <v>1493</v>
      </c>
      <c r="CH16" s="35">
        <f>MIN(CH12:CH15)</f>
        <v>1152</v>
      </c>
      <c r="CI16" s="14"/>
    </row>
    <row r="17" spans="1:87" ht="19.5" customHeight="1">
      <c r="A17" s="36" t="s">
        <v>35</v>
      </c>
      <c r="B17" s="27">
        <v>10</v>
      </c>
      <c r="C17" s="28">
        <v>1590</v>
      </c>
      <c r="D17" s="28">
        <f t="shared" si="0"/>
        <v>159</v>
      </c>
      <c r="E17" s="28">
        <v>178</v>
      </c>
      <c r="F17" s="29">
        <v>134</v>
      </c>
      <c r="G17" s="27">
        <v>10</v>
      </c>
      <c r="H17" s="28">
        <v>20020</v>
      </c>
      <c r="I17" s="28">
        <f t="shared" si="1"/>
        <v>2002</v>
      </c>
      <c r="J17" s="28">
        <v>2280</v>
      </c>
      <c r="K17" s="29">
        <v>1680</v>
      </c>
      <c r="L17" s="27">
        <v>10</v>
      </c>
      <c r="M17" s="28">
        <v>2779</v>
      </c>
      <c r="N17" s="28">
        <f t="shared" si="2"/>
        <v>278</v>
      </c>
      <c r="O17" s="28">
        <v>417</v>
      </c>
      <c r="P17" s="29">
        <v>198</v>
      </c>
      <c r="Q17" s="27">
        <v>9</v>
      </c>
      <c r="R17" s="28">
        <v>2130</v>
      </c>
      <c r="S17" s="28">
        <f t="shared" si="3"/>
        <v>237</v>
      </c>
      <c r="T17" s="28">
        <v>281</v>
      </c>
      <c r="U17" s="29">
        <v>198</v>
      </c>
      <c r="V17" s="27">
        <v>10</v>
      </c>
      <c r="W17" s="28">
        <v>1620</v>
      </c>
      <c r="X17" s="28">
        <f t="shared" si="4"/>
        <v>162</v>
      </c>
      <c r="Y17" s="28">
        <v>198</v>
      </c>
      <c r="Z17" s="29">
        <v>148</v>
      </c>
      <c r="AA17" s="27">
        <v>10</v>
      </c>
      <c r="AB17" s="28">
        <v>2536</v>
      </c>
      <c r="AC17" s="28">
        <f t="shared" si="5"/>
        <v>254</v>
      </c>
      <c r="AD17" s="28">
        <v>315</v>
      </c>
      <c r="AE17" s="29">
        <v>198</v>
      </c>
      <c r="AF17" s="27">
        <v>7</v>
      </c>
      <c r="AG17" s="28">
        <v>2571</v>
      </c>
      <c r="AH17" s="28">
        <f t="shared" si="6"/>
        <v>367</v>
      </c>
      <c r="AI17" s="28">
        <v>498</v>
      </c>
      <c r="AJ17" s="29">
        <v>298</v>
      </c>
      <c r="AK17" s="27">
        <v>10</v>
      </c>
      <c r="AL17" s="28">
        <v>2401</v>
      </c>
      <c r="AM17" s="28">
        <f t="shared" si="7"/>
        <v>240</v>
      </c>
      <c r="AN17" s="28">
        <v>325</v>
      </c>
      <c r="AO17" s="29">
        <v>158</v>
      </c>
      <c r="AP17" s="27">
        <v>10</v>
      </c>
      <c r="AQ17" s="28">
        <v>1729</v>
      </c>
      <c r="AR17" s="28">
        <f t="shared" si="8"/>
        <v>173</v>
      </c>
      <c r="AS17" s="28">
        <v>208</v>
      </c>
      <c r="AT17" s="29">
        <v>158</v>
      </c>
      <c r="AU17" s="27">
        <v>8</v>
      </c>
      <c r="AV17" s="28">
        <v>1361</v>
      </c>
      <c r="AW17" s="28">
        <f t="shared" si="9"/>
        <v>170</v>
      </c>
      <c r="AX17" s="28">
        <v>198</v>
      </c>
      <c r="AY17" s="29">
        <v>148</v>
      </c>
      <c r="AZ17" s="27">
        <v>10</v>
      </c>
      <c r="BA17" s="28">
        <v>1686</v>
      </c>
      <c r="BB17" s="28">
        <f t="shared" si="10"/>
        <v>169</v>
      </c>
      <c r="BC17" s="28">
        <v>198</v>
      </c>
      <c r="BD17" s="29">
        <v>138</v>
      </c>
      <c r="BE17" s="27">
        <v>10</v>
      </c>
      <c r="BF17" s="28">
        <v>1969</v>
      </c>
      <c r="BG17" s="28">
        <f t="shared" si="11"/>
        <v>197</v>
      </c>
      <c r="BH17" s="28">
        <v>238</v>
      </c>
      <c r="BI17" s="29">
        <v>148</v>
      </c>
      <c r="BJ17" s="27">
        <v>10</v>
      </c>
      <c r="BK17" s="28">
        <v>1766</v>
      </c>
      <c r="BL17" s="28">
        <f t="shared" si="12"/>
        <v>177</v>
      </c>
      <c r="BM17" s="28">
        <v>208</v>
      </c>
      <c r="BN17" s="29">
        <v>134</v>
      </c>
      <c r="BO17" s="27">
        <v>9</v>
      </c>
      <c r="BP17" s="28">
        <v>3270</v>
      </c>
      <c r="BQ17" s="28">
        <f t="shared" si="13"/>
        <v>363</v>
      </c>
      <c r="BR17" s="28">
        <v>398</v>
      </c>
      <c r="BS17" s="29">
        <v>297</v>
      </c>
      <c r="BT17" s="27">
        <v>8</v>
      </c>
      <c r="BU17" s="28">
        <v>2761</v>
      </c>
      <c r="BV17" s="28">
        <f t="shared" si="14"/>
        <v>345</v>
      </c>
      <c r="BW17" s="28">
        <v>418</v>
      </c>
      <c r="BX17" s="29">
        <v>248</v>
      </c>
      <c r="BY17" s="27">
        <v>10</v>
      </c>
      <c r="BZ17" s="28">
        <v>1255</v>
      </c>
      <c r="CA17" s="28">
        <f t="shared" si="15"/>
        <v>126</v>
      </c>
      <c r="CB17" s="28">
        <v>129</v>
      </c>
      <c r="CC17" s="29">
        <v>122</v>
      </c>
      <c r="CD17" s="27">
        <v>10</v>
      </c>
      <c r="CE17" s="28">
        <v>12994</v>
      </c>
      <c r="CF17" s="28">
        <f t="shared" si="16"/>
        <v>1299</v>
      </c>
      <c r="CG17" s="28">
        <v>1404</v>
      </c>
      <c r="CH17" s="42">
        <v>1206</v>
      </c>
      <c r="CI17" s="14"/>
    </row>
    <row r="18" spans="1:87" ht="19.5" customHeight="1">
      <c r="A18" s="37" t="s">
        <v>36</v>
      </c>
      <c r="B18" s="30">
        <v>12</v>
      </c>
      <c r="C18" s="31">
        <v>1831</v>
      </c>
      <c r="D18" s="31">
        <f t="shared" si="0"/>
        <v>153</v>
      </c>
      <c r="E18" s="31">
        <v>179</v>
      </c>
      <c r="F18" s="32">
        <v>128</v>
      </c>
      <c r="G18" s="30">
        <v>11</v>
      </c>
      <c r="H18" s="31">
        <v>22444</v>
      </c>
      <c r="I18" s="31">
        <f t="shared" si="1"/>
        <v>2040</v>
      </c>
      <c r="J18" s="31">
        <v>2480</v>
      </c>
      <c r="K18" s="32">
        <v>1680</v>
      </c>
      <c r="L18" s="30">
        <v>12</v>
      </c>
      <c r="M18" s="31">
        <v>3544</v>
      </c>
      <c r="N18" s="31">
        <f t="shared" si="2"/>
        <v>295</v>
      </c>
      <c r="O18" s="31">
        <v>449</v>
      </c>
      <c r="P18" s="32">
        <v>198</v>
      </c>
      <c r="Q18" s="30">
        <v>12</v>
      </c>
      <c r="R18" s="31">
        <v>2761</v>
      </c>
      <c r="S18" s="31">
        <f t="shared" si="3"/>
        <v>230</v>
      </c>
      <c r="T18" s="31">
        <v>341</v>
      </c>
      <c r="U18" s="32">
        <v>188</v>
      </c>
      <c r="V18" s="30">
        <v>12</v>
      </c>
      <c r="W18" s="31">
        <v>2095</v>
      </c>
      <c r="X18" s="31">
        <f t="shared" si="4"/>
        <v>175</v>
      </c>
      <c r="Y18" s="31">
        <v>229</v>
      </c>
      <c r="Z18" s="32">
        <v>138</v>
      </c>
      <c r="AA18" s="30">
        <v>11</v>
      </c>
      <c r="AB18" s="31">
        <v>2667</v>
      </c>
      <c r="AC18" s="31">
        <f t="shared" si="5"/>
        <v>242</v>
      </c>
      <c r="AD18" s="31">
        <v>313</v>
      </c>
      <c r="AE18" s="32">
        <v>195</v>
      </c>
      <c r="AF18" s="30">
        <v>6</v>
      </c>
      <c r="AG18" s="31">
        <v>2100</v>
      </c>
      <c r="AH18" s="31">
        <f t="shared" si="6"/>
        <v>350</v>
      </c>
      <c r="AI18" s="31">
        <v>450</v>
      </c>
      <c r="AJ18" s="32">
        <v>298</v>
      </c>
      <c r="AK18" s="30">
        <v>12</v>
      </c>
      <c r="AL18" s="31">
        <v>2990</v>
      </c>
      <c r="AM18" s="31">
        <f t="shared" si="7"/>
        <v>249</v>
      </c>
      <c r="AN18" s="31">
        <v>376</v>
      </c>
      <c r="AO18" s="32">
        <v>195</v>
      </c>
      <c r="AP18" s="30">
        <v>12</v>
      </c>
      <c r="AQ18" s="31">
        <v>2021</v>
      </c>
      <c r="AR18" s="31">
        <f t="shared" si="8"/>
        <v>168</v>
      </c>
      <c r="AS18" s="31">
        <v>208</v>
      </c>
      <c r="AT18" s="32">
        <v>128</v>
      </c>
      <c r="AU18" s="30">
        <v>9</v>
      </c>
      <c r="AV18" s="31">
        <v>1387</v>
      </c>
      <c r="AW18" s="31">
        <f t="shared" si="9"/>
        <v>154</v>
      </c>
      <c r="AX18" s="31">
        <v>229</v>
      </c>
      <c r="AY18" s="32">
        <v>98</v>
      </c>
      <c r="AZ18" s="30">
        <v>11</v>
      </c>
      <c r="BA18" s="31">
        <v>1843</v>
      </c>
      <c r="BB18" s="31">
        <f t="shared" si="10"/>
        <v>168</v>
      </c>
      <c r="BC18" s="31">
        <v>208</v>
      </c>
      <c r="BD18" s="32">
        <v>139</v>
      </c>
      <c r="BE18" s="30">
        <v>7</v>
      </c>
      <c r="BF18" s="31">
        <v>1426</v>
      </c>
      <c r="BG18" s="31">
        <f t="shared" si="11"/>
        <v>204</v>
      </c>
      <c r="BH18" s="31">
        <v>228</v>
      </c>
      <c r="BI18" s="32">
        <v>168</v>
      </c>
      <c r="BJ18" s="30">
        <v>12</v>
      </c>
      <c r="BK18" s="31">
        <v>2115</v>
      </c>
      <c r="BL18" s="31">
        <f t="shared" si="12"/>
        <v>176</v>
      </c>
      <c r="BM18" s="31">
        <v>208</v>
      </c>
      <c r="BN18" s="32">
        <v>128</v>
      </c>
      <c r="BO18" s="30">
        <v>11</v>
      </c>
      <c r="BP18" s="31">
        <v>4314</v>
      </c>
      <c r="BQ18" s="31">
        <f t="shared" si="13"/>
        <v>392</v>
      </c>
      <c r="BR18" s="31">
        <v>498</v>
      </c>
      <c r="BS18" s="32">
        <v>294</v>
      </c>
      <c r="BT18" s="30">
        <v>9</v>
      </c>
      <c r="BU18" s="31">
        <v>3087</v>
      </c>
      <c r="BV18" s="31">
        <f t="shared" si="14"/>
        <v>343</v>
      </c>
      <c r="BW18" s="31">
        <v>398</v>
      </c>
      <c r="BX18" s="32">
        <v>248</v>
      </c>
      <c r="BY18" s="30">
        <v>12</v>
      </c>
      <c r="BZ18" s="31">
        <v>1521</v>
      </c>
      <c r="CA18" s="31">
        <f t="shared" si="15"/>
        <v>127</v>
      </c>
      <c r="CB18" s="31">
        <v>129</v>
      </c>
      <c r="CC18" s="32">
        <v>122</v>
      </c>
      <c r="CD18" s="30">
        <v>12</v>
      </c>
      <c r="CE18" s="31">
        <v>15902</v>
      </c>
      <c r="CF18" s="31">
        <f t="shared" si="16"/>
        <v>1325</v>
      </c>
      <c r="CG18" s="31">
        <v>1476</v>
      </c>
      <c r="CH18" s="43">
        <v>1224</v>
      </c>
      <c r="CI18" s="14"/>
    </row>
    <row r="19" spans="1:87" ht="19.5" customHeight="1">
      <c r="A19" s="37" t="s">
        <v>37</v>
      </c>
      <c r="B19" s="30">
        <v>14</v>
      </c>
      <c r="C19" s="31">
        <v>2217</v>
      </c>
      <c r="D19" s="31">
        <f t="shared" si="0"/>
        <v>158</v>
      </c>
      <c r="E19" s="31">
        <v>179</v>
      </c>
      <c r="F19" s="32">
        <v>118</v>
      </c>
      <c r="G19" s="30">
        <v>13</v>
      </c>
      <c r="H19" s="31">
        <v>30078</v>
      </c>
      <c r="I19" s="31">
        <f t="shared" si="1"/>
        <v>2314</v>
      </c>
      <c r="J19" s="31">
        <v>2830</v>
      </c>
      <c r="K19" s="32">
        <v>1930</v>
      </c>
      <c r="L19" s="30">
        <v>12</v>
      </c>
      <c r="M19" s="31">
        <v>4076</v>
      </c>
      <c r="N19" s="31">
        <f t="shared" si="2"/>
        <v>340</v>
      </c>
      <c r="O19" s="31">
        <v>428</v>
      </c>
      <c r="P19" s="32">
        <v>178</v>
      </c>
      <c r="Q19" s="30">
        <v>11</v>
      </c>
      <c r="R19" s="31">
        <v>2668</v>
      </c>
      <c r="S19" s="31">
        <f t="shared" si="3"/>
        <v>243</v>
      </c>
      <c r="T19" s="31">
        <v>318</v>
      </c>
      <c r="U19" s="32">
        <v>178</v>
      </c>
      <c r="V19" s="30">
        <v>14</v>
      </c>
      <c r="W19" s="31">
        <v>2724</v>
      </c>
      <c r="X19" s="31">
        <f t="shared" si="4"/>
        <v>195</v>
      </c>
      <c r="Y19" s="31">
        <v>270</v>
      </c>
      <c r="Z19" s="32">
        <v>148</v>
      </c>
      <c r="AA19" s="30">
        <v>14</v>
      </c>
      <c r="AB19" s="31">
        <v>4119</v>
      </c>
      <c r="AC19" s="31">
        <f t="shared" si="5"/>
        <v>294</v>
      </c>
      <c r="AD19" s="31">
        <v>407</v>
      </c>
      <c r="AE19" s="32">
        <v>198</v>
      </c>
      <c r="AF19" s="30">
        <v>9</v>
      </c>
      <c r="AG19" s="31">
        <v>3827</v>
      </c>
      <c r="AH19" s="31">
        <f t="shared" si="6"/>
        <v>425</v>
      </c>
      <c r="AI19" s="31">
        <v>522</v>
      </c>
      <c r="AJ19" s="32">
        <v>328</v>
      </c>
      <c r="AK19" s="30">
        <v>14</v>
      </c>
      <c r="AL19" s="31">
        <v>3733</v>
      </c>
      <c r="AM19" s="31">
        <f t="shared" si="7"/>
        <v>267</v>
      </c>
      <c r="AN19" s="31">
        <v>333</v>
      </c>
      <c r="AO19" s="32">
        <v>198</v>
      </c>
      <c r="AP19" s="30">
        <v>11</v>
      </c>
      <c r="AQ19" s="31">
        <v>1970</v>
      </c>
      <c r="AR19" s="31">
        <f t="shared" si="8"/>
        <v>179</v>
      </c>
      <c r="AS19" s="31">
        <v>260</v>
      </c>
      <c r="AT19" s="32">
        <v>128</v>
      </c>
      <c r="AU19" s="30">
        <v>11</v>
      </c>
      <c r="AV19" s="31">
        <v>1856</v>
      </c>
      <c r="AW19" s="31">
        <f t="shared" si="9"/>
        <v>169</v>
      </c>
      <c r="AX19" s="31">
        <v>190</v>
      </c>
      <c r="AY19" s="32">
        <v>138</v>
      </c>
      <c r="AZ19" s="30">
        <v>14</v>
      </c>
      <c r="BA19" s="31">
        <v>2678</v>
      </c>
      <c r="BB19" s="31">
        <f t="shared" si="10"/>
        <v>191</v>
      </c>
      <c r="BC19" s="31">
        <v>252</v>
      </c>
      <c r="BD19" s="32">
        <v>168</v>
      </c>
      <c r="BE19" s="30">
        <v>14</v>
      </c>
      <c r="BF19" s="31">
        <v>2842</v>
      </c>
      <c r="BG19" s="31">
        <f t="shared" si="11"/>
        <v>203</v>
      </c>
      <c r="BH19" s="31">
        <v>230</v>
      </c>
      <c r="BI19" s="32">
        <v>178</v>
      </c>
      <c r="BJ19" s="30">
        <v>14</v>
      </c>
      <c r="BK19" s="31">
        <v>2463</v>
      </c>
      <c r="BL19" s="31">
        <f t="shared" si="12"/>
        <v>176</v>
      </c>
      <c r="BM19" s="31">
        <v>208</v>
      </c>
      <c r="BN19" s="32">
        <v>100</v>
      </c>
      <c r="BO19" s="30">
        <v>13</v>
      </c>
      <c r="BP19" s="31">
        <v>4978</v>
      </c>
      <c r="BQ19" s="31">
        <f t="shared" si="13"/>
        <v>383</v>
      </c>
      <c r="BR19" s="31">
        <v>522</v>
      </c>
      <c r="BS19" s="32">
        <v>248</v>
      </c>
      <c r="BT19" s="30">
        <v>13</v>
      </c>
      <c r="BU19" s="31">
        <v>4475</v>
      </c>
      <c r="BV19" s="31">
        <f t="shared" si="14"/>
        <v>344</v>
      </c>
      <c r="BW19" s="31">
        <v>436</v>
      </c>
      <c r="BX19" s="32">
        <v>258</v>
      </c>
      <c r="BY19" s="30">
        <v>12</v>
      </c>
      <c r="BZ19" s="31">
        <v>1521</v>
      </c>
      <c r="CA19" s="31">
        <f t="shared" si="15"/>
        <v>127</v>
      </c>
      <c r="CB19" s="31">
        <v>138</v>
      </c>
      <c r="CC19" s="32">
        <v>119</v>
      </c>
      <c r="CD19" s="30">
        <v>10</v>
      </c>
      <c r="CE19" s="31">
        <v>16096</v>
      </c>
      <c r="CF19" s="31">
        <f t="shared" si="16"/>
        <v>1610</v>
      </c>
      <c r="CG19" s="31">
        <v>1422</v>
      </c>
      <c r="CH19" s="43">
        <v>1224</v>
      </c>
      <c r="CI19" s="14"/>
    </row>
    <row r="20" spans="1:87" ht="19.5" customHeight="1">
      <c r="A20" s="37" t="s">
        <v>38</v>
      </c>
      <c r="B20" s="30">
        <v>37</v>
      </c>
      <c r="C20" s="31">
        <v>5668</v>
      </c>
      <c r="D20" s="31">
        <f t="shared" si="0"/>
        <v>153</v>
      </c>
      <c r="E20" s="31">
        <v>179</v>
      </c>
      <c r="F20" s="32">
        <v>98</v>
      </c>
      <c r="G20" s="30">
        <v>38</v>
      </c>
      <c r="H20" s="31">
        <v>79345</v>
      </c>
      <c r="I20" s="31">
        <f t="shared" si="1"/>
        <v>2088</v>
      </c>
      <c r="J20" s="31">
        <v>2480</v>
      </c>
      <c r="K20" s="32">
        <v>1830</v>
      </c>
      <c r="L20" s="30">
        <v>39</v>
      </c>
      <c r="M20" s="31">
        <v>12015</v>
      </c>
      <c r="N20" s="31">
        <f t="shared" si="2"/>
        <v>308</v>
      </c>
      <c r="O20" s="31">
        <v>418</v>
      </c>
      <c r="P20" s="32">
        <v>198</v>
      </c>
      <c r="Q20" s="30">
        <v>36</v>
      </c>
      <c r="R20" s="31">
        <v>8302</v>
      </c>
      <c r="S20" s="31">
        <f t="shared" si="3"/>
        <v>231</v>
      </c>
      <c r="T20" s="31">
        <v>318</v>
      </c>
      <c r="U20" s="32">
        <v>165</v>
      </c>
      <c r="V20" s="30">
        <v>40</v>
      </c>
      <c r="W20" s="31">
        <v>7097</v>
      </c>
      <c r="X20" s="31">
        <f t="shared" si="4"/>
        <v>177</v>
      </c>
      <c r="Y20" s="31">
        <v>249</v>
      </c>
      <c r="Z20" s="32">
        <v>135</v>
      </c>
      <c r="AA20" s="30">
        <v>39</v>
      </c>
      <c r="AB20" s="31">
        <v>10235</v>
      </c>
      <c r="AC20" s="31">
        <f t="shared" si="5"/>
        <v>262</v>
      </c>
      <c r="AD20" s="31">
        <v>338</v>
      </c>
      <c r="AE20" s="32">
        <v>198</v>
      </c>
      <c r="AF20" s="30">
        <v>27</v>
      </c>
      <c r="AG20" s="31">
        <v>9291</v>
      </c>
      <c r="AH20" s="31">
        <f t="shared" si="6"/>
        <v>344</v>
      </c>
      <c r="AI20" s="31">
        <v>498</v>
      </c>
      <c r="AJ20" s="32">
        <v>248</v>
      </c>
      <c r="AK20" s="30">
        <v>39</v>
      </c>
      <c r="AL20" s="31">
        <v>9566</v>
      </c>
      <c r="AM20" s="31">
        <f t="shared" si="7"/>
        <v>245</v>
      </c>
      <c r="AN20" s="31">
        <v>335</v>
      </c>
      <c r="AO20" s="32">
        <v>158</v>
      </c>
      <c r="AP20" s="30">
        <v>36</v>
      </c>
      <c r="AQ20" s="31">
        <v>6545</v>
      </c>
      <c r="AR20" s="31">
        <f t="shared" si="8"/>
        <v>182</v>
      </c>
      <c r="AS20" s="31">
        <v>260</v>
      </c>
      <c r="AT20" s="32">
        <v>128</v>
      </c>
      <c r="AU20" s="30">
        <v>33</v>
      </c>
      <c r="AV20" s="31">
        <v>5369</v>
      </c>
      <c r="AW20" s="31">
        <f t="shared" si="9"/>
        <v>163</v>
      </c>
      <c r="AX20" s="31">
        <v>238</v>
      </c>
      <c r="AY20" s="32">
        <v>88</v>
      </c>
      <c r="AZ20" s="30">
        <v>39</v>
      </c>
      <c r="BA20" s="31">
        <v>6979</v>
      </c>
      <c r="BB20" s="31">
        <f t="shared" si="10"/>
        <v>179</v>
      </c>
      <c r="BC20" s="31">
        <v>260</v>
      </c>
      <c r="BD20" s="32">
        <v>147</v>
      </c>
      <c r="BE20" s="30">
        <v>40</v>
      </c>
      <c r="BF20" s="31">
        <v>7675</v>
      </c>
      <c r="BG20" s="31">
        <f t="shared" si="11"/>
        <v>192</v>
      </c>
      <c r="BH20" s="31">
        <v>239</v>
      </c>
      <c r="BI20" s="32">
        <v>120</v>
      </c>
      <c r="BJ20" s="30">
        <v>39</v>
      </c>
      <c r="BK20" s="31">
        <v>6803</v>
      </c>
      <c r="BL20" s="31">
        <f t="shared" si="12"/>
        <v>174</v>
      </c>
      <c r="BM20" s="31">
        <v>258</v>
      </c>
      <c r="BN20" s="32">
        <v>98</v>
      </c>
      <c r="BO20" s="30">
        <v>36</v>
      </c>
      <c r="BP20" s="31">
        <v>13728</v>
      </c>
      <c r="BQ20" s="31">
        <f t="shared" si="13"/>
        <v>381</v>
      </c>
      <c r="BR20" s="31">
        <v>520</v>
      </c>
      <c r="BS20" s="32">
        <v>278</v>
      </c>
      <c r="BT20" s="30">
        <v>35</v>
      </c>
      <c r="BU20" s="31">
        <v>11588</v>
      </c>
      <c r="BV20" s="31">
        <f t="shared" si="14"/>
        <v>331</v>
      </c>
      <c r="BW20" s="31">
        <v>450</v>
      </c>
      <c r="BX20" s="32">
        <v>248</v>
      </c>
      <c r="BY20" s="30">
        <v>40</v>
      </c>
      <c r="BZ20" s="31">
        <v>5009</v>
      </c>
      <c r="CA20" s="31">
        <f t="shared" si="15"/>
        <v>125</v>
      </c>
      <c r="CB20" s="31">
        <v>134</v>
      </c>
      <c r="CC20" s="32">
        <v>121</v>
      </c>
      <c r="CD20" s="30">
        <v>40</v>
      </c>
      <c r="CE20" s="31">
        <v>53040</v>
      </c>
      <c r="CF20" s="31">
        <f>ROUND(CE20/CD20,0)</f>
        <v>1326</v>
      </c>
      <c r="CG20" s="31">
        <v>1800</v>
      </c>
      <c r="CH20" s="43">
        <v>1170</v>
      </c>
      <c r="CI20" s="14"/>
    </row>
    <row r="21" spans="1:87" ht="19.5" customHeight="1" thickBot="1">
      <c r="A21" s="38" t="s">
        <v>39</v>
      </c>
      <c r="B21" s="33">
        <f>SUM(B17:B20)</f>
        <v>73</v>
      </c>
      <c r="C21" s="34">
        <f>SUM(C17:C20)</f>
        <v>11306</v>
      </c>
      <c r="D21" s="34">
        <f t="shared" si="0"/>
        <v>155</v>
      </c>
      <c r="E21" s="34">
        <f>MAX(E17:E20)</f>
        <v>179</v>
      </c>
      <c r="F21" s="35">
        <f>MIN(F17:F20)</f>
        <v>98</v>
      </c>
      <c r="G21" s="33">
        <f>SUM(G17:G20)</f>
        <v>72</v>
      </c>
      <c r="H21" s="34">
        <f>SUM(H17:H20)</f>
        <v>151887</v>
      </c>
      <c r="I21" s="34">
        <f t="shared" si="1"/>
        <v>2110</v>
      </c>
      <c r="J21" s="34">
        <f>MAX(J17:J20)</f>
        <v>2830</v>
      </c>
      <c r="K21" s="35">
        <f>MIN(K17:K20)</f>
        <v>1680</v>
      </c>
      <c r="L21" s="33">
        <f>SUM(L17:L20)</f>
        <v>73</v>
      </c>
      <c r="M21" s="34">
        <f>SUM(M17:M20)</f>
        <v>22414</v>
      </c>
      <c r="N21" s="34">
        <f t="shared" si="2"/>
        <v>307</v>
      </c>
      <c r="O21" s="34">
        <f>MAX(O17:O20)</f>
        <v>449</v>
      </c>
      <c r="P21" s="35">
        <f>MIN(P17:P20)</f>
        <v>178</v>
      </c>
      <c r="Q21" s="33">
        <f>SUM(Q17:Q20)</f>
        <v>68</v>
      </c>
      <c r="R21" s="34">
        <f>SUM(R17:R20)</f>
        <v>15861</v>
      </c>
      <c r="S21" s="34">
        <f t="shared" si="3"/>
        <v>233</v>
      </c>
      <c r="T21" s="34">
        <f>MAX(T17:T20)</f>
        <v>341</v>
      </c>
      <c r="U21" s="35">
        <f>MIN(U17:U20)</f>
        <v>165</v>
      </c>
      <c r="V21" s="33">
        <f>SUM(V17:V20)</f>
        <v>76</v>
      </c>
      <c r="W21" s="34">
        <f>SUM(W17:W20)</f>
        <v>13536</v>
      </c>
      <c r="X21" s="34">
        <f t="shared" si="4"/>
        <v>178</v>
      </c>
      <c r="Y21" s="34">
        <f>MAX(Y17:Y20)</f>
        <v>270</v>
      </c>
      <c r="Z21" s="35">
        <f>MIN(Z17:Z20)</f>
        <v>135</v>
      </c>
      <c r="AA21" s="33">
        <f>SUM(AA17:AA20)</f>
        <v>74</v>
      </c>
      <c r="AB21" s="34">
        <f>SUM(AB17:AB20)</f>
        <v>19557</v>
      </c>
      <c r="AC21" s="34">
        <f t="shared" si="5"/>
        <v>264</v>
      </c>
      <c r="AD21" s="34">
        <f>MAX(AD17:AD20)</f>
        <v>407</v>
      </c>
      <c r="AE21" s="35">
        <f>MIN(AE17:AE20)</f>
        <v>195</v>
      </c>
      <c r="AF21" s="33">
        <f>SUM(AF17:AF20)</f>
        <v>49</v>
      </c>
      <c r="AG21" s="34">
        <f>SUM(AG17:AG20)</f>
        <v>17789</v>
      </c>
      <c r="AH21" s="34">
        <f t="shared" si="6"/>
        <v>363</v>
      </c>
      <c r="AI21" s="34">
        <f>MAX(AI17:AI20)</f>
        <v>522</v>
      </c>
      <c r="AJ21" s="35">
        <f>MIN(AJ17:AJ20)</f>
        <v>248</v>
      </c>
      <c r="AK21" s="33">
        <f>SUM(AK17:AK20)</f>
        <v>75</v>
      </c>
      <c r="AL21" s="34">
        <f>SUM(AL17:AL20)</f>
        <v>18690</v>
      </c>
      <c r="AM21" s="34">
        <f t="shared" si="7"/>
        <v>249</v>
      </c>
      <c r="AN21" s="34">
        <f>MAX(AN17:AN20)</f>
        <v>376</v>
      </c>
      <c r="AO21" s="35">
        <f>MIN(AO17:AO20)</f>
        <v>158</v>
      </c>
      <c r="AP21" s="33">
        <f>SUM(AP17:AP20)</f>
        <v>69</v>
      </c>
      <c r="AQ21" s="34">
        <f>SUM(AQ17:AQ20)</f>
        <v>12265</v>
      </c>
      <c r="AR21" s="34">
        <f t="shared" si="8"/>
        <v>178</v>
      </c>
      <c r="AS21" s="34">
        <f>MAX(AS17:AS20)</f>
        <v>260</v>
      </c>
      <c r="AT21" s="35">
        <f>MIN(AT17:AT20)</f>
        <v>128</v>
      </c>
      <c r="AU21" s="33">
        <f>SUM(AU17:AU20)</f>
        <v>61</v>
      </c>
      <c r="AV21" s="34">
        <f>SUM(AV17:AV20)</f>
        <v>9973</v>
      </c>
      <c r="AW21" s="34">
        <f t="shared" si="9"/>
        <v>163</v>
      </c>
      <c r="AX21" s="34">
        <f>MAX(AX17:AX20)</f>
        <v>238</v>
      </c>
      <c r="AY21" s="35">
        <f>MIN(AY17:AY20)</f>
        <v>88</v>
      </c>
      <c r="AZ21" s="33">
        <f>SUM(AZ17:AZ20)</f>
        <v>74</v>
      </c>
      <c r="BA21" s="34">
        <f>SUM(BA17:BA20)</f>
        <v>13186</v>
      </c>
      <c r="BB21" s="34">
        <f t="shared" si="10"/>
        <v>178</v>
      </c>
      <c r="BC21" s="34">
        <f>MAX(BC17:BC20)</f>
        <v>260</v>
      </c>
      <c r="BD21" s="35">
        <f>MIN(BD17:BD20)</f>
        <v>138</v>
      </c>
      <c r="BE21" s="33">
        <f>SUM(BE17:BE20)</f>
        <v>71</v>
      </c>
      <c r="BF21" s="34">
        <f>SUM(BF17:BF20)</f>
        <v>13912</v>
      </c>
      <c r="BG21" s="34">
        <f t="shared" si="11"/>
        <v>196</v>
      </c>
      <c r="BH21" s="34">
        <f>MAX(BH17:BH20)</f>
        <v>239</v>
      </c>
      <c r="BI21" s="35">
        <f>MIN(BI17:BI20)</f>
        <v>120</v>
      </c>
      <c r="BJ21" s="33">
        <f>SUM(BJ17:BJ20)</f>
        <v>75</v>
      </c>
      <c r="BK21" s="34">
        <f>SUM(BK17:BK20)</f>
        <v>13147</v>
      </c>
      <c r="BL21" s="34">
        <f t="shared" si="12"/>
        <v>175</v>
      </c>
      <c r="BM21" s="34">
        <f>MAX(BM17:BM20)</f>
        <v>258</v>
      </c>
      <c r="BN21" s="35">
        <f>MIN(BN17:BN20)</f>
        <v>98</v>
      </c>
      <c r="BO21" s="33">
        <f>SUM(BO17:BO20)</f>
        <v>69</v>
      </c>
      <c r="BP21" s="34">
        <f>SUM(BP17:BP20)</f>
        <v>26290</v>
      </c>
      <c r="BQ21" s="34">
        <f t="shared" si="13"/>
        <v>381</v>
      </c>
      <c r="BR21" s="34">
        <f>MAX(BR17:BR20)</f>
        <v>522</v>
      </c>
      <c r="BS21" s="35">
        <f>MIN(BS17:BS20)</f>
        <v>248</v>
      </c>
      <c r="BT21" s="33">
        <f>SUM(BT17:BT20)</f>
        <v>65</v>
      </c>
      <c r="BU21" s="34">
        <f>SUM(BU17:BU20)</f>
        <v>21911</v>
      </c>
      <c r="BV21" s="34">
        <f t="shared" si="14"/>
        <v>337</v>
      </c>
      <c r="BW21" s="34">
        <f>MAX(BW17:BW20)</f>
        <v>450</v>
      </c>
      <c r="BX21" s="35">
        <f>MIN(BX17:BX20)</f>
        <v>248</v>
      </c>
      <c r="BY21" s="33">
        <f>SUM(BY17:BY20)</f>
        <v>74</v>
      </c>
      <c r="BZ21" s="34">
        <f>SUM(BZ17:BZ20)</f>
        <v>9306</v>
      </c>
      <c r="CA21" s="34">
        <f t="shared" si="15"/>
        <v>126</v>
      </c>
      <c r="CB21" s="34">
        <f>MAX(CB17:CB20)</f>
        <v>138</v>
      </c>
      <c r="CC21" s="35">
        <f>MIN(CC17:CC20)</f>
        <v>119</v>
      </c>
      <c r="CD21" s="33">
        <f>SUM(CD17:CD20)</f>
        <v>72</v>
      </c>
      <c r="CE21" s="34">
        <f>SUM(CE17:CE20)</f>
        <v>98032</v>
      </c>
      <c r="CF21" s="34">
        <f>ROUND(CE21/CD21,0)</f>
        <v>1362</v>
      </c>
      <c r="CG21" s="34">
        <f>MAX(CG17:CG20)</f>
        <v>1800</v>
      </c>
      <c r="CH21" s="35">
        <f>MIN(CH17:CH20)</f>
        <v>1170</v>
      </c>
      <c r="CI21" s="14"/>
    </row>
    <row r="22" spans="1:87" ht="19.5" customHeight="1" thickBot="1">
      <c r="A22" s="11" t="s">
        <v>40</v>
      </c>
      <c r="B22" s="44">
        <f>B11+B16+B21</f>
        <v>245</v>
      </c>
      <c r="C22" s="45">
        <f>C11+C16+C21</f>
        <v>38879</v>
      </c>
      <c r="D22" s="45">
        <f t="shared" si="0"/>
        <v>159</v>
      </c>
      <c r="E22" s="45">
        <f>MAX(E11,E16,E21)</f>
        <v>188</v>
      </c>
      <c r="F22" s="46">
        <f>IF(MIN(F11,F16,F21)&gt;0,MIN(F11,F16,F21),IF(F11+F16+F21=MAX(F11,F16,F21),MAX(F11,F16,F21),F11+F16+F21-MAX(F11,F16,F21)))</f>
        <v>98</v>
      </c>
      <c r="G22" s="44">
        <f>G11+G16+G21</f>
        <v>249</v>
      </c>
      <c r="H22" s="45">
        <f>H11+H16+H21</f>
        <v>543504</v>
      </c>
      <c r="I22" s="45">
        <f t="shared" si="1"/>
        <v>2183</v>
      </c>
      <c r="J22" s="45">
        <f>MAX(J11,J16,J21)</f>
        <v>3980</v>
      </c>
      <c r="K22" s="46">
        <f>IF(MIN(K11,K16,K21)&gt;0,MIN(K11,K16,K21),IF(K11+K16+K21=MAX(K11,K16,K21),MAX(K11,K16,K21),K11+K16+K21-MAX(K11,K16,K21)))</f>
        <v>1350</v>
      </c>
      <c r="L22" s="44">
        <f>L11+L16+L21</f>
        <v>252</v>
      </c>
      <c r="M22" s="45">
        <f>M11+M16+M21</f>
        <v>76844</v>
      </c>
      <c r="N22" s="45">
        <f t="shared" si="2"/>
        <v>305</v>
      </c>
      <c r="O22" s="45">
        <f>MAX(O11,O16,O21)</f>
        <v>459</v>
      </c>
      <c r="P22" s="46">
        <f>IF(MIN(P11,P16,P21)&gt;0,MIN(P11,P16,P21),IF(P11+P16+P21=MAX(P11,P16,P21),MAX(P11,P16,P21),P11+P16+P21-MAX(P11,P16,P21)))</f>
        <v>164</v>
      </c>
      <c r="Q22" s="44">
        <f>Q11+Q16+Q21</f>
        <v>245</v>
      </c>
      <c r="R22" s="45">
        <f>R11+R16+R21</f>
        <v>56907</v>
      </c>
      <c r="S22" s="45">
        <f t="shared" si="3"/>
        <v>232</v>
      </c>
      <c r="T22" s="45">
        <f>MAX(T11,T16,T21)</f>
        <v>365</v>
      </c>
      <c r="U22" s="46">
        <f>IF(MIN(U11,U16,U21)&gt;0,MIN(U11,U16,U21),IF(U11+U16+U21=MAX(U11,U16,U21),MAX(U11,U16,U21),U11+U16+U21-MAX(U11,U16,U21)))</f>
        <v>145</v>
      </c>
      <c r="V22" s="44">
        <f>V11+V16+V21</f>
        <v>270</v>
      </c>
      <c r="W22" s="45">
        <f>W11+W16+W21</f>
        <v>47504</v>
      </c>
      <c r="X22" s="45">
        <f t="shared" si="4"/>
        <v>176</v>
      </c>
      <c r="Y22" s="45">
        <f>MAX(Y11,Y16,Y21)</f>
        <v>270</v>
      </c>
      <c r="Z22" s="46">
        <f>IF(MIN(Z11,Z16,Z21)&gt;0,MIN(Z11,Z16,Z21),IF(Z11+Z16+Z21=MAX(Z11,Z16,Z21),MAX(Z11,Z16,Z21),Z11+Z16+Z21-MAX(Z11,Z16,Z21)))</f>
        <v>89</v>
      </c>
      <c r="AA22" s="44">
        <f>AA11+AA16+AA21</f>
        <v>267</v>
      </c>
      <c r="AB22" s="45">
        <f>AB11+AB16+AB21</f>
        <v>69616</v>
      </c>
      <c r="AC22" s="45">
        <f t="shared" si="5"/>
        <v>261</v>
      </c>
      <c r="AD22" s="45">
        <f>MAX(AD11,AD16,AD21)</f>
        <v>450</v>
      </c>
      <c r="AE22" s="46">
        <f>IF(MIN(AE11,AE16,AE21)&gt;0,MIN(AE11,AE16,AE21),IF(AE11+AE16+AE21=MAX(AE11,AE16,AE21),MAX(AE11,AE16,AE21),AE11+AE16+AE21-MAX(AE11,AE16,AE21)))</f>
        <v>158</v>
      </c>
      <c r="AF22" s="44">
        <f>AF11+AF16+AF21</f>
        <v>207</v>
      </c>
      <c r="AG22" s="45">
        <f>AG11+AG16+AG21</f>
        <v>75090</v>
      </c>
      <c r="AH22" s="45">
        <f t="shared" si="6"/>
        <v>363</v>
      </c>
      <c r="AI22" s="45">
        <f>MAX(AI11,AI16,AI21)</f>
        <v>558</v>
      </c>
      <c r="AJ22" s="46">
        <f>IF(MIN(AJ11,AJ16,AJ21)&gt;0,MIN(AJ11,AJ16,AJ21),IF(AJ11+AJ16+AJ21=MAX(AJ11,AJ16,AJ21),MAX(AJ11,AJ16,AJ21),AJ11+AJ16+AJ21-MAX(AJ11,AJ16,AJ21)))</f>
        <v>248</v>
      </c>
      <c r="AK22" s="44">
        <f>AK11+AK16+AK21</f>
        <v>262</v>
      </c>
      <c r="AL22" s="45">
        <f>AL11+AL16+AL21</f>
        <v>66508</v>
      </c>
      <c r="AM22" s="45">
        <f t="shared" si="7"/>
        <v>254</v>
      </c>
      <c r="AN22" s="45">
        <f>MAX(AN11,AN16,AN21)</f>
        <v>399</v>
      </c>
      <c r="AO22" s="46">
        <f>IF(MIN(AO11,AO16,AO21)&gt;0,MIN(AO11,AO16,AO21),IF(AO11+AO16+AO21=MAX(AO11,AO16,AO21),MAX(AO11,AO16,AO21),AO11+AO16+AO21-MAX(AO11,AO16,AO21)))</f>
        <v>158</v>
      </c>
      <c r="AP22" s="44">
        <f>AP11+AP16+AP21</f>
        <v>248</v>
      </c>
      <c r="AQ22" s="45">
        <f>AQ11+AQ16+AQ21</f>
        <v>44264</v>
      </c>
      <c r="AR22" s="45">
        <f t="shared" si="8"/>
        <v>178</v>
      </c>
      <c r="AS22" s="45">
        <f>MAX(AS11,AS16,AS21)</f>
        <v>302</v>
      </c>
      <c r="AT22" s="46">
        <f>IF(MIN(AT11,AT16,AT21)&gt;0,MIN(AT11,AT16,AT21),IF(AT11+AT16+AT21=MAX(AT11,AT16,AT21),MAX(AT11,AT16,AT21),AT11+AT16+AT21-MAX(AT11,AT16,AT21)))</f>
        <v>118</v>
      </c>
      <c r="AU22" s="44">
        <f>AU11+AU16+AU21</f>
        <v>214</v>
      </c>
      <c r="AV22" s="45">
        <f>AV11+AV16+AV21</f>
        <v>34902</v>
      </c>
      <c r="AW22" s="45">
        <f t="shared" si="9"/>
        <v>163</v>
      </c>
      <c r="AX22" s="45">
        <f>MAX(AX11,AX16,AX21)</f>
        <v>298</v>
      </c>
      <c r="AY22" s="46">
        <f>IF(MIN(AY11,AY16,AY21)&gt;0,MIN(AY11,AY16,AY21),IF(AY11+AY16+AY21=MAX(AY11,AY16,AY21),MAX(AY11,AY16,AY21),AY11+AY16+AY21-MAX(AY11,AY16,AY21)))</f>
        <v>88</v>
      </c>
      <c r="AZ22" s="44">
        <f>AZ11+AZ16+AZ21</f>
        <v>267</v>
      </c>
      <c r="BA22" s="45">
        <f>BA11+BA16+BA21</f>
        <v>49017</v>
      </c>
      <c r="BB22" s="45">
        <f t="shared" si="10"/>
        <v>184</v>
      </c>
      <c r="BC22" s="45">
        <f>MAX(BC11,BC16,BC21)</f>
        <v>270</v>
      </c>
      <c r="BD22" s="46">
        <f>IF(MIN(BD11,BD16,BD21)&gt;0,MIN(BD11,BD16,BD21),IF(BD11+BD16+BD21=MAX(BD11,BD16,BD21),MAX(BD11,BD16,BD21),BD11+BD16+BD21-MAX(BD11,BD16,BD21)))</f>
        <v>138</v>
      </c>
      <c r="BE22" s="44">
        <f>BE11+BE16+BE21</f>
        <v>254</v>
      </c>
      <c r="BF22" s="45">
        <f>BF11+BF16+BF21</f>
        <v>48873</v>
      </c>
      <c r="BG22" s="45">
        <f t="shared" si="11"/>
        <v>192</v>
      </c>
      <c r="BH22" s="45">
        <f>MAX(BH11,BH16,BH21)</f>
        <v>320</v>
      </c>
      <c r="BI22" s="46">
        <f>IF(MIN(BI11,BI16,BI21)&gt;0,MIN(BI11,BI16,BI21),IF(BI11+BI16+BI21=MAX(BI11,BI16,BI21),MAX(BI11,BI16,BI21),BI11+BI16+BI21-MAX(BI11,BI16,BI21)))</f>
        <v>89</v>
      </c>
      <c r="BJ22" s="44">
        <f>BJ11+BJ16+BJ21</f>
        <v>254</v>
      </c>
      <c r="BK22" s="45">
        <f>BK11+BK16+BK21</f>
        <v>44155</v>
      </c>
      <c r="BL22" s="45">
        <f t="shared" si="12"/>
        <v>174</v>
      </c>
      <c r="BM22" s="45">
        <f>MAX(BM11,BM16,BM21)</f>
        <v>288</v>
      </c>
      <c r="BN22" s="46">
        <f>IF(MIN(BN11,BN16,BN21)&gt;0,MIN(BN11,BN16,BN21),IF(BN11+BN16+BN21=MAX(BN11,BN16,BN21),MAX(BN11,BN16,BN21),BN11+BN16+BN21-MAX(BN11,BN16,BN21)))</f>
        <v>98</v>
      </c>
      <c r="BO22" s="44">
        <f>BO11+BO16+BO21</f>
        <v>240</v>
      </c>
      <c r="BP22" s="45">
        <f>BP11+BP16+BP21</f>
        <v>91291</v>
      </c>
      <c r="BQ22" s="45">
        <f t="shared" si="13"/>
        <v>380</v>
      </c>
      <c r="BR22" s="45">
        <f>MAX(BR11,BR16,BR21)</f>
        <v>525</v>
      </c>
      <c r="BS22" s="46">
        <f>IF(MIN(BS11,BS16,BS21)&gt;0,MIN(BS11,BS16,BS21),IF(BS11+BS16+BS21=MAX(BS11,BS16,BS21),MAX(BS11,BS16,BS21),BS11+BS16+BS21-MAX(BS11,BS16,BS21)))</f>
        <v>148</v>
      </c>
      <c r="BT22" s="44">
        <f>BT11+BT16+BT21</f>
        <v>239</v>
      </c>
      <c r="BU22" s="45">
        <f>BU11+BU16+BU21</f>
        <v>81897</v>
      </c>
      <c r="BV22" s="45">
        <f t="shared" si="14"/>
        <v>343</v>
      </c>
      <c r="BW22" s="45">
        <f>MAX(BW11,BW16,BW21)</f>
        <v>525</v>
      </c>
      <c r="BX22" s="46">
        <f>IF(MIN(BX11,BX16,BX21)&gt;0,MIN(BX11,BX16,BX21),IF(BX11+BX16+BX21=MAX(BX11,BX16,BX21),MAX(BX11,BX16,BX21),BX11+BX16+BX21-MAX(BX11,BX16,BX21)))</f>
        <v>198</v>
      </c>
      <c r="BY22" s="44">
        <f>BY11+BY16+BY21</f>
        <v>255</v>
      </c>
      <c r="BZ22" s="45">
        <f>BZ11+BZ16+BZ21</f>
        <v>32199</v>
      </c>
      <c r="CA22" s="45">
        <f t="shared" si="15"/>
        <v>126</v>
      </c>
      <c r="CB22" s="45">
        <f>MAX(CB11,CB16,CB21)</f>
        <v>145</v>
      </c>
      <c r="CC22" s="46">
        <f>IF(MIN(CC11,CC16,CC21)&gt;0,MIN(CC11,CC16,CC21),IF(CC11+CC16+CC21=MAX(CC11,CC16,CC21),MAX(CC11,CC16,CC21),CC11+CC16+CC21-MAX(CC11,CC16,CC21)))</f>
        <v>117</v>
      </c>
      <c r="CD22" s="44">
        <f>CD11+CD16+CD21</f>
        <v>253</v>
      </c>
      <c r="CE22" s="45">
        <f>CE11+CE16+CE21</f>
        <v>336772</v>
      </c>
      <c r="CF22" s="45">
        <f t="shared" si="16"/>
        <v>1331</v>
      </c>
      <c r="CG22" s="45">
        <f>MAX(CG11,CG16,CG21)</f>
        <v>1800</v>
      </c>
      <c r="CH22" s="46">
        <f>IF(MIN(CH11,CH16,CH21)&gt;0,MIN(CH11,CH16,CH21),IF(CH11+CH16+CH21=MAX(CH11,CH16,CH21),MAX(CH11,CH16,CH21),CH11+CH16+CH21-MAX(CH11,CH16,CH21)))</f>
        <v>1088</v>
      </c>
      <c r="CI22" s="14"/>
    </row>
    <row r="23" spans="1:87" ht="19.5" customHeight="1">
      <c r="A23" s="10"/>
      <c r="B23" s="10"/>
      <c r="C23" s="6"/>
      <c r="D23" s="6"/>
      <c r="E23" s="6"/>
      <c r="F23" s="6"/>
      <c r="G23" s="10"/>
      <c r="H23" s="6"/>
      <c r="I23" s="6"/>
      <c r="J23" s="6"/>
      <c r="K23" s="6"/>
      <c r="L23" s="10"/>
      <c r="M23" s="6"/>
      <c r="N23" s="6"/>
      <c r="O23" s="6"/>
      <c r="P23" s="6"/>
      <c r="Q23" s="10"/>
      <c r="R23" s="6"/>
      <c r="S23" s="6"/>
      <c r="T23" s="6"/>
      <c r="U23" s="6"/>
      <c r="V23" s="10"/>
      <c r="W23" s="6"/>
      <c r="X23" s="6"/>
      <c r="Y23" s="6"/>
      <c r="Z23" s="21"/>
      <c r="AA23" s="10"/>
      <c r="AB23" s="14"/>
      <c r="AC23" s="6"/>
      <c r="AD23" s="6"/>
      <c r="AE23" s="25"/>
      <c r="AF23" s="26"/>
      <c r="AG23" s="6"/>
      <c r="AH23" s="6"/>
      <c r="AI23" s="6"/>
      <c r="AJ23" s="6"/>
      <c r="AK23" s="10"/>
      <c r="AL23" s="6"/>
      <c r="AM23" s="6"/>
      <c r="AN23" s="6"/>
      <c r="AO23" s="6"/>
      <c r="AP23" s="10"/>
      <c r="AQ23" s="6"/>
      <c r="AR23" s="6"/>
      <c r="AS23" s="6"/>
      <c r="AT23" s="6"/>
      <c r="AU23" s="10"/>
      <c r="AV23" s="6"/>
      <c r="AW23" s="6"/>
      <c r="AX23" s="6"/>
      <c r="AY23" s="6"/>
      <c r="AZ23" s="10"/>
      <c r="BA23" s="6"/>
      <c r="BB23" s="6"/>
      <c r="BC23" s="6"/>
      <c r="BD23" s="6"/>
      <c r="BE23" s="10"/>
      <c r="BF23" s="6"/>
      <c r="BG23" s="6"/>
      <c r="BH23" s="6"/>
      <c r="BI23" s="21"/>
      <c r="BJ23" s="10"/>
      <c r="BK23" s="6"/>
      <c r="BL23" s="6"/>
      <c r="BM23" s="6"/>
      <c r="BN23" s="6"/>
      <c r="BO23" s="10"/>
      <c r="BP23" s="6"/>
      <c r="BQ23" s="6"/>
      <c r="BR23" s="6"/>
      <c r="BS23" s="6"/>
      <c r="BT23" s="10"/>
      <c r="BU23" s="6"/>
      <c r="BV23" s="6"/>
      <c r="BW23" s="6"/>
      <c r="BX23" s="6"/>
      <c r="BY23" s="10"/>
      <c r="BZ23" s="6"/>
      <c r="CA23" s="6"/>
      <c r="CB23" s="6"/>
      <c r="CC23" s="6"/>
      <c r="CD23" s="10"/>
      <c r="CE23" s="6"/>
      <c r="CF23" s="6"/>
      <c r="CG23" s="6"/>
      <c r="CH23" s="6"/>
      <c r="CI23" s="14"/>
    </row>
    <row r="24" spans="1:87" ht="19.5" customHeight="1">
      <c r="A24" s="10"/>
      <c r="B24" s="10"/>
      <c r="C24" s="6"/>
      <c r="D24" s="6"/>
      <c r="E24" s="6"/>
      <c r="F24" s="6"/>
      <c r="G24" s="10"/>
      <c r="H24" s="6"/>
      <c r="I24" s="6"/>
      <c r="J24" s="6"/>
      <c r="K24" s="6"/>
      <c r="L24" s="10"/>
      <c r="M24" s="6"/>
      <c r="N24" s="6"/>
      <c r="O24" s="6"/>
      <c r="P24" s="6"/>
      <c r="Q24" s="10"/>
      <c r="R24" s="6"/>
      <c r="S24" s="6"/>
      <c r="T24" s="6"/>
      <c r="U24" s="6"/>
      <c r="V24" s="10"/>
      <c r="W24" s="6"/>
      <c r="X24" s="6"/>
      <c r="Y24" s="6"/>
      <c r="Z24" s="21"/>
      <c r="AA24" s="10"/>
      <c r="AB24" s="14"/>
      <c r="AC24" s="6"/>
      <c r="AD24" s="6"/>
      <c r="AE24" s="21"/>
      <c r="AF24" s="10"/>
      <c r="AG24" s="6"/>
      <c r="AH24" s="6"/>
      <c r="AI24" s="6"/>
      <c r="AJ24" s="6"/>
      <c r="AK24" s="10"/>
      <c r="AL24" s="6"/>
      <c r="AM24" s="6"/>
      <c r="AN24" s="6"/>
      <c r="AO24" s="6"/>
      <c r="AP24" s="10"/>
      <c r="AQ24" s="6"/>
      <c r="AR24" s="6"/>
      <c r="AS24" s="6"/>
      <c r="AT24" s="6"/>
      <c r="AU24" s="10"/>
      <c r="AV24" s="6"/>
      <c r="AW24" s="6"/>
      <c r="AX24" s="6"/>
      <c r="AY24" s="6"/>
      <c r="AZ24" s="10"/>
      <c r="BA24" s="6"/>
      <c r="BB24" s="6"/>
      <c r="BC24" s="6"/>
      <c r="BD24" s="6"/>
      <c r="BE24" s="10"/>
      <c r="BF24" s="6"/>
      <c r="BG24" s="6"/>
      <c r="BH24" s="6"/>
      <c r="BI24" s="21"/>
      <c r="BJ24" s="10"/>
      <c r="BK24" s="6"/>
      <c r="BL24" s="6"/>
      <c r="BM24" s="6"/>
      <c r="BN24" s="6"/>
      <c r="BO24" s="10"/>
      <c r="BP24" s="6"/>
      <c r="BQ24" s="6"/>
      <c r="BR24" s="6"/>
      <c r="BS24" s="6"/>
      <c r="BT24" s="10"/>
      <c r="BU24" s="6"/>
      <c r="BV24" s="6"/>
      <c r="BW24" s="6"/>
      <c r="BX24" s="6"/>
      <c r="BY24" s="10"/>
      <c r="BZ24" s="6"/>
      <c r="CA24" s="6"/>
      <c r="CB24" s="6"/>
      <c r="CC24" s="6"/>
      <c r="CD24" s="10"/>
      <c r="CE24" s="6"/>
      <c r="CF24" s="6"/>
      <c r="CG24" s="6"/>
      <c r="CH24" s="24"/>
      <c r="CI24" s="14"/>
    </row>
    <row r="25" spans="1:87" ht="19.5" customHeight="1" thickBot="1">
      <c r="A25" s="11"/>
      <c r="B25" s="9"/>
      <c r="C25" s="7"/>
      <c r="D25" s="7"/>
      <c r="E25" s="7"/>
      <c r="F25" s="7"/>
      <c r="G25" s="9"/>
      <c r="H25" s="7"/>
      <c r="I25" s="7"/>
      <c r="J25" s="7"/>
      <c r="K25" s="7"/>
      <c r="L25" s="9"/>
      <c r="M25" s="7"/>
      <c r="N25" s="7"/>
      <c r="O25" s="7"/>
      <c r="P25" s="7"/>
      <c r="Q25" s="9"/>
      <c r="R25" s="7"/>
      <c r="S25" s="7"/>
      <c r="T25" s="7"/>
      <c r="U25" s="7"/>
      <c r="V25" s="9"/>
      <c r="W25" s="7"/>
      <c r="X25" s="7"/>
      <c r="Y25" s="7"/>
      <c r="Z25" s="20"/>
      <c r="AA25" s="9"/>
      <c r="AB25" s="7"/>
      <c r="AC25" s="7"/>
      <c r="AD25" s="7"/>
      <c r="AE25" s="20"/>
      <c r="AF25" s="9"/>
      <c r="AG25" s="7"/>
      <c r="AH25" s="7"/>
      <c r="AI25" s="7"/>
      <c r="AJ25" s="7"/>
      <c r="AK25" s="9"/>
      <c r="AL25" s="7"/>
      <c r="AM25" s="7"/>
      <c r="AN25" s="7"/>
      <c r="AO25" s="7"/>
      <c r="AP25" s="9"/>
      <c r="AQ25" s="7"/>
      <c r="AR25" s="7"/>
      <c r="AS25" s="7"/>
      <c r="AT25" s="7"/>
      <c r="AU25" s="9"/>
      <c r="AV25" s="7"/>
      <c r="AW25" s="7"/>
      <c r="AX25" s="7"/>
      <c r="AY25" s="7"/>
      <c r="AZ25" s="9"/>
      <c r="BA25" s="7"/>
      <c r="BB25" s="7"/>
      <c r="BC25" s="7"/>
      <c r="BD25" s="7"/>
      <c r="BE25" s="9"/>
      <c r="BF25" s="7"/>
      <c r="BG25" s="7"/>
      <c r="BH25" s="7"/>
      <c r="BI25" s="20"/>
      <c r="BJ25" s="9"/>
      <c r="BK25" s="7"/>
      <c r="BL25" s="7"/>
      <c r="BM25" s="7"/>
      <c r="BN25" s="7"/>
      <c r="BO25" s="9"/>
      <c r="BP25" s="7"/>
      <c r="BQ25" s="7"/>
      <c r="BR25" s="7"/>
      <c r="BS25" s="7"/>
      <c r="BT25" s="9"/>
      <c r="BU25" s="7"/>
      <c r="BV25" s="7"/>
      <c r="BW25" s="7"/>
      <c r="BX25" s="7"/>
      <c r="BY25" s="9"/>
      <c r="BZ25" s="7"/>
      <c r="CA25" s="7"/>
      <c r="CB25" s="7"/>
      <c r="CC25" s="7"/>
      <c r="CD25" s="9"/>
      <c r="CE25" s="7"/>
      <c r="CF25" s="7"/>
      <c r="CG25" s="7"/>
      <c r="CH25" s="24"/>
      <c r="CI25" s="14"/>
    </row>
    <row r="26" spans="1:87" ht="19.5" customHeight="1" thickBot="1">
      <c r="A26" s="11" t="s">
        <v>51</v>
      </c>
      <c r="B26" s="44">
        <f>B22+B25</f>
        <v>245</v>
      </c>
      <c r="C26" s="45">
        <f>C22+C25</f>
        <v>38879</v>
      </c>
      <c r="D26" s="45">
        <f>ROUND(C26/B26,0)</f>
        <v>159</v>
      </c>
      <c r="E26" s="45">
        <f>MAX(E22,E25)</f>
        <v>188</v>
      </c>
      <c r="F26" s="46">
        <f>IF(MIN(F22,F25)&gt;0,MIN(F22,F25),MAX(F22,F25))</f>
        <v>98</v>
      </c>
      <c r="G26" s="44">
        <f>G22+G25</f>
        <v>249</v>
      </c>
      <c r="H26" s="45">
        <f>H22+H25</f>
        <v>543504</v>
      </c>
      <c r="I26" s="45">
        <f>ROUND(H26/G26,0)</f>
        <v>2183</v>
      </c>
      <c r="J26" s="45">
        <f>MAX(J22,J25)</f>
        <v>3980</v>
      </c>
      <c r="K26" s="46">
        <f>IF(MIN(K22,K25)&gt;0,MIN(K22,K25),MAX(K22,K25))</f>
        <v>1350</v>
      </c>
      <c r="L26" s="44">
        <f>L22+L25</f>
        <v>252</v>
      </c>
      <c r="M26" s="45">
        <f>M22+M25</f>
        <v>76844</v>
      </c>
      <c r="N26" s="45">
        <f>ROUND(M26/L26,0)</f>
        <v>305</v>
      </c>
      <c r="O26" s="45">
        <f>MAX(O22,O25)</f>
        <v>459</v>
      </c>
      <c r="P26" s="46">
        <f>IF(MIN(P22,P25)&gt;0,MIN(P22,P25),MAX(P22,P25))</f>
        <v>164</v>
      </c>
      <c r="Q26" s="44">
        <f>Q22+Q25</f>
        <v>245</v>
      </c>
      <c r="R26" s="45">
        <f>R22+R25</f>
        <v>56907</v>
      </c>
      <c r="S26" s="45">
        <f>ROUND(R26/Q26,0)</f>
        <v>232</v>
      </c>
      <c r="T26" s="45">
        <f>MAX(T22,T25)</f>
        <v>365</v>
      </c>
      <c r="U26" s="46">
        <f>IF(MIN(U22,U25)&gt;0,MIN(U22,U25),MAX(U22,U25))</f>
        <v>145</v>
      </c>
      <c r="V26" s="44">
        <f>V22+V25</f>
        <v>270</v>
      </c>
      <c r="W26" s="45">
        <f>W22+W25</f>
        <v>47504</v>
      </c>
      <c r="X26" s="45">
        <f>ROUND(W26/V26,0)</f>
        <v>176</v>
      </c>
      <c r="Y26" s="45">
        <f>MAX(Y22,Y25)</f>
        <v>270</v>
      </c>
      <c r="Z26" s="46">
        <f>IF(MIN(Z22,Z25)&gt;0,MIN(Z22,Z25),MAX(Z22,Z25))</f>
        <v>89</v>
      </c>
      <c r="AA26" s="44">
        <f>AA22+AA25</f>
        <v>267</v>
      </c>
      <c r="AB26" s="45">
        <f>AB22+AB25</f>
        <v>69616</v>
      </c>
      <c r="AC26" s="45">
        <f>ROUND(AB26/AA26,0)</f>
        <v>261</v>
      </c>
      <c r="AD26" s="45">
        <f>MAX(AD22,AD25)</f>
        <v>450</v>
      </c>
      <c r="AE26" s="46">
        <f>IF(MIN(AE22,AE25)&gt;0,MIN(AE22,AE25),MAX(AE22,AE25))</f>
        <v>158</v>
      </c>
      <c r="AF26" s="44">
        <f>AF22+AF25</f>
        <v>207</v>
      </c>
      <c r="AG26" s="45">
        <f>AG22+AG25</f>
        <v>75090</v>
      </c>
      <c r="AH26" s="45">
        <f>ROUND(AG26/AF26,0)</f>
        <v>363</v>
      </c>
      <c r="AI26" s="45">
        <f>MAX(AI22,AI25)</f>
        <v>558</v>
      </c>
      <c r="AJ26" s="46">
        <f>IF(MIN(AJ22,AJ25)&gt;0,MIN(AJ22,AJ25),MAX(AJ22,AJ25))</f>
        <v>248</v>
      </c>
      <c r="AK26" s="44">
        <f>AK22+AK25</f>
        <v>262</v>
      </c>
      <c r="AL26" s="45">
        <f>AL22+AL25</f>
        <v>66508</v>
      </c>
      <c r="AM26" s="45">
        <f>ROUND(AL26/AK26,0)</f>
        <v>254</v>
      </c>
      <c r="AN26" s="45">
        <f>MAX(AN22,AN25)</f>
        <v>399</v>
      </c>
      <c r="AO26" s="46">
        <f>IF(MIN(AO22,AO25)&gt;0,MIN(AO22,AO25),MAX(AO22,AO25))</f>
        <v>158</v>
      </c>
      <c r="AP26" s="44">
        <f>AP22+AP25</f>
        <v>248</v>
      </c>
      <c r="AQ26" s="45">
        <f>AQ22+AQ25</f>
        <v>44264</v>
      </c>
      <c r="AR26" s="45">
        <f>ROUND(AQ26/AP26,0)</f>
        <v>178</v>
      </c>
      <c r="AS26" s="45">
        <f>MAX(AS22,AS25)</f>
        <v>302</v>
      </c>
      <c r="AT26" s="46">
        <f>IF(MIN(AT22,AT25)&gt;0,MIN(AT22,AT25),MAX(AT22,AT25))</f>
        <v>118</v>
      </c>
      <c r="AU26" s="44">
        <f>AU22+AU25</f>
        <v>214</v>
      </c>
      <c r="AV26" s="45">
        <f>AV22+AV25</f>
        <v>34902</v>
      </c>
      <c r="AW26" s="45">
        <f>ROUND(AV26/AU26,0)</f>
        <v>163</v>
      </c>
      <c r="AX26" s="45">
        <f>MAX(AX22,AX25)</f>
        <v>298</v>
      </c>
      <c r="AY26" s="46">
        <f>IF(MIN(AY22,AY25)&gt;0,MIN(AY22,AY25),MAX(AY22,AY25))</f>
        <v>88</v>
      </c>
      <c r="AZ26" s="44">
        <f>AZ22+AZ25</f>
        <v>267</v>
      </c>
      <c r="BA26" s="45">
        <f>BA22+BA25</f>
        <v>49017</v>
      </c>
      <c r="BB26" s="45">
        <f>ROUND(BA26/AZ26,0)</f>
        <v>184</v>
      </c>
      <c r="BC26" s="45">
        <f>MAX(BC22,BC25)</f>
        <v>270</v>
      </c>
      <c r="BD26" s="46">
        <f>IF(MIN(BD22,BD25)&gt;0,MIN(BD22,BD25),MAX(BD22,BD25))</f>
        <v>138</v>
      </c>
      <c r="BE26" s="44">
        <f>BE22+BE25</f>
        <v>254</v>
      </c>
      <c r="BF26" s="45">
        <f>BF22+BF25</f>
        <v>48873</v>
      </c>
      <c r="BG26" s="45">
        <f>ROUND(BF26/BE26,0)</f>
        <v>192</v>
      </c>
      <c r="BH26" s="45">
        <f>MAX(BH22,BH25)</f>
        <v>320</v>
      </c>
      <c r="BI26" s="46">
        <f>IF(MIN(BI22,BI25)&gt;0,MIN(BI22,BI25),MAX(BI22,BI25))</f>
        <v>89</v>
      </c>
      <c r="BJ26" s="44">
        <f>BJ22+BJ25</f>
        <v>254</v>
      </c>
      <c r="BK26" s="45">
        <f>BK22+BK25</f>
        <v>44155</v>
      </c>
      <c r="BL26" s="45">
        <f>ROUND(BK26/BJ26,0)</f>
        <v>174</v>
      </c>
      <c r="BM26" s="45">
        <f>MAX(BM22,BM25)</f>
        <v>288</v>
      </c>
      <c r="BN26" s="46">
        <f>IF(MIN(BN22,BN25)&gt;0,MIN(BN22,BN25),MAX(BN22,BN25))</f>
        <v>98</v>
      </c>
      <c r="BO26" s="44">
        <f>BO22+BO25</f>
        <v>240</v>
      </c>
      <c r="BP26" s="45">
        <f>BP22+BP25</f>
        <v>91291</v>
      </c>
      <c r="BQ26" s="45">
        <f>ROUND(BP26/BO26,0)</f>
        <v>380</v>
      </c>
      <c r="BR26" s="45">
        <f>MAX(BR22,BR25)</f>
        <v>525</v>
      </c>
      <c r="BS26" s="46">
        <f>IF(MIN(BS22,BS25)&gt;0,MIN(BS22,BS25),MAX(BS22,BS25))</f>
        <v>148</v>
      </c>
      <c r="BT26" s="44">
        <f>BT22+BT25</f>
        <v>239</v>
      </c>
      <c r="BU26" s="45">
        <f>BU22+BU25</f>
        <v>81897</v>
      </c>
      <c r="BV26" s="45">
        <f>ROUND(BU26/BT26,0)</f>
        <v>343</v>
      </c>
      <c r="BW26" s="45">
        <f>MAX(BW22,BW25)</f>
        <v>525</v>
      </c>
      <c r="BX26" s="46">
        <f>IF(MIN(BX22,BX25)&gt;0,MIN(BX22,BX25),MAX(BX22,BX25))</f>
        <v>198</v>
      </c>
      <c r="BY26" s="44">
        <f>BY22+BY25</f>
        <v>255</v>
      </c>
      <c r="BZ26" s="45">
        <f>BZ22+BZ25</f>
        <v>32199</v>
      </c>
      <c r="CA26" s="45">
        <f>ROUND(BZ26/BY26,0)</f>
        <v>126</v>
      </c>
      <c r="CB26" s="45">
        <f>MAX(CB22,CB25)</f>
        <v>145</v>
      </c>
      <c r="CC26" s="46">
        <f>IF(MIN(CC22,CC25)&gt;0,MIN(CC22,CC25),MAX(CC22,CC25))</f>
        <v>117</v>
      </c>
      <c r="CD26" s="44">
        <f>CD22+CD25</f>
        <v>253</v>
      </c>
      <c r="CE26" s="45">
        <f>CE22+CE25</f>
        <v>336772</v>
      </c>
      <c r="CF26" s="45">
        <f>ROUND(CE26/CD26,0)</f>
        <v>1331</v>
      </c>
      <c r="CG26" s="45">
        <f>MAX(CG22,CG25)</f>
        <v>1800</v>
      </c>
      <c r="CH26" s="46">
        <f>IF(MIN(CH22,CH25)&gt;0,MIN(CH22,CH25),MAX(CH22,CH25))</f>
        <v>1088</v>
      </c>
      <c r="CI26" s="14"/>
    </row>
    <row r="27" spans="86:87" ht="19.5" customHeight="1">
      <c r="CH27" s="24"/>
      <c r="CI27" s="14"/>
    </row>
  </sheetData>
  <mergeCells count="5">
    <mergeCell ref="A1:AE1"/>
    <mergeCell ref="BZ3:CB3"/>
    <mergeCell ref="CE3:CG3"/>
    <mergeCell ref="BJ1:CH1"/>
    <mergeCell ref="AF1:BI1"/>
  </mergeCells>
  <printOptions horizontalCentered="1"/>
  <pageMargins left="1.13" right="0.5905511811023623" top="0.83" bottom="0.51" header="0.81" footer="0.5118110236220472"/>
  <pageSetup horizontalDpi="600" verticalDpi="600" orientation="landscape" paperSize="9" scale="71" r:id="rId1"/>
  <colBreaks count="2" manualBreakCount="2">
    <brk id="31" max="65535" man="1"/>
    <brk id="6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sdouser</cp:lastModifiedBy>
  <cp:lastPrinted>2006-01-24T02:07:02Z</cp:lastPrinted>
  <dcterms:created xsi:type="dcterms:W3CDTF">1998-09-04T05:26:42Z</dcterms:created>
  <dcterms:modified xsi:type="dcterms:W3CDTF">2006-01-24T02:08:51Z</dcterms:modified>
  <cp:category/>
  <cp:version/>
  <cp:contentType/>
  <cp:contentStatus/>
</cp:coreProperties>
</file>