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63" activeTab="12"/>
  </bookViews>
  <sheets>
    <sheet name="界紙" sheetId="1" r:id="rId1"/>
    <sheet name="表１" sheetId="2" r:id="rId2"/>
    <sheet name="表２" sheetId="3" r:id="rId3"/>
    <sheet name="表３" sheetId="4" r:id="rId4"/>
    <sheet name="表４（1）" sheetId="5" r:id="rId5"/>
    <sheet name="表４(2)" sheetId="6" r:id="rId6"/>
    <sheet name="表４(3)" sheetId="7" r:id="rId7"/>
    <sheet name="表４ (4)" sheetId="8" r:id="rId8"/>
    <sheet name="表４（5)" sheetId="9" r:id="rId9"/>
    <sheet name="表４(6)" sheetId="10" r:id="rId10"/>
    <sheet name="表４(7)" sheetId="11" r:id="rId11"/>
    <sheet name="表５" sheetId="12" r:id="rId12"/>
    <sheet name="付表（人口）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?__" localSheetId="11">'表５'!#REF!</definedName>
    <definedName name="__123Graph_A" hidden="1">'表１'!$D$10:$D$56</definedName>
    <definedName name="__123Graph_B" localSheetId="1" hidden="1">'表１'!#REF!</definedName>
    <definedName name="__123Graph_B" localSheetId="3" hidden="1">'[4]表１'!#REF!</definedName>
    <definedName name="__123Graph_B" localSheetId="12" hidden="1">'[5]表１'!#REF!</definedName>
    <definedName name="__123Graph_B" hidden="1">'[1]表１'!#REF!</definedName>
    <definedName name="__123Graph_D" hidden="1">'表１'!$G$10:$G$56</definedName>
    <definedName name="__123Graph_E" hidden="1">'表１'!$I$10:$I$56</definedName>
    <definedName name="__123Graph_X" hidden="1">'表１'!$A$10:$A$56</definedName>
    <definedName name="_BRANCH_\A_" localSheetId="11">'表５'!#REF!</definedName>
    <definedName name="_BRANCH_\B_" localSheetId="3">'[5]表５'!#REF!</definedName>
    <definedName name="_BRANCH_\B_" localSheetId="11">'表５'!#REF!</definedName>
    <definedName name="_BRANCH_\B_" localSheetId="12">'[5]表５'!#REF!</definedName>
    <definedName name="_BRANCH_\B_">'[3]表５'!#REF!</definedName>
    <definedName name="_D_" localSheetId="11">'表５'!#REF!</definedName>
    <definedName name="_D__L_" localSheetId="3">'[5]表５'!#REF!</definedName>
    <definedName name="_D__L_" localSheetId="11">'表５'!#REF!</definedName>
    <definedName name="_D__L_" localSheetId="12">'[5]表５'!#REF!</definedName>
    <definedName name="_D__L_">'[3]表５'!#REF!</definedName>
    <definedName name="_Fill" localSheetId="1" hidden="1">'表１'!$A$5:$A$8</definedName>
    <definedName name="_Fill" hidden="1">#REF!</definedName>
    <definedName name="_Key1" localSheetId="3" hidden="1">'表３'!#REF!</definedName>
    <definedName name="_Key1" localSheetId="11" hidden="1">'表５'!#REF!</definedName>
    <definedName name="_Key1" localSheetId="12" hidden="1">'[5]表５'!#REF!</definedName>
    <definedName name="_Key1" hidden="1">'[1]表５'!#REF!</definedName>
    <definedName name="_Order1" hidden="1">0</definedName>
    <definedName name="_R_" localSheetId="3">'[5]表５'!#REF!</definedName>
    <definedName name="_R_" localSheetId="11">'表５'!#REF!</definedName>
    <definedName name="_R_" localSheetId="12">'[5]表５'!#REF!</definedName>
    <definedName name="_R_">'[3]表５'!#REF!</definedName>
    <definedName name="_Regression_Int" localSheetId="3" hidden="1">1</definedName>
    <definedName name="_Regression_Int" localSheetId="11" hidden="1">1</definedName>
    <definedName name="\a" localSheetId="1">'表１'!#REF!</definedName>
    <definedName name="\a" localSheetId="3">'[5]表１'!#REF!</definedName>
    <definedName name="\a" localSheetId="11">'表５'!#REF!</definedName>
    <definedName name="\a" localSheetId="12">'[5]表１'!#REF!</definedName>
    <definedName name="\a">'[3]表１'!#REF!</definedName>
    <definedName name="\b" localSheetId="3">'[5]表５'!#REF!</definedName>
    <definedName name="\b" localSheetId="11">'表５'!#REF!</definedName>
    <definedName name="\b" localSheetId="12">'[5]表５'!#REF!</definedName>
    <definedName name="\b">'[3]表５'!#REF!</definedName>
    <definedName name="DATABASE" localSheetId="3">'[5]表５'!#REF!</definedName>
    <definedName name="DATABASE" localSheetId="11">'表５'!#REF!</definedName>
    <definedName name="DATABASE" localSheetId="12">'[5]表５'!#REF!</definedName>
    <definedName name="DATABASE">'[3]表５'!#REF!</definedName>
    <definedName name="Database_MI" localSheetId="3">'[5]表５'!#REF!</definedName>
    <definedName name="Database_MI" localSheetId="11">'表５'!#REF!</definedName>
    <definedName name="Database_MI" localSheetId="12">'[5]表５'!#REF!</definedName>
    <definedName name="Database_MI">'[3]表５'!#REF!</definedName>
    <definedName name="dyg">#REF!</definedName>
    <definedName name="_xlnm.Print_Area" localSheetId="0">'界紙'!$A$1:$K$48</definedName>
    <definedName name="_xlnm.Print_Area" localSheetId="1">'表１'!$A$1:$AA$74</definedName>
    <definedName name="_xlnm.Print_Area" localSheetId="2">'表２'!$A$1:$V$74</definedName>
    <definedName name="_xlnm.Print_Area" localSheetId="3">'表３'!$A$1:$N$74</definedName>
    <definedName name="_xlnm.Print_Area" localSheetId="7">'表４ (4)'!$A$1:$AF$79</definedName>
    <definedName name="_xlnm.Print_Area" localSheetId="4">'表４（1）'!$A$1:$AF$75</definedName>
    <definedName name="_xlnm.Print_Area" localSheetId="5">'表４(2)'!$A$1:$AF$79</definedName>
    <definedName name="_xlnm.Print_Area" localSheetId="6">'表４(3)'!$A$1:$AF$79</definedName>
    <definedName name="_xlnm.Print_Area" localSheetId="8">'表４（5)'!$A$1:$AF$79</definedName>
    <definedName name="_xlnm.Print_Area" localSheetId="9">'表４(6)'!$A$1:$AF$79</definedName>
    <definedName name="_xlnm.Print_Area" localSheetId="10">'表４(7)'!$A$1:$AF$79</definedName>
    <definedName name="_xlnm.Print_Area" localSheetId="12">'付表（人口）'!$A$1:$J$42</definedName>
    <definedName name="Print_Area_MI" localSheetId="1">'表１'!$A$1:$I$57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<sst xmlns="http://schemas.openxmlformats.org/spreadsheetml/2006/main" count="8129" uniqueCount="759">
  <si>
    <t>　</t>
  </si>
  <si>
    <t>出生数</t>
  </si>
  <si>
    <t>死亡数</t>
  </si>
  <si>
    <t>(再掲)</t>
  </si>
  <si>
    <t>自然増加数</t>
  </si>
  <si>
    <t>死産胎児数</t>
  </si>
  <si>
    <t>婚姻件数</t>
  </si>
  <si>
    <t>離婚件数</t>
  </si>
  <si>
    <t>乳児死亡数</t>
  </si>
  <si>
    <t>新生児死亡数</t>
  </si>
  <si>
    <t>総数</t>
  </si>
  <si>
    <t>男</t>
  </si>
  <si>
    <t>女</t>
  </si>
  <si>
    <t>自然</t>
  </si>
  <si>
    <t>人工</t>
  </si>
  <si>
    <t>静岡県</t>
  </si>
  <si>
    <t>熱海伊東圏域</t>
  </si>
  <si>
    <t>駿東田方圏域</t>
  </si>
  <si>
    <t>富士圏域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</si>
  <si>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</si>
  <si>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</si>
  <si>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</si>
  <si>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</si>
  <si>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</si>
  <si>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</si>
  <si>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</si>
  <si>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</si>
  <si>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</si>
  <si>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</si>
  <si>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</si>
  <si>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</si>
  <si>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</si>
  <si>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</si>
  <si>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</si>
  <si>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</si>
  <si>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</si>
  <si>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</si>
  <si>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</si>
  <si>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</si>
  <si>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</si>
  <si>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</si>
  <si>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</si>
  <si>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</si>
  <si>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（前ﾍﾟｰｼﾞからつづく）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</si>
  <si>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</si>
  <si>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</si>
  <si>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</si>
  <si>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</si>
  <si>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</si>
  <si>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</si>
  <si>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</si>
  <si>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</si>
  <si>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浜松市保健所</t>
  </si>
  <si>
    <t>浜松市</t>
  </si>
  <si>
    <t>出生率</t>
  </si>
  <si>
    <t>死亡率</t>
  </si>
  <si>
    <t>婚姻率</t>
  </si>
  <si>
    <t>離婚率</t>
  </si>
  <si>
    <t>(人口千対)</t>
  </si>
  <si>
    <t>(出生千対)</t>
  </si>
  <si>
    <t>統　計　表</t>
  </si>
  <si>
    <t>乳児死亡数（死亡の再掲）</t>
  </si>
  <si>
    <t>死産数</t>
  </si>
  <si>
    <t>死産率</t>
  </si>
  <si>
    <t>総  数</t>
  </si>
  <si>
    <t>自然死産</t>
  </si>
  <si>
    <t>人工死産</t>
  </si>
  <si>
    <t>(出産千対)</t>
  </si>
  <si>
    <t>昭和元年</t>
  </si>
  <si>
    <t>…</t>
  </si>
  <si>
    <t xml:space="preserve">  　　 5年</t>
  </si>
  <si>
    <t>　    10年</t>
  </si>
  <si>
    <t xml:space="preserve">  　  15年</t>
  </si>
  <si>
    <t xml:space="preserve">  　　23年</t>
  </si>
  <si>
    <t xml:space="preserve">  　  24年</t>
  </si>
  <si>
    <t xml:space="preserve">  　  25年</t>
  </si>
  <si>
    <t xml:space="preserve">  　  26年</t>
  </si>
  <si>
    <t xml:space="preserve">  　  27年</t>
  </si>
  <si>
    <t xml:space="preserve">  　  28年</t>
  </si>
  <si>
    <t xml:space="preserve">  　  29年</t>
  </si>
  <si>
    <t xml:space="preserve">  　  30年</t>
  </si>
  <si>
    <t xml:space="preserve">  　  31年</t>
  </si>
  <si>
    <t xml:space="preserve">  　  32年</t>
  </si>
  <si>
    <t>　    33年</t>
  </si>
  <si>
    <t xml:space="preserve">  　  34年</t>
  </si>
  <si>
    <t xml:space="preserve">  　  35年</t>
  </si>
  <si>
    <t xml:space="preserve">  　  36年</t>
  </si>
  <si>
    <t xml:space="preserve">  　  37年</t>
  </si>
  <si>
    <t xml:space="preserve">  　  38年</t>
  </si>
  <si>
    <t xml:space="preserve">  　  39年</t>
  </si>
  <si>
    <t xml:space="preserve">  　  40年</t>
  </si>
  <si>
    <t xml:space="preserve">  　  41年</t>
  </si>
  <si>
    <t xml:space="preserve">  　  42年</t>
  </si>
  <si>
    <t xml:space="preserve">  　  43年</t>
  </si>
  <si>
    <t xml:space="preserve">  　  44年</t>
  </si>
  <si>
    <t xml:space="preserve">  　  45年</t>
  </si>
  <si>
    <t xml:space="preserve">  　  46年</t>
  </si>
  <si>
    <t xml:space="preserve">  　  47年</t>
  </si>
  <si>
    <t xml:space="preserve">  　  48年</t>
  </si>
  <si>
    <t xml:space="preserve">  　  49年</t>
  </si>
  <si>
    <t xml:space="preserve">  　  50年</t>
  </si>
  <si>
    <t xml:space="preserve">  　  51年</t>
  </si>
  <si>
    <t xml:space="preserve">  　  52年</t>
  </si>
  <si>
    <t xml:space="preserve">  　  53年</t>
  </si>
  <si>
    <t xml:space="preserve">  　  54年</t>
  </si>
  <si>
    <t xml:space="preserve">  　  55年</t>
  </si>
  <si>
    <t xml:space="preserve">  　  56年</t>
  </si>
  <si>
    <t xml:space="preserve">  　  57年</t>
  </si>
  <si>
    <t xml:space="preserve">  　  58年</t>
  </si>
  <si>
    <t xml:space="preserve">  　  59年</t>
  </si>
  <si>
    <t xml:space="preserve">  　  60年</t>
  </si>
  <si>
    <t xml:space="preserve">  　  61年</t>
  </si>
  <si>
    <t xml:space="preserve">  　  62年</t>
  </si>
  <si>
    <t xml:space="preserve">  　  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</si>
  <si>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</si>
  <si>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</si>
  <si>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</si>
  <si>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</si>
  <si>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</si>
  <si>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</si>
  <si>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</si>
  <si>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</si>
  <si>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</si>
  <si>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</si>
  <si>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</si>
  <si>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</si>
  <si>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腸管感染症</t>
  </si>
  <si>
    <t>敗血症</t>
  </si>
  <si>
    <t>ウイルス肝炎</t>
  </si>
  <si>
    <t>悪性新生物</t>
  </si>
  <si>
    <t>その他の新生物</t>
  </si>
  <si>
    <t>髄膜炎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</si>
  <si>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</si>
  <si>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</si>
  <si>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</si>
  <si>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</si>
  <si>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</si>
  <si>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</si>
  <si>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</si>
  <si>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</si>
  <si>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</si>
  <si>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</si>
  <si>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不慮の事故</t>
  </si>
  <si>
    <t>他殺</t>
  </si>
  <si>
    <t>その他の外因</t>
  </si>
  <si>
    <t>分類名</t>
  </si>
  <si>
    <t>総     数</t>
  </si>
  <si>
    <t>－</t>
  </si>
  <si>
    <t>総                     数</t>
  </si>
  <si>
    <t>麻疹</t>
  </si>
  <si>
    <t>その他の感染症及び寄生虫症</t>
  </si>
  <si>
    <t>　白血病</t>
  </si>
  <si>
    <t>　その他の悪性新生物</t>
  </si>
  <si>
    <t>栄養失調症及びその他の栄養欠乏症</t>
  </si>
  <si>
    <t>代謝障害</t>
  </si>
  <si>
    <t>脊髄性筋萎縮症、関連症候群</t>
  </si>
  <si>
    <t>脳性麻痺</t>
  </si>
  <si>
    <t xml:space="preserve">   妊娠期間及び胎児発育に関連する障害</t>
  </si>
  <si>
    <t xml:space="preserve">   出産外傷</t>
  </si>
  <si>
    <t xml:space="preserve">   出生時仮死</t>
  </si>
  <si>
    <t xml:space="preserve">   新生児の呼吸窮&lt;促&gt;迫</t>
  </si>
  <si>
    <t xml:space="preserve">   周産期に発生した肺出血</t>
  </si>
  <si>
    <t xml:space="preserve">   周産期に発生した心血管障害</t>
  </si>
  <si>
    <t xml:space="preserve">    その他の周産期に特異的な呼吸障害及び心血管障害</t>
  </si>
  <si>
    <t xml:space="preserve">   新生児の細菌性敗血症</t>
  </si>
  <si>
    <t xml:space="preserve">   その他の周産期に特異的な感染症</t>
  </si>
  <si>
    <t xml:space="preserve">   胎児及び新生児の出血性障害及び血液障害</t>
  </si>
  <si>
    <t xml:space="preserve">   その他の周産期に発生した病態</t>
  </si>
  <si>
    <t>先天奇形、変形及び染色体異常</t>
  </si>
  <si>
    <t xml:space="preserve">   神経系の先天奇形</t>
  </si>
  <si>
    <t xml:space="preserve">   心臓の先天奇形</t>
  </si>
  <si>
    <t xml:space="preserve">   その他の循環器系の先天奇形</t>
  </si>
  <si>
    <t xml:space="preserve">   呼吸器系の先天奇形</t>
  </si>
  <si>
    <t xml:space="preserve">   消化器系の先天奇形</t>
  </si>
  <si>
    <t xml:space="preserve">   筋骨格系の先天奇形及び変形</t>
  </si>
  <si>
    <t xml:space="preserve">   その他の先天奇形及び変形</t>
  </si>
  <si>
    <t xml:space="preserve">   染色体異常、他に分類されないもの</t>
  </si>
  <si>
    <t>その他のすべての疾患</t>
  </si>
  <si>
    <t xml:space="preserve">   交通事故</t>
  </si>
  <si>
    <t xml:space="preserve">   転倒･転落</t>
  </si>
  <si>
    <t xml:space="preserve">   不慮の溺死及び溺水</t>
  </si>
  <si>
    <t xml:space="preserve">    胃内容物の誤えん及び気道閉塞を生じた食物等の誤えん</t>
  </si>
  <si>
    <t xml:space="preserve">   その他の不慮の窒息</t>
  </si>
  <si>
    <t xml:space="preserve">   煙、火及び火災への曝露</t>
  </si>
  <si>
    <t xml:space="preserve">    有害物質による不慮の中毒及び有害物質への曝露</t>
  </si>
  <si>
    <t xml:space="preserve">   その他の不慮の事故</t>
  </si>
  <si>
    <t xml:space="preserve">   Ba 03</t>
  </si>
  <si>
    <t xml:space="preserve">   Ba 04</t>
  </si>
  <si>
    <t xml:space="preserve">   Ba 05</t>
  </si>
  <si>
    <t xml:space="preserve">   Ba 11</t>
  </si>
  <si>
    <t xml:space="preserve">   Ba 12</t>
  </si>
  <si>
    <t xml:space="preserve">   Ba 13</t>
  </si>
  <si>
    <t xml:space="preserve">   Ba 14</t>
  </si>
  <si>
    <t xml:space="preserve">   Ba 15</t>
  </si>
  <si>
    <t xml:space="preserve">   Ba 16</t>
  </si>
  <si>
    <t xml:space="preserve">   Ba 17</t>
  </si>
  <si>
    <t xml:space="preserve">   Ba 18</t>
  </si>
  <si>
    <t xml:space="preserve">   Ba 19</t>
  </si>
  <si>
    <t xml:space="preserve">   Ba 20</t>
  </si>
  <si>
    <t xml:space="preserve">   Ba 21</t>
  </si>
  <si>
    <t xml:space="preserve">   Ba 22</t>
  </si>
  <si>
    <t xml:space="preserve">     Ba 26</t>
  </si>
  <si>
    <t xml:space="preserve">     Ba 27</t>
  </si>
  <si>
    <t xml:space="preserve">     Ba 28</t>
  </si>
  <si>
    <t xml:space="preserve">     Ba 29</t>
  </si>
  <si>
    <t xml:space="preserve">     Ba 30</t>
  </si>
  <si>
    <t xml:space="preserve">     Ba 31</t>
  </si>
  <si>
    <t xml:space="preserve">     Ba 32</t>
  </si>
  <si>
    <t xml:space="preserve">     Ba 33</t>
  </si>
  <si>
    <t xml:space="preserve">     Ba 34</t>
  </si>
  <si>
    <t xml:space="preserve">     Ba 37</t>
  </si>
  <si>
    <t xml:space="preserve">     Ba 38</t>
  </si>
  <si>
    <t xml:space="preserve">     Ba 39</t>
  </si>
  <si>
    <t xml:space="preserve">     Ba 40</t>
  </si>
  <si>
    <t xml:space="preserve">     Ba 41</t>
  </si>
  <si>
    <t xml:space="preserve">     Ba 42</t>
  </si>
  <si>
    <t xml:space="preserve">     Ba 43</t>
  </si>
  <si>
    <t xml:space="preserve">   Ba 45</t>
  </si>
  <si>
    <t xml:space="preserve">     Ba 48</t>
  </si>
  <si>
    <t xml:space="preserve">     Ba 49</t>
  </si>
  <si>
    <t xml:space="preserve">     Ba 50</t>
  </si>
  <si>
    <t xml:space="preserve">     Ba 51</t>
  </si>
  <si>
    <t xml:space="preserve">     Ba 52</t>
  </si>
  <si>
    <t xml:space="preserve">     Ba 53</t>
  </si>
  <si>
    <t xml:space="preserve">     Ba 54</t>
  </si>
  <si>
    <t>　(1)</t>
  </si>
  <si>
    <t>　　－</t>
  </si>
  <si>
    <t>　(2)</t>
  </si>
  <si>
    <t>統計項目のありえない場合</t>
  </si>
  <si>
    <t>　　・</t>
  </si>
  <si>
    <t>　(3)</t>
  </si>
  <si>
    <t>計数不明又は計数を表章することが不適当な場合</t>
  </si>
  <si>
    <t>　　…</t>
  </si>
  <si>
    <t>　(4)</t>
  </si>
  <si>
    <t>比率が微少（0.05未満）の場合</t>
  </si>
  <si>
    <t>　　0.0</t>
  </si>
  <si>
    <t>　(5)</t>
  </si>
  <si>
    <t>減少数又は減少率を意味する場合</t>
  </si>
  <si>
    <t>　　△</t>
  </si>
  <si>
    <t>計数のない場合</t>
  </si>
  <si>
    <t>　凡　例</t>
  </si>
  <si>
    <t>　　 15年</t>
  </si>
  <si>
    <t>伊豆市</t>
  </si>
  <si>
    <t>御前崎市</t>
  </si>
  <si>
    <t>静岡市</t>
  </si>
  <si>
    <t>17年</t>
  </si>
  <si>
    <t>伊豆の国市</t>
  </si>
  <si>
    <t>中部保健所</t>
  </si>
  <si>
    <t>牧之原市</t>
  </si>
  <si>
    <t>川根本町</t>
  </si>
  <si>
    <t>湖西市</t>
  </si>
  <si>
    <t>菊川市</t>
  </si>
  <si>
    <t>静岡市保健所</t>
  </si>
  <si>
    <t>賀茂圏域</t>
  </si>
  <si>
    <t>静岡圏域</t>
  </si>
  <si>
    <t>賀茂保健所</t>
  </si>
  <si>
    <t>西部保健所</t>
  </si>
  <si>
    <t>乳児死亡率</t>
  </si>
  <si>
    <t>新生児死亡率</t>
  </si>
  <si>
    <t>自然増加率</t>
  </si>
  <si>
    <t>死産率(出産千対)</t>
  </si>
  <si>
    <t>人口</t>
  </si>
  <si>
    <t>静岡市保健所</t>
  </si>
  <si>
    <t>静岡市</t>
  </si>
  <si>
    <t>付表     率算出に用いた人口</t>
  </si>
  <si>
    <t>静岡県計</t>
  </si>
  <si>
    <t xml:space="preserve">男   </t>
  </si>
  <si>
    <t xml:space="preserve">女   </t>
  </si>
  <si>
    <t>静岡市保健所</t>
  </si>
  <si>
    <t>静岡市</t>
  </si>
  <si>
    <t>全国計</t>
  </si>
  <si>
    <t>注</t>
  </si>
  <si>
    <t>賀茂圏域</t>
  </si>
  <si>
    <t>西部保健所</t>
  </si>
  <si>
    <t>中部保健所</t>
  </si>
  <si>
    <t>賀茂保健所</t>
  </si>
  <si>
    <t>静岡圏域</t>
  </si>
  <si>
    <t>西部圏域</t>
  </si>
  <si>
    <t>圏域欄　合計</t>
  </si>
  <si>
    <t>西部圏域</t>
  </si>
  <si>
    <t>　 2次医療圏、保健所、市町の名称及び区域は</t>
  </si>
  <si>
    <t>表３　２次保健医療圏・保健所・市町別　率</t>
  </si>
  <si>
    <t>表２　２次保健医療圏・保健所・市町別 実数</t>
  </si>
  <si>
    <t>18年</t>
  </si>
  <si>
    <t>　駿河区</t>
  </si>
  <si>
    <t>　清水区</t>
  </si>
  <si>
    <t>　葵　　　区</t>
  </si>
  <si>
    <t>　葵　　  　区</t>
  </si>
  <si>
    <t>　駿河区</t>
  </si>
  <si>
    <t>　清水区</t>
  </si>
  <si>
    <t>　葵　　　区</t>
  </si>
  <si>
    <t>19年</t>
  </si>
  <si>
    <t>20年</t>
  </si>
  <si>
    <t>不詳</t>
  </si>
  <si>
    <t>-</t>
  </si>
  <si>
    <t>死因簡単
分類コード</t>
  </si>
  <si>
    <t>死　　　　　因</t>
  </si>
  <si>
    <t>０歳</t>
  </si>
  <si>
    <t>１歳</t>
  </si>
  <si>
    <t>２歳</t>
  </si>
  <si>
    <t>３歳</t>
  </si>
  <si>
    <t>４歳</t>
  </si>
  <si>
    <t>0～4歳</t>
  </si>
  <si>
    <t>100歳～</t>
  </si>
  <si>
    <t>　　　</t>
  </si>
  <si>
    <t>　総　　　数　　　　　　　</t>
  </si>
  <si>
    <t>01000</t>
  </si>
  <si>
    <t>　感染症及び寄生虫症　　　</t>
  </si>
  <si>
    <t>01100</t>
  </si>
  <si>
    <t>　　腸管感染症　　　　　　</t>
  </si>
  <si>
    <t>01200</t>
  </si>
  <si>
    <t>　　結　　　核　　　　　　</t>
  </si>
  <si>
    <t>01201</t>
  </si>
  <si>
    <t>　　　呼吸器結核　　　　　</t>
  </si>
  <si>
    <t>01202</t>
  </si>
  <si>
    <t>　　　その他の結核　　　　</t>
  </si>
  <si>
    <t>01300</t>
  </si>
  <si>
    <t>　　敗　血　症　　　　　　</t>
  </si>
  <si>
    <t>01400</t>
  </si>
  <si>
    <t>　　ウイルス肝炎　　　　　</t>
  </si>
  <si>
    <t>01401</t>
  </si>
  <si>
    <t>　　　Ｂ型ウイルス肝炎　　</t>
  </si>
  <si>
    <t>01402</t>
  </si>
  <si>
    <t>　　　Ｃ型ウイルス肝炎　　</t>
  </si>
  <si>
    <t>01403</t>
  </si>
  <si>
    <t>　　　その他のウイルス肝炎　　　　　　　</t>
  </si>
  <si>
    <t>01500</t>
  </si>
  <si>
    <t>　　ＨＩＶ病　　　　　　　</t>
  </si>
  <si>
    <t>01600</t>
  </si>
  <si>
    <t>　　その他の感染症　　　　</t>
  </si>
  <si>
    <t>02000</t>
  </si>
  <si>
    <t>　新　生　物　　　　　　　</t>
  </si>
  <si>
    <t>02100</t>
  </si>
  <si>
    <t>　　悪性新生物　　　　　　</t>
  </si>
  <si>
    <t>02101</t>
  </si>
  <si>
    <t>　　　口唇、口腔及び咽頭　</t>
  </si>
  <si>
    <t>02102</t>
  </si>
  <si>
    <t>　　　食道の悪性新生物　　</t>
  </si>
  <si>
    <t>02103</t>
  </si>
  <si>
    <t>　　　胃の悪性新生物　　　</t>
  </si>
  <si>
    <t>　　　　　</t>
  </si>
  <si>
    <t xml:space="preserve"> </t>
  </si>
  <si>
    <t>（前ページから続く）</t>
  </si>
  <si>
    <t>02104</t>
  </si>
  <si>
    <t>　　　結腸の悪性新生物　　</t>
  </si>
  <si>
    <t>02105</t>
  </si>
  <si>
    <t>　　　直腸Ｓ状結腸移行部　</t>
  </si>
  <si>
    <t>02106</t>
  </si>
  <si>
    <t>　　　肝及び肝内胆管　　　</t>
  </si>
  <si>
    <t>02107</t>
  </si>
  <si>
    <t>　　　胆のう及び他の胆道　</t>
  </si>
  <si>
    <t>02108</t>
  </si>
  <si>
    <t>　　　膵の悪性新生物　　　</t>
  </si>
  <si>
    <t>02109</t>
  </si>
  <si>
    <t>　　　喉頭の悪性新生物　　</t>
  </si>
  <si>
    <t>02110</t>
  </si>
  <si>
    <t>　　　気管、気管支及び肺　</t>
  </si>
  <si>
    <t>02111</t>
  </si>
  <si>
    <t>　　　皮膚の悪性新生物　　</t>
  </si>
  <si>
    <t>02112</t>
  </si>
  <si>
    <t>　　　乳房の悪性新生物　　</t>
  </si>
  <si>
    <t>02113</t>
  </si>
  <si>
    <t>　　　子宮の悪性新生物　　</t>
  </si>
  <si>
    <t>02114</t>
  </si>
  <si>
    <t>　　　卵巣の悪性新生物　　</t>
  </si>
  <si>
    <t>02115</t>
  </si>
  <si>
    <t>　　　前立腺の悪性新生物　</t>
  </si>
  <si>
    <t>02116</t>
  </si>
  <si>
    <t>　　　膀胱の悪性新生物　　</t>
  </si>
  <si>
    <t>02117</t>
  </si>
  <si>
    <t>　　　中枢神経系　　　　　</t>
  </si>
  <si>
    <t>02118</t>
  </si>
  <si>
    <t>　　　悪性リンパ腫　　　　</t>
  </si>
  <si>
    <t>02119</t>
  </si>
  <si>
    <t>　　　白　血　病　　　　　</t>
  </si>
  <si>
    <t>02120</t>
  </si>
  <si>
    <t>　　　その他のリンパ組織　</t>
  </si>
  <si>
    <t>02121</t>
  </si>
  <si>
    <t>　　　その他の悪性新生物　</t>
  </si>
  <si>
    <t>02200</t>
  </si>
  <si>
    <t>　　その他の新生物　　　　</t>
  </si>
  <si>
    <t>02201</t>
  </si>
  <si>
    <t>02202</t>
  </si>
  <si>
    <t>　　　中枢神経系を除く　　</t>
  </si>
  <si>
    <t>03000</t>
  </si>
  <si>
    <t>　血液及び造血器の疾患　　</t>
  </si>
  <si>
    <t>03100</t>
  </si>
  <si>
    <t>　　貧　　　血　　　　　　</t>
  </si>
  <si>
    <t>03200</t>
  </si>
  <si>
    <t>　　そ　の　他　　　　　　</t>
  </si>
  <si>
    <t>04000</t>
  </si>
  <si>
    <t>　内分泌、栄養及び代謝疾患</t>
  </si>
  <si>
    <t>04100</t>
  </si>
  <si>
    <t>　　糖　尿　病　　　　　　</t>
  </si>
  <si>
    <t>04200</t>
  </si>
  <si>
    <t>05000</t>
  </si>
  <si>
    <t>　精神及び行動の障害　　　</t>
  </si>
  <si>
    <t>05100</t>
  </si>
  <si>
    <t>　　血管性及び不明の痴呆　</t>
  </si>
  <si>
    <t>05200</t>
  </si>
  <si>
    <t>　　その他の障害　　　　　</t>
  </si>
  <si>
    <t>06000</t>
  </si>
  <si>
    <t>　神経系の疾患　　　　　　</t>
  </si>
  <si>
    <t>06100</t>
  </si>
  <si>
    <t>　　髄　膜　炎　　　　　　</t>
  </si>
  <si>
    <t>06200</t>
  </si>
  <si>
    <t>　　脊髄性筋萎縮症　　　　</t>
  </si>
  <si>
    <t>06300</t>
  </si>
  <si>
    <t>　　パーキンソン病　　　　</t>
  </si>
  <si>
    <t>06400</t>
  </si>
  <si>
    <t>　　アルツハイマー病　　　</t>
  </si>
  <si>
    <t>06500</t>
  </si>
  <si>
    <t>　　その他の神経系の疾患　</t>
  </si>
  <si>
    <t>07000</t>
  </si>
  <si>
    <t>　眼及び付属器の疾患　　　</t>
  </si>
  <si>
    <t>08000</t>
  </si>
  <si>
    <t>　耳及び乳様突起の疾患　　</t>
  </si>
  <si>
    <t>09000</t>
  </si>
  <si>
    <t>　循環器系の疾患　　　　　</t>
  </si>
  <si>
    <t>09100</t>
  </si>
  <si>
    <t>　　高血圧性疾患　　　　　</t>
  </si>
  <si>
    <t>09101</t>
  </si>
  <si>
    <t>　　　高血圧性心疾患　　　</t>
  </si>
  <si>
    <t>09102</t>
  </si>
  <si>
    <t>　　　そ　の　他　　　　　</t>
  </si>
  <si>
    <t>09200</t>
  </si>
  <si>
    <t>　　心疾患（高血圧性除く）</t>
  </si>
  <si>
    <t>09201</t>
  </si>
  <si>
    <t>　　　慢性リウマチ性心疾患</t>
  </si>
  <si>
    <t>09202</t>
  </si>
  <si>
    <t>　　　急性心筋梗塞　　　　</t>
  </si>
  <si>
    <t>09203</t>
  </si>
  <si>
    <t>　　　その他の虚血性心疾患</t>
  </si>
  <si>
    <t>09204</t>
  </si>
  <si>
    <t>　　　慢性非リウマチ性心内</t>
  </si>
  <si>
    <t>09205</t>
  </si>
  <si>
    <t>　　　心　筋　症　　　　　</t>
  </si>
  <si>
    <t>09206</t>
  </si>
  <si>
    <t>　　　不整脈及び伝導障害　</t>
  </si>
  <si>
    <t>09207</t>
  </si>
  <si>
    <t>　　　心　不　全　　　　　</t>
  </si>
  <si>
    <t>09208</t>
  </si>
  <si>
    <t>　　　その他の心疾患　　　</t>
  </si>
  <si>
    <t>09300</t>
  </si>
  <si>
    <t>　　脳血管疾患　　　　　　</t>
  </si>
  <si>
    <t>09301</t>
  </si>
  <si>
    <t>　　　くも膜下出血　　　　</t>
  </si>
  <si>
    <t>09302</t>
  </si>
  <si>
    <t>　　　脳内出血　　　　　　</t>
  </si>
  <si>
    <t>09303</t>
  </si>
  <si>
    <t>　　　脳　梗　塞　　　　　</t>
  </si>
  <si>
    <t>09304</t>
  </si>
  <si>
    <t>　　　その他の脳血管疾患　</t>
  </si>
  <si>
    <t>09400</t>
  </si>
  <si>
    <t>　　大動脈瘤及び解離　　　</t>
  </si>
  <si>
    <t>09500</t>
  </si>
  <si>
    <t>　　その他の循環器系の疾患</t>
  </si>
  <si>
    <t>10000</t>
  </si>
  <si>
    <t>　呼吸器系の疾患　　　　　</t>
  </si>
  <si>
    <t>10100</t>
  </si>
  <si>
    <t>　　インフルエンザ　　　　</t>
  </si>
  <si>
    <t>10200</t>
  </si>
  <si>
    <t>　　肺　　　炎　　　　　　</t>
  </si>
  <si>
    <t>10300</t>
  </si>
  <si>
    <t>　　急性気管支炎　　　　　</t>
  </si>
  <si>
    <t>10400</t>
  </si>
  <si>
    <t>　　慢性閉塞性肺疾患　　　</t>
  </si>
  <si>
    <t>10500</t>
  </si>
  <si>
    <t>　　喘　　　息　　　　　　</t>
  </si>
  <si>
    <t>10600</t>
  </si>
  <si>
    <t>　　その他の呼吸器系の疾患</t>
  </si>
  <si>
    <t>11000</t>
  </si>
  <si>
    <t>　消化器系の疾患　　　　　</t>
  </si>
  <si>
    <t>11100</t>
  </si>
  <si>
    <t>　　胃潰瘍及び十二指腸潰瘍</t>
  </si>
  <si>
    <t>11200</t>
  </si>
  <si>
    <t>　　ヘルニア及び腸閉塞　　</t>
  </si>
  <si>
    <t>11300</t>
  </si>
  <si>
    <t>　　肝　疾　患　　　　　　</t>
  </si>
  <si>
    <t>11301</t>
  </si>
  <si>
    <t>　　　肝　硬　変　　　　　</t>
  </si>
  <si>
    <t>11302</t>
  </si>
  <si>
    <t>　　　その他の肝疾患　　　</t>
  </si>
  <si>
    <t>11400</t>
  </si>
  <si>
    <t>　　その他の消化器系の疾患</t>
  </si>
  <si>
    <t>12000</t>
  </si>
  <si>
    <t>　皮膚及び皮下組織の疾患　</t>
  </si>
  <si>
    <t>13000</t>
  </si>
  <si>
    <t>　筋骨格系・結合組織の疾患</t>
  </si>
  <si>
    <t>14000</t>
  </si>
  <si>
    <t>　尿路性器系の疾患　　　　</t>
  </si>
  <si>
    <t>14100</t>
  </si>
  <si>
    <t>　　糸球体疾患　　　　　　</t>
  </si>
  <si>
    <t>14200</t>
  </si>
  <si>
    <t>　　腎　不　全　　　　　　</t>
  </si>
  <si>
    <t>14201</t>
  </si>
  <si>
    <t>　　　急性腎不全　　　　　</t>
  </si>
  <si>
    <t>14202</t>
  </si>
  <si>
    <t>　　　慢性腎不全　　　　　</t>
  </si>
  <si>
    <t>14203</t>
  </si>
  <si>
    <t>　　　詳細不明の腎不全　　</t>
  </si>
  <si>
    <t>14300</t>
  </si>
  <si>
    <t>15000</t>
  </si>
  <si>
    <t>　妊娠、分娩及び産じょく　</t>
  </si>
  <si>
    <t>16000</t>
  </si>
  <si>
    <t>　周産期に発生した病態　　</t>
  </si>
  <si>
    <t>16100</t>
  </si>
  <si>
    <t>　　妊娠期間に関連する障害</t>
  </si>
  <si>
    <t>16200</t>
  </si>
  <si>
    <t>　　出産外傷　　　　　　　</t>
  </si>
  <si>
    <t>16300</t>
  </si>
  <si>
    <t>　　特異的な呼吸障害　　　</t>
  </si>
  <si>
    <t>16400</t>
  </si>
  <si>
    <t>　　周産期に特異的な感染症</t>
  </si>
  <si>
    <t>16500</t>
  </si>
  <si>
    <t>　　出血性障害及び血液障害</t>
  </si>
  <si>
    <t>16600</t>
  </si>
  <si>
    <t>　　その他の発生した病態　</t>
  </si>
  <si>
    <t>17000</t>
  </si>
  <si>
    <t>　先天奇形及び染色体異常　</t>
  </si>
  <si>
    <t>17100</t>
  </si>
  <si>
    <t>　　神経系の先天奇形　　　</t>
  </si>
  <si>
    <t>17200</t>
  </si>
  <si>
    <t>　　循環器系の先天奇形　　</t>
  </si>
  <si>
    <t>17201</t>
  </si>
  <si>
    <t>　　　心臓の先天奇形　　　</t>
  </si>
  <si>
    <t>17202</t>
  </si>
  <si>
    <t>　　　その他の循環器系　　</t>
  </si>
  <si>
    <t>17300</t>
  </si>
  <si>
    <t>　　消化器系の先天奇形　　</t>
  </si>
  <si>
    <t>17400</t>
  </si>
  <si>
    <t>　　その他の先天奇形　　　</t>
  </si>
  <si>
    <t>17500</t>
  </si>
  <si>
    <t>　　他に分類されないもの　</t>
  </si>
  <si>
    <t>18000</t>
  </si>
  <si>
    <t>　症状、徴候・異常臨床所見</t>
  </si>
  <si>
    <t>18100</t>
  </si>
  <si>
    <t>　　老　　　衰　　　　　　</t>
  </si>
  <si>
    <t>18200</t>
  </si>
  <si>
    <t>　　乳幼児突然死症候群　　</t>
  </si>
  <si>
    <t>18300</t>
  </si>
  <si>
    <t>　　その他の症状　　　　　</t>
  </si>
  <si>
    <t>20000</t>
  </si>
  <si>
    <t>　傷病及び死亡の外因　　　</t>
  </si>
  <si>
    <t>20100</t>
  </si>
  <si>
    <t>　　不慮の事故　　　　　　</t>
  </si>
  <si>
    <t>20101</t>
  </si>
  <si>
    <t>　　　交通事故　　　　　　</t>
  </si>
  <si>
    <t>20102</t>
  </si>
  <si>
    <t>　　　転倒・転落　　　　　</t>
  </si>
  <si>
    <t>20103</t>
  </si>
  <si>
    <t>　　　不慮の溺死及び溺水　</t>
  </si>
  <si>
    <t>20104</t>
  </si>
  <si>
    <t>　　　不慮の窒息　　　　　</t>
  </si>
  <si>
    <t>20105</t>
  </si>
  <si>
    <t>　　　煙、火・火炎への曝露</t>
  </si>
  <si>
    <t>20106</t>
  </si>
  <si>
    <t>　　　有害物質による中毒　</t>
  </si>
  <si>
    <t>20107</t>
  </si>
  <si>
    <t>　　　その他の不慮の事故　</t>
  </si>
  <si>
    <t>20200</t>
  </si>
  <si>
    <t>　　自　　　殺　　　　　　</t>
  </si>
  <si>
    <t>20300</t>
  </si>
  <si>
    <t>　　他　　　殺　　　　　　</t>
  </si>
  <si>
    <t>20400</t>
  </si>
  <si>
    <t>　　その他の外因　　　　　</t>
  </si>
  <si>
    <t>　　　　　　　　　　　　　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</si>
  <si>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</si>
  <si>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</si>
  <si>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</si>
  <si>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</si>
  <si>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</si>
  <si>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</si>
  <si>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</si>
  <si>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</si>
  <si>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</si>
  <si>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</si>
  <si>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</si>
  <si>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</si>
  <si>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</si>
  <si>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</si>
  <si>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</si>
  <si>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</si>
  <si>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</si>
  <si>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</si>
  <si>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</si>
  <si>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</si>
  <si>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</si>
  <si>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</si>
  <si>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</si>
  <si>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</si>
  <si>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</si>
  <si>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</si>
  <si>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</si>
  <si>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</si>
  <si>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</si>
  <si>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</si>
  <si>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</si>
  <si>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</si>
  <si>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</si>
  <si>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</si>
  <si>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</si>
  <si>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</si>
  <si>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</si>
  <si>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</si>
  <si>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</si>
  <si>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</si>
  <si>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</si>
  <si>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</si>
  <si>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</si>
  <si>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</si>
  <si>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</si>
  <si>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</si>
  <si>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</si>
  <si>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</si>
  <si>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</si>
  <si>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</si>
  <si>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</si>
  <si>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</si>
  <si>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</si>
  <si>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</si>
  <si>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</si>
  <si>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</si>
  <si>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</si>
  <si>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</si>
  <si>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</si>
  <si>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</si>
  <si>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</si>
  <si>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</si>
  <si>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</si>
  <si>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</si>
  <si>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</si>
  <si>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</si>
  <si>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</si>
  <si>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</si>
  <si>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</si>
  <si>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</si>
  <si>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</si>
  <si>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</si>
  <si>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</si>
  <si>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</si>
  <si>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</si>
  <si>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</si>
  <si>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</si>
  <si>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</si>
  <si>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</si>
  <si>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</si>
  <si>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</si>
  <si>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</si>
  <si>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</si>
  <si>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</si>
  <si>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</si>
  <si>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</si>
  <si>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</si>
  <si>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</si>
  <si>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</si>
  <si>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</si>
  <si>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</si>
  <si>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</si>
  <si>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</si>
  <si>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</si>
  <si>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</si>
  <si>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</si>
  <si>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</si>
  <si>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</si>
  <si>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</si>
  <si>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</si>
  <si>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</si>
  <si>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</si>
  <si>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</si>
  <si>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</si>
  <si>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</si>
  <si>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</si>
  <si>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</si>
  <si>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</si>
  <si>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</si>
  <si>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</si>
  <si>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</si>
  <si>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</si>
  <si>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</si>
  <si>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</si>
  <si>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</si>
  <si>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</si>
  <si>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</si>
  <si>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</si>
  <si>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</si>
  <si>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</si>
  <si>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</si>
  <si>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</si>
  <si>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</si>
  <si>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</si>
  <si>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</si>
  <si>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</si>
  <si>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</si>
  <si>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</si>
  <si>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</si>
  <si>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</si>
  <si>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</si>
  <si>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</si>
  <si>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</si>
  <si>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　その他の腎尿路生殖器系の疾患　　　　　</t>
  </si>
  <si>
    <t>20年</t>
  </si>
  <si>
    <t>表１　実数・率の年次推移</t>
  </si>
  <si>
    <t>自然
増加率</t>
  </si>
  <si>
    <t>乳児
死亡率</t>
  </si>
  <si>
    <t>合計特殊
出生率</t>
  </si>
  <si>
    <t xml:space="preserve">  　　22年</t>
  </si>
  <si>
    <t>　　 13年</t>
  </si>
  <si>
    <t>　　 14年</t>
  </si>
  <si>
    <t>16年</t>
  </si>
  <si>
    <t>21年</t>
  </si>
  <si>
    <t>死因簡単
分類ｺｰﾄﾞ</t>
  </si>
  <si>
    <t xml:space="preserve">   Ba 01</t>
  </si>
  <si>
    <t xml:space="preserve">   Ba 02</t>
  </si>
  <si>
    <t xml:space="preserve">   Ba 06</t>
  </si>
  <si>
    <t xml:space="preserve">     Ba 07</t>
  </si>
  <si>
    <t xml:space="preserve">     Ba 08</t>
  </si>
  <si>
    <t xml:space="preserve">   Ba 09</t>
  </si>
  <si>
    <t xml:space="preserve">   Ba 10</t>
  </si>
  <si>
    <t xml:space="preserve">   Ba 23</t>
  </si>
  <si>
    <t xml:space="preserve">     Ba 24</t>
  </si>
  <si>
    <t xml:space="preserve">     Ba 25</t>
  </si>
  <si>
    <t xml:space="preserve">   Ba 35</t>
  </si>
  <si>
    <t xml:space="preserve">     Ba 36</t>
  </si>
  <si>
    <t xml:space="preserve">   Ba 44</t>
  </si>
  <si>
    <t xml:space="preserve">   Ba 46</t>
  </si>
  <si>
    <t xml:space="preserve">     Ba 47</t>
  </si>
  <si>
    <t xml:space="preserve">   Ba 55</t>
  </si>
  <si>
    <t xml:space="preserve">   Ba 56</t>
  </si>
  <si>
    <t>22年</t>
  </si>
  <si>
    <t>　　浜北区</t>
  </si>
  <si>
    <t>　　天竜区</t>
  </si>
  <si>
    <t>　中　 区</t>
  </si>
  <si>
    <t>　東 　区</t>
  </si>
  <si>
    <t>　西　 区</t>
  </si>
  <si>
    <t>　南 　区</t>
  </si>
  <si>
    <t>　北　 区</t>
  </si>
  <si>
    <t>.</t>
  </si>
  <si>
    <t>静岡県計・全国計は厚生労働省の人口動態統計の公表資料にある</t>
  </si>
  <si>
    <t>「諸率の算出に用いた人口」を入力</t>
  </si>
  <si>
    <t>表4　死亡数、性・年齢（５歳階級）・死因簡単分類別</t>
  </si>
  <si>
    <t>表5　乳児死亡数・新生児死亡数、性・死因（乳児死因簡単分類）別</t>
  </si>
  <si>
    <t>　 平成23年12月31日現在</t>
  </si>
  <si>
    <t>23年</t>
  </si>
  <si>
    <t>全国（23年）</t>
  </si>
  <si>
    <r>
      <t>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</si>
  <si>
    <t>(平成23年)</t>
  </si>
  <si>
    <t>１　全国計及び静岡県計は、「平成23年10月1日現在推計人口」（総務省統計局）</t>
  </si>
  <si>
    <t>２　圏域及び市区町は、「平成23年10月1日推計人口」（静岡県統計調査課）</t>
  </si>
  <si>
    <t>(平成23年)</t>
  </si>
  <si>
    <t>(平成23年)</t>
  </si>
  <si>
    <t>自然
増加数</t>
  </si>
  <si>
    <t>婚姻
件数</t>
  </si>
  <si>
    <t>離婚
件数</t>
  </si>
  <si>
    <t>富士圏域</t>
  </si>
  <si>
    <t>中東遠圏域</t>
  </si>
  <si>
    <t>自然
増加数</t>
  </si>
  <si>
    <t>婚姻
件数</t>
  </si>
  <si>
    <t>離婚
件数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</si>
</sst>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△ &quot;0"/>
    <numFmt numFmtId="187" formatCode="0.0;&quot;△ &quot;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48"/>
      <name val="ＤＦPOP体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b/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3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8" fontId="0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79" fontId="0" fillId="0" borderId="0">
      <alignment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10" fillId="0" borderId="3">
      <alignment horizontal="center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3" borderId="0" applyNumberFormat="0" applyBorder="0" applyAlignment="0" applyProtection="0"/>
    <xf numFmtId="0" fontId="0" fillId="0" borderId="7">
      <alignment/>
      <protection/>
    </xf>
    <xf numFmtId="0" fontId="39" fillId="23" borderId="8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23" borderId="13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7" borderId="8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48" fillId="4" borderId="0" applyNumberFormat="0" applyBorder="0" applyAlignment="0" applyProtection="0"/>
  </cellStyleXfs>
  <cellXfs count="591">
    <xf numFmtId="0" fontId="0" fillId="0" borderId="0" xfId="0" applyAlignment="1">
      <alignment/>
    </xf>
    <xf numFmtId="41" fontId="4" fillId="0" borderId="14" xfId="63" applyNumberFormat="1" applyFont="1" applyFill="1" applyBorder="1" applyAlignment="1" applyProtection="1">
      <alignment horizontal="right" vertical="center"/>
      <protection/>
    </xf>
    <xf numFmtId="41" fontId="4" fillId="0" borderId="15" xfId="63" applyNumberFormat="1" applyFont="1" applyFill="1" applyBorder="1" applyAlignment="1" applyProtection="1">
      <alignment horizontal="right" vertical="center"/>
      <protection/>
    </xf>
    <xf numFmtId="41" fontId="4" fillId="0" borderId="16" xfId="63" applyNumberFormat="1" applyFont="1" applyFill="1" applyBorder="1" applyAlignment="1" applyProtection="1">
      <alignment horizontal="right" vertical="center"/>
      <protection/>
    </xf>
    <xf numFmtId="41" fontId="4" fillId="0" borderId="17" xfId="63" applyNumberFormat="1" applyFont="1" applyFill="1" applyBorder="1" applyAlignment="1" applyProtection="1">
      <alignment horizontal="right" vertical="center"/>
      <protection/>
    </xf>
    <xf numFmtId="41" fontId="4" fillId="0" borderId="18" xfId="63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>
      <alignment vertical="center"/>
    </xf>
    <xf numFmtId="0" fontId="15" fillId="0" borderId="0" xfId="78" applyFont="1" applyFill="1">
      <alignment/>
      <protection/>
    </xf>
    <xf numFmtId="49" fontId="22" fillId="0" borderId="2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49" fontId="15" fillId="0" borderId="17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19" xfId="0" applyFont="1" applyFill="1" applyBorder="1" applyAlignment="1">
      <alignment vertical="center"/>
    </xf>
    <xf numFmtId="49" fontId="15" fillId="0" borderId="17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49" fontId="15" fillId="0" borderId="23" xfId="0" applyNumberFormat="1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 vertical="center"/>
    </xf>
    <xf numFmtId="0" fontId="19" fillId="0" borderId="0" xfId="80" applyFont="1" applyFill="1" applyAlignment="1" quotePrefix="1">
      <alignment horizontal="left" vertical="center"/>
      <protection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78" applyFont="1" applyFill="1" applyBorder="1" applyAlignment="1">
      <alignment vertical="center"/>
      <protection/>
    </xf>
    <xf numFmtId="0" fontId="4" fillId="0" borderId="0" xfId="78" applyFont="1" applyFill="1" applyAlignment="1">
      <alignment vertical="center"/>
      <protection/>
    </xf>
    <xf numFmtId="0" fontId="4" fillId="0" borderId="26" xfId="78" applyFont="1" applyFill="1" applyBorder="1" applyAlignment="1" applyProtection="1">
      <alignment horizontal="distributed" vertical="center"/>
      <protection/>
    </xf>
    <xf numFmtId="41" fontId="4" fillId="0" borderId="21" xfId="63" applyNumberFormat="1" applyFont="1" applyFill="1" applyBorder="1" applyAlignment="1" applyProtection="1">
      <alignment horizontal="right" vertical="center"/>
      <protection/>
    </xf>
    <xf numFmtId="0" fontId="4" fillId="0" borderId="0" xfId="78" applyFont="1" applyFill="1" applyAlignment="1" quotePrefix="1">
      <alignment vertical="center"/>
      <protection/>
    </xf>
    <xf numFmtId="41" fontId="4" fillId="0" borderId="0" xfId="63" applyNumberFormat="1" applyFont="1" applyFill="1" applyBorder="1" applyAlignment="1" applyProtection="1">
      <alignment horizontal="right" vertical="center"/>
      <protection/>
    </xf>
    <xf numFmtId="0" fontId="4" fillId="0" borderId="0" xfId="76" applyFont="1" applyFill="1" applyBorder="1" applyAlignment="1" quotePrefix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27" xfId="0" applyFont="1" applyFill="1" applyBorder="1" applyAlignment="1" applyProtection="1">
      <alignment horizontal="distributed" vertical="center" wrapText="1"/>
      <protection/>
    </xf>
    <xf numFmtId="0" fontId="4" fillId="0" borderId="28" xfId="0" applyFont="1" applyFill="1" applyBorder="1" applyAlignment="1" applyProtection="1">
      <alignment horizontal="distributed" vertical="center" wrapText="1"/>
      <protection/>
    </xf>
    <xf numFmtId="0" fontId="4" fillId="0" borderId="29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 applyProtection="1">
      <alignment horizontal="distributed" vertical="center" wrapText="1"/>
      <protection/>
    </xf>
    <xf numFmtId="0" fontId="4" fillId="0" borderId="26" xfId="0" applyFont="1" applyFill="1" applyBorder="1" applyAlignment="1" applyProtection="1">
      <alignment horizontal="distributed" vertical="center" wrapText="1"/>
      <protection/>
    </xf>
    <xf numFmtId="0" fontId="4" fillId="0" borderId="31" xfId="0" applyFont="1" applyFill="1" applyBorder="1" applyAlignment="1" applyProtection="1">
      <alignment horizontal="distributed" vertical="center" wrapText="1"/>
      <protection/>
    </xf>
    <xf numFmtId="0" fontId="4" fillId="0" borderId="32" xfId="0" applyFont="1" applyFill="1" applyBorder="1" applyAlignment="1" applyProtection="1">
      <alignment horizontal="distributed" vertical="center" wrapText="1"/>
      <protection/>
    </xf>
    <xf numFmtId="41" fontId="4" fillId="0" borderId="27" xfId="63" applyNumberFormat="1" applyFont="1" applyFill="1" applyBorder="1" applyAlignment="1" applyProtection="1">
      <alignment horizontal="right" vertical="center"/>
      <protection/>
    </xf>
    <xf numFmtId="41" fontId="4" fillId="0" borderId="28" xfId="63" applyNumberFormat="1" applyFont="1" applyFill="1" applyBorder="1" applyAlignment="1" applyProtection="1">
      <alignment horizontal="right" vertical="center"/>
      <protection/>
    </xf>
    <xf numFmtId="41" fontId="4" fillId="0" borderId="30" xfId="63" applyNumberFormat="1" applyFont="1" applyFill="1" applyBorder="1" applyAlignment="1" applyProtection="1">
      <alignment horizontal="right" vertical="center"/>
      <protection/>
    </xf>
    <xf numFmtId="41" fontId="4" fillId="0" borderId="33" xfId="63" applyNumberFormat="1" applyFont="1" applyFill="1" applyBorder="1" applyAlignment="1" applyProtection="1">
      <alignment horizontal="right" vertical="center"/>
      <protection/>
    </xf>
    <xf numFmtId="41" fontId="4" fillId="0" borderId="34" xfId="63" applyNumberFormat="1" applyFont="1" applyFill="1" applyBorder="1" applyAlignment="1" applyProtection="1">
      <alignment horizontal="right" vertical="center"/>
      <protection/>
    </xf>
    <xf numFmtId="41" fontId="4" fillId="0" borderId="35" xfId="63" applyNumberFormat="1" applyFont="1" applyFill="1" applyBorder="1" applyAlignment="1" applyProtection="1">
      <alignment horizontal="right" vertical="center"/>
      <protection/>
    </xf>
    <xf numFmtId="176" fontId="4" fillId="0" borderId="36" xfId="63" applyNumberFormat="1" applyFont="1" applyFill="1" applyBorder="1" applyAlignment="1" applyProtection="1">
      <alignment horizontal="right" vertical="center"/>
      <protection/>
    </xf>
    <xf numFmtId="41" fontId="4" fillId="0" borderId="36" xfId="63" applyNumberFormat="1" applyFont="1" applyFill="1" applyBorder="1" applyAlignment="1" applyProtection="1">
      <alignment horizontal="right" vertical="center"/>
      <protection/>
    </xf>
    <xf numFmtId="41" fontId="4" fillId="0" borderId="37" xfId="63" applyNumberFormat="1" applyFont="1" applyFill="1" applyBorder="1" applyAlignment="1" applyProtection="1">
      <alignment horizontal="right" vertical="center"/>
      <protection/>
    </xf>
    <xf numFmtId="176" fontId="4" fillId="0" borderId="18" xfId="63" applyNumberFormat="1" applyFont="1" applyFill="1" applyBorder="1" applyAlignment="1" applyProtection="1">
      <alignment horizontal="right" vertical="center"/>
      <protection/>
    </xf>
    <xf numFmtId="41" fontId="4" fillId="0" borderId="38" xfId="63" applyNumberFormat="1" applyFont="1" applyFill="1" applyBorder="1" applyAlignment="1" applyProtection="1">
      <alignment horizontal="right" vertical="center"/>
      <protection/>
    </xf>
    <xf numFmtId="176" fontId="4" fillId="0" borderId="39" xfId="63" applyNumberFormat="1" applyFont="1" applyFill="1" applyBorder="1" applyAlignment="1" applyProtection="1">
      <alignment horizontal="right" vertical="center"/>
      <protection/>
    </xf>
    <xf numFmtId="41" fontId="4" fillId="0" borderId="39" xfId="63" applyNumberFormat="1" applyFont="1" applyFill="1" applyBorder="1" applyAlignment="1" applyProtection="1">
      <alignment horizontal="right" vertical="center"/>
      <protection/>
    </xf>
    <xf numFmtId="41" fontId="4" fillId="0" borderId="40" xfId="63" applyNumberFormat="1" applyFont="1" applyFill="1" applyBorder="1" applyAlignment="1" applyProtection="1">
      <alignment horizontal="right" vertical="center"/>
      <protection/>
    </xf>
    <xf numFmtId="41" fontId="4" fillId="0" borderId="41" xfId="63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vertical="center"/>
    </xf>
    <xf numFmtId="0" fontId="18" fillId="0" borderId="0" xfId="78" applyFont="1" applyFill="1" applyAlignment="1" applyProtection="1">
      <alignment horizontal="left" vertical="center"/>
      <protection/>
    </xf>
    <xf numFmtId="0" fontId="4" fillId="0" borderId="0" xfId="78" applyFont="1" applyFill="1" applyBorder="1" applyAlignment="1" applyProtection="1">
      <alignment horizontal="left" vertical="center"/>
      <protection/>
    </xf>
    <xf numFmtId="0" fontId="4" fillId="0" borderId="0" xfId="78" applyFont="1" applyFill="1" applyBorder="1" applyAlignment="1" applyProtection="1">
      <alignment vertical="center"/>
      <protection/>
    </xf>
    <xf numFmtId="0" fontId="4" fillId="0" borderId="21" xfId="78" applyFont="1" applyFill="1" applyBorder="1" applyAlignment="1">
      <alignment horizontal="center" vertical="center"/>
      <protection/>
    </xf>
    <xf numFmtId="0" fontId="4" fillId="0" borderId="34" xfId="78" applyFont="1" applyFill="1" applyBorder="1" applyAlignment="1">
      <alignment horizontal="center" vertical="center"/>
      <protection/>
    </xf>
    <xf numFmtId="0" fontId="4" fillId="0" borderId="21" xfId="78" applyFont="1" applyFill="1" applyBorder="1" applyAlignment="1">
      <alignment horizontal="distributed" vertical="center" wrapText="1"/>
      <protection/>
    </xf>
    <xf numFmtId="0" fontId="4" fillId="0" borderId="34" xfId="78" applyFont="1" applyFill="1" applyBorder="1" applyAlignment="1">
      <alignment horizontal="distributed" vertical="center" wrapText="1"/>
      <protection/>
    </xf>
    <xf numFmtId="0" fontId="4" fillId="0" borderId="22" xfId="78" applyFont="1" applyFill="1" applyBorder="1" applyAlignment="1">
      <alignment horizontal="center" vertical="center"/>
      <protection/>
    </xf>
    <xf numFmtId="0" fontId="4" fillId="0" borderId="36" xfId="78" applyFont="1" applyFill="1" applyBorder="1" applyAlignment="1" applyProtection="1">
      <alignment vertical="center"/>
      <protection/>
    </xf>
    <xf numFmtId="0" fontId="4" fillId="0" borderId="31" xfId="78" applyFont="1" applyFill="1" applyBorder="1" applyAlignment="1" applyProtection="1">
      <alignment horizontal="distributed" vertical="center"/>
      <protection/>
    </xf>
    <xf numFmtId="0" fontId="4" fillId="0" borderId="32" xfId="78" applyFont="1" applyFill="1" applyBorder="1" applyAlignment="1" applyProtection="1">
      <alignment horizontal="distributed" vertical="center"/>
      <protection/>
    </xf>
    <xf numFmtId="0" fontId="4" fillId="0" borderId="26" xfId="78" applyFont="1" applyFill="1" applyBorder="1" applyAlignment="1">
      <alignment horizontal="center" vertical="center" shrinkToFit="1"/>
      <protection/>
    </xf>
    <xf numFmtId="0" fontId="4" fillId="0" borderId="34" xfId="78" applyFont="1" applyFill="1" applyBorder="1" applyAlignment="1">
      <alignment vertical="center" shrinkToFit="1"/>
      <protection/>
    </xf>
    <xf numFmtId="0" fontId="4" fillId="0" borderId="32" xfId="78" applyFont="1" applyFill="1" applyBorder="1" applyAlignment="1">
      <alignment vertical="center" shrinkToFit="1"/>
      <protection/>
    </xf>
    <xf numFmtId="0" fontId="19" fillId="0" borderId="28" xfId="78" applyFont="1" applyFill="1" applyBorder="1" applyAlignment="1" quotePrefix="1">
      <alignment horizontal="center" vertical="center" shrinkToFit="1"/>
      <protection/>
    </xf>
    <xf numFmtId="0" fontId="4" fillId="0" borderId="39" xfId="78" applyFont="1" applyFill="1" applyBorder="1" applyAlignment="1" applyProtection="1">
      <alignment horizontal="center" vertical="center"/>
      <protection/>
    </xf>
    <xf numFmtId="0" fontId="4" fillId="0" borderId="20" xfId="78" applyFont="1" applyFill="1" applyBorder="1" applyAlignment="1" applyProtection="1">
      <alignment horizontal="right" vertical="center"/>
      <protection/>
    </xf>
    <xf numFmtId="37" fontId="4" fillId="0" borderId="33" xfId="78" applyNumberFormat="1" applyFont="1" applyFill="1" applyBorder="1" applyAlignment="1" applyProtection="1">
      <alignment vertical="center" shrinkToFit="1"/>
      <protection/>
    </xf>
    <xf numFmtId="37" fontId="4" fillId="0" borderId="34" xfId="78" applyNumberFormat="1" applyFont="1" applyFill="1" applyBorder="1" applyAlignment="1" applyProtection="1">
      <alignment horizontal="right" vertical="center" shrinkToFit="1"/>
      <protection/>
    </xf>
    <xf numFmtId="37" fontId="4" fillId="0" borderId="35" xfId="78" applyNumberFormat="1" applyFont="1" applyFill="1" applyBorder="1" applyAlignment="1" applyProtection="1">
      <alignment horizontal="right" vertical="center" shrinkToFit="1"/>
      <protection/>
    </xf>
    <xf numFmtId="37" fontId="4" fillId="0" borderId="33" xfId="78" applyNumberFormat="1" applyFont="1" applyFill="1" applyBorder="1" applyAlignment="1">
      <alignment vertical="center" shrinkToFit="1"/>
      <protection/>
    </xf>
    <xf numFmtId="38" fontId="4" fillId="0" borderId="36" xfId="63" applyFont="1" applyFill="1" applyBorder="1" applyAlignment="1">
      <alignment vertical="center" shrinkToFit="1"/>
    </xf>
    <xf numFmtId="38" fontId="4" fillId="0" borderId="42" xfId="63" applyFont="1" applyFill="1" applyBorder="1" applyAlignment="1">
      <alignment vertical="center" shrinkToFit="1"/>
    </xf>
    <xf numFmtId="177" fontId="4" fillId="0" borderId="21" xfId="78" applyNumberFormat="1" applyFont="1" applyFill="1" applyBorder="1" applyAlignment="1" applyProtection="1">
      <alignment vertical="center" shrinkToFit="1"/>
      <protection/>
    </xf>
    <xf numFmtId="177" fontId="4" fillId="0" borderId="21" xfId="78" applyNumberFormat="1" applyFont="1" applyFill="1" applyBorder="1" applyAlignment="1">
      <alignment vertical="center" shrinkToFit="1"/>
      <protection/>
    </xf>
    <xf numFmtId="0" fontId="4" fillId="0" borderId="21" xfId="78" applyFont="1" applyFill="1" applyBorder="1" applyAlignment="1">
      <alignment vertical="center" shrinkToFit="1"/>
      <protection/>
    </xf>
    <xf numFmtId="2" fontId="4" fillId="0" borderId="36" xfId="78" applyNumberFormat="1" applyFont="1" applyFill="1" applyBorder="1" applyAlignment="1">
      <alignment horizontal="right" vertical="center" shrinkToFit="1"/>
      <protection/>
    </xf>
    <xf numFmtId="0" fontId="4" fillId="0" borderId="36" xfId="78" applyFont="1" applyFill="1" applyBorder="1" applyAlignment="1" applyProtection="1">
      <alignment horizontal="right" vertical="center"/>
      <protection/>
    </xf>
    <xf numFmtId="0" fontId="4" fillId="0" borderId="17" xfId="78" applyFont="1" applyFill="1" applyBorder="1" applyAlignment="1" applyProtection="1">
      <alignment horizontal="right" vertical="center"/>
      <protection/>
    </xf>
    <xf numFmtId="37" fontId="4" fillId="0" borderId="37" xfId="78" applyNumberFormat="1" applyFont="1" applyFill="1" applyBorder="1" applyAlignment="1" applyProtection="1">
      <alignment vertical="center" shrinkToFit="1"/>
      <protection/>
    </xf>
    <xf numFmtId="37" fontId="4" fillId="0" borderId="14" xfId="78" applyNumberFormat="1" applyFont="1" applyFill="1" applyBorder="1" applyAlignment="1" applyProtection="1">
      <alignment horizontal="right" vertical="center" shrinkToFit="1"/>
      <protection/>
    </xf>
    <xf numFmtId="37" fontId="4" fillId="0" borderId="16" xfId="78" applyNumberFormat="1" applyFont="1" applyFill="1" applyBorder="1" applyAlignment="1" applyProtection="1">
      <alignment horizontal="right" vertical="center" shrinkToFit="1"/>
      <protection/>
    </xf>
    <xf numFmtId="37" fontId="4" fillId="0" borderId="37" xfId="78" applyNumberFormat="1" applyFont="1" applyFill="1" applyBorder="1" applyAlignment="1">
      <alignment vertical="center" shrinkToFit="1"/>
      <protection/>
    </xf>
    <xf numFmtId="38" fontId="4" fillId="0" borderId="18" xfId="63" applyFont="1" applyFill="1" applyBorder="1" applyAlignment="1">
      <alignment vertical="center" shrinkToFit="1"/>
    </xf>
    <xf numFmtId="38" fontId="4" fillId="0" borderId="43" xfId="63" applyFont="1" applyFill="1" applyBorder="1" applyAlignment="1">
      <alignment vertical="center" shrinkToFit="1"/>
    </xf>
    <xf numFmtId="177" fontId="4" fillId="0" borderId="0" xfId="78" applyNumberFormat="1" applyFont="1" applyFill="1" applyBorder="1" applyAlignment="1" applyProtection="1">
      <alignment vertical="center" shrinkToFit="1"/>
      <protection/>
    </xf>
    <xf numFmtId="0" fontId="4" fillId="0" borderId="14" xfId="78" applyFont="1" applyFill="1" applyBorder="1" applyAlignment="1">
      <alignment vertical="center" shrinkToFit="1"/>
      <protection/>
    </xf>
    <xf numFmtId="177" fontId="4" fillId="0" borderId="0" xfId="78" applyNumberFormat="1" applyFont="1" applyFill="1" applyBorder="1" applyAlignment="1">
      <alignment vertical="center" shrinkToFit="1"/>
      <protection/>
    </xf>
    <xf numFmtId="177" fontId="4" fillId="0" borderId="14" xfId="78" applyNumberFormat="1" applyFont="1" applyFill="1" applyBorder="1" applyAlignment="1">
      <alignment vertical="center" shrinkToFit="1"/>
      <protection/>
    </xf>
    <xf numFmtId="0" fontId="4" fillId="0" borderId="0" xfId="78" applyFont="1" applyFill="1" applyBorder="1" applyAlignment="1">
      <alignment vertical="center" shrinkToFit="1"/>
      <protection/>
    </xf>
    <xf numFmtId="2" fontId="4" fillId="0" borderId="18" xfId="78" applyNumberFormat="1" applyFont="1" applyFill="1" applyBorder="1" applyAlignment="1">
      <alignment horizontal="right" vertical="center" shrinkToFit="1"/>
      <protection/>
    </xf>
    <xf numFmtId="0" fontId="4" fillId="0" borderId="18" xfId="78" applyFont="1" applyFill="1" applyBorder="1" applyAlignment="1" applyProtection="1" quotePrefix="1">
      <alignment horizontal="right" vertical="center"/>
      <protection/>
    </xf>
    <xf numFmtId="37" fontId="4" fillId="0" borderId="14" xfId="78" applyNumberFormat="1" applyFont="1" applyFill="1" applyBorder="1" applyAlignment="1" applyProtection="1">
      <alignment vertical="center" shrinkToFit="1"/>
      <protection/>
    </xf>
    <xf numFmtId="37" fontId="4" fillId="0" borderId="16" xfId="78" applyNumberFormat="1" applyFont="1" applyFill="1" applyBorder="1" applyAlignment="1" applyProtection="1">
      <alignment vertical="center" shrinkToFit="1"/>
      <protection/>
    </xf>
    <xf numFmtId="37" fontId="4" fillId="0" borderId="14" xfId="78" applyNumberFormat="1" applyFont="1" applyFill="1" applyBorder="1" applyAlignment="1">
      <alignment vertical="center" shrinkToFit="1"/>
      <protection/>
    </xf>
    <xf numFmtId="37" fontId="4" fillId="0" borderId="16" xfId="78" applyNumberFormat="1" applyFont="1" applyFill="1" applyBorder="1" applyAlignment="1">
      <alignment vertical="center" shrinkToFit="1"/>
      <protection/>
    </xf>
    <xf numFmtId="37" fontId="4" fillId="0" borderId="18" xfId="78" applyNumberFormat="1" applyFont="1" applyFill="1" applyBorder="1" applyAlignment="1" applyProtection="1">
      <alignment vertical="center" shrinkToFit="1"/>
      <protection/>
    </xf>
    <xf numFmtId="37" fontId="4" fillId="0" borderId="43" xfId="78" applyNumberFormat="1" applyFont="1" applyFill="1" applyBorder="1" applyAlignment="1" applyProtection="1">
      <alignment vertical="center" shrinkToFit="1"/>
      <protection/>
    </xf>
    <xf numFmtId="177" fontId="4" fillId="0" borderId="14" xfId="78" applyNumberFormat="1" applyFont="1" applyFill="1" applyBorder="1" applyAlignment="1" applyProtection="1">
      <alignment vertical="center" shrinkToFit="1"/>
      <protection/>
    </xf>
    <xf numFmtId="2" fontId="4" fillId="0" borderId="0" xfId="78" applyNumberFormat="1" applyFont="1" applyFill="1" applyBorder="1" applyAlignment="1">
      <alignment vertical="center" shrinkToFit="1"/>
      <protection/>
    </xf>
    <xf numFmtId="0" fontId="4" fillId="0" borderId="44" xfId="78" applyFont="1" applyFill="1" applyBorder="1" applyAlignment="1" applyProtection="1">
      <alignment horizontal="right" vertical="center"/>
      <protection/>
    </xf>
    <xf numFmtId="37" fontId="4" fillId="0" borderId="45" xfId="78" applyNumberFormat="1" applyFont="1" applyFill="1" applyBorder="1" applyAlignment="1" applyProtection="1">
      <alignment vertical="center" shrinkToFit="1"/>
      <protection/>
    </xf>
    <xf numFmtId="37" fontId="4" fillId="0" borderId="46" xfId="78" applyNumberFormat="1" applyFont="1" applyFill="1" applyBorder="1" applyAlignment="1" applyProtection="1">
      <alignment vertical="center" shrinkToFit="1"/>
      <protection/>
    </xf>
    <xf numFmtId="37" fontId="4" fillId="0" borderId="47" xfId="78" applyNumberFormat="1" applyFont="1" applyFill="1" applyBorder="1" applyAlignment="1" applyProtection="1">
      <alignment vertical="center" shrinkToFit="1"/>
      <protection/>
    </xf>
    <xf numFmtId="37" fontId="4" fillId="0" borderId="45" xfId="78" applyNumberFormat="1" applyFont="1" applyFill="1" applyBorder="1" applyAlignment="1">
      <alignment vertical="center" shrinkToFit="1"/>
      <protection/>
    </xf>
    <xf numFmtId="37" fontId="4" fillId="0" borderId="46" xfId="78" applyNumberFormat="1" applyFont="1" applyFill="1" applyBorder="1" applyAlignment="1">
      <alignment vertical="center" shrinkToFit="1"/>
      <protection/>
    </xf>
    <xf numFmtId="37" fontId="4" fillId="0" borderId="47" xfId="78" applyNumberFormat="1" applyFont="1" applyFill="1" applyBorder="1" applyAlignment="1">
      <alignment vertical="center" shrinkToFit="1"/>
      <protection/>
    </xf>
    <xf numFmtId="37" fontId="4" fillId="0" borderId="46" xfId="78" applyNumberFormat="1" applyFont="1" applyFill="1" applyBorder="1" applyAlignment="1" applyProtection="1">
      <alignment horizontal="right" vertical="center" shrinkToFit="1"/>
      <protection/>
    </xf>
    <xf numFmtId="37" fontId="4" fillId="0" borderId="47" xfId="78" applyNumberFormat="1" applyFont="1" applyFill="1" applyBorder="1" applyAlignment="1" applyProtection="1">
      <alignment horizontal="right" vertical="center" shrinkToFit="1"/>
      <protection/>
    </xf>
    <xf numFmtId="37" fontId="4" fillId="0" borderId="48" xfId="78" applyNumberFormat="1" applyFont="1" applyFill="1" applyBorder="1" applyAlignment="1" applyProtection="1">
      <alignment vertical="center" shrinkToFit="1"/>
      <protection/>
    </xf>
    <xf numFmtId="37" fontId="4" fillId="0" borderId="49" xfId="78" applyNumberFormat="1" applyFont="1" applyFill="1" applyBorder="1" applyAlignment="1" applyProtection="1">
      <alignment vertical="center" shrinkToFit="1"/>
      <protection/>
    </xf>
    <xf numFmtId="177" fontId="4" fillId="0" borderId="50" xfId="78" applyNumberFormat="1" applyFont="1" applyFill="1" applyBorder="1" applyAlignment="1" applyProtection="1">
      <alignment vertical="center" shrinkToFit="1"/>
      <protection/>
    </xf>
    <xf numFmtId="177" fontId="4" fillId="0" borderId="46" xfId="78" applyNumberFormat="1" applyFont="1" applyFill="1" applyBorder="1" applyAlignment="1">
      <alignment vertical="center" shrinkToFit="1"/>
      <protection/>
    </xf>
    <xf numFmtId="177" fontId="4" fillId="0" borderId="50" xfId="78" applyNumberFormat="1" applyFont="1" applyFill="1" applyBorder="1" applyAlignment="1">
      <alignment vertical="center" shrinkToFit="1"/>
      <protection/>
    </xf>
    <xf numFmtId="177" fontId="4" fillId="0" borderId="46" xfId="78" applyNumberFormat="1" applyFont="1" applyFill="1" applyBorder="1" applyAlignment="1" applyProtection="1">
      <alignment vertical="center" shrinkToFit="1"/>
      <protection/>
    </xf>
    <xf numFmtId="2" fontId="4" fillId="0" borderId="50" xfId="78" applyNumberFormat="1" applyFont="1" applyFill="1" applyBorder="1" applyAlignment="1">
      <alignment vertical="center" shrinkToFit="1"/>
      <protection/>
    </xf>
    <xf numFmtId="2" fontId="4" fillId="0" borderId="48" xfId="78" applyNumberFormat="1" applyFont="1" applyFill="1" applyBorder="1" applyAlignment="1">
      <alignment horizontal="right" vertical="center" shrinkToFit="1"/>
      <protection/>
    </xf>
    <xf numFmtId="37" fontId="4" fillId="0" borderId="19" xfId="78" applyNumberFormat="1" applyFont="1" applyFill="1" applyBorder="1" applyAlignment="1" applyProtection="1">
      <alignment vertical="center" shrinkToFit="1"/>
      <protection/>
    </xf>
    <xf numFmtId="0" fontId="4" fillId="0" borderId="51" xfId="78" applyFont="1" applyFill="1" applyBorder="1" applyAlignment="1" applyProtection="1">
      <alignment horizontal="right" vertical="center"/>
      <protection/>
    </xf>
    <xf numFmtId="37" fontId="4" fillId="0" borderId="52" xfId="78" applyNumberFormat="1" applyFont="1" applyFill="1" applyBorder="1" applyAlignment="1" applyProtection="1">
      <alignment vertical="center" shrinkToFit="1"/>
      <protection/>
    </xf>
    <xf numFmtId="37" fontId="4" fillId="0" borderId="53" xfId="78" applyNumberFormat="1" applyFont="1" applyFill="1" applyBorder="1" applyAlignment="1" applyProtection="1">
      <alignment vertical="center" shrinkToFit="1"/>
      <protection/>
    </xf>
    <xf numFmtId="37" fontId="4" fillId="0" borderId="54" xfId="78" applyNumberFormat="1" applyFont="1" applyFill="1" applyBorder="1" applyAlignment="1" applyProtection="1">
      <alignment vertical="center" shrinkToFit="1"/>
      <protection/>
    </xf>
    <xf numFmtId="37" fontId="4" fillId="0" borderId="52" xfId="78" applyNumberFormat="1" applyFont="1" applyFill="1" applyBorder="1" applyAlignment="1">
      <alignment vertical="center" shrinkToFit="1"/>
      <protection/>
    </xf>
    <xf numFmtId="37" fontId="4" fillId="0" borderId="53" xfId="78" applyNumberFormat="1" applyFont="1" applyFill="1" applyBorder="1" applyAlignment="1">
      <alignment vertical="center" shrinkToFit="1"/>
      <protection/>
    </xf>
    <xf numFmtId="37" fontId="4" fillId="0" borderId="54" xfId="78" applyNumberFormat="1" applyFont="1" applyFill="1" applyBorder="1" applyAlignment="1">
      <alignment vertical="center" shrinkToFit="1"/>
      <protection/>
    </xf>
    <xf numFmtId="37" fontId="4" fillId="0" borderId="55" xfId="78" applyNumberFormat="1" applyFont="1" applyFill="1" applyBorder="1" applyAlignment="1" applyProtection="1">
      <alignment vertical="center" shrinkToFit="1"/>
      <protection/>
    </xf>
    <xf numFmtId="37" fontId="4" fillId="0" borderId="56" xfId="78" applyNumberFormat="1" applyFont="1" applyFill="1" applyBorder="1" applyAlignment="1" applyProtection="1">
      <alignment vertical="center" shrinkToFit="1"/>
      <protection/>
    </xf>
    <xf numFmtId="177" fontId="4" fillId="0" borderId="57" xfId="78" applyNumberFormat="1" applyFont="1" applyFill="1" applyBorder="1" applyAlignment="1" applyProtection="1">
      <alignment vertical="center" shrinkToFit="1"/>
      <protection/>
    </xf>
    <xf numFmtId="177" fontId="4" fillId="0" borderId="53" xfId="78" applyNumberFormat="1" applyFont="1" applyFill="1" applyBorder="1" applyAlignment="1">
      <alignment vertical="center" shrinkToFit="1"/>
      <protection/>
    </xf>
    <xf numFmtId="177" fontId="4" fillId="0" borderId="57" xfId="78" applyNumberFormat="1" applyFont="1" applyFill="1" applyBorder="1" applyAlignment="1">
      <alignment vertical="center" shrinkToFit="1"/>
      <protection/>
    </xf>
    <xf numFmtId="177" fontId="4" fillId="0" borderId="53" xfId="78" applyNumberFormat="1" applyFont="1" applyFill="1" applyBorder="1" applyAlignment="1" applyProtection="1">
      <alignment vertical="center" shrinkToFit="1"/>
      <protection/>
    </xf>
    <xf numFmtId="2" fontId="4" fillId="0" borderId="57" xfId="78" applyNumberFormat="1" applyFont="1" applyFill="1" applyBorder="1" applyAlignment="1">
      <alignment vertical="center" shrinkToFit="1"/>
      <protection/>
    </xf>
    <xf numFmtId="2" fontId="4" fillId="0" borderId="58" xfId="78" applyNumberFormat="1" applyFont="1" applyFill="1" applyBorder="1" applyAlignment="1">
      <alignment horizontal="right" vertical="center" shrinkToFit="1"/>
      <protection/>
    </xf>
    <xf numFmtId="37" fontId="4" fillId="0" borderId="59" xfId="78" applyNumberFormat="1" applyFont="1" applyFill="1" applyBorder="1" applyAlignment="1" applyProtection="1">
      <alignment vertical="center" shrinkToFit="1"/>
      <protection/>
    </xf>
    <xf numFmtId="2" fontId="4" fillId="0" borderId="48" xfId="78" applyNumberFormat="1" applyFont="1" applyFill="1" applyBorder="1" applyAlignment="1">
      <alignment vertical="center" shrinkToFit="1"/>
      <protection/>
    </xf>
    <xf numFmtId="2" fontId="4" fillId="0" borderId="18" xfId="78" applyNumberFormat="1" applyFont="1" applyFill="1" applyBorder="1" applyAlignment="1">
      <alignment vertical="center" shrinkToFit="1"/>
      <protection/>
    </xf>
    <xf numFmtId="2" fontId="4" fillId="0" borderId="58" xfId="78" applyNumberFormat="1" applyFont="1" applyFill="1" applyBorder="1" applyAlignment="1">
      <alignment vertical="center" shrinkToFit="1"/>
      <protection/>
    </xf>
    <xf numFmtId="0" fontId="4" fillId="0" borderId="18" xfId="78" applyFont="1" applyFill="1" applyBorder="1" applyAlignment="1" applyProtection="1">
      <alignment horizontal="right" vertical="center"/>
      <protection/>
    </xf>
    <xf numFmtId="0" fontId="4" fillId="0" borderId="37" xfId="78" applyFont="1" applyFill="1" applyBorder="1" applyAlignment="1" applyProtection="1">
      <alignment vertical="center" shrinkToFit="1"/>
      <protection/>
    </xf>
    <xf numFmtId="0" fontId="4" fillId="0" borderId="14" xfId="78" applyFont="1" applyFill="1" applyBorder="1" applyAlignment="1" applyProtection="1">
      <alignment vertical="center" shrinkToFit="1"/>
      <protection/>
    </xf>
    <xf numFmtId="0" fontId="4" fillId="0" borderId="16" xfId="78" applyFont="1" applyFill="1" applyBorder="1" applyAlignment="1" applyProtection="1">
      <alignment vertical="center" shrinkToFit="1"/>
      <protection/>
    </xf>
    <xf numFmtId="0" fontId="4" fillId="0" borderId="17" xfId="78" applyFont="1" applyFill="1" applyBorder="1" applyAlignment="1" applyProtection="1" quotePrefix="1">
      <alignment horizontal="right" vertical="center"/>
      <protection/>
    </xf>
    <xf numFmtId="0" fontId="4" fillId="0" borderId="51" xfId="78" applyFont="1" applyFill="1" applyBorder="1" applyAlignment="1" applyProtection="1" quotePrefix="1">
      <alignment horizontal="right" vertical="center"/>
      <protection/>
    </xf>
    <xf numFmtId="0" fontId="4" fillId="0" borderId="52" xfId="78" applyFont="1" applyFill="1" applyBorder="1" applyAlignment="1" applyProtection="1">
      <alignment vertical="center" shrinkToFit="1"/>
      <protection/>
    </xf>
    <xf numFmtId="0" fontId="4" fillId="0" borderId="53" xfId="78" applyFont="1" applyFill="1" applyBorder="1" applyAlignment="1" applyProtection="1">
      <alignment vertical="center" shrinkToFit="1"/>
      <protection/>
    </xf>
    <xf numFmtId="0" fontId="4" fillId="0" borderId="54" xfId="78" applyFont="1" applyFill="1" applyBorder="1" applyAlignment="1" applyProtection="1">
      <alignment vertical="center" shrinkToFit="1"/>
      <protection/>
    </xf>
    <xf numFmtId="38" fontId="4" fillId="0" borderId="0" xfId="63" applyFont="1" applyFill="1" applyAlignment="1">
      <alignment vertical="center" shrinkToFit="1"/>
    </xf>
    <xf numFmtId="38" fontId="4" fillId="0" borderId="0" xfId="63" applyFont="1" applyFill="1" applyBorder="1" applyAlignment="1">
      <alignment vertical="center" shrinkToFit="1"/>
    </xf>
    <xf numFmtId="38" fontId="4" fillId="0" borderId="23" xfId="63" applyFont="1" applyFill="1" applyBorder="1" applyAlignment="1">
      <alignment horizontal="center" vertical="center" shrinkToFit="1"/>
    </xf>
    <xf numFmtId="38" fontId="4" fillId="0" borderId="60" xfId="63" applyFont="1" applyFill="1" applyBorder="1" applyAlignment="1">
      <alignment horizontal="center" vertical="center" shrinkToFit="1"/>
    </xf>
    <xf numFmtId="0" fontId="4" fillId="0" borderId="48" xfId="78" applyFont="1" applyFill="1" applyBorder="1" applyAlignment="1" applyProtection="1">
      <alignment horizontal="right" vertical="center"/>
      <protection/>
    </xf>
    <xf numFmtId="0" fontId="4" fillId="0" borderId="58" xfId="7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1" fontId="4" fillId="0" borderId="20" xfId="63" applyNumberFormat="1" applyFont="1" applyFill="1" applyBorder="1" applyAlignment="1" applyProtection="1">
      <alignment horizontal="right" vertical="center"/>
      <protection/>
    </xf>
    <xf numFmtId="0" fontId="4" fillId="0" borderId="20" xfId="78" applyFont="1" applyFill="1" applyBorder="1" applyAlignment="1" applyProtection="1">
      <alignment horizontal="center" vertical="center"/>
      <protection/>
    </xf>
    <xf numFmtId="0" fontId="4" fillId="0" borderId="23" xfId="78" applyFont="1" applyFill="1" applyBorder="1" applyAlignment="1" applyProtection="1">
      <alignment horizontal="center" vertical="center"/>
      <protection/>
    </xf>
    <xf numFmtId="0" fontId="2" fillId="0" borderId="0" xfId="78" applyFont="1" applyFill="1" applyBorder="1" applyAlignment="1" applyProtection="1">
      <alignment horizontal="left" vertical="center"/>
      <protection/>
    </xf>
    <xf numFmtId="0" fontId="4" fillId="0" borderId="0" xfId="78" applyFont="1" applyFill="1" applyBorder="1" applyAlignment="1" applyProtection="1">
      <alignment vertical="center"/>
      <protection locked="0"/>
    </xf>
    <xf numFmtId="0" fontId="4" fillId="0" borderId="0" xfId="78" applyFont="1" applyFill="1" applyBorder="1" applyAlignment="1" quotePrefix="1">
      <alignment horizontal="right" vertical="center"/>
      <protection/>
    </xf>
    <xf numFmtId="0" fontId="15" fillId="0" borderId="0" xfId="78" applyFont="1" applyFill="1" applyAlignment="1">
      <alignment vertical="center"/>
      <protection/>
    </xf>
    <xf numFmtId="0" fontId="15" fillId="0" borderId="0" xfId="78" applyFont="1" applyFill="1" applyBorder="1" applyAlignment="1">
      <alignment vertical="center"/>
      <protection/>
    </xf>
    <xf numFmtId="0" fontId="4" fillId="0" borderId="24" xfId="78" applyFont="1" applyFill="1" applyBorder="1" applyAlignment="1">
      <alignment vertical="center"/>
      <protection/>
    </xf>
    <xf numFmtId="0" fontId="4" fillId="0" borderId="22" xfId="78" applyFont="1" applyFill="1" applyBorder="1" applyAlignment="1" applyProtection="1">
      <alignment horizontal="center" vertical="center"/>
      <protection/>
    </xf>
    <xf numFmtId="0" fontId="4" fillId="0" borderId="20" xfId="78" applyFont="1" applyFill="1" applyBorder="1" applyAlignment="1" applyProtection="1">
      <alignment horizontal="distributed" vertical="center"/>
      <protection/>
    </xf>
    <xf numFmtId="0" fontId="4" fillId="0" borderId="36" xfId="78" applyFont="1" applyFill="1" applyBorder="1" applyAlignment="1" applyProtection="1">
      <alignment horizontal="distributed" vertical="center"/>
      <protection/>
    </xf>
    <xf numFmtId="0" fontId="15" fillId="0" borderId="17" xfId="78" applyFont="1" applyFill="1" applyBorder="1" applyAlignment="1">
      <alignment vertical="center"/>
      <protection/>
    </xf>
    <xf numFmtId="0" fontId="4" fillId="0" borderId="25" xfId="78" applyFont="1" applyFill="1" applyBorder="1" applyAlignment="1" applyProtection="1">
      <alignment horizontal="center" vertical="center"/>
      <protection/>
    </xf>
    <xf numFmtId="0" fontId="4" fillId="0" borderId="39" xfId="78" applyFont="1" applyFill="1" applyBorder="1" applyAlignment="1" applyProtection="1" quotePrefix="1">
      <alignment horizontal="distributed" vertical="center"/>
      <protection/>
    </xf>
    <xf numFmtId="0" fontId="4" fillId="0" borderId="31" xfId="78" applyFont="1" applyFill="1" applyBorder="1" applyAlignment="1">
      <alignment horizontal="distributed" vertical="center"/>
      <protection/>
    </xf>
    <xf numFmtId="0" fontId="4" fillId="0" borderId="32" xfId="78" applyFont="1" applyFill="1" applyBorder="1" applyAlignment="1">
      <alignment horizontal="distributed" vertical="center"/>
      <protection/>
    </xf>
    <xf numFmtId="0" fontId="4" fillId="0" borderId="17" xfId="78" applyFont="1" applyFill="1" applyBorder="1" applyAlignment="1" applyProtection="1">
      <alignment horizontal="center" vertical="center"/>
      <protection/>
    </xf>
    <xf numFmtId="0" fontId="4" fillId="0" borderId="19" xfId="78" applyFont="1" applyFill="1" applyBorder="1" applyAlignment="1" applyProtection="1">
      <alignment horizontal="center" vertical="center"/>
      <protection/>
    </xf>
    <xf numFmtId="180" fontId="4" fillId="0" borderId="61" xfId="63" applyNumberFormat="1" applyFont="1" applyFill="1" applyBorder="1" applyAlignment="1" applyProtection="1">
      <alignment horizontal="right" vertical="center"/>
      <protection/>
    </xf>
    <xf numFmtId="180" fontId="4" fillId="0" borderId="60" xfId="63" applyNumberFormat="1" applyFont="1" applyFill="1" applyBorder="1" applyAlignment="1" applyProtection="1">
      <alignment horizontal="right" vertical="center"/>
      <protection/>
    </xf>
    <xf numFmtId="180" fontId="4" fillId="0" borderId="21" xfId="63" applyNumberFormat="1" applyFont="1" applyFill="1" applyBorder="1" applyAlignment="1" applyProtection="1">
      <alignment horizontal="right" vertical="center"/>
      <protection/>
    </xf>
    <xf numFmtId="180" fontId="4" fillId="0" borderId="36" xfId="63" applyNumberFormat="1" applyFont="1" applyFill="1" applyBorder="1" applyAlignment="1" applyProtection="1">
      <alignment horizontal="right" vertical="center"/>
      <protection/>
    </xf>
    <xf numFmtId="180" fontId="4" fillId="0" borderId="33" xfId="63" applyNumberFormat="1" applyFont="1" applyFill="1" applyBorder="1" applyAlignment="1" applyProtection="1">
      <alignment horizontal="right" vertical="center"/>
      <protection/>
    </xf>
    <xf numFmtId="180" fontId="4" fillId="0" borderId="34" xfId="63" applyNumberFormat="1" applyFont="1" applyFill="1" applyBorder="1" applyAlignment="1" applyProtection="1">
      <alignment horizontal="right" vertical="center"/>
      <protection/>
    </xf>
    <xf numFmtId="180" fontId="4" fillId="0" borderId="35" xfId="63" applyNumberFormat="1" applyFont="1" applyFill="1" applyBorder="1" applyAlignment="1" applyProtection="1">
      <alignment horizontal="right" vertical="center"/>
      <protection/>
    </xf>
    <xf numFmtId="180" fontId="4" fillId="0" borderId="62" xfId="63" applyNumberFormat="1" applyFont="1" applyFill="1" applyBorder="1" applyAlignment="1" applyProtection="1">
      <alignment horizontal="right" vertical="center"/>
      <protection/>
    </xf>
    <xf numFmtId="181" fontId="4" fillId="0" borderId="60" xfId="63" applyNumberFormat="1" applyFont="1" applyFill="1" applyBorder="1" applyAlignment="1" applyProtection="1">
      <alignment horizontal="right" vertical="center"/>
      <protection/>
    </xf>
    <xf numFmtId="41" fontId="4" fillId="0" borderId="63" xfId="63" applyNumberFormat="1" applyFont="1" applyFill="1" applyBorder="1" applyAlignment="1" applyProtection="1">
      <alignment horizontal="right" vertical="center"/>
      <protection/>
    </xf>
    <xf numFmtId="0" fontId="4" fillId="0" borderId="19" xfId="78" applyFont="1" applyFill="1" applyBorder="1" applyAlignment="1" applyProtection="1">
      <alignment horizontal="distributed" vertical="center"/>
      <protection/>
    </xf>
    <xf numFmtId="180" fontId="4" fillId="0" borderId="20" xfId="63" applyNumberFormat="1" applyFont="1" applyFill="1" applyBorder="1" applyAlignment="1" applyProtection="1">
      <alignment horizontal="right" vertical="center"/>
      <protection/>
    </xf>
    <xf numFmtId="180" fontId="4" fillId="0" borderId="22" xfId="63" applyNumberFormat="1" applyFont="1" applyFill="1" applyBorder="1" applyAlignment="1" applyProtection="1">
      <alignment horizontal="right" vertical="center"/>
      <protection/>
    </xf>
    <xf numFmtId="181" fontId="4" fillId="0" borderId="36" xfId="63" applyNumberFormat="1" applyFont="1" applyFill="1" applyBorder="1" applyAlignment="1" applyProtection="1">
      <alignment horizontal="right" vertical="center"/>
      <protection/>
    </xf>
    <xf numFmtId="180" fontId="4" fillId="0" borderId="17" xfId="63" applyNumberFormat="1" applyFont="1" applyFill="1" applyBorder="1" applyAlignment="1" applyProtection="1">
      <alignment horizontal="right" vertical="center"/>
      <protection/>
    </xf>
    <xf numFmtId="180" fontId="4" fillId="0" borderId="18" xfId="63" applyNumberFormat="1" applyFont="1" applyFill="1" applyBorder="1" applyAlignment="1" applyProtection="1">
      <alignment horizontal="right" vertical="center"/>
      <protection/>
    </xf>
    <xf numFmtId="180" fontId="4" fillId="0" borderId="0" xfId="63" applyNumberFormat="1" applyFont="1" applyFill="1" applyBorder="1" applyAlignment="1" applyProtection="1">
      <alignment horizontal="right" vertical="center"/>
      <protection/>
    </xf>
    <xf numFmtId="180" fontId="4" fillId="0" borderId="37" xfId="63" applyNumberFormat="1" applyFont="1" applyFill="1" applyBorder="1" applyAlignment="1" applyProtection="1">
      <alignment horizontal="right" vertical="center"/>
      <protection/>
    </xf>
    <xf numFmtId="180" fontId="4" fillId="0" borderId="14" xfId="63" applyNumberFormat="1" applyFont="1" applyFill="1" applyBorder="1" applyAlignment="1" applyProtection="1">
      <alignment horizontal="right" vertical="center"/>
      <protection/>
    </xf>
    <xf numFmtId="180" fontId="4" fillId="0" borderId="16" xfId="63" applyNumberFormat="1" applyFont="1" applyFill="1" applyBorder="1" applyAlignment="1" applyProtection="1">
      <alignment horizontal="right" vertical="center"/>
      <protection/>
    </xf>
    <xf numFmtId="180" fontId="4" fillId="0" borderId="19" xfId="63" applyNumberFormat="1" applyFont="1" applyFill="1" applyBorder="1" applyAlignment="1" applyProtection="1">
      <alignment horizontal="right" vertical="center"/>
      <protection/>
    </xf>
    <xf numFmtId="181" fontId="4" fillId="0" borderId="18" xfId="63" applyNumberFormat="1" applyFont="1" applyFill="1" applyBorder="1" applyAlignment="1" applyProtection="1">
      <alignment horizontal="right" vertical="center"/>
      <protection/>
    </xf>
    <xf numFmtId="41" fontId="4" fillId="0" borderId="64" xfId="63" applyNumberFormat="1" applyFont="1" applyFill="1" applyBorder="1" applyAlignment="1" applyProtection="1">
      <alignment horizontal="right" vertical="center"/>
      <protection/>
    </xf>
    <xf numFmtId="180" fontId="4" fillId="0" borderId="23" xfId="63" applyNumberFormat="1" applyFont="1" applyFill="1" applyBorder="1" applyAlignment="1" applyProtection="1">
      <alignment horizontal="right" vertical="center"/>
      <protection/>
    </xf>
    <xf numFmtId="180" fontId="4" fillId="0" borderId="39" xfId="63" applyNumberFormat="1" applyFont="1" applyFill="1" applyBorder="1" applyAlignment="1" applyProtection="1">
      <alignment horizontal="right" vertical="center"/>
      <protection/>
    </xf>
    <xf numFmtId="180" fontId="4" fillId="0" borderId="24" xfId="63" applyNumberFormat="1" applyFont="1" applyFill="1" applyBorder="1" applyAlignment="1" applyProtection="1">
      <alignment horizontal="right" vertical="center"/>
      <protection/>
    </xf>
    <xf numFmtId="180" fontId="4" fillId="0" borderId="27" xfId="63" applyNumberFormat="1" applyFont="1" applyFill="1" applyBorder="1" applyAlignment="1" applyProtection="1">
      <alignment horizontal="right" vertical="center"/>
      <protection/>
    </xf>
    <xf numFmtId="180" fontId="4" fillId="0" borderId="28" xfId="63" applyNumberFormat="1" applyFont="1" applyFill="1" applyBorder="1" applyAlignment="1" applyProtection="1">
      <alignment horizontal="right" vertical="center"/>
      <protection/>
    </xf>
    <xf numFmtId="180" fontId="4" fillId="0" borderId="30" xfId="63" applyNumberFormat="1" applyFont="1" applyFill="1" applyBorder="1" applyAlignment="1" applyProtection="1">
      <alignment horizontal="right" vertical="center"/>
      <protection/>
    </xf>
    <xf numFmtId="180" fontId="4" fillId="0" borderId="25" xfId="63" applyNumberFormat="1" applyFont="1" applyFill="1" applyBorder="1" applyAlignment="1" applyProtection="1">
      <alignment horizontal="right" vertical="center"/>
      <protection/>
    </xf>
    <xf numFmtId="181" fontId="4" fillId="0" borderId="39" xfId="63" applyNumberFormat="1" applyFont="1" applyFill="1" applyBorder="1" applyAlignment="1" applyProtection="1">
      <alignment horizontal="right" vertical="center"/>
      <protection/>
    </xf>
    <xf numFmtId="0" fontId="4" fillId="0" borderId="17" xfId="78" applyFont="1" applyFill="1" applyBorder="1" applyAlignment="1">
      <alignment vertical="center"/>
      <protection/>
    </xf>
    <xf numFmtId="0" fontId="4" fillId="0" borderId="0" xfId="78" applyFont="1" applyFill="1" applyBorder="1" applyAlignment="1" applyProtection="1">
      <alignment horizontal="distributed" vertical="center"/>
      <protection/>
    </xf>
    <xf numFmtId="0" fontId="4" fillId="0" borderId="23" xfId="78" applyFont="1" applyFill="1" applyBorder="1" applyAlignment="1">
      <alignment vertical="center"/>
      <protection/>
    </xf>
    <xf numFmtId="0" fontId="4" fillId="0" borderId="25" xfId="78" applyFont="1" applyFill="1" applyBorder="1" applyAlignment="1" applyProtection="1">
      <alignment horizontal="distributed" vertical="center"/>
      <protection/>
    </xf>
    <xf numFmtId="0" fontId="4" fillId="0" borderId="17" xfId="78" applyFont="1" applyFill="1" applyBorder="1" applyAlignment="1">
      <alignment horizontal="distributed" vertical="center"/>
      <protection/>
    </xf>
    <xf numFmtId="0" fontId="4" fillId="0" borderId="23" xfId="78" applyFont="1" applyFill="1" applyBorder="1" applyAlignment="1">
      <alignment horizontal="distributed" vertical="center"/>
      <protection/>
    </xf>
    <xf numFmtId="0" fontId="4" fillId="0" borderId="0" xfId="78" applyFont="1" applyFill="1" applyBorder="1" applyAlignment="1">
      <alignment horizontal="distributed" vertical="center"/>
      <protection/>
    </xf>
    <xf numFmtId="38" fontId="4" fillId="0" borderId="0" xfId="63" applyFont="1" applyFill="1" applyBorder="1" applyAlignment="1" applyProtection="1">
      <alignment horizontal="right" vertical="center"/>
      <protection/>
    </xf>
    <xf numFmtId="0" fontId="0" fillId="0" borderId="0" xfId="78" applyFont="1" applyFill="1" applyBorder="1" applyAlignment="1" applyProtection="1">
      <alignment horizontal="left" vertical="center"/>
      <protection/>
    </xf>
    <xf numFmtId="41" fontId="4" fillId="0" borderId="24" xfId="63" applyNumberFormat="1" applyFont="1" applyFill="1" applyBorder="1" applyAlignment="1" applyProtection="1">
      <alignment horizontal="right" vertical="center"/>
      <protection/>
    </xf>
    <xf numFmtId="41" fontId="4" fillId="0" borderId="65" xfId="63" applyNumberFormat="1" applyFont="1" applyFill="1" applyBorder="1" applyAlignment="1" applyProtection="1">
      <alignment horizontal="right" vertical="center"/>
      <protection/>
    </xf>
    <xf numFmtId="41" fontId="4" fillId="0" borderId="66" xfId="63" applyNumberFormat="1" applyFont="1" applyFill="1" applyBorder="1" applyAlignment="1" applyProtection="1">
      <alignment horizontal="right" vertical="center"/>
      <protection/>
    </xf>
    <xf numFmtId="0" fontId="4" fillId="0" borderId="19" xfId="78" applyFont="1" applyFill="1" applyBorder="1" applyAlignment="1">
      <alignment vertical="center"/>
      <protection/>
    </xf>
    <xf numFmtId="41" fontId="4" fillId="0" borderId="67" xfId="63" applyNumberFormat="1" applyFont="1" applyFill="1" applyBorder="1" applyAlignment="1" applyProtection="1">
      <alignment horizontal="right" vertical="center"/>
      <protection/>
    </xf>
    <xf numFmtId="38" fontId="4" fillId="0" borderId="0" xfId="63" applyFont="1" applyFill="1" applyBorder="1" applyAlignment="1">
      <alignment vertical="center"/>
    </xf>
    <xf numFmtId="0" fontId="25" fillId="0" borderId="0" xfId="79" applyFont="1" applyFill="1" applyAlignment="1">
      <alignment vertical="center"/>
      <protection/>
    </xf>
    <xf numFmtId="0" fontId="26" fillId="0" borderId="0" xfId="79" applyFont="1" applyFill="1" applyAlignment="1">
      <alignment vertical="center"/>
      <protection/>
    </xf>
    <xf numFmtId="0" fontId="26" fillId="0" borderId="0" xfId="79" applyFont="1" applyFill="1" applyAlignment="1">
      <alignment horizontal="centerContinuous" vertical="center"/>
      <protection/>
    </xf>
    <xf numFmtId="38" fontId="26" fillId="0" borderId="0" xfId="79" applyNumberFormat="1" applyFont="1" applyFill="1" applyAlignment="1">
      <alignment horizontal="centerContinuous" vertical="center"/>
      <protection/>
    </xf>
    <xf numFmtId="0" fontId="26" fillId="0" borderId="0" xfId="79" applyFont="1" applyFill="1" applyAlignment="1">
      <alignment horizontal="center" vertical="center"/>
      <protection/>
    </xf>
    <xf numFmtId="38" fontId="26" fillId="0" borderId="0" xfId="79" applyNumberFormat="1" applyFont="1" applyFill="1" applyAlignment="1">
      <alignment horizontal="center" vertical="center"/>
      <protection/>
    </xf>
    <xf numFmtId="38" fontId="26" fillId="0" borderId="0" xfId="63" applyFont="1" applyFill="1" applyAlignment="1">
      <alignment vertical="center"/>
    </xf>
    <xf numFmtId="0" fontId="26" fillId="0" borderId="17" xfId="79" applyFont="1" applyFill="1" applyBorder="1" applyAlignment="1">
      <alignment vertical="center"/>
      <protection/>
    </xf>
    <xf numFmtId="0" fontId="26" fillId="0" borderId="23" xfId="79" applyFont="1" applyFill="1" applyBorder="1" applyAlignment="1">
      <alignment vertical="center"/>
      <protection/>
    </xf>
    <xf numFmtId="0" fontId="26" fillId="0" borderId="0" xfId="79" applyFont="1" applyFill="1" applyAlignment="1">
      <alignment horizontal="left" vertical="center"/>
      <protection/>
    </xf>
    <xf numFmtId="38" fontId="26" fillId="0" borderId="0" xfId="63" applyFont="1" applyFill="1" applyBorder="1" applyAlignment="1">
      <alignment vertical="center"/>
    </xf>
    <xf numFmtId="38" fontId="26" fillId="0" borderId="0" xfId="63" applyFont="1" applyFill="1" applyBorder="1" applyAlignment="1">
      <alignment horizontal="left" vertical="center"/>
    </xf>
    <xf numFmtId="0" fontId="26" fillId="0" borderId="0" xfId="79" applyFont="1" applyFill="1" applyBorder="1" applyAlignment="1" quotePrefix="1">
      <alignment horizontal="right" vertical="center"/>
      <protection/>
    </xf>
    <xf numFmtId="0" fontId="26" fillId="0" borderId="0" xfId="79" applyFont="1" applyFill="1" applyBorder="1" applyAlignment="1">
      <alignment vertical="center"/>
      <protection/>
    </xf>
    <xf numFmtId="0" fontId="4" fillId="0" borderId="23" xfId="78" applyFont="1" applyFill="1" applyBorder="1" applyAlignment="1" applyProtection="1">
      <alignment horizontal="distributed" vertical="center"/>
      <protection/>
    </xf>
    <xf numFmtId="1" fontId="4" fillId="0" borderId="0" xfId="78" applyNumberFormat="1" applyFont="1" applyFill="1" applyBorder="1" applyAlignment="1">
      <alignment vertical="center"/>
      <protection/>
    </xf>
    <xf numFmtId="176" fontId="4" fillId="0" borderId="27" xfId="63" applyNumberFormat="1" applyFont="1" applyFill="1" applyBorder="1" applyAlignment="1">
      <alignment vertical="center" shrinkToFit="1"/>
    </xf>
    <xf numFmtId="176" fontId="4" fillId="0" borderId="28" xfId="63" applyNumberFormat="1" applyFont="1" applyFill="1" applyBorder="1" applyAlignment="1">
      <alignment vertical="center" shrinkToFit="1"/>
    </xf>
    <xf numFmtId="176" fontId="4" fillId="0" borderId="30" xfId="63" applyNumberFormat="1" applyFont="1" applyFill="1" applyBorder="1" applyAlignment="1">
      <alignment vertical="center" shrinkToFit="1"/>
    </xf>
    <xf numFmtId="38" fontId="15" fillId="0" borderId="0" xfId="63" applyFont="1" applyFill="1" applyBorder="1" applyAlignment="1">
      <alignment vertical="center"/>
    </xf>
    <xf numFmtId="0" fontId="27" fillId="0" borderId="0" xfId="79" applyFont="1" applyFill="1" applyAlignment="1">
      <alignment vertical="center"/>
      <protection/>
    </xf>
    <xf numFmtId="38" fontId="27" fillId="0" borderId="0" xfId="79" applyNumberFormat="1" applyFont="1" applyFill="1" applyAlignment="1">
      <alignment vertical="center"/>
      <protection/>
    </xf>
    <xf numFmtId="0" fontId="27" fillId="0" borderId="0" xfId="79" applyFont="1" applyFill="1" applyAlignment="1">
      <alignment horizontal="left" vertical="center"/>
      <protection/>
    </xf>
    <xf numFmtId="0" fontId="4" fillId="0" borderId="44" xfId="78" applyFont="1" applyFill="1" applyBorder="1" applyAlignment="1" applyProtection="1" quotePrefix="1">
      <alignment horizontal="right" vertical="center"/>
      <protection/>
    </xf>
    <xf numFmtId="176" fontId="4" fillId="0" borderId="45" xfId="63" applyNumberFormat="1" applyFont="1" applyFill="1" applyBorder="1" applyAlignment="1">
      <alignment vertical="center" shrinkToFit="1"/>
    </xf>
    <xf numFmtId="176" fontId="4" fillId="0" borderId="46" xfId="63" applyNumberFormat="1" applyFont="1" applyFill="1" applyBorder="1" applyAlignment="1">
      <alignment vertical="center" shrinkToFit="1"/>
    </xf>
    <xf numFmtId="176" fontId="4" fillId="0" borderId="47" xfId="63" applyNumberFormat="1" applyFont="1" applyFill="1" applyBorder="1" applyAlignment="1">
      <alignment vertical="center" shrinkToFit="1"/>
    </xf>
    <xf numFmtId="0" fontId="4" fillId="0" borderId="45" xfId="78" applyFont="1" applyFill="1" applyBorder="1" applyAlignment="1" applyProtection="1">
      <alignment vertical="center" shrinkToFit="1"/>
      <protection/>
    </xf>
    <xf numFmtId="0" fontId="4" fillId="0" borderId="46" xfId="78" applyFont="1" applyFill="1" applyBorder="1" applyAlignment="1" applyProtection="1">
      <alignment vertical="center" shrinkToFit="1"/>
      <protection/>
    </xf>
    <xf numFmtId="0" fontId="4" fillId="0" borderId="47" xfId="78" applyFont="1" applyFill="1" applyBorder="1" applyAlignment="1" applyProtection="1">
      <alignment vertical="center" shrinkToFit="1"/>
      <protection/>
    </xf>
    <xf numFmtId="0" fontId="4" fillId="0" borderId="48" xfId="78" applyFont="1" applyFill="1" applyBorder="1" applyAlignment="1" applyProtection="1" quotePrefix="1">
      <alignment horizontal="right" vertical="center"/>
      <protection/>
    </xf>
    <xf numFmtId="41" fontId="4" fillId="0" borderId="23" xfId="63" applyNumberFormat="1" applyFont="1" applyFill="1" applyBorder="1" applyAlignment="1" applyProtection="1">
      <alignment horizontal="right" vertical="center"/>
      <protection/>
    </xf>
    <xf numFmtId="41" fontId="28" fillId="0" borderId="68" xfId="63" applyNumberFormat="1" applyFont="1" applyFill="1" applyBorder="1" applyAlignment="1" applyProtection="1">
      <alignment horizontal="right" vertical="center"/>
      <protection/>
    </xf>
    <xf numFmtId="41" fontId="28" fillId="0" borderId="64" xfId="63" applyNumberFormat="1" applyFont="1" applyFill="1" applyBorder="1" applyAlignment="1" applyProtection="1">
      <alignment horizontal="right" vertical="center"/>
      <protection/>
    </xf>
    <xf numFmtId="41" fontId="28" fillId="0" borderId="65" xfId="63" applyNumberFormat="1" applyFont="1" applyFill="1" applyBorder="1" applyAlignment="1" applyProtection="1">
      <alignment horizontal="right" vertical="center"/>
      <protection/>
    </xf>
    <xf numFmtId="41" fontId="28" fillId="0" borderId="66" xfId="63" applyNumberFormat="1" applyFont="1" applyFill="1" applyBorder="1" applyAlignment="1" applyProtection="1">
      <alignment horizontal="right" vertical="center"/>
      <protection/>
    </xf>
    <xf numFmtId="0" fontId="4" fillId="21" borderId="0" xfId="78" applyFont="1" applyFill="1" applyBorder="1" applyAlignment="1" quotePrefix="1">
      <alignment horizontal="right" vertical="center"/>
      <protection/>
    </xf>
    <xf numFmtId="38" fontId="26" fillId="0" borderId="24" xfId="63" applyFont="1" applyFill="1" applyBorder="1" applyAlignment="1">
      <alignment vertical="center"/>
    </xf>
    <xf numFmtId="176" fontId="4" fillId="0" borderId="37" xfId="63" applyNumberFormat="1" applyFont="1" applyFill="1" applyBorder="1" applyAlignment="1">
      <alignment vertical="center" shrinkToFit="1"/>
    </xf>
    <xf numFmtId="176" fontId="4" fillId="0" borderId="14" xfId="63" applyNumberFormat="1" applyFont="1" applyFill="1" applyBorder="1" applyAlignment="1">
      <alignment vertical="center" shrinkToFit="1"/>
    </xf>
    <xf numFmtId="176" fontId="4" fillId="0" borderId="16" xfId="63" applyNumberFormat="1" applyFont="1" applyFill="1" applyBorder="1" applyAlignment="1">
      <alignment vertical="center" shrinkToFit="1"/>
    </xf>
    <xf numFmtId="0" fontId="4" fillId="0" borderId="20" xfId="0" applyFont="1" applyFill="1" applyBorder="1" applyAlignment="1" applyProtection="1">
      <alignment horizontal="left" vertical="center"/>
      <protection/>
    </xf>
    <xf numFmtId="38" fontId="26" fillId="0" borderId="21" xfId="63" applyFont="1" applyFill="1" applyBorder="1" applyAlignment="1">
      <alignment vertical="center"/>
    </xf>
    <xf numFmtId="0" fontId="26" fillId="0" borderId="21" xfId="79" applyFont="1" applyFill="1" applyBorder="1" applyAlignment="1">
      <alignment vertical="center"/>
      <protection/>
    </xf>
    <xf numFmtId="38" fontId="4" fillId="0" borderId="21" xfId="63" applyFont="1" applyFill="1" applyBorder="1" applyAlignment="1">
      <alignment vertical="center"/>
    </xf>
    <xf numFmtId="38" fontId="4" fillId="0" borderId="24" xfId="63" applyFont="1" applyFill="1" applyBorder="1" applyAlignment="1">
      <alignment vertical="center"/>
    </xf>
    <xf numFmtId="0" fontId="19" fillId="0" borderId="0" xfId="77" applyFont="1" applyFill="1" applyBorder="1" applyAlignment="1" applyProtection="1">
      <alignment horizontal="distributed" vertical="center"/>
      <protection/>
    </xf>
    <xf numFmtId="0" fontId="19" fillId="0" borderId="24" xfId="77" applyFont="1" applyFill="1" applyBorder="1" applyAlignment="1" applyProtection="1">
      <alignment horizontal="distributed" vertical="center"/>
      <protection/>
    </xf>
    <xf numFmtId="37" fontId="19" fillId="0" borderId="0" xfId="77" applyNumberFormat="1" applyFont="1" applyFill="1" applyBorder="1" applyAlignment="1" applyProtection="1" quotePrefix="1">
      <alignment vertical="center"/>
      <protection/>
    </xf>
    <xf numFmtId="41" fontId="30" fillId="0" borderId="0" xfId="76" applyNumberFormat="1" applyFont="1" applyFill="1" applyAlignment="1">
      <alignment horizontal="left"/>
      <protection/>
    </xf>
    <xf numFmtId="41" fontId="19" fillId="0" borderId="0" xfId="77" applyNumberFormat="1" applyFont="1" applyFill="1" applyBorder="1" applyAlignment="1" applyProtection="1" quotePrefix="1">
      <alignment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187" fontId="4" fillId="0" borderId="0" xfId="78" applyNumberFormat="1" applyFont="1" applyFill="1" applyBorder="1" applyAlignment="1">
      <alignment vertical="center" shrinkToFit="1"/>
      <protection/>
    </xf>
    <xf numFmtId="41" fontId="15" fillId="0" borderId="17" xfId="78" applyNumberFormat="1" applyFont="1" applyFill="1" applyBorder="1" applyAlignment="1">
      <alignment vertical="center"/>
      <protection/>
    </xf>
    <xf numFmtId="0" fontId="2" fillId="0" borderId="0" xfId="81" applyFont="1" applyFill="1" applyAlignment="1">
      <alignment vertical="center"/>
      <protection/>
    </xf>
    <xf numFmtId="0" fontId="19" fillId="0" borderId="0" xfId="81" applyFont="1" applyFill="1" applyAlignment="1">
      <alignment horizontal="centerContinuous" vertical="center" shrinkToFit="1"/>
      <protection/>
    </xf>
    <xf numFmtId="0" fontId="19" fillId="0" borderId="0" xfId="81" applyFont="1" applyFill="1" applyAlignment="1">
      <alignment horizontal="centerContinuous" vertical="center"/>
      <protection/>
    </xf>
    <xf numFmtId="0" fontId="19" fillId="0" borderId="0" xfId="81" applyFont="1" applyFill="1" applyAlignment="1" quotePrefix="1">
      <alignment/>
      <protection/>
    </xf>
    <xf numFmtId="0" fontId="19" fillId="0" borderId="0" xfId="81" applyFont="1" applyFill="1" applyAlignment="1">
      <alignment vertical="center"/>
      <protection/>
    </xf>
    <xf numFmtId="0" fontId="21" fillId="0" borderId="0" xfId="81" applyFont="1" applyFill="1" applyAlignment="1">
      <alignment vertical="center"/>
      <protection/>
    </xf>
    <xf numFmtId="0" fontId="19" fillId="0" borderId="24" xfId="81" applyFont="1" applyFill="1" applyBorder="1" applyAlignment="1" quotePrefix="1">
      <alignment/>
      <protection/>
    </xf>
    <xf numFmtId="0" fontId="19" fillId="0" borderId="69" xfId="81" applyFont="1" applyFill="1" applyBorder="1" applyAlignment="1">
      <alignment horizontal="distributed" vertical="center"/>
      <protection/>
    </xf>
    <xf numFmtId="0" fontId="19" fillId="0" borderId="70" xfId="81" applyFont="1" applyFill="1" applyBorder="1" applyAlignment="1">
      <alignment horizontal="distributed" vertical="center"/>
      <protection/>
    </xf>
    <xf numFmtId="0" fontId="19" fillId="0" borderId="71" xfId="81" applyFont="1" applyFill="1" applyBorder="1" applyAlignment="1">
      <alignment horizontal="distributed" vertical="center"/>
      <protection/>
    </xf>
    <xf numFmtId="0" fontId="19" fillId="0" borderId="36" xfId="81" applyFont="1" applyFill="1" applyBorder="1" applyAlignment="1">
      <alignment horizontal="center" vertical="center" shrinkToFit="1"/>
      <protection/>
    </xf>
    <xf numFmtId="0" fontId="19" fillId="0" borderId="7" xfId="81" applyFont="1" applyFill="1" applyBorder="1" applyAlignment="1">
      <alignment vertical="center"/>
      <protection/>
    </xf>
    <xf numFmtId="0" fontId="19" fillId="0" borderId="18" xfId="81" applyFont="1" applyFill="1" applyBorder="1" applyAlignment="1">
      <alignment vertical="center"/>
      <protection/>
    </xf>
    <xf numFmtId="0" fontId="19" fillId="0" borderId="17" xfId="81" applyFont="1" applyFill="1" applyBorder="1" applyAlignment="1">
      <alignment vertical="center" shrinkToFit="1"/>
      <protection/>
    </xf>
    <xf numFmtId="0" fontId="19" fillId="0" borderId="72" xfId="81" applyFont="1" applyFill="1" applyBorder="1" applyAlignment="1">
      <alignment vertical="center" shrinkToFit="1"/>
      <protection/>
    </xf>
    <xf numFmtId="0" fontId="19" fillId="0" borderId="73" xfId="81" applyFont="1" applyFill="1" applyBorder="1" applyAlignment="1">
      <alignment vertical="center" shrinkToFit="1"/>
      <protection/>
    </xf>
    <xf numFmtId="0" fontId="19" fillId="0" borderId="74" xfId="81" applyFont="1" applyFill="1" applyBorder="1" applyAlignment="1">
      <alignment vertical="center"/>
      <protection/>
    </xf>
    <xf numFmtId="0" fontId="19" fillId="0" borderId="75" xfId="81" applyFont="1" applyFill="1" applyBorder="1" applyAlignment="1">
      <alignment vertical="center" shrinkToFit="1"/>
      <protection/>
    </xf>
    <xf numFmtId="0" fontId="19" fillId="0" borderId="76" xfId="81" applyFont="1" applyFill="1" applyBorder="1" applyAlignment="1">
      <alignment vertical="center"/>
      <protection/>
    </xf>
    <xf numFmtId="0" fontId="19" fillId="0" borderId="0" xfId="81" applyFont="1" applyFill="1" applyAlignment="1">
      <alignment vertical="center" shrinkToFit="1"/>
      <protection/>
    </xf>
    <xf numFmtId="0" fontId="19" fillId="0" borderId="0" xfId="81" applyFont="1" applyFill="1" applyAlignment="1" quotePrefix="1">
      <alignment vertical="center"/>
      <protection/>
    </xf>
    <xf numFmtId="0" fontId="4" fillId="0" borderId="20" xfId="0" applyFont="1" applyFill="1" applyBorder="1" applyAlignment="1">
      <alignment horizontal="distributed" vertical="center"/>
    </xf>
    <xf numFmtId="38" fontId="26" fillId="0" borderId="0" xfId="79" applyNumberFormat="1" applyFont="1" applyFill="1" applyAlignment="1">
      <alignment vertical="center"/>
      <protection/>
    </xf>
    <xf numFmtId="37" fontId="4" fillId="0" borderId="27" xfId="78" applyNumberFormat="1" applyFont="1" applyFill="1" applyBorder="1" applyAlignment="1" applyProtection="1">
      <alignment vertical="center" shrinkToFit="1"/>
      <protection/>
    </xf>
    <xf numFmtId="38" fontId="4" fillId="0" borderId="27" xfId="63" applyFont="1" applyFill="1" applyBorder="1" applyAlignment="1" applyProtection="1">
      <alignment vertical="center" shrinkToFit="1"/>
      <protection/>
    </xf>
    <xf numFmtId="0" fontId="4" fillId="0" borderId="27" xfId="78" applyFont="1" applyFill="1" applyBorder="1" applyAlignment="1" applyProtection="1">
      <alignment vertical="center" shrinkToFit="1"/>
      <protection/>
    </xf>
    <xf numFmtId="0" fontId="4" fillId="0" borderId="39" xfId="78" applyFont="1" applyFill="1" applyBorder="1" applyAlignment="1" applyProtection="1" quotePrefix="1">
      <alignment horizontal="right" vertical="center"/>
      <protection/>
    </xf>
    <xf numFmtId="3" fontId="4" fillId="0" borderId="0" xfId="0" applyNumberFormat="1" applyFont="1" applyFill="1" applyBorder="1" applyAlignment="1">
      <alignment/>
    </xf>
    <xf numFmtId="0" fontId="4" fillId="0" borderId="22" xfId="0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19" fillId="0" borderId="19" xfId="77" applyFont="1" applyFill="1" applyBorder="1" applyAlignment="1" applyProtection="1">
      <alignment horizontal="distributed" vertical="center"/>
      <protection/>
    </xf>
    <xf numFmtId="0" fontId="31" fillId="0" borderId="0" xfId="79" applyFont="1" applyFill="1" applyAlignment="1">
      <alignment horizontal="left" vertical="center"/>
      <protection/>
    </xf>
    <xf numFmtId="0" fontId="19" fillId="0" borderId="25" xfId="77" applyFont="1" applyFill="1" applyBorder="1" applyAlignment="1" applyProtection="1">
      <alignment horizontal="distributed" vertical="center"/>
      <protection/>
    </xf>
    <xf numFmtId="41" fontId="0" fillId="0" borderId="38" xfId="75" applyNumberFormat="1" applyFill="1" applyBorder="1" applyAlignment="1">
      <alignment horizontal="right" vertical="center"/>
      <protection/>
    </xf>
    <xf numFmtId="41" fontId="0" fillId="0" borderId="14" xfId="75" applyNumberFormat="1" applyFill="1" applyBorder="1" applyAlignment="1">
      <alignment horizontal="right" vertical="center"/>
      <protection/>
    </xf>
    <xf numFmtId="41" fontId="0" fillId="0" borderId="16" xfId="75" applyNumberFormat="1" applyFill="1" applyBorder="1" applyAlignment="1">
      <alignment horizontal="right" vertical="center"/>
      <protection/>
    </xf>
    <xf numFmtId="41" fontId="0" fillId="0" borderId="16" xfId="75" applyNumberFormat="1" applyFont="1" applyFill="1" applyBorder="1" applyAlignment="1">
      <alignment horizontal="right" vertical="center"/>
      <protection/>
    </xf>
    <xf numFmtId="41" fontId="0" fillId="0" borderId="77" xfId="75" applyNumberFormat="1" applyFill="1" applyBorder="1" applyAlignment="1">
      <alignment horizontal="right" vertical="center"/>
      <protection/>
    </xf>
    <xf numFmtId="41" fontId="0" fillId="0" borderId="28" xfId="75" applyNumberFormat="1" applyFill="1" applyBorder="1" applyAlignment="1">
      <alignment horizontal="right" vertical="center"/>
      <protection/>
    </xf>
    <xf numFmtId="41" fontId="0" fillId="0" borderId="30" xfId="75" applyNumberFormat="1" applyFill="1" applyBorder="1" applyAlignment="1">
      <alignment horizontal="right" vertical="center"/>
      <protection/>
    </xf>
    <xf numFmtId="38" fontId="4" fillId="0" borderId="36" xfId="63" applyFont="1" applyFill="1" applyBorder="1" applyAlignment="1">
      <alignment vertical="center"/>
    </xf>
    <xf numFmtId="0" fontId="31" fillId="0" borderId="0" xfId="79" applyFont="1" applyFill="1" applyAlignment="1">
      <alignment vertical="center"/>
      <protection/>
    </xf>
    <xf numFmtId="0" fontId="29" fillId="0" borderId="0" xfId="79" applyFont="1" applyFill="1" applyAlignment="1">
      <alignment horizontal="left" vertical="center"/>
      <protection/>
    </xf>
    <xf numFmtId="38" fontId="26" fillId="0" borderId="0" xfId="63" applyFont="1" applyFill="1" applyBorder="1" applyAlignment="1">
      <alignment horizontal="distributed" vertical="center"/>
    </xf>
    <xf numFmtId="0" fontId="19" fillId="0" borderId="24" xfId="81" applyFont="1" applyFill="1" applyBorder="1" applyAlignment="1" quotePrefix="1">
      <alignment horizontal="right"/>
      <protection/>
    </xf>
    <xf numFmtId="41" fontId="19" fillId="0" borderId="78" xfId="81" applyNumberFormat="1" applyFont="1" applyFill="1" applyBorder="1" applyAlignment="1">
      <alignment horizontal="right" vertical="center"/>
      <protection/>
    </xf>
    <xf numFmtId="41" fontId="19" fillId="0" borderId="79" xfId="81" applyNumberFormat="1" applyFont="1" applyFill="1" applyBorder="1" applyAlignment="1">
      <alignment horizontal="right" vertical="center"/>
      <protection/>
    </xf>
    <xf numFmtId="41" fontId="19" fillId="0" borderId="72" xfId="81" applyNumberFormat="1" applyFont="1" applyFill="1" applyBorder="1" applyAlignment="1">
      <alignment horizontal="right" vertical="center"/>
      <protection/>
    </xf>
    <xf numFmtId="41" fontId="19" fillId="0" borderId="69" xfId="81" applyNumberFormat="1" applyFont="1" applyFill="1" applyBorder="1" applyAlignment="1">
      <alignment horizontal="right" vertical="center"/>
      <protection/>
    </xf>
    <xf numFmtId="41" fontId="19" fillId="0" borderId="70" xfId="81" applyNumberFormat="1" applyFont="1" applyFill="1" applyBorder="1" applyAlignment="1">
      <alignment horizontal="right" vertical="center"/>
      <protection/>
    </xf>
    <xf numFmtId="41" fontId="19" fillId="0" borderId="71" xfId="81" applyNumberFormat="1" applyFont="1" applyFill="1" applyBorder="1" applyAlignment="1">
      <alignment horizontal="right" vertical="center"/>
      <protection/>
    </xf>
    <xf numFmtId="41" fontId="19" fillId="0" borderId="75" xfId="81" applyNumberFormat="1" applyFont="1" applyFill="1" applyBorder="1" applyAlignment="1">
      <alignment horizontal="right" vertical="center"/>
      <protection/>
    </xf>
    <xf numFmtId="41" fontId="19" fillId="0" borderId="80" xfId="81" applyNumberFormat="1" applyFont="1" applyFill="1" applyBorder="1" applyAlignment="1">
      <alignment horizontal="right" vertical="center"/>
      <protection/>
    </xf>
    <xf numFmtId="41" fontId="19" fillId="0" borderId="81" xfId="81" applyNumberFormat="1" applyFont="1" applyFill="1" applyBorder="1" applyAlignment="1">
      <alignment horizontal="right" vertical="center"/>
      <protection/>
    </xf>
    <xf numFmtId="38" fontId="4" fillId="0" borderId="0" xfId="63" applyFont="1" applyFill="1" applyAlignment="1">
      <alignment vertical="center"/>
    </xf>
    <xf numFmtId="38" fontId="4" fillId="0" borderId="18" xfId="63" applyFont="1" applyFill="1" applyBorder="1" applyAlignment="1">
      <alignment vertical="center"/>
    </xf>
    <xf numFmtId="38" fontId="4" fillId="0" borderId="39" xfId="63" applyFont="1" applyFill="1" applyBorder="1" applyAlignment="1">
      <alignment vertical="center"/>
    </xf>
    <xf numFmtId="38" fontId="4" fillId="0" borderId="19" xfId="63" applyFont="1" applyFill="1" applyBorder="1" applyAlignment="1">
      <alignment horizontal="distributed" vertical="center"/>
    </xf>
    <xf numFmtId="38" fontId="4" fillId="0" borderId="25" xfId="63" applyFont="1" applyFill="1" applyBorder="1" applyAlignment="1">
      <alignment horizontal="distributed" vertical="center"/>
    </xf>
    <xf numFmtId="0" fontId="4" fillId="0" borderId="0" xfId="79" applyFont="1" applyFill="1" applyAlignment="1">
      <alignment vertical="center"/>
      <protection/>
    </xf>
    <xf numFmtId="38" fontId="4" fillId="0" borderId="24" xfId="63" applyFont="1" applyFill="1" applyBorder="1" applyAlignment="1">
      <alignment horizontal="left" vertical="center"/>
    </xf>
    <xf numFmtId="38" fontId="4" fillId="0" borderId="20" xfId="63" applyFont="1" applyFill="1" applyBorder="1" applyAlignment="1">
      <alignment horizontal="left" vertical="center"/>
    </xf>
    <xf numFmtId="38" fontId="4" fillId="0" borderId="22" xfId="63" applyFont="1" applyFill="1" applyBorder="1" applyAlignment="1">
      <alignment horizontal="left" vertical="center"/>
    </xf>
    <xf numFmtId="0" fontId="4" fillId="0" borderId="17" xfId="79" applyFont="1" applyFill="1" applyBorder="1" applyAlignment="1">
      <alignment vertical="center"/>
      <protection/>
    </xf>
    <xf numFmtId="38" fontId="4" fillId="0" borderId="19" xfId="63" applyFont="1" applyFill="1" applyBorder="1" applyAlignment="1">
      <alignment vertical="center"/>
    </xf>
    <xf numFmtId="0" fontId="4" fillId="0" borderId="23" xfId="79" applyFont="1" applyFill="1" applyBorder="1" applyAlignment="1">
      <alignment vertical="center"/>
      <protection/>
    </xf>
    <xf numFmtId="38" fontId="4" fillId="0" borderId="25" xfId="63" applyFont="1" applyFill="1" applyBorder="1" applyAlignment="1">
      <alignment vertical="center"/>
    </xf>
    <xf numFmtId="37" fontId="4" fillId="0" borderId="28" xfId="78" applyNumberFormat="1" applyFont="1" applyFill="1" applyBorder="1" applyAlignment="1" applyProtection="1">
      <alignment vertical="center" shrinkToFit="1"/>
      <protection/>
    </xf>
    <xf numFmtId="37" fontId="4" fillId="0" borderId="30" xfId="78" applyNumberFormat="1" applyFont="1" applyFill="1" applyBorder="1" applyAlignment="1" applyProtection="1">
      <alignment vertical="center" shrinkToFit="1"/>
      <protection/>
    </xf>
    <xf numFmtId="0" fontId="4" fillId="0" borderId="28" xfId="78" applyFont="1" applyFill="1" applyBorder="1" applyAlignment="1" applyProtection="1">
      <alignment vertical="center" shrinkToFit="1"/>
      <protection/>
    </xf>
    <xf numFmtId="0" fontId="4" fillId="0" borderId="30" xfId="78" applyFont="1" applyFill="1" applyBorder="1" applyAlignment="1" applyProtection="1">
      <alignment vertical="center" shrinkToFit="1"/>
      <protection/>
    </xf>
    <xf numFmtId="37" fontId="4" fillId="0" borderId="25" xfId="78" applyNumberFormat="1" applyFont="1" applyFill="1" applyBorder="1" applyAlignment="1" applyProtection="1">
      <alignment vertical="center" shrinkToFit="1"/>
      <protection/>
    </xf>
    <xf numFmtId="37" fontId="4" fillId="0" borderId="82" xfId="78" applyNumberFormat="1" applyFont="1" applyFill="1" applyBorder="1" applyAlignment="1" applyProtection="1">
      <alignment vertical="center" shrinkToFit="1"/>
      <protection/>
    </xf>
    <xf numFmtId="177" fontId="4" fillId="0" borderId="24" xfId="78" applyNumberFormat="1" applyFont="1" applyFill="1" applyBorder="1" applyAlignment="1" applyProtection="1">
      <alignment vertical="center" shrinkToFit="1"/>
      <protection/>
    </xf>
    <xf numFmtId="177" fontId="4" fillId="0" borderId="28" xfId="78" applyNumberFormat="1" applyFont="1" applyFill="1" applyBorder="1" applyAlignment="1">
      <alignment vertical="center" shrinkToFit="1"/>
      <protection/>
    </xf>
    <xf numFmtId="187" fontId="4" fillId="0" borderId="24" xfId="78" applyNumberFormat="1" applyFont="1" applyFill="1" applyBorder="1" applyAlignment="1">
      <alignment vertical="center" shrinkToFit="1"/>
      <protection/>
    </xf>
    <xf numFmtId="177" fontId="4" fillId="0" borderId="24" xfId="78" applyNumberFormat="1" applyFont="1" applyFill="1" applyBorder="1" applyAlignment="1">
      <alignment vertical="center" shrinkToFit="1"/>
      <protection/>
    </xf>
    <xf numFmtId="177" fontId="4" fillId="0" borderId="28" xfId="78" applyNumberFormat="1" applyFont="1" applyFill="1" applyBorder="1" applyAlignment="1" applyProtection="1">
      <alignment vertical="center" shrinkToFit="1"/>
      <protection/>
    </xf>
    <xf numFmtId="2" fontId="4" fillId="0" borderId="24" xfId="78" applyNumberFormat="1" applyFont="1" applyFill="1" applyBorder="1" applyAlignment="1">
      <alignment vertical="center" shrinkToFit="1"/>
      <protection/>
    </xf>
    <xf numFmtId="2" fontId="4" fillId="0" borderId="39" xfId="78" applyNumberFormat="1" applyFont="1" applyFill="1" applyBorder="1" applyAlignment="1">
      <alignment vertical="center" shrinkToFit="1"/>
      <protection/>
    </xf>
    <xf numFmtId="38" fontId="4" fillId="0" borderId="28" xfId="63" applyFont="1" applyFill="1" applyBorder="1" applyAlignment="1" applyProtection="1">
      <alignment vertical="center" shrinkToFit="1"/>
      <protection/>
    </xf>
    <xf numFmtId="38" fontId="4" fillId="0" borderId="30" xfId="63" applyFont="1" applyFill="1" applyBorder="1" applyAlignment="1" applyProtection="1">
      <alignment vertical="center" shrinkToFit="1"/>
      <protection/>
    </xf>
    <xf numFmtId="38" fontId="4" fillId="0" borderId="28" xfId="63" applyFont="1" applyFill="1" applyBorder="1" applyAlignment="1">
      <alignment vertical="center" shrinkToFit="1"/>
    </xf>
    <xf numFmtId="38" fontId="4" fillId="0" borderId="30" xfId="63" applyFont="1" applyFill="1" applyBorder="1" applyAlignment="1">
      <alignment vertical="center" shrinkToFit="1"/>
    </xf>
    <xf numFmtId="38" fontId="4" fillId="0" borderId="25" xfId="63" applyFont="1" applyFill="1" applyBorder="1" applyAlignment="1">
      <alignment vertical="center" shrinkToFit="1"/>
    </xf>
    <xf numFmtId="38" fontId="4" fillId="0" borderId="82" xfId="63" applyFont="1" applyFill="1" applyBorder="1" applyAlignment="1">
      <alignment vertical="center" shrinkToFit="1"/>
    </xf>
    <xf numFmtId="41" fontId="4" fillId="0" borderId="29" xfId="63" applyNumberFormat="1" applyFont="1" applyFill="1" applyBorder="1" applyAlignment="1" applyProtection="1">
      <alignment horizontal="right" vertical="center"/>
      <protection/>
    </xf>
    <xf numFmtId="176" fontId="4" fillId="0" borderId="60" xfId="63" applyNumberFormat="1" applyFont="1" applyFill="1" applyBorder="1" applyAlignment="1" applyProtection="1">
      <alignment horizontal="right" vertical="center"/>
      <protection/>
    </xf>
    <xf numFmtId="41" fontId="4" fillId="0" borderId="60" xfId="63" applyNumberFormat="1" applyFont="1" applyFill="1" applyBorder="1" applyAlignment="1" applyProtection="1">
      <alignment horizontal="right" vertical="center"/>
      <protection/>
    </xf>
    <xf numFmtId="41" fontId="4" fillId="0" borderId="77" xfId="63" applyNumberFormat="1" applyFont="1" applyFill="1" applyBorder="1" applyAlignment="1" applyProtection="1">
      <alignment horizontal="right" vertical="center"/>
      <protection/>
    </xf>
    <xf numFmtId="41" fontId="4" fillId="0" borderId="19" xfId="63" applyNumberFormat="1" applyFont="1" applyFill="1" applyBorder="1" applyAlignment="1" applyProtection="1">
      <alignment horizontal="right" vertical="center"/>
      <protection/>
    </xf>
    <xf numFmtId="41" fontId="4" fillId="0" borderId="14" xfId="63" applyNumberFormat="1" applyFont="1" applyFill="1" applyBorder="1" applyAlignment="1" applyProtection="1">
      <alignment horizontal="center" vertical="center"/>
      <protection/>
    </xf>
    <xf numFmtId="41" fontId="4" fillId="0" borderId="0" xfId="63" applyNumberFormat="1" applyFont="1" applyFill="1" applyBorder="1" applyAlignment="1" applyProtection="1">
      <alignment horizontal="center" vertical="center"/>
      <protection/>
    </xf>
    <xf numFmtId="41" fontId="4" fillId="0" borderId="25" xfId="63" applyNumberFormat="1" applyFont="1" applyFill="1" applyBorder="1" applyAlignment="1" applyProtection="1">
      <alignment horizontal="right" vertical="center"/>
      <protection/>
    </xf>
    <xf numFmtId="41" fontId="0" fillId="0" borderId="0" xfId="75" applyNumberFormat="1" applyFill="1">
      <alignment vertical="center"/>
      <protection/>
    </xf>
    <xf numFmtId="41" fontId="0" fillId="0" borderId="0" xfId="75" applyNumberFormat="1" applyFill="1" applyAlignment="1">
      <alignment horizontal="center" vertical="center"/>
      <protection/>
    </xf>
    <xf numFmtId="41" fontId="0" fillId="0" borderId="0" xfId="63" applyNumberFormat="1" applyFont="1" applyFill="1" applyAlignment="1">
      <alignment vertical="center"/>
    </xf>
    <xf numFmtId="41" fontId="0" fillId="0" borderId="0" xfId="75" applyNumberFormat="1" applyFont="1" applyFill="1" applyAlignment="1">
      <alignment horizontal="right" vertical="center"/>
      <protection/>
    </xf>
    <xf numFmtId="41" fontId="5" fillId="0" borderId="60" xfId="75" applyNumberFormat="1" applyFont="1" applyFill="1" applyBorder="1" applyAlignment="1">
      <alignment horizontal="center" vertical="center" wrapText="1"/>
      <protection/>
    </xf>
    <xf numFmtId="41" fontId="5" fillId="0" borderId="61" xfId="75" applyNumberFormat="1" applyFont="1" applyFill="1" applyBorder="1" applyAlignment="1">
      <alignment horizontal="center" vertical="center"/>
      <protection/>
    </xf>
    <xf numFmtId="41" fontId="5" fillId="0" borderId="2" xfId="75" applyNumberFormat="1" applyFont="1" applyFill="1" applyBorder="1" applyAlignment="1">
      <alignment horizontal="center" vertical="center"/>
      <protection/>
    </xf>
    <xf numFmtId="41" fontId="5" fillId="0" borderId="60" xfId="63" applyNumberFormat="1" applyFont="1" applyFill="1" applyBorder="1" applyAlignment="1">
      <alignment horizontal="center" vertical="center"/>
    </xf>
    <xf numFmtId="41" fontId="5" fillId="0" borderId="83" xfId="75" applyNumberFormat="1" applyFont="1" applyFill="1" applyBorder="1" applyAlignment="1">
      <alignment horizontal="center" vertical="center"/>
      <protection/>
    </xf>
    <xf numFmtId="41" fontId="5" fillId="0" borderId="31" xfId="75" applyNumberFormat="1" applyFont="1" applyFill="1" applyBorder="1" applyAlignment="1">
      <alignment horizontal="center" vertical="center"/>
      <protection/>
    </xf>
    <xf numFmtId="41" fontId="5" fillId="0" borderId="32" xfId="75" applyNumberFormat="1" applyFont="1" applyFill="1" applyBorder="1" applyAlignment="1">
      <alignment horizontal="center" vertical="center"/>
      <protection/>
    </xf>
    <xf numFmtId="41" fontId="0" fillId="0" borderId="0" xfId="75" applyNumberFormat="1" applyFill="1" applyAlignment="1">
      <alignment vertical="center"/>
      <protection/>
    </xf>
    <xf numFmtId="41" fontId="0" fillId="0" borderId="20" xfId="75" applyNumberFormat="1" applyFill="1" applyBorder="1" applyAlignment="1">
      <alignment horizontal="center" vertical="center"/>
      <protection/>
    </xf>
    <xf numFmtId="41" fontId="0" fillId="0" borderId="20" xfId="75" applyNumberFormat="1" applyFill="1" applyBorder="1">
      <alignment vertical="center"/>
      <protection/>
    </xf>
    <xf numFmtId="41" fontId="0" fillId="0" borderId="22" xfId="75" applyNumberFormat="1" applyFill="1" applyBorder="1" applyAlignment="1">
      <alignment horizontal="center" vertical="center"/>
      <protection/>
    </xf>
    <xf numFmtId="41" fontId="0" fillId="0" borderId="36" xfId="63" applyNumberFormat="1" applyFont="1" applyFill="1" applyBorder="1" applyAlignment="1">
      <alignment horizontal="right" vertical="center"/>
    </xf>
    <xf numFmtId="41" fontId="0" fillId="0" borderId="40" xfId="75" applyNumberFormat="1" applyFill="1" applyBorder="1" applyAlignment="1">
      <alignment horizontal="right" vertical="center"/>
      <protection/>
    </xf>
    <xf numFmtId="41" fontId="0" fillId="0" borderId="34" xfId="75" applyNumberFormat="1" applyFill="1" applyBorder="1" applyAlignment="1">
      <alignment horizontal="right" vertical="center"/>
      <protection/>
    </xf>
    <xf numFmtId="41" fontId="0" fillId="0" borderId="35" xfId="75" applyNumberFormat="1" applyFill="1" applyBorder="1" applyAlignment="1">
      <alignment horizontal="right" vertical="center"/>
      <protection/>
    </xf>
    <xf numFmtId="41" fontId="0" fillId="0" borderId="36" xfId="75" applyNumberFormat="1" applyFill="1" applyBorder="1" applyAlignment="1">
      <alignment horizontal="center" vertical="center"/>
      <protection/>
    </xf>
    <xf numFmtId="41" fontId="0" fillId="0" borderId="17" xfId="75" applyNumberFormat="1" applyFill="1" applyBorder="1" applyAlignment="1">
      <alignment horizontal="center" vertical="center"/>
      <protection/>
    </xf>
    <xf numFmtId="41" fontId="0" fillId="0" borderId="17" xfId="75" applyNumberFormat="1" applyFill="1" applyBorder="1">
      <alignment vertical="center"/>
      <protection/>
    </xf>
    <xf numFmtId="41" fontId="0" fillId="0" borderId="19" xfId="75" applyNumberFormat="1" applyFill="1" applyBorder="1" applyAlignment="1">
      <alignment horizontal="center" vertical="center"/>
      <protection/>
    </xf>
    <xf numFmtId="41" fontId="0" fillId="0" borderId="18" xfId="63" applyNumberFormat="1" applyFont="1" applyFill="1" applyBorder="1" applyAlignment="1">
      <alignment horizontal="right" vertical="center"/>
    </xf>
    <xf numFmtId="41" fontId="0" fillId="0" borderId="18" xfId="75" applyNumberFormat="1" applyFill="1" applyBorder="1" applyAlignment="1">
      <alignment horizontal="center" vertical="center"/>
      <protection/>
    </xf>
    <xf numFmtId="41" fontId="0" fillId="0" borderId="17" xfId="75" applyNumberFormat="1" applyFont="1" applyFill="1" applyBorder="1">
      <alignment vertical="center"/>
      <protection/>
    </xf>
    <xf numFmtId="41" fontId="0" fillId="0" borderId="38" xfId="75" applyNumberFormat="1" applyFont="1" applyFill="1" applyBorder="1" applyAlignment="1">
      <alignment horizontal="right" vertical="center"/>
      <protection/>
    </xf>
    <xf numFmtId="41" fontId="0" fillId="0" borderId="14" xfId="75" applyNumberFormat="1" applyFont="1" applyFill="1" applyBorder="1" applyAlignment="1">
      <alignment horizontal="right" vertical="center"/>
      <protection/>
    </xf>
    <xf numFmtId="41" fontId="0" fillId="0" borderId="23" xfId="75" applyNumberFormat="1" applyFill="1" applyBorder="1" applyAlignment="1">
      <alignment horizontal="center" vertical="center"/>
      <protection/>
    </xf>
    <xf numFmtId="41" fontId="0" fillId="0" borderId="23" xfId="75" applyNumberFormat="1" applyFill="1" applyBorder="1">
      <alignment vertical="center"/>
      <protection/>
    </xf>
    <xf numFmtId="41" fontId="0" fillId="0" borderId="25" xfId="75" applyNumberFormat="1" applyFill="1" applyBorder="1" applyAlignment="1">
      <alignment horizontal="center" vertical="center"/>
      <protection/>
    </xf>
    <xf numFmtId="41" fontId="0" fillId="0" borderId="39" xfId="63" applyNumberFormat="1" applyFont="1" applyFill="1" applyBorder="1" applyAlignment="1">
      <alignment horizontal="right" vertical="center"/>
    </xf>
    <xf numFmtId="41" fontId="0" fillId="0" borderId="39" xfId="75" applyNumberFormat="1" applyFill="1" applyBorder="1" applyAlignment="1">
      <alignment horizontal="center" vertical="center"/>
      <protection/>
    </xf>
    <xf numFmtId="41" fontId="0" fillId="0" borderId="24" xfId="75" applyNumberFormat="1" applyFill="1" applyBorder="1" applyAlignment="1">
      <alignment horizontal="left" vertical="center"/>
      <protection/>
    </xf>
    <xf numFmtId="41" fontId="0" fillId="0" borderId="24" xfId="75" applyNumberFormat="1" applyFill="1" applyBorder="1">
      <alignment vertical="center"/>
      <protection/>
    </xf>
    <xf numFmtId="41" fontId="0" fillId="0" borderId="24" xfId="75" applyNumberFormat="1" applyFill="1" applyBorder="1" applyAlignment="1">
      <alignment horizontal="center" vertical="center"/>
      <protection/>
    </xf>
    <xf numFmtId="41" fontId="0" fillId="0" borderId="24" xfId="63" applyNumberFormat="1" applyFont="1" applyFill="1" applyBorder="1" applyAlignment="1">
      <alignment horizontal="right" vertical="center"/>
    </xf>
    <xf numFmtId="41" fontId="0" fillId="0" borderId="24" xfId="75" applyNumberFormat="1" applyFill="1" applyBorder="1" applyAlignment="1">
      <alignment horizontal="right" vertical="center"/>
      <protection/>
    </xf>
    <xf numFmtId="41" fontId="5" fillId="0" borderId="0" xfId="75" applyNumberFormat="1" applyFont="1" applyFill="1" applyAlignment="1">
      <alignment horizontal="center" vertical="center"/>
      <protection/>
    </xf>
    <xf numFmtId="41" fontId="0" fillId="0" borderId="18" xfId="75" applyNumberFormat="1" applyFill="1" applyBorder="1" applyAlignment="1">
      <alignment horizontal="right" vertical="center"/>
      <protection/>
    </xf>
    <xf numFmtId="41" fontId="0" fillId="0" borderId="21" xfId="75" applyNumberFormat="1" applyFill="1" applyBorder="1" applyAlignment="1">
      <alignment horizontal="center" vertical="center"/>
      <protection/>
    </xf>
    <xf numFmtId="41" fontId="0" fillId="0" borderId="21" xfId="75" applyNumberFormat="1" applyFill="1" applyBorder="1">
      <alignment vertical="center"/>
      <protection/>
    </xf>
    <xf numFmtId="41" fontId="0" fillId="0" borderId="21" xfId="63" applyNumberFormat="1" applyFont="1" applyFill="1" applyBorder="1" applyAlignment="1">
      <alignment horizontal="right" vertical="center"/>
    </xf>
    <xf numFmtId="41" fontId="0" fillId="0" borderId="21" xfId="75" applyNumberFormat="1" applyFill="1" applyBorder="1" applyAlignment="1">
      <alignment horizontal="right" vertical="center"/>
      <protection/>
    </xf>
    <xf numFmtId="41" fontId="0" fillId="0" borderId="0" xfId="75" applyNumberFormat="1" applyFill="1" applyBorder="1" applyAlignment="1">
      <alignment horizontal="center" vertical="center"/>
      <protection/>
    </xf>
    <xf numFmtId="41" fontId="0" fillId="0" borderId="0" xfId="75" applyNumberFormat="1" applyFill="1" applyBorder="1">
      <alignment vertical="center"/>
      <protection/>
    </xf>
    <xf numFmtId="41" fontId="0" fillId="0" borderId="0" xfId="63" applyNumberFormat="1" applyFont="1" applyFill="1" applyBorder="1" applyAlignment="1">
      <alignment horizontal="right" vertical="center"/>
    </xf>
    <xf numFmtId="41" fontId="0" fillId="0" borderId="0" xfId="75" applyNumberFormat="1" applyFill="1" applyBorder="1" applyAlignment="1">
      <alignment horizontal="right" vertical="center"/>
      <protection/>
    </xf>
    <xf numFmtId="41" fontId="0" fillId="0" borderId="0" xfId="75" applyNumberFormat="1" applyFont="1" applyFill="1" applyAlignment="1">
      <alignment horizontal="right" vertical="center"/>
      <protection/>
    </xf>
    <xf numFmtId="0" fontId="0" fillId="0" borderId="24" xfId="75" applyFill="1" applyBorder="1" applyAlignment="1">
      <alignment horizontal="left" vertical="center"/>
      <protection/>
    </xf>
    <xf numFmtId="0" fontId="0" fillId="0" borderId="24" xfId="75" applyFill="1" applyBorder="1">
      <alignment vertical="center"/>
      <protection/>
    </xf>
    <xf numFmtId="0" fontId="0" fillId="0" borderId="24" xfId="75" applyFill="1" applyBorder="1" applyAlignment="1">
      <alignment horizontal="center" vertical="center"/>
      <protection/>
    </xf>
    <xf numFmtId="0" fontId="0" fillId="0" borderId="24" xfId="75" applyFill="1" applyBorder="1" applyAlignment="1">
      <alignment horizontal="right" vertical="center"/>
      <protection/>
    </xf>
    <xf numFmtId="0" fontId="0" fillId="0" borderId="0" xfId="75" applyFont="1" applyFill="1" applyAlignment="1">
      <alignment horizontal="right" vertical="center"/>
      <protection/>
    </xf>
    <xf numFmtId="0" fontId="0" fillId="0" borderId="0" xfId="75" applyFill="1">
      <alignment vertical="center"/>
      <protection/>
    </xf>
    <xf numFmtId="0" fontId="5" fillId="0" borderId="60" xfId="75" applyFont="1" applyFill="1" applyBorder="1" applyAlignment="1">
      <alignment horizontal="center" vertical="center" wrapText="1"/>
      <protection/>
    </xf>
    <xf numFmtId="0" fontId="5" fillId="0" borderId="61" xfId="75" applyFont="1" applyFill="1" applyBorder="1" applyAlignment="1">
      <alignment horizontal="center" vertical="center"/>
      <protection/>
    </xf>
    <xf numFmtId="0" fontId="5" fillId="0" borderId="2" xfId="75" applyFont="1" applyFill="1" applyBorder="1" applyAlignment="1">
      <alignment horizontal="center" vertical="center"/>
      <protection/>
    </xf>
    <xf numFmtId="0" fontId="5" fillId="0" borderId="83" xfId="75" applyFont="1" applyFill="1" applyBorder="1" applyAlignment="1">
      <alignment horizontal="center" vertical="center"/>
      <protection/>
    </xf>
    <xf numFmtId="0" fontId="5" fillId="0" borderId="31" xfId="75" applyFont="1" applyFill="1" applyBorder="1" applyAlignment="1">
      <alignment horizontal="center" vertical="center"/>
      <protection/>
    </xf>
    <xf numFmtId="0" fontId="5" fillId="0" borderId="32" xfId="75" applyFont="1" applyFill="1" applyBorder="1" applyAlignment="1">
      <alignment horizontal="center" vertical="center"/>
      <protection/>
    </xf>
    <xf numFmtId="56" fontId="5" fillId="0" borderId="31" xfId="75" applyNumberFormat="1" applyFont="1" applyFill="1" applyBorder="1" applyAlignment="1">
      <alignment horizontal="center" vertical="center"/>
      <protection/>
    </xf>
    <xf numFmtId="0" fontId="5" fillId="0" borderId="0" xfId="75" applyFont="1" applyFill="1" applyAlignment="1">
      <alignment horizontal="center" vertical="center"/>
      <protection/>
    </xf>
    <xf numFmtId="0" fontId="0" fillId="0" borderId="17" xfId="75" applyFill="1" applyBorder="1" applyAlignment="1">
      <alignment horizontal="center" vertical="center"/>
      <protection/>
    </xf>
    <xf numFmtId="0" fontId="0" fillId="0" borderId="17" xfId="75" applyFill="1" applyBorder="1">
      <alignment vertical="center"/>
      <protection/>
    </xf>
    <xf numFmtId="0" fontId="0" fillId="0" borderId="19" xfId="75" applyFill="1" applyBorder="1" applyAlignment="1">
      <alignment horizontal="center" vertical="center"/>
      <protection/>
    </xf>
    <xf numFmtId="0" fontId="0" fillId="0" borderId="38" xfId="75" applyFill="1" applyBorder="1" applyAlignment="1">
      <alignment horizontal="right" vertical="center"/>
      <protection/>
    </xf>
    <xf numFmtId="0" fontId="0" fillId="0" borderId="14" xfId="75" applyFill="1" applyBorder="1" applyAlignment="1">
      <alignment horizontal="right" vertical="center"/>
      <protection/>
    </xf>
    <xf numFmtId="0" fontId="0" fillId="0" borderId="16" xfId="75" applyFill="1" applyBorder="1" applyAlignment="1">
      <alignment horizontal="right" vertical="center"/>
      <protection/>
    </xf>
    <xf numFmtId="0" fontId="0" fillId="0" borderId="34" xfId="75" applyFill="1" applyBorder="1" applyAlignment="1">
      <alignment horizontal="right" vertical="center"/>
      <protection/>
    </xf>
    <xf numFmtId="0" fontId="0" fillId="0" borderId="18" xfId="75" applyFill="1" applyBorder="1" applyAlignment="1">
      <alignment horizontal="center" vertical="center"/>
      <protection/>
    </xf>
    <xf numFmtId="49" fontId="0" fillId="0" borderId="17" xfId="75" applyNumberFormat="1" applyFill="1" applyBorder="1" applyAlignment="1">
      <alignment horizontal="center" vertical="center"/>
      <protection/>
    </xf>
    <xf numFmtId="49" fontId="0" fillId="0" borderId="18" xfId="75" applyNumberFormat="1" applyFill="1" applyBorder="1" applyAlignment="1">
      <alignment horizontal="center" vertical="center"/>
      <protection/>
    </xf>
    <xf numFmtId="0" fontId="0" fillId="0" borderId="21" xfId="75" applyFill="1" applyBorder="1" applyAlignment="1">
      <alignment horizontal="center" vertical="center"/>
      <protection/>
    </xf>
    <xf numFmtId="0" fontId="0" fillId="0" borderId="21" xfId="75" applyFill="1" applyBorder="1">
      <alignment vertical="center"/>
      <protection/>
    </xf>
    <xf numFmtId="0" fontId="0" fillId="0" borderId="21" xfId="75" applyFill="1" applyBorder="1" applyAlignment="1">
      <alignment horizontal="right" vertical="center"/>
      <protection/>
    </xf>
    <xf numFmtId="0" fontId="0" fillId="0" borderId="0" xfId="75" applyFill="1" applyBorder="1" applyAlignment="1">
      <alignment horizontal="center" vertical="center"/>
      <protection/>
    </xf>
    <xf numFmtId="0" fontId="0" fillId="0" borderId="0" xfId="75" applyFill="1" applyBorder="1">
      <alignment vertical="center"/>
      <protection/>
    </xf>
    <xf numFmtId="0" fontId="0" fillId="0" borderId="0" xfId="75" applyFill="1" applyBorder="1" applyAlignment="1">
      <alignment horizontal="right" vertical="center"/>
      <protection/>
    </xf>
    <xf numFmtId="0" fontId="0" fillId="0" borderId="0" xfId="75" applyFill="1" applyAlignment="1">
      <alignment horizontal="center" vertical="center"/>
      <protection/>
    </xf>
    <xf numFmtId="38" fontId="0" fillId="0" borderId="18" xfId="63" applyFont="1" applyFill="1" applyBorder="1" applyAlignment="1">
      <alignment horizontal="right" vertical="center"/>
    </xf>
    <xf numFmtId="38" fontId="0" fillId="0" borderId="38" xfId="63" applyFont="1" applyFill="1" applyBorder="1" applyAlignment="1">
      <alignment horizontal="right" vertical="center"/>
    </xf>
    <xf numFmtId="38" fontId="0" fillId="0" borderId="14" xfId="63" applyFont="1" applyFill="1" applyBorder="1" applyAlignment="1">
      <alignment horizontal="right" vertical="center"/>
    </xf>
    <xf numFmtId="38" fontId="0" fillId="0" borderId="16" xfId="63" applyFont="1" applyFill="1" applyBorder="1" applyAlignment="1">
      <alignment horizontal="right" vertical="center"/>
    </xf>
    <xf numFmtId="0" fontId="0" fillId="0" borderId="23" xfId="75" applyFill="1" applyBorder="1" applyAlignment="1">
      <alignment horizontal="center" vertical="center"/>
      <protection/>
    </xf>
    <xf numFmtId="0" fontId="0" fillId="0" borderId="23" xfId="75" applyFill="1" applyBorder="1">
      <alignment vertical="center"/>
      <protection/>
    </xf>
    <xf numFmtId="0" fontId="0" fillId="0" borderId="25" xfId="75" applyFill="1" applyBorder="1" applyAlignment="1">
      <alignment horizontal="center" vertical="center"/>
      <protection/>
    </xf>
    <xf numFmtId="0" fontId="0" fillId="0" borderId="39" xfId="75" applyFill="1" applyBorder="1" applyAlignment="1">
      <alignment horizontal="center" vertical="center"/>
      <protection/>
    </xf>
    <xf numFmtId="49" fontId="0" fillId="0" borderId="0" xfId="75" applyNumberFormat="1" applyFill="1" applyAlignment="1">
      <alignment horizontal="center" vertical="center"/>
      <protection/>
    </xf>
    <xf numFmtId="49" fontId="0" fillId="0" borderId="0" xfId="75" applyNumberFormat="1" applyFill="1">
      <alignment vertical="center"/>
      <protection/>
    </xf>
    <xf numFmtId="38" fontId="29" fillId="0" borderId="0" xfId="63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75" applyFont="1" applyFill="1" applyBorder="1" applyAlignment="1">
      <alignment vertical="center" shrinkToFit="1"/>
      <protection/>
    </xf>
    <xf numFmtId="41" fontId="0" fillId="0" borderId="14" xfId="63" applyNumberFormat="1" applyFont="1" applyFill="1" applyBorder="1" applyAlignment="1">
      <alignment horizontal="right" vertical="center"/>
    </xf>
    <xf numFmtId="41" fontId="0" fillId="0" borderId="38" xfId="63" applyNumberFormat="1" applyFont="1" applyFill="1" applyBorder="1" applyAlignment="1">
      <alignment horizontal="right" vertical="center"/>
    </xf>
    <xf numFmtId="41" fontId="0" fillId="0" borderId="16" xfId="63" applyNumberFormat="1" applyFont="1" applyFill="1" applyBorder="1" applyAlignment="1">
      <alignment horizontal="right" vertical="center"/>
    </xf>
    <xf numFmtId="41" fontId="0" fillId="0" borderId="28" xfId="63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>
      <alignment horizontal="distributed" vertical="center"/>
    </xf>
    <xf numFmtId="0" fontId="4" fillId="0" borderId="61" xfId="0" applyFont="1" applyFill="1" applyBorder="1" applyAlignment="1" applyProtection="1">
      <alignment horizontal="distributed" vertical="center"/>
      <protection/>
    </xf>
    <xf numFmtId="0" fontId="4" fillId="0" borderId="62" xfId="0" applyFont="1" applyFill="1" applyBorder="1" applyAlignment="1">
      <alignment horizontal="distributed" vertical="center"/>
    </xf>
    <xf numFmtId="0" fontId="4" fillId="0" borderId="36" xfId="0" applyFont="1" applyFill="1" applyBorder="1" applyAlignment="1" applyProtection="1">
      <alignment horizontal="distributed" vertical="center" wrapText="1"/>
      <protection/>
    </xf>
    <xf numFmtId="0" fontId="4" fillId="0" borderId="18" xfId="0" applyFont="1" applyFill="1" applyBorder="1" applyAlignment="1" applyProtection="1">
      <alignment horizontal="distributed" vertical="center" wrapText="1"/>
      <protection/>
    </xf>
    <xf numFmtId="0" fontId="4" fillId="0" borderId="39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>
      <alignment horizontal="distributed" vertical="center"/>
    </xf>
    <xf numFmtId="0" fontId="17" fillId="0" borderId="0" xfId="78" applyFont="1" applyFill="1" applyAlignment="1">
      <alignment horizontal="center"/>
      <protection/>
    </xf>
    <xf numFmtId="0" fontId="4" fillId="0" borderId="84" xfId="78" applyFont="1" applyFill="1" applyBorder="1" applyAlignment="1">
      <alignment vertical="center" shrinkToFit="1"/>
      <protection/>
    </xf>
    <xf numFmtId="0" fontId="4" fillId="0" borderId="85" xfId="78" applyFont="1" applyFill="1" applyBorder="1" applyAlignment="1">
      <alignment vertical="center" shrinkToFit="1"/>
      <protection/>
    </xf>
    <xf numFmtId="0" fontId="20" fillId="0" borderId="36" xfId="78" applyFont="1" applyFill="1" applyBorder="1" applyAlignment="1">
      <alignment horizontal="distributed" vertical="center" wrapText="1"/>
      <protection/>
    </xf>
    <xf numFmtId="0" fontId="20" fillId="0" borderId="39" xfId="78" applyFont="1" applyFill="1" applyBorder="1" applyAlignment="1">
      <alignment horizontal="distributed" vertical="center" wrapText="1"/>
      <protection/>
    </xf>
    <xf numFmtId="0" fontId="19" fillId="0" borderId="24" xfId="78" applyFont="1" applyFill="1" applyBorder="1" applyAlignment="1" quotePrefix="1">
      <alignment horizontal="distributed" vertical="center" shrinkToFit="1"/>
      <protection/>
    </xf>
    <xf numFmtId="0" fontId="19" fillId="0" borderId="24" xfId="78" applyFont="1" applyFill="1" applyBorder="1" applyAlignment="1">
      <alignment horizontal="distributed" vertical="center" shrinkToFit="1"/>
      <protection/>
    </xf>
    <xf numFmtId="0" fontId="19" fillId="0" borderId="25" xfId="78" applyFont="1" applyFill="1" applyBorder="1" applyAlignment="1">
      <alignment horizontal="distributed" vertical="center" shrinkToFit="1"/>
      <protection/>
    </xf>
    <xf numFmtId="0" fontId="4" fillId="0" borderId="86" xfId="78" applyFont="1" applyFill="1" applyBorder="1" applyAlignment="1">
      <alignment horizontal="distributed" vertical="center"/>
      <protection/>
    </xf>
    <xf numFmtId="0" fontId="4" fillId="0" borderId="87" xfId="78" applyFont="1" applyFill="1" applyBorder="1" applyAlignment="1">
      <alignment horizontal="distributed" vertical="center"/>
      <protection/>
    </xf>
    <xf numFmtId="0" fontId="4" fillId="0" borderId="88" xfId="78" applyFont="1" applyFill="1" applyBorder="1" applyAlignment="1">
      <alignment horizontal="distributed" vertical="center"/>
      <protection/>
    </xf>
    <xf numFmtId="0" fontId="4" fillId="0" borderId="36" xfId="78" applyFont="1" applyFill="1" applyBorder="1" applyAlignment="1">
      <alignment vertical="center" shrinkToFit="1"/>
      <protection/>
    </xf>
    <xf numFmtId="0" fontId="4" fillId="0" borderId="39" xfId="78" applyFont="1" applyFill="1" applyBorder="1" applyAlignment="1">
      <alignment vertical="center" shrinkToFit="1"/>
      <protection/>
    </xf>
    <xf numFmtId="0" fontId="4" fillId="0" borderId="89" xfId="78" applyFont="1" applyFill="1" applyBorder="1" applyAlignment="1">
      <alignment horizontal="distributed" vertical="center"/>
      <protection/>
    </xf>
    <xf numFmtId="0" fontId="4" fillId="0" borderId="90" xfId="78" applyFont="1" applyFill="1" applyBorder="1" applyAlignment="1">
      <alignment horizontal="distributed" vertical="center"/>
      <protection/>
    </xf>
    <xf numFmtId="0" fontId="4" fillId="0" borderId="20" xfId="78" applyFont="1" applyFill="1" applyBorder="1" applyAlignment="1" applyProtection="1">
      <alignment horizontal="center" vertical="center"/>
      <protection/>
    </xf>
    <xf numFmtId="0" fontId="4" fillId="0" borderId="23" xfId="78" applyFont="1" applyFill="1" applyBorder="1" applyAlignment="1" applyProtection="1">
      <alignment horizontal="center" vertical="center"/>
      <protection/>
    </xf>
    <xf numFmtId="0" fontId="4" fillId="0" borderId="86" xfId="78" applyFont="1" applyFill="1" applyBorder="1" applyAlignment="1" applyProtection="1">
      <alignment horizontal="distributed" vertical="center"/>
      <protection/>
    </xf>
    <xf numFmtId="0" fontId="4" fillId="0" borderId="87" xfId="78" applyFont="1" applyFill="1" applyBorder="1" applyAlignment="1" applyProtection="1">
      <alignment horizontal="distributed" vertical="center"/>
      <protection/>
    </xf>
    <xf numFmtId="0" fontId="4" fillId="0" borderId="90" xfId="78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distributed" vertical="center" wrapText="1"/>
      <protection/>
    </xf>
    <xf numFmtId="0" fontId="4" fillId="0" borderId="25" xfId="0" applyFont="1" applyFill="1" applyBorder="1" applyAlignment="1" applyProtection="1">
      <alignment horizontal="distributed" vertical="center" wrapText="1"/>
      <protection/>
    </xf>
    <xf numFmtId="0" fontId="4" fillId="0" borderId="23" xfId="0" applyFont="1" applyFill="1" applyBorder="1" applyAlignment="1" applyProtection="1">
      <alignment horizontal="distributed" vertical="center" wrapText="1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21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quotePrefix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>
      <alignment horizontal="distributed" vertical="center"/>
    </xf>
    <xf numFmtId="0" fontId="4" fillId="0" borderId="61" xfId="78" applyFont="1" applyFill="1" applyBorder="1" applyAlignment="1" applyProtection="1">
      <alignment horizontal="distributed" vertical="center"/>
      <protection/>
    </xf>
    <xf numFmtId="0" fontId="4" fillId="0" borderId="2" xfId="78" applyFont="1" applyFill="1" applyBorder="1" applyAlignment="1" applyProtection="1">
      <alignment horizontal="distributed" vertical="center"/>
      <protection/>
    </xf>
    <xf numFmtId="0" fontId="4" fillId="0" borderId="62" xfId="78" applyFont="1" applyFill="1" applyBorder="1" applyAlignment="1" applyProtection="1">
      <alignment horizontal="distributed" vertical="center"/>
      <protection/>
    </xf>
    <xf numFmtId="0" fontId="4" fillId="0" borderId="68" xfId="78" applyFont="1" applyFill="1" applyBorder="1" applyAlignment="1" applyProtection="1">
      <alignment horizontal="distributed" vertical="center"/>
      <protection/>
    </xf>
    <xf numFmtId="0" fontId="4" fillId="0" borderId="63" xfId="78" applyFont="1" applyFill="1" applyBorder="1" applyAlignment="1" applyProtection="1">
      <alignment horizontal="distributed" vertical="center"/>
      <protection/>
    </xf>
    <xf numFmtId="0" fontId="4" fillId="0" borderId="23" xfId="78" applyFont="1" applyFill="1" applyBorder="1" applyAlignment="1" applyProtection="1" quotePrefix="1">
      <alignment horizontal="distributed" vertical="center"/>
      <protection/>
    </xf>
    <xf numFmtId="0" fontId="4" fillId="0" borderId="25" xfId="78" applyFont="1" applyFill="1" applyBorder="1" applyAlignment="1" applyProtection="1" quotePrefix="1">
      <alignment horizontal="distributed" vertical="center"/>
      <protection/>
    </xf>
    <xf numFmtId="0" fontId="4" fillId="0" borderId="24" xfId="78" applyFont="1" applyFill="1" applyBorder="1" applyAlignment="1" applyProtection="1" quotePrefix="1">
      <alignment horizontal="distributed" vertical="center"/>
      <protection/>
    </xf>
    <xf numFmtId="0" fontId="4" fillId="0" borderId="38" xfId="78" applyFont="1" applyFill="1" applyBorder="1" applyAlignment="1" applyProtection="1">
      <alignment horizontal="distributed" vertical="center"/>
      <protection/>
    </xf>
    <xf numFmtId="0" fontId="4" fillId="0" borderId="16" xfId="78" applyFont="1" applyFill="1" applyBorder="1" applyAlignment="1" applyProtection="1">
      <alignment horizontal="distributed" vertical="center"/>
      <protection/>
    </xf>
    <xf numFmtId="0" fontId="4" fillId="0" borderId="61" xfId="78" applyFont="1" applyFill="1" applyBorder="1" applyAlignment="1" applyProtection="1">
      <alignment horizontal="distributed" vertical="center"/>
      <protection/>
    </xf>
    <xf numFmtId="0" fontId="4" fillId="0" borderId="62" xfId="78" applyFont="1" applyFill="1" applyBorder="1" applyAlignment="1">
      <alignment horizontal="distributed" vertical="center"/>
      <protection/>
    </xf>
    <xf numFmtId="0" fontId="4" fillId="0" borderId="83" xfId="78" applyFont="1" applyFill="1" applyBorder="1" applyAlignment="1" applyProtection="1">
      <alignment horizontal="distributed" vertical="center"/>
      <protection/>
    </xf>
    <xf numFmtId="0" fontId="4" fillId="0" borderId="32" xfId="78" applyFont="1" applyFill="1" applyBorder="1" applyAlignment="1">
      <alignment horizontal="distributed" vertical="center"/>
      <protection/>
    </xf>
    <xf numFmtId="0" fontId="4" fillId="0" borderId="17" xfId="78" applyFont="1" applyFill="1" applyBorder="1" applyAlignment="1" applyProtection="1">
      <alignment horizontal="distributed" vertical="center"/>
      <protection/>
    </xf>
    <xf numFmtId="0" fontId="4" fillId="0" borderId="19" xfId="78" applyFont="1" applyFill="1" applyBorder="1" applyAlignment="1" applyProtection="1">
      <alignment horizontal="distributed" vertical="center"/>
      <protection/>
    </xf>
    <xf numFmtId="0" fontId="4" fillId="0" borderId="40" xfId="78" applyFont="1" applyFill="1" applyBorder="1" applyAlignment="1" applyProtection="1">
      <alignment horizontal="distributed" vertical="center"/>
      <protection/>
    </xf>
    <xf numFmtId="0" fontId="4" fillId="0" borderId="35" xfId="78" applyFont="1" applyFill="1" applyBorder="1" applyAlignment="1" applyProtection="1">
      <alignment horizontal="distributed" vertical="center"/>
      <protection/>
    </xf>
    <xf numFmtId="0" fontId="4" fillId="0" borderId="0" xfId="78" applyFont="1" applyFill="1" applyBorder="1" applyAlignment="1" applyProtection="1">
      <alignment horizontal="distributed" vertical="center"/>
      <protection/>
    </xf>
    <xf numFmtId="0" fontId="4" fillId="0" borderId="19" xfId="78" applyFont="1" applyFill="1" applyBorder="1" applyAlignment="1">
      <alignment horizontal="distributed" vertical="center"/>
      <protection/>
    </xf>
    <xf numFmtId="0" fontId="4" fillId="0" borderId="77" xfId="78" applyFont="1" applyFill="1" applyBorder="1" applyAlignment="1" applyProtection="1">
      <alignment horizontal="distributed" vertical="center"/>
      <protection/>
    </xf>
    <xf numFmtId="0" fontId="4" fillId="0" borderId="30" xfId="78" applyFont="1" applyFill="1" applyBorder="1" applyAlignment="1" applyProtection="1">
      <alignment horizontal="distributed" vertical="center"/>
      <protection/>
    </xf>
    <xf numFmtId="0" fontId="4" fillId="0" borderId="20" xfId="78" applyFont="1" applyFill="1" applyBorder="1" applyAlignment="1" applyProtection="1">
      <alignment horizontal="distributed" vertical="center"/>
      <protection/>
    </xf>
    <xf numFmtId="0" fontId="4" fillId="0" borderId="22" xfId="78" applyFont="1" applyFill="1" applyBorder="1" applyAlignment="1">
      <alignment horizontal="distributed" vertical="center"/>
      <protection/>
    </xf>
    <xf numFmtId="0" fontId="4" fillId="0" borderId="35" xfId="78" applyFont="1" applyFill="1" applyBorder="1" applyAlignment="1">
      <alignment horizontal="distributed" vertical="center"/>
      <protection/>
    </xf>
    <xf numFmtId="0" fontId="4" fillId="0" borderId="21" xfId="78" applyFont="1" applyFill="1" applyBorder="1" applyAlignment="1" applyProtection="1">
      <alignment horizontal="distributed" vertical="center"/>
      <protection/>
    </xf>
    <xf numFmtId="0" fontId="4" fillId="0" borderId="22" xfId="78" applyFont="1" applyFill="1" applyBorder="1" applyAlignment="1" applyProtection="1">
      <alignment horizontal="distributed" vertical="center"/>
      <protection/>
    </xf>
    <xf numFmtId="0" fontId="4" fillId="0" borderId="65" xfId="78" applyFont="1" applyFill="1" applyBorder="1" applyAlignment="1" applyProtection="1">
      <alignment horizontal="distributed" vertical="center"/>
      <protection/>
    </xf>
    <xf numFmtId="0" fontId="4" fillId="0" borderId="67" xfId="78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19" fillId="0" borderId="91" xfId="81" applyFont="1" applyFill="1" applyBorder="1" applyAlignment="1">
      <alignment vertical="center" shrinkToFit="1"/>
      <protection/>
    </xf>
    <xf numFmtId="0" fontId="19" fillId="0" borderId="92" xfId="81" applyFont="1" applyFill="1" applyBorder="1" applyAlignment="1">
      <alignment vertical="center" shrinkToFit="1"/>
      <protection/>
    </xf>
    <xf numFmtId="0" fontId="19" fillId="0" borderId="93" xfId="81" applyFont="1" applyFill="1" applyBorder="1" applyAlignment="1">
      <alignment vertical="center" shrinkToFit="1"/>
      <protection/>
    </xf>
    <xf numFmtId="0" fontId="19" fillId="0" borderId="94" xfId="81" applyFont="1" applyFill="1" applyBorder="1" applyAlignment="1">
      <alignment vertical="center" shrinkToFit="1"/>
      <protection/>
    </xf>
    <xf numFmtId="0" fontId="19" fillId="0" borderId="95" xfId="81" applyFont="1" applyFill="1" applyBorder="1" applyAlignment="1">
      <alignment vertical="center" shrinkToFit="1"/>
      <protection/>
    </xf>
    <xf numFmtId="0" fontId="19" fillId="0" borderId="96" xfId="81" applyFont="1" applyFill="1" applyBorder="1" applyAlignment="1">
      <alignment vertical="center" shrinkToFit="1"/>
      <protection/>
    </xf>
    <xf numFmtId="0" fontId="19" fillId="0" borderId="97" xfId="81" applyFont="1" applyFill="1" applyBorder="1" applyAlignment="1">
      <alignment vertical="center" shrinkToFit="1"/>
      <protection/>
    </xf>
    <xf numFmtId="0" fontId="19" fillId="0" borderId="98" xfId="81" applyFont="1" applyFill="1" applyBorder="1" applyAlignment="1">
      <alignment vertical="center" shrinkToFit="1"/>
      <protection/>
    </xf>
    <xf numFmtId="0" fontId="19" fillId="0" borderId="36" xfId="81" applyFont="1" applyFill="1" applyBorder="1" applyAlignment="1">
      <alignment horizontal="center" vertical="center" wrapText="1"/>
      <protection/>
    </xf>
    <xf numFmtId="0" fontId="19" fillId="0" borderId="39" xfId="81" applyFont="1" applyFill="1" applyBorder="1" applyAlignment="1">
      <alignment horizontal="center" vertical="center" wrapText="1"/>
      <protection/>
    </xf>
    <xf numFmtId="0" fontId="19" fillId="0" borderId="20" xfId="81" applyFont="1" applyFill="1" applyBorder="1" applyAlignment="1">
      <alignment horizontal="distributed" vertical="center" shrinkToFit="1"/>
      <protection/>
    </xf>
    <xf numFmtId="0" fontId="19" fillId="0" borderId="22" xfId="81" applyFont="1" applyFill="1" applyBorder="1" applyAlignment="1">
      <alignment horizontal="distributed" vertical="center" shrinkToFit="1"/>
      <protection/>
    </xf>
    <xf numFmtId="0" fontId="19" fillId="0" borderId="23" xfId="81" applyFont="1" applyFill="1" applyBorder="1" applyAlignment="1">
      <alignment horizontal="distributed" vertical="center" shrinkToFit="1"/>
      <protection/>
    </xf>
    <xf numFmtId="0" fontId="19" fillId="0" borderId="25" xfId="81" applyFont="1" applyFill="1" applyBorder="1" applyAlignment="1">
      <alignment horizontal="distributed" vertical="center" shrinkToFit="1"/>
      <protection/>
    </xf>
    <xf numFmtId="0" fontId="19" fillId="0" borderId="99" xfId="81" applyFont="1" applyFill="1" applyBorder="1" applyAlignment="1">
      <alignment horizontal="distributed" vertical="center"/>
      <protection/>
    </xf>
    <xf numFmtId="0" fontId="19" fillId="0" borderId="100" xfId="81" applyFont="1" applyFill="1" applyBorder="1" applyAlignment="1">
      <alignment horizontal="distributed" vertical="center"/>
      <protection/>
    </xf>
    <xf numFmtId="0" fontId="19" fillId="0" borderId="101" xfId="81" applyFont="1" applyFill="1" applyBorder="1" applyAlignment="1">
      <alignment horizontal="distributed" vertical="center"/>
      <protection/>
    </xf>
    <xf numFmtId="0" fontId="19" fillId="0" borderId="97" xfId="81" applyFont="1" applyFill="1" applyBorder="1" applyAlignment="1">
      <alignment horizontal="center" vertical="center" shrinkToFit="1"/>
      <protection/>
    </xf>
    <xf numFmtId="0" fontId="19" fillId="0" borderId="98" xfId="81" applyFont="1" applyFill="1" applyBorder="1" applyAlignment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38" fontId="26" fillId="0" borderId="20" xfId="63" applyFont="1" applyFill="1" applyBorder="1" applyAlignment="1">
      <alignment horizontal="distributed" vertical="center"/>
    </xf>
    <xf numFmtId="38" fontId="26" fillId="0" borderId="21" xfId="63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PSChar" xfId="40"/>
    <cellStyle name="PSHeading" xfId="41"/>
    <cellStyle name="revised" xfId="42"/>
    <cellStyle name="section" xfId="43"/>
    <cellStyle name="subhead" xfId="44"/>
    <cellStyle name="title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Hyperlink" xfId="56"/>
    <cellStyle name="メモ" xfId="57"/>
    <cellStyle name="リンク セル" xfId="58"/>
    <cellStyle name="悪い" xfId="59"/>
    <cellStyle name="下点線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_1" xfId="75"/>
    <cellStyle name="標準_11-12" xfId="76"/>
    <cellStyle name="標準_H11統計表   （表７）" xfId="77"/>
    <cellStyle name="標準_H12統計表" xfId="78"/>
    <cellStyle name="標準_算出に用いた人口表" xfId="79"/>
    <cellStyle name="標準_乳児死亡数" xfId="80"/>
    <cellStyle name="標準_乳児死亡数_統計表（確定数）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ouser\LOCALS~1\Temp\notesEA312D\&#20986;&#29983;&#25968;&#12289;&#27597;&#12398;&#24180;&#40802;&#38542;&#32026;&#2102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B05C0022 (2)"/>
      <sheetName val="NB05C00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K48"/>
  <sheetViews>
    <sheetView view="pageBreakPreview" zoomScale="60" zoomScalePageLayoutView="0" workbookViewId="0" topLeftCell="A10">
      <selection activeCell="A10" sqref="A10"/>
    </sheetView>
  </sheetViews>
  <sheetFormatPr defaultColWidth="11.00390625" defaultRowHeight="13.5"/>
  <cols>
    <col min="1" max="1" width="11.00390625" style="9" customWidth="1"/>
    <col min="2" max="2" width="6.00390625" style="9" bestFit="1" customWidth="1"/>
    <col min="3" max="6" width="11.00390625" style="9" customWidth="1"/>
    <col min="7" max="7" width="10.625" style="9" customWidth="1"/>
    <col min="8" max="8" width="32.875" style="9" hidden="1" customWidth="1"/>
    <col min="9" max="10" width="11.00390625" style="9" hidden="1" customWidth="1"/>
    <col min="11" max="16384" width="11.00390625" style="9" customWidth="1"/>
  </cols>
  <sheetData>
    <row r="16" spans="1:11" ht="55.5">
      <c r="A16" s="495" t="s">
        <v>60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</row>
    <row r="20" ht="13.5">
      <c r="C20" s="9" t="s">
        <v>280</v>
      </c>
    </row>
    <row r="22" ht="13.5">
      <c r="C22" s="9" t="s">
        <v>742</v>
      </c>
    </row>
    <row r="40" spans="2:7" s="13" customFormat="1" ht="24.75" customHeight="1">
      <c r="B40" s="10" t="s">
        <v>240</v>
      </c>
      <c r="C40" s="11"/>
      <c r="D40" s="11"/>
      <c r="E40" s="11"/>
      <c r="F40" s="11"/>
      <c r="G40" s="12"/>
    </row>
    <row r="41" spans="2:7" s="13" customFormat="1" ht="24.75" customHeight="1">
      <c r="B41" s="14" t="s">
        <v>225</v>
      </c>
      <c r="C41" s="15" t="s">
        <v>239</v>
      </c>
      <c r="D41" s="16"/>
      <c r="E41" s="15"/>
      <c r="F41" s="15"/>
      <c r="G41" s="17" t="s">
        <v>226</v>
      </c>
    </row>
    <row r="42" spans="2:7" s="13" customFormat="1" ht="24.75" customHeight="1">
      <c r="B42" s="18" t="s">
        <v>227</v>
      </c>
      <c r="C42" s="15" t="s">
        <v>228</v>
      </c>
      <c r="D42" s="16"/>
      <c r="E42" s="15"/>
      <c r="F42" s="15"/>
      <c r="G42" s="17" t="s">
        <v>229</v>
      </c>
    </row>
    <row r="43" spans="2:7" s="13" customFormat="1" ht="24.75" customHeight="1">
      <c r="B43" s="18" t="s">
        <v>230</v>
      </c>
      <c r="C43" s="15" t="s">
        <v>231</v>
      </c>
      <c r="D43" s="16"/>
      <c r="E43" s="15"/>
      <c r="F43" s="15"/>
      <c r="G43" s="17" t="s">
        <v>232</v>
      </c>
    </row>
    <row r="44" spans="2:7" s="13" customFormat="1" ht="24.75" customHeight="1">
      <c r="B44" s="18" t="s">
        <v>233</v>
      </c>
      <c r="C44" s="15" t="s">
        <v>234</v>
      </c>
      <c r="D44" s="16"/>
      <c r="E44" s="15"/>
      <c r="F44" s="15"/>
      <c r="G44" s="19" t="s">
        <v>235</v>
      </c>
    </row>
    <row r="45" spans="2:7" s="13" customFormat="1" ht="24.75" customHeight="1">
      <c r="B45" s="20" t="s">
        <v>236</v>
      </c>
      <c r="C45" s="21" t="s">
        <v>237</v>
      </c>
      <c r="D45" s="22"/>
      <c r="E45" s="21"/>
      <c r="F45" s="21"/>
      <c r="G45" s="23" t="s">
        <v>238</v>
      </c>
    </row>
    <row r="47" ht="26.25" customHeight="1"/>
    <row r="48" ht="21" customHeight="1">
      <c r="E48" s="24"/>
    </row>
  </sheetData>
  <sheetProtection/>
  <mergeCells count="1">
    <mergeCell ref="A16:K16"/>
  </mergeCells>
  <printOptions horizontalCentered="1"/>
  <pageMargins left="0.98425196850393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BreakPreview" zoomScale="60" zoomScaleNormal="75" zoomScalePageLayoutView="0" workbookViewId="0" topLeftCell="A1">
      <pane xSplit="4" ySplit="3" topLeftCell="E4" activePane="bottomRight" state="frozen"/>
      <selection pane="topLeft" activeCell="X74" sqref="X74"/>
      <selection pane="topRight" activeCell="X74" sqref="X74"/>
      <selection pane="bottomLeft" activeCell="X74" sqref="X74"/>
      <selection pane="bottomRight" activeCell="A1" sqref="A1"/>
    </sheetView>
  </sheetViews>
  <sheetFormatPr defaultColWidth="9.00390625" defaultRowHeight="13.5"/>
  <cols>
    <col min="1" max="1" width="9.875" style="466" bestFit="1" customWidth="1"/>
    <col min="2" max="2" width="27.875" style="441" bestFit="1" customWidth="1"/>
    <col min="3" max="3" width="7.75390625" style="466" bestFit="1" customWidth="1"/>
    <col min="4" max="4" width="7.00390625" style="389" bestFit="1" customWidth="1"/>
    <col min="5" max="5" width="5.75390625" style="441" bestFit="1" customWidth="1"/>
    <col min="6" max="6" width="4.75390625" style="441" bestFit="1" customWidth="1"/>
    <col min="7" max="9" width="4.875" style="441" bestFit="1" customWidth="1"/>
    <col min="10" max="30" width="6.50390625" style="441" customWidth="1"/>
    <col min="31" max="31" width="5.375" style="441" bestFit="1" customWidth="1"/>
    <col min="32" max="32" width="9.875" style="441" bestFit="1" customWidth="1"/>
    <col min="33" max="16384" width="9.00390625" style="441" customWidth="1"/>
  </cols>
  <sheetData>
    <row r="1" spans="1:32" ht="13.5">
      <c r="A1" s="436" t="s">
        <v>342</v>
      </c>
      <c r="B1" s="437"/>
      <c r="C1" s="438"/>
      <c r="D1" s="423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40" t="str">
        <f>+'表４（1）'!AF2</f>
        <v>（平成23年）</v>
      </c>
    </row>
    <row r="2" spans="1:32" s="449" customFormat="1" ht="24">
      <c r="A2" s="442" t="s">
        <v>295</v>
      </c>
      <c r="B2" s="443" t="s">
        <v>296</v>
      </c>
      <c r="C2" s="444"/>
      <c r="D2" s="394" t="s">
        <v>10</v>
      </c>
      <c r="E2" s="445" t="s">
        <v>297</v>
      </c>
      <c r="F2" s="446" t="s">
        <v>298</v>
      </c>
      <c r="G2" s="446" t="s">
        <v>299</v>
      </c>
      <c r="H2" s="446" t="s">
        <v>300</v>
      </c>
      <c r="I2" s="447" t="s">
        <v>301</v>
      </c>
      <c r="J2" s="445" t="s">
        <v>302</v>
      </c>
      <c r="K2" s="448" t="s">
        <v>662</v>
      </c>
      <c r="L2" s="448" t="s">
        <v>663</v>
      </c>
      <c r="M2" s="448" t="s">
        <v>664</v>
      </c>
      <c r="N2" s="446" t="s">
        <v>665</v>
      </c>
      <c r="O2" s="446" t="s">
        <v>666</v>
      </c>
      <c r="P2" s="446" t="s">
        <v>667</v>
      </c>
      <c r="Q2" s="446" t="s">
        <v>668</v>
      </c>
      <c r="R2" s="446" t="s">
        <v>669</v>
      </c>
      <c r="S2" s="446" t="s">
        <v>670</v>
      </c>
      <c r="T2" s="446" t="s">
        <v>671</v>
      </c>
      <c r="U2" s="446" t="s">
        <v>672</v>
      </c>
      <c r="V2" s="446" t="s">
        <v>673</v>
      </c>
      <c r="W2" s="446" t="s">
        <v>674</v>
      </c>
      <c r="X2" s="446" t="s">
        <v>675</v>
      </c>
      <c r="Y2" s="446" t="s">
        <v>676</v>
      </c>
      <c r="Z2" s="446" t="s">
        <v>677</v>
      </c>
      <c r="AA2" s="446" t="s">
        <v>678</v>
      </c>
      <c r="AB2" s="446" t="s">
        <v>679</v>
      </c>
      <c r="AC2" s="446" t="s">
        <v>680</v>
      </c>
      <c r="AD2" s="446" t="s">
        <v>303</v>
      </c>
      <c r="AE2" s="447" t="s">
        <v>293</v>
      </c>
      <c r="AF2" s="442" t="s">
        <v>295</v>
      </c>
    </row>
    <row r="3" spans="1:32" ht="13.5">
      <c r="A3" s="450"/>
      <c r="B3" s="451"/>
      <c r="C3" s="452"/>
      <c r="D3" s="410"/>
      <c r="E3" s="453"/>
      <c r="F3" s="454"/>
      <c r="G3" s="454"/>
      <c r="H3" s="454"/>
      <c r="I3" s="455"/>
      <c r="J3" s="453"/>
      <c r="K3" s="454"/>
      <c r="L3" s="454"/>
      <c r="M3" s="454"/>
      <c r="N3" s="454"/>
      <c r="O3" s="454"/>
      <c r="P3" s="456"/>
      <c r="Q3" s="456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5"/>
      <c r="AF3" s="457"/>
    </row>
    <row r="4" spans="1:32" ht="13.5">
      <c r="A4" s="458" t="s">
        <v>493</v>
      </c>
      <c r="B4" s="451" t="s">
        <v>494</v>
      </c>
      <c r="C4" s="452" t="s">
        <v>10</v>
      </c>
      <c r="D4" s="410">
        <v>788</v>
      </c>
      <c r="E4" s="326" t="s">
        <v>294</v>
      </c>
      <c r="F4" s="327" t="s">
        <v>294</v>
      </c>
      <c r="G4" s="327" t="s">
        <v>294</v>
      </c>
      <c r="H4" s="327" t="s">
        <v>294</v>
      </c>
      <c r="I4" s="328" t="s">
        <v>294</v>
      </c>
      <c r="J4" s="326" t="s">
        <v>294</v>
      </c>
      <c r="K4" s="327" t="s">
        <v>294</v>
      </c>
      <c r="L4" s="327">
        <v>1</v>
      </c>
      <c r="M4" s="327">
        <v>1</v>
      </c>
      <c r="N4" s="327" t="s">
        <v>294</v>
      </c>
      <c r="O4" s="327">
        <v>1</v>
      </c>
      <c r="P4" s="327">
        <v>1</v>
      </c>
      <c r="Q4" s="327">
        <v>1</v>
      </c>
      <c r="R4" s="327">
        <v>1</v>
      </c>
      <c r="S4" s="327">
        <v>2</v>
      </c>
      <c r="T4" s="327">
        <v>4</v>
      </c>
      <c r="U4" s="327">
        <v>8</v>
      </c>
      <c r="V4" s="327">
        <v>28</v>
      </c>
      <c r="W4" s="327">
        <v>36</v>
      </c>
      <c r="X4" s="327">
        <v>54</v>
      </c>
      <c r="Y4" s="327">
        <v>98</v>
      </c>
      <c r="Z4" s="327">
        <v>174</v>
      </c>
      <c r="AA4" s="327">
        <v>172</v>
      </c>
      <c r="AB4" s="327">
        <v>143</v>
      </c>
      <c r="AC4" s="327">
        <v>59</v>
      </c>
      <c r="AD4" s="327">
        <v>4</v>
      </c>
      <c r="AE4" s="328" t="s">
        <v>294</v>
      </c>
      <c r="AF4" s="459" t="s">
        <v>493</v>
      </c>
    </row>
    <row r="5" spans="1:32" ht="13.5">
      <c r="A5" s="450"/>
      <c r="B5" s="451"/>
      <c r="C5" s="452" t="s">
        <v>11</v>
      </c>
      <c r="D5" s="410">
        <v>418</v>
      </c>
      <c r="E5" s="326" t="s">
        <v>294</v>
      </c>
      <c r="F5" s="327" t="s">
        <v>294</v>
      </c>
      <c r="G5" s="327" t="s">
        <v>294</v>
      </c>
      <c r="H5" s="327" t="s">
        <v>294</v>
      </c>
      <c r="I5" s="328" t="s">
        <v>294</v>
      </c>
      <c r="J5" s="326" t="s">
        <v>294</v>
      </c>
      <c r="K5" s="327" t="s">
        <v>294</v>
      </c>
      <c r="L5" s="327">
        <v>1</v>
      </c>
      <c r="M5" s="327" t="s">
        <v>294</v>
      </c>
      <c r="N5" s="327" t="s">
        <v>294</v>
      </c>
      <c r="O5" s="327" t="s">
        <v>294</v>
      </c>
      <c r="P5" s="327">
        <v>1</v>
      </c>
      <c r="Q5" s="327">
        <v>1</v>
      </c>
      <c r="R5" s="327">
        <v>1</v>
      </c>
      <c r="S5" s="327">
        <v>1</v>
      </c>
      <c r="T5" s="327">
        <v>4</v>
      </c>
      <c r="U5" s="327">
        <v>4</v>
      </c>
      <c r="V5" s="327">
        <v>21</v>
      </c>
      <c r="W5" s="327">
        <v>21</v>
      </c>
      <c r="X5" s="327">
        <v>40</v>
      </c>
      <c r="Y5" s="327">
        <v>59</v>
      </c>
      <c r="Z5" s="327">
        <v>102</v>
      </c>
      <c r="AA5" s="327">
        <v>84</v>
      </c>
      <c r="AB5" s="327">
        <v>52</v>
      </c>
      <c r="AC5" s="327">
        <v>25</v>
      </c>
      <c r="AD5" s="327">
        <v>1</v>
      </c>
      <c r="AE5" s="328" t="s">
        <v>294</v>
      </c>
      <c r="AF5" s="457"/>
    </row>
    <row r="6" spans="1:32" ht="13.5">
      <c r="A6" s="450"/>
      <c r="B6" s="451"/>
      <c r="C6" s="452" t="s">
        <v>12</v>
      </c>
      <c r="D6" s="410">
        <v>370</v>
      </c>
      <c r="E6" s="326" t="s">
        <v>294</v>
      </c>
      <c r="F6" s="327" t="s">
        <v>294</v>
      </c>
      <c r="G6" s="327" t="s">
        <v>294</v>
      </c>
      <c r="H6" s="327" t="s">
        <v>294</v>
      </c>
      <c r="I6" s="328" t="s">
        <v>294</v>
      </c>
      <c r="J6" s="326" t="s">
        <v>294</v>
      </c>
      <c r="K6" s="327" t="s">
        <v>294</v>
      </c>
      <c r="L6" s="327" t="s">
        <v>294</v>
      </c>
      <c r="M6" s="327">
        <v>1</v>
      </c>
      <c r="N6" s="327" t="s">
        <v>294</v>
      </c>
      <c r="O6" s="327">
        <v>1</v>
      </c>
      <c r="P6" s="327" t="s">
        <v>294</v>
      </c>
      <c r="Q6" s="327" t="s">
        <v>294</v>
      </c>
      <c r="R6" s="327" t="s">
        <v>294</v>
      </c>
      <c r="S6" s="327">
        <v>1</v>
      </c>
      <c r="T6" s="327" t="s">
        <v>294</v>
      </c>
      <c r="U6" s="327">
        <v>4</v>
      </c>
      <c r="V6" s="327">
        <v>7</v>
      </c>
      <c r="W6" s="327">
        <v>15</v>
      </c>
      <c r="X6" s="327">
        <v>14</v>
      </c>
      <c r="Y6" s="327">
        <v>39</v>
      </c>
      <c r="Z6" s="327">
        <v>72</v>
      </c>
      <c r="AA6" s="327">
        <v>88</v>
      </c>
      <c r="AB6" s="327">
        <v>91</v>
      </c>
      <c r="AC6" s="327">
        <v>34</v>
      </c>
      <c r="AD6" s="327">
        <v>3</v>
      </c>
      <c r="AE6" s="328" t="s">
        <v>294</v>
      </c>
      <c r="AF6" s="457"/>
    </row>
    <row r="7" spans="1:32" ht="13.5">
      <c r="A7" s="450"/>
      <c r="B7" s="451"/>
      <c r="C7" s="452"/>
      <c r="D7" s="410"/>
      <c r="E7" s="326"/>
      <c r="F7" s="327"/>
      <c r="G7" s="327"/>
      <c r="H7" s="327"/>
      <c r="I7" s="328"/>
      <c r="J7" s="326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8"/>
      <c r="AF7" s="457"/>
    </row>
    <row r="8" spans="1:32" ht="13.5">
      <c r="A8" s="458" t="s">
        <v>495</v>
      </c>
      <c r="B8" s="451" t="s">
        <v>496</v>
      </c>
      <c r="C8" s="452" t="s">
        <v>10</v>
      </c>
      <c r="D8" s="410">
        <v>95</v>
      </c>
      <c r="E8" s="326" t="s">
        <v>294</v>
      </c>
      <c r="F8" s="327" t="s">
        <v>294</v>
      </c>
      <c r="G8" s="327" t="s">
        <v>294</v>
      </c>
      <c r="H8" s="327" t="s">
        <v>294</v>
      </c>
      <c r="I8" s="328" t="s">
        <v>294</v>
      </c>
      <c r="J8" s="326" t="s">
        <v>294</v>
      </c>
      <c r="K8" s="327" t="s">
        <v>294</v>
      </c>
      <c r="L8" s="327">
        <v>1</v>
      </c>
      <c r="M8" s="327" t="s">
        <v>294</v>
      </c>
      <c r="N8" s="327" t="s">
        <v>294</v>
      </c>
      <c r="O8" s="327" t="s">
        <v>294</v>
      </c>
      <c r="P8" s="327">
        <v>1</v>
      </c>
      <c r="Q8" s="327" t="s">
        <v>294</v>
      </c>
      <c r="R8" s="327" t="s">
        <v>294</v>
      </c>
      <c r="S8" s="327" t="s">
        <v>294</v>
      </c>
      <c r="T8" s="327" t="s">
        <v>294</v>
      </c>
      <c r="U8" s="327" t="s">
        <v>294</v>
      </c>
      <c r="V8" s="327">
        <v>2</v>
      </c>
      <c r="W8" s="327">
        <v>3</v>
      </c>
      <c r="X8" s="327">
        <v>5</v>
      </c>
      <c r="Y8" s="327">
        <v>11</v>
      </c>
      <c r="Z8" s="327">
        <v>17</v>
      </c>
      <c r="AA8" s="327">
        <v>26</v>
      </c>
      <c r="AB8" s="327">
        <v>19</v>
      </c>
      <c r="AC8" s="327">
        <v>9</v>
      </c>
      <c r="AD8" s="327">
        <v>1</v>
      </c>
      <c r="AE8" s="328" t="s">
        <v>294</v>
      </c>
      <c r="AF8" s="459" t="s">
        <v>495</v>
      </c>
    </row>
    <row r="9" spans="1:32" ht="13.5">
      <c r="A9" s="450"/>
      <c r="B9" s="451"/>
      <c r="C9" s="452" t="s">
        <v>11</v>
      </c>
      <c r="D9" s="410">
        <v>45</v>
      </c>
      <c r="E9" s="326" t="s">
        <v>294</v>
      </c>
      <c r="F9" s="327" t="s">
        <v>294</v>
      </c>
      <c r="G9" s="327" t="s">
        <v>294</v>
      </c>
      <c r="H9" s="327" t="s">
        <v>294</v>
      </c>
      <c r="I9" s="328" t="s">
        <v>294</v>
      </c>
      <c r="J9" s="326" t="s">
        <v>294</v>
      </c>
      <c r="K9" s="327" t="s">
        <v>294</v>
      </c>
      <c r="L9" s="327">
        <v>1</v>
      </c>
      <c r="M9" s="327" t="s">
        <v>294</v>
      </c>
      <c r="N9" s="327" t="s">
        <v>294</v>
      </c>
      <c r="O9" s="327" t="s">
        <v>294</v>
      </c>
      <c r="P9" s="327">
        <v>1</v>
      </c>
      <c r="Q9" s="327" t="s">
        <v>294</v>
      </c>
      <c r="R9" s="327" t="s">
        <v>294</v>
      </c>
      <c r="S9" s="327" t="s">
        <v>294</v>
      </c>
      <c r="T9" s="327" t="s">
        <v>294</v>
      </c>
      <c r="U9" s="327" t="s">
        <v>294</v>
      </c>
      <c r="V9" s="327">
        <v>2</v>
      </c>
      <c r="W9" s="327">
        <v>1</v>
      </c>
      <c r="X9" s="327">
        <v>4</v>
      </c>
      <c r="Y9" s="327">
        <v>6</v>
      </c>
      <c r="Z9" s="327">
        <v>10</v>
      </c>
      <c r="AA9" s="327">
        <v>13</v>
      </c>
      <c r="AB9" s="327">
        <v>6</v>
      </c>
      <c r="AC9" s="327">
        <v>1</v>
      </c>
      <c r="AD9" s="327" t="s">
        <v>294</v>
      </c>
      <c r="AE9" s="328" t="s">
        <v>294</v>
      </c>
      <c r="AF9" s="457"/>
    </row>
    <row r="10" spans="1:32" ht="13.5">
      <c r="A10" s="450"/>
      <c r="B10" s="451"/>
      <c r="C10" s="452" t="s">
        <v>12</v>
      </c>
      <c r="D10" s="410">
        <v>50</v>
      </c>
      <c r="E10" s="326" t="s">
        <v>294</v>
      </c>
      <c r="F10" s="327" t="s">
        <v>294</v>
      </c>
      <c r="G10" s="327" t="s">
        <v>294</v>
      </c>
      <c r="H10" s="327" t="s">
        <v>294</v>
      </c>
      <c r="I10" s="328" t="s">
        <v>294</v>
      </c>
      <c r="J10" s="326" t="s">
        <v>294</v>
      </c>
      <c r="K10" s="327" t="s">
        <v>294</v>
      </c>
      <c r="L10" s="327" t="s">
        <v>294</v>
      </c>
      <c r="M10" s="327" t="s">
        <v>294</v>
      </c>
      <c r="N10" s="327" t="s">
        <v>294</v>
      </c>
      <c r="O10" s="327" t="s">
        <v>294</v>
      </c>
      <c r="P10" s="327" t="s">
        <v>294</v>
      </c>
      <c r="Q10" s="327" t="s">
        <v>294</v>
      </c>
      <c r="R10" s="327" t="s">
        <v>294</v>
      </c>
      <c r="S10" s="327" t="s">
        <v>294</v>
      </c>
      <c r="T10" s="327" t="s">
        <v>294</v>
      </c>
      <c r="U10" s="327" t="s">
        <v>294</v>
      </c>
      <c r="V10" s="327" t="s">
        <v>294</v>
      </c>
      <c r="W10" s="327">
        <v>2</v>
      </c>
      <c r="X10" s="327">
        <v>1</v>
      </c>
      <c r="Y10" s="327">
        <v>5</v>
      </c>
      <c r="Z10" s="327">
        <v>7</v>
      </c>
      <c r="AA10" s="327">
        <v>13</v>
      </c>
      <c r="AB10" s="327">
        <v>13</v>
      </c>
      <c r="AC10" s="327">
        <v>8</v>
      </c>
      <c r="AD10" s="327">
        <v>1</v>
      </c>
      <c r="AE10" s="328" t="s">
        <v>294</v>
      </c>
      <c r="AF10" s="457"/>
    </row>
    <row r="11" spans="1:32" ht="13.5">
      <c r="A11" s="450"/>
      <c r="B11" s="451"/>
      <c r="C11" s="452"/>
      <c r="D11" s="410"/>
      <c r="E11" s="326"/>
      <c r="F11" s="327"/>
      <c r="G11" s="327"/>
      <c r="H11" s="327"/>
      <c r="I11" s="328"/>
      <c r="J11" s="326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  <c r="AF11" s="457"/>
    </row>
    <row r="12" spans="1:32" ht="13.5">
      <c r="A12" s="458" t="s">
        <v>497</v>
      </c>
      <c r="B12" s="451" t="s">
        <v>498</v>
      </c>
      <c r="C12" s="452" t="s">
        <v>10</v>
      </c>
      <c r="D12" s="410">
        <v>517</v>
      </c>
      <c r="E12" s="326" t="s">
        <v>294</v>
      </c>
      <c r="F12" s="327" t="s">
        <v>294</v>
      </c>
      <c r="G12" s="327" t="s">
        <v>294</v>
      </c>
      <c r="H12" s="327" t="s">
        <v>294</v>
      </c>
      <c r="I12" s="328" t="s">
        <v>294</v>
      </c>
      <c r="J12" s="326" t="s">
        <v>294</v>
      </c>
      <c r="K12" s="327" t="s">
        <v>294</v>
      </c>
      <c r="L12" s="327" t="s">
        <v>294</v>
      </c>
      <c r="M12" s="327">
        <v>1</v>
      </c>
      <c r="N12" s="327" t="s">
        <v>294</v>
      </c>
      <c r="O12" s="327" t="s">
        <v>294</v>
      </c>
      <c r="P12" s="327" t="s">
        <v>294</v>
      </c>
      <c r="Q12" s="327">
        <v>1</v>
      </c>
      <c r="R12" s="327">
        <v>1</v>
      </c>
      <c r="S12" s="327">
        <v>1</v>
      </c>
      <c r="T12" s="327">
        <v>2</v>
      </c>
      <c r="U12" s="327">
        <v>6</v>
      </c>
      <c r="V12" s="327">
        <v>24</v>
      </c>
      <c r="W12" s="327">
        <v>30</v>
      </c>
      <c r="X12" s="327">
        <v>41</v>
      </c>
      <c r="Y12" s="327">
        <v>73</v>
      </c>
      <c r="Z12" s="327">
        <v>111</v>
      </c>
      <c r="AA12" s="327">
        <v>108</v>
      </c>
      <c r="AB12" s="327">
        <v>85</v>
      </c>
      <c r="AC12" s="327">
        <v>31</v>
      </c>
      <c r="AD12" s="327">
        <v>2</v>
      </c>
      <c r="AE12" s="328" t="s">
        <v>294</v>
      </c>
      <c r="AF12" s="459" t="s">
        <v>497</v>
      </c>
    </row>
    <row r="13" spans="1:32" ht="13.5">
      <c r="A13" s="450"/>
      <c r="B13" s="451"/>
      <c r="C13" s="452" t="s">
        <v>11</v>
      </c>
      <c r="D13" s="410">
        <v>293</v>
      </c>
      <c r="E13" s="326" t="s">
        <v>294</v>
      </c>
      <c r="F13" s="327" t="s">
        <v>294</v>
      </c>
      <c r="G13" s="327" t="s">
        <v>294</v>
      </c>
      <c r="H13" s="327" t="s">
        <v>294</v>
      </c>
      <c r="I13" s="328" t="s">
        <v>294</v>
      </c>
      <c r="J13" s="326" t="s">
        <v>294</v>
      </c>
      <c r="K13" s="327" t="s">
        <v>294</v>
      </c>
      <c r="L13" s="327" t="s">
        <v>294</v>
      </c>
      <c r="M13" s="327" t="s">
        <v>294</v>
      </c>
      <c r="N13" s="327" t="s">
        <v>294</v>
      </c>
      <c r="O13" s="327" t="s">
        <v>294</v>
      </c>
      <c r="P13" s="327" t="s">
        <v>294</v>
      </c>
      <c r="Q13" s="327">
        <v>1</v>
      </c>
      <c r="R13" s="327">
        <v>1</v>
      </c>
      <c r="S13" s="327">
        <v>1</v>
      </c>
      <c r="T13" s="327">
        <v>2</v>
      </c>
      <c r="U13" s="327">
        <v>3</v>
      </c>
      <c r="V13" s="327">
        <v>18</v>
      </c>
      <c r="W13" s="327">
        <v>18</v>
      </c>
      <c r="X13" s="327">
        <v>31</v>
      </c>
      <c r="Y13" s="327">
        <v>43</v>
      </c>
      <c r="Z13" s="327">
        <v>71</v>
      </c>
      <c r="AA13" s="327">
        <v>58</v>
      </c>
      <c r="AB13" s="327">
        <v>28</v>
      </c>
      <c r="AC13" s="327">
        <v>17</v>
      </c>
      <c r="AD13" s="327">
        <v>1</v>
      </c>
      <c r="AE13" s="328" t="s">
        <v>294</v>
      </c>
      <c r="AF13" s="457"/>
    </row>
    <row r="14" spans="1:32" ht="13.5">
      <c r="A14" s="450"/>
      <c r="B14" s="451"/>
      <c r="C14" s="452" t="s">
        <v>12</v>
      </c>
      <c r="D14" s="410">
        <v>224</v>
      </c>
      <c r="E14" s="326" t="s">
        <v>294</v>
      </c>
      <c r="F14" s="327" t="s">
        <v>294</v>
      </c>
      <c r="G14" s="327" t="s">
        <v>294</v>
      </c>
      <c r="H14" s="327" t="s">
        <v>294</v>
      </c>
      <c r="I14" s="328" t="s">
        <v>294</v>
      </c>
      <c r="J14" s="326" t="s">
        <v>294</v>
      </c>
      <c r="K14" s="327" t="s">
        <v>294</v>
      </c>
      <c r="L14" s="327" t="s">
        <v>294</v>
      </c>
      <c r="M14" s="327">
        <v>1</v>
      </c>
      <c r="N14" s="327" t="s">
        <v>294</v>
      </c>
      <c r="O14" s="327" t="s">
        <v>294</v>
      </c>
      <c r="P14" s="327" t="s">
        <v>294</v>
      </c>
      <c r="Q14" s="327" t="s">
        <v>294</v>
      </c>
      <c r="R14" s="327" t="s">
        <v>294</v>
      </c>
      <c r="S14" s="327" t="s">
        <v>294</v>
      </c>
      <c r="T14" s="327" t="s">
        <v>294</v>
      </c>
      <c r="U14" s="327">
        <v>3</v>
      </c>
      <c r="V14" s="327">
        <v>6</v>
      </c>
      <c r="W14" s="327">
        <v>12</v>
      </c>
      <c r="X14" s="327">
        <v>10</v>
      </c>
      <c r="Y14" s="327">
        <v>30</v>
      </c>
      <c r="Z14" s="327">
        <v>40</v>
      </c>
      <c r="AA14" s="327">
        <v>50</v>
      </c>
      <c r="AB14" s="327">
        <v>57</v>
      </c>
      <c r="AC14" s="327">
        <v>14</v>
      </c>
      <c r="AD14" s="327">
        <v>1</v>
      </c>
      <c r="AE14" s="328" t="s">
        <v>294</v>
      </c>
      <c r="AF14" s="457"/>
    </row>
    <row r="15" spans="1:32" ht="13.5">
      <c r="A15" s="450"/>
      <c r="B15" s="451"/>
      <c r="C15" s="452"/>
      <c r="D15" s="410"/>
      <c r="E15" s="326"/>
      <c r="F15" s="327"/>
      <c r="G15" s="327"/>
      <c r="H15" s="327"/>
      <c r="I15" s="328"/>
      <c r="J15" s="326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8"/>
      <c r="AF15" s="457"/>
    </row>
    <row r="16" spans="1:32" ht="13.5">
      <c r="A16" s="458" t="s">
        <v>499</v>
      </c>
      <c r="B16" s="451" t="s">
        <v>500</v>
      </c>
      <c r="C16" s="452" t="s">
        <v>10</v>
      </c>
      <c r="D16" s="410">
        <v>176</v>
      </c>
      <c r="E16" s="326" t="s">
        <v>294</v>
      </c>
      <c r="F16" s="327" t="s">
        <v>294</v>
      </c>
      <c r="G16" s="327" t="s">
        <v>294</v>
      </c>
      <c r="H16" s="327" t="s">
        <v>294</v>
      </c>
      <c r="I16" s="328" t="s">
        <v>294</v>
      </c>
      <c r="J16" s="326" t="s">
        <v>294</v>
      </c>
      <c r="K16" s="327" t="s">
        <v>294</v>
      </c>
      <c r="L16" s="327" t="s">
        <v>294</v>
      </c>
      <c r="M16" s="327" t="s">
        <v>294</v>
      </c>
      <c r="N16" s="327" t="s">
        <v>294</v>
      </c>
      <c r="O16" s="327">
        <v>1</v>
      </c>
      <c r="P16" s="327" t="s">
        <v>294</v>
      </c>
      <c r="Q16" s="327" t="s">
        <v>294</v>
      </c>
      <c r="R16" s="327" t="s">
        <v>294</v>
      </c>
      <c r="S16" s="327">
        <v>1</v>
      </c>
      <c r="T16" s="327">
        <v>2</v>
      </c>
      <c r="U16" s="327">
        <v>2</v>
      </c>
      <c r="V16" s="327">
        <v>2</v>
      </c>
      <c r="W16" s="327">
        <v>3</v>
      </c>
      <c r="X16" s="327">
        <v>8</v>
      </c>
      <c r="Y16" s="327">
        <v>14</v>
      </c>
      <c r="Z16" s="327">
        <v>46</v>
      </c>
      <c r="AA16" s="327">
        <v>38</v>
      </c>
      <c r="AB16" s="327">
        <v>39</v>
      </c>
      <c r="AC16" s="327">
        <v>19</v>
      </c>
      <c r="AD16" s="327">
        <v>1</v>
      </c>
      <c r="AE16" s="328" t="s">
        <v>294</v>
      </c>
      <c r="AF16" s="459" t="s">
        <v>499</v>
      </c>
    </row>
    <row r="17" spans="1:32" ht="13.5">
      <c r="A17" s="450"/>
      <c r="B17" s="451"/>
      <c r="C17" s="452" t="s">
        <v>11</v>
      </c>
      <c r="D17" s="410">
        <v>80</v>
      </c>
      <c r="E17" s="326" t="s">
        <v>294</v>
      </c>
      <c r="F17" s="327" t="s">
        <v>294</v>
      </c>
      <c r="G17" s="327" t="s">
        <v>294</v>
      </c>
      <c r="H17" s="327" t="s">
        <v>294</v>
      </c>
      <c r="I17" s="328" t="s">
        <v>294</v>
      </c>
      <c r="J17" s="326" t="s">
        <v>294</v>
      </c>
      <c r="K17" s="327" t="s">
        <v>294</v>
      </c>
      <c r="L17" s="327" t="s">
        <v>294</v>
      </c>
      <c r="M17" s="327" t="s">
        <v>294</v>
      </c>
      <c r="N17" s="327" t="s">
        <v>294</v>
      </c>
      <c r="O17" s="327" t="s">
        <v>294</v>
      </c>
      <c r="P17" s="327" t="s">
        <v>294</v>
      </c>
      <c r="Q17" s="327" t="s">
        <v>294</v>
      </c>
      <c r="R17" s="327" t="s">
        <v>294</v>
      </c>
      <c r="S17" s="327" t="s">
        <v>294</v>
      </c>
      <c r="T17" s="327">
        <v>2</v>
      </c>
      <c r="U17" s="327">
        <v>1</v>
      </c>
      <c r="V17" s="327">
        <v>1</v>
      </c>
      <c r="W17" s="327">
        <v>2</v>
      </c>
      <c r="X17" s="327">
        <v>5</v>
      </c>
      <c r="Y17" s="327">
        <v>10</v>
      </c>
      <c r="Z17" s="327">
        <v>21</v>
      </c>
      <c r="AA17" s="327">
        <v>13</v>
      </c>
      <c r="AB17" s="327">
        <v>18</v>
      </c>
      <c r="AC17" s="327">
        <v>7</v>
      </c>
      <c r="AD17" s="327" t="s">
        <v>294</v>
      </c>
      <c r="AE17" s="328" t="s">
        <v>294</v>
      </c>
      <c r="AF17" s="457"/>
    </row>
    <row r="18" spans="1:32" ht="13.5">
      <c r="A18" s="450"/>
      <c r="B18" s="451"/>
      <c r="C18" s="452" t="s">
        <v>12</v>
      </c>
      <c r="D18" s="410">
        <v>96</v>
      </c>
      <c r="E18" s="326" t="s">
        <v>294</v>
      </c>
      <c r="F18" s="327" t="s">
        <v>294</v>
      </c>
      <c r="G18" s="327" t="s">
        <v>294</v>
      </c>
      <c r="H18" s="327" t="s">
        <v>294</v>
      </c>
      <c r="I18" s="328" t="s">
        <v>294</v>
      </c>
      <c r="J18" s="326" t="s">
        <v>294</v>
      </c>
      <c r="K18" s="327" t="s">
        <v>294</v>
      </c>
      <c r="L18" s="327" t="s">
        <v>294</v>
      </c>
      <c r="M18" s="327" t="s">
        <v>294</v>
      </c>
      <c r="N18" s="327" t="s">
        <v>294</v>
      </c>
      <c r="O18" s="327">
        <v>1</v>
      </c>
      <c r="P18" s="327" t="s">
        <v>294</v>
      </c>
      <c r="Q18" s="327" t="s">
        <v>294</v>
      </c>
      <c r="R18" s="327" t="s">
        <v>294</v>
      </c>
      <c r="S18" s="327">
        <v>1</v>
      </c>
      <c r="T18" s="327" t="s">
        <v>294</v>
      </c>
      <c r="U18" s="327">
        <v>1</v>
      </c>
      <c r="V18" s="327">
        <v>1</v>
      </c>
      <c r="W18" s="327">
        <v>1</v>
      </c>
      <c r="X18" s="327">
        <v>3</v>
      </c>
      <c r="Y18" s="327">
        <v>4</v>
      </c>
      <c r="Z18" s="327">
        <v>25</v>
      </c>
      <c r="AA18" s="327">
        <v>25</v>
      </c>
      <c r="AB18" s="327">
        <v>21</v>
      </c>
      <c r="AC18" s="327">
        <v>12</v>
      </c>
      <c r="AD18" s="327">
        <v>1</v>
      </c>
      <c r="AE18" s="328" t="s">
        <v>294</v>
      </c>
      <c r="AF18" s="457"/>
    </row>
    <row r="19" spans="1:32" ht="13.5">
      <c r="A19" s="450"/>
      <c r="B19" s="451"/>
      <c r="C19" s="452"/>
      <c r="D19" s="410"/>
      <c r="E19" s="326"/>
      <c r="F19" s="327"/>
      <c r="G19" s="327"/>
      <c r="H19" s="327"/>
      <c r="I19" s="328"/>
      <c r="J19" s="326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8"/>
      <c r="AF19" s="457"/>
    </row>
    <row r="20" spans="1:32" ht="13.5">
      <c r="A20" s="458" t="s">
        <v>501</v>
      </c>
      <c r="B20" s="481" t="s">
        <v>700</v>
      </c>
      <c r="C20" s="452" t="s">
        <v>10</v>
      </c>
      <c r="D20" s="410">
        <v>177</v>
      </c>
      <c r="E20" s="326" t="s">
        <v>294</v>
      </c>
      <c r="F20" s="327" t="s">
        <v>294</v>
      </c>
      <c r="G20" s="327" t="s">
        <v>294</v>
      </c>
      <c r="H20" s="327" t="s">
        <v>294</v>
      </c>
      <c r="I20" s="328" t="s">
        <v>294</v>
      </c>
      <c r="J20" s="326" t="s">
        <v>294</v>
      </c>
      <c r="K20" s="327" t="s">
        <v>294</v>
      </c>
      <c r="L20" s="327" t="s">
        <v>294</v>
      </c>
      <c r="M20" s="327" t="s">
        <v>294</v>
      </c>
      <c r="N20" s="327" t="s">
        <v>294</v>
      </c>
      <c r="O20" s="327" t="s">
        <v>294</v>
      </c>
      <c r="P20" s="327" t="s">
        <v>294</v>
      </c>
      <c r="Q20" s="327" t="s">
        <v>294</v>
      </c>
      <c r="R20" s="327">
        <v>1</v>
      </c>
      <c r="S20" s="327">
        <v>2</v>
      </c>
      <c r="T20" s="327" t="s">
        <v>294</v>
      </c>
      <c r="U20" s="327">
        <v>1</v>
      </c>
      <c r="V20" s="327">
        <v>5</v>
      </c>
      <c r="W20" s="327">
        <v>8</v>
      </c>
      <c r="X20" s="327">
        <v>10</v>
      </c>
      <c r="Y20" s="327">
        <v>17</v>
      </c>
      <c r="Z20" s="327">
        <v>38</v>
      </c>
      <c r="AA20" s="327">
        <v>43</v>
      </c>
      <c r="AB20" s="327">
        <v>34</v>
      </c>
      <c r="AC20" s="327">
        <v>13</v>
      </c>
      <c r="AD20" s="327">
        <v>5</v>
      </c>
      <c r="AE20" s="328" t="s">
        <v>294</v>
      </c>
      <c r="AF20" s="459" t="s">
        <v>501</v>
      </c>
    </row>
    <row r="21" spans="1:32" ht="13.5">
      <c r="A21" s="450"/>
      <c r="B21" s="451"/>
      <c r="C21" s="452" t="s">
        <v>11</v>
      </c>
      <c r="D21" s="410">
        <v>73</v>
      </c>
      <c r="E21" s="326" t="s">
        <v>294</v>
      </c>
      <c r="F21" s="327" t="s">
        <v>294</v>
      </c>
      <c r="G21" s="327" t="s">
        <v>294</v>
      </c>
      <c r="H21" s="327" t="s">
        <v>294</v>
      </c>
      <c r="I21" s="328" t="s">
        <v>294</v>
      </c>
      <c r="J21" s="326" t="s">
        <v>294</v>
      </c>
      <c r="K21" s="327" t="s">
        <v>294</v>
      </c>
      <c r="L21" s="327" t="s">
        <v>294</v>
      </c>
      <c r="M21" s="327" t="s">
        <v>294</v>
      </c>
      <c r="N21" s="327" t="s">
        <v>294</v>
      </c>
      <c r="O21" s="327" t="s">
        <v>294</v>
      </c>
      <c r="P21" s="327" t="s">
        <v>294</v>
      </c>
      <c r="Q21" s="327" t="s">
        <v>294</v>
      </c>
      <c r="R21" s="327">
        <v>1</v>
      </c>
      <c r="S21" s="327">
        <v>2</v>
      </c>
      <c r="T21" s="327" t="s">
        <v>294</v>
      </c>
      <c r="U21" s="482" t="s">
        <v>294</v>
      </c>
      <c r="V21" s="482">
        <v>2</v>
      </c>
      <c r="W21" s="482">
        <v>4</v>
      </c>
      <c r="X21" s="482">
        <v>7</v>
      </c>
      <c r="Y21" s="482">
        <v>9</v>
      </c>
      <c r="Z21" s="482">
        <v>19</v>
      </c>
      <c r="AA21" s="482">
        <v>17</v>
      </c>
      <c r="AB21" s="482">
        <v>6</v>
      </c>
      <c r="AC21" s="482">
        <v>6</v>
      </c>
      <c r="AD21" s="327" t="s">
        <v>294</v>
      </c>
      <c r="AE21" s="328" t="s">
        <v>294</v>
      </c>
      <c r="AF21" s="457"/>
    </row>
    <row r="22" spans="1:32" ht="13.5">
      <c r="A22" s="450"/>
      <c r="B22" s="451"/>
      <c r="C22" s="452" t="s">
        <v>12</v>
      </c>
      <c r="D22" s="410">
        <v>104</v>
      </c>
      <c r="E22" s="326" t="s">
        <v>294</v>
      </c>
      <c r="F22" s="327" t="s">
        <v>294</v>
      </c>
      <c r="G22" s="327" t="s">
        <v>294</v>
      </c>
      <c r="H22" s="327" t="s">
        <v>294</v>
      </c>
      <c r="I22" s="328" t="s">
        <v>294</v>
      </c>
      <c r="J22" s="326" t="s">
        <v>294</v>
      </c>
      <c r="K22" s="327" t="s">
        <v>294</v>
      </c>
      <c r="L22" s="327" t="s">
        <v>294</v>
      </c>
      <c r="M22" s="327" t="s">
        <v>294</v>
      </c>
      <c r="N22" s="327" t="s">
        <v>294</v>
      </c>
      <c r="O22" s="327" t="s">
        <v>294</v>
      </c>
      <c r="P22" s="327" t="s">
        <v>294</v>
      </c>
      <c r="Q22" s="327" t="s">
        <v>294</v>
      </c>
      <c r="R22" s="327" t="s">
        <v>294</v>
      </c>
      <c r="S22" s="327" t="s">
        <v>294</v>
      </c>
      <c r="T22" s="327" t="s">
        <v>294</v>
      </c>
      <c r="U22" s="327">
        <v>1</v>
      </c>
      <c r="V22" s="482">
        <v>3</v>
      </c>
      <c r="W22" s="482">
        <v>4</v>
      </c>
      <c r="X22" s="482">
        <v>3</v>
      </c>
      <c r="Y22" s="482">
        <v>8</v>
      </c>
      <c r="Z22" s="482">
        <v>19</v>
      </c>
      <c r="AA22" s="482">
        <v>26</v>
      </c>
      <c r="AB22" s="482">
        <v>28</v>
      </c>
      <c r="AC22" s="482">
        <v>7</v>
      </c>
      <c r="AD22" s="482">
        <v>5</v>
      </c>
      <c r="AE22" s="328" t="s">
        <v>294</v>
      </c>
      <c r="AF22" s="457"/>
    </row>
    <row r="23" spans="1:32" ht="13.5">
      <c r="A23" s="450"/>
      <c r="B23" s="451"/>
      <c r="C23" s="452"/>
      <c r="D23" s="410"/>
      <c r="E23" s="326"/>
      <c r="F23" s="327"/>
      <c r="G23" s="327"/>
      <c r="H23" s="327"/>
      <c r="I23" s="328"/>
      <c r="J23" s="326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8"/>
      <c r="AF23" s="457"/>
    </row>
    <row r="24" spans="1:32" ht="13.5">
      <c r="A24" s="458" t="s">
        <v>502</v>
      </c>
      <c r="B24" s="451" t="s">
        <v>503</v>
      </c>
      <c r="C24" s="452" t="s">
        <v>10</v>
      </c>
      <c r="D24" s="410">
        <v>3</v>
      </c>
      <c r="E24" s="326" t="s">
        <v>294</v>
      </c>
      <c r="F24" s="327" t="s">
        <v>294</v>
      </c>
      <c r="G24" s="327" t="s">
        <v>294</v>
      </c>
      <c r="H24" s="327" t="s">
        <v>294</v>
      </c>
      <c r="I24" s="328" t="s">
        <v>294</v>
      </c>
      <c r="J24" s="326" t="s">
        <v>294</v>
      </c>
      <c r="K24" s="327" t="s">
        <v>294</v>
      </c>
      <c r="L24" s="327" t="s">
        <v>294</v>
      </c>
      <c r="M24" s="327" t="s">
        <v>294</v>
      </c>
      <c r="N24" s="327">
        <v>1</v>
      </c>
      <c r="O24" s="327" t="s">
        <v>294</v>
      </c>
      <c r="P24" s="327">
        <v>1</v>
      </c>
      <c r="Q24" s="327">
        <v>1</v>
      </c>
      <c r="R24" s="327" t="s">
        <v>294</v>
      </c>
      <c r="S24" s="327" t="s">
        <v>294</v>
      </c>
      <c r="T24" s="327" t="s">
        <v>294</v>
      </c>
      <c r="U24" s="327" t="s">
        <v>294</v>
      </c>
      <c r="V24" s="327" t="s">
        <v>294</v>
      </c>
      <c r="W24" s="327" t="s">
        <v>294</v>
      </c>
      <c r="X24" s="327" t="s">
        <v>294</v>
      </c>
      <c r="Y24" s="327" t="s">
        <v>294</v>
      </c>
      <c r="Z24" s="327" t="s">
        <v>294</v>
      </c>
      <c r="AA24" s="327" t="s">
        <v>294</v>
      </c>
      <c r="AB24" s="327" t="s">
        <v>294</v>
      </c>
      <c r="AC24" s="327" t="s">
        <v>294</v>
      </c>
      <c r="AD24" s="327" t="s">
        <v>294</v>
      </c>
      <c r="AE24" s="328" t="s">
        <v>294</v>
      </c>
      <c r="AF24" s="459" t="s">
        <v>502</v>
      </c>
    </row>
    <row r="25" spans="1:32" ht="13.5">
      <c r="A25" s="450"/>
      <c r="B25" s="451"/>
      <c r="C25" s="452" t="s">
        <v>11</v>
      </c>
      <c r="D25" s="467" t="s">
        <v>737</v>
      </c>
      <c r="E25" s="468" t="s">
        <v>737</v>
      </c>
      <c r="F25" s="469" t="s">
        <v>737</v>
      </c>
      <c r="G25" s="469" t="s">
        <v>737</v>
      </c>
      <c r="H25" s="469" t="s">
        <v>737</v>
      </c>
      <c r="I25" s="470" t="s">
        <v>737</v>
      </c>
      <c r="J25" s="468" t="s">
        <v>737</v>
      </c>
      <c r="K25" s="469" t="s">
        <v>737</v>
      </c>
      <c r="L25" s="469" t="s">
        <v>737</v>
      </c>
      <c r="M25" s="469" t="s">
        <v>737</v>
      </c>
      <c r="N25" s="469" t="s">
        <v>737</v>
      </c>
      <c r="O25" s="469" t="s">
        <v>737</v>
      </c>
      <c r="P25" s="469" t="s">
        <v>737</v>
      </c>
      <c r="Q25" s="469" t="s">
        <v>737</v>
      </c>
      <c r="R25" s="469" t="s">
        <v>737</v>
      </c>
      <c r="S25" s="469" t="s">
        <v>737</v>
      </c>
      <c r="T25" s="469" t="s">
        <v>737</v>
      </c>
      <c r="U25" s="469" t="s">
        <v>737</v>
      </c>
      <c r="V25" s="469" t="s">
        <v>737</v>
      </c>
      <c r="W25" s="469" t="s">
        <v>737</v>
      </c>
      <c r="X25" s="469" t="s">
        <v>737</v>
      </c>
      <c r="Y25" s="469" t="s">
        <v>737</v>
      </c>
      <c r="Z25" s="469" t="s">
        <v>737</v>
      </c>
      <c r="AA25" s="469" t="s">
        <v>737</v>
      </c>
      <c r="AB25" s="469" t="s">
        <v>737</v>
      </c>
      <c r="AC25" s="469" t="s">
        <v>737</v>
      </c>
      <c r="AD25" s="469" t="s">
        <v>737</v>
      </c>
      <c r="AE25" s="470" t="s">
        <v>737</v>
      </c>
      <c r="AF25" s="457"/>
    </row>
    <row r="26" spans="1:32" ht="13.5">
      <c r="A26" s="450"/>
      <c r="B26" s="451"/>
      <c r="C26" s="452" t="s">
        <v>12</v>
      </c>
      <c r="D26" s="410">
        <v>3</v>
      </c>
      <c r="E26" s="326" t="s">
        <v>294</v>
      </c>
      <c r="F26" s="327" t="s">
        <v>294</v>
      </c>
      <c r="G26" s="327" t="s">
        <v>294</v>
      </c>
      <c r="H26" s="327" t="s">
        <v>294</v>
      </c>
      <c r="I26" s="328" t="s">
        <v>294</v>
      </c>
      <c r="J26" s="326" t="s">
        <v>294</v>
      </c>
      <c r="K26" s="327" t="s">
        <v>294</v>
      </c>
      <c r="L26" s="327" t="s">
        <v>294</v>
      </c>
      <c r="M26" s="327" t="s">
        <v>294</v>
      </c>
      <c r="N26" s="327">
        <v>1</v>
      </c>
      <c r="O26" s="327" t="s">
        <v>294</v>
      </c>
      <c r="P26" s="327">
        <v>1</v>
      </c>
      <c r="Q26" s="327">
        <v>1</v>
      </c>
      <c r="R26" s="327" t="s">
        <v>294</v>
      </c>
      <c r="S26" s="327" t="s">
        <v>294</v>
      </c>
      <c r="T26" s="327" t="s">
        <v>294</v>
      </c>
      <c r="U26" s="327" t="s">
        <v>294</v>
      </c>
      <c r="V26" s="327" t="s">
        <v>294</v>
      </c>
      <c r="W26" s="327" t="s">
        <v>294</v>
      </c>
      <c r="X26" s="327" t="s">
        <v>294</v>
      </c>
      <c r="Y26" s="327" t="s">
        <v>294</v>
      </c>
      <c r="Z26" s="327" t="s">
        <v>294</v>
      </c>
      <c r="AA26" s="327" t="s">
        <v>294</v>
      </c>
      <c r="AB26" s="327" t="s">
        <v>294</v>
      </c>
      <c r="AC26" s="327" t="s">
        <v>294</v>
      </c>
      <c r="AD26" s="327" t="s">
        <v>294</v>
      </c>
      <c r="AE26" s="328" t="s">
        <v>294</v>
      </c>
      <c r="AF26" s="457"/>
    </row>
    <row r="27" spans="1:32" ht="13.5">
      <c r="A27" s="450"/>
      <c r="B27" s="451"/>
      <c r="C27" s="452"/>
      <c r="D27" s="410"/>
      <c r="E27" s="326"/>
      <c r="F27" s="327"/>
      <c r="G27" s="327"/>
      <c r="H27" s="327"/>
      <c r="I27" s="328"/>
      <c r="J27" s="326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8"/>
      <c r="AF27" s="457"/>
    </row>
    <row r="28" spans="1:32" ht="13.5">
      <c r="A28" s="458" t="s">
        <v>504</v>
      </c>
      <c r="B28" s="451" t="s">
        <v>505</v>
      </c>
      <c r="C28" s="452" t="s">
        <v>10</v>
      </c>
      <c r="D28" s="410">
        <v>16</v>
      </c>
      <c r="E28" s="326">
        <v>15</v>
      </c>
      <c r="F28" s="327" t="s">
        <v>294</v>
      </c>
      <c r="G28" s="327" t="s">
        <v>294</v>
      </c>
      <c r="H28" s="327" t="s">
        <v>294</v>
      </c>
      <c r="I28" s="328" t="s">
        <v>294</v>
      </c>
      <c r="J28" s="326">
        <v>15</v>
      </c>
      <c r="K28" s="327" t="s">
        <v>294</v>
      </c>
      <c r="L28" s="327" t="s">
        <v>294</v>
      </c>
      <c r="M28" s="327">
        <v>1</v>
      </c>
      <c r="N28" s="327" t="s">
        <v>294</v>
      </c>
      <c r="O28" s="327" t="s">
        <v>294</v>
      </c>
      <c r="P28" s="327" t="s">
        <v>294</v>
      </c>
      <c r="Q28" s="327" t="s">
        <v>294</v>
      </c>
      <c r="R28" s="327" t="s">
        <v>294</v>
      </c>
      <c r="S28" s="327" t="s">
        <v>294</v>
      </c>
      <c r="T28" s="327" t="s">
        <v>294</v>
      </c>
      <c r="U28" s="327" t="s">
        <v>294</v>
      </c>
      <c r="V28" s="327" t="s">
        <v>294</v>
      </c>
      <c r="W28" s="327" t="s">
        <v>294</v>
      </c>
      <c r="X28" s="327" t="s">
        <v>294</v>
      </c>
      <c r="Y28" s="327" t="s">
        <v>294</v>
      </c>
      <c r="Z28" s="327" t="s">
        <v>294</v>
      </c>
      <c r="AA28" s="327" t="s">
        <v>294</v>
      </c>
      <c r="AB28" s="327" t="s">
        <v>294</v>
      </c>
      <c r="AC28" s="327" t="s">
        <v>294</v>
      </c>
      <c r="AD28" s="327" t="s">
        <v>294</v>
      </c>
      <c r="AE28" s="328" t="s">
        <v>294</v>
      </c>
      <c r="AF28" s="459" t="s">
        <v>504</v>
      </c>
    </row>
    <row r="29" spans="1:32" ht="13.5">
      <c r="A29" s="450"/>
      <c r="B29" s="451"/>
      <c r="C29" s="452" t="s">
        <v>11</v>
      </c>
      <c r="D29" s="410">
        <v>10</v>
      </c>
      <c r="E29" s="326">
        <v>10</v>
      </c>
      <c r="F29" s="327" t="s">
        <v>294</v>
      </c>
      <c r="G29" s="327" t="s">
        <v>294</v>
      </c>
      <c r="H29" s="327" t="s">
        <v>294</v>
      </c>
      <c r="I29" s="328" t="s">
        <v>294</v>
      </c>
      <c r="J29" s="326">
        <v>10</v>
      </c>
      <c r="K29" s="327" t="s">
        <v>294</v>
      </c>
      <c r="L29" s="327" t="s">
        <v>294</v>
      </c>
      <c r="M29" s="327" t="s">
        <v>294</v>
      </c>
      <c r="N29" s="327" t="s">
        <v>294</v>
      </c>
      <c r="O29" s="327" t="s">
        <v>294</v>
      </c>
      <c r="P29" s="327" t="s">
        <v>294</v>
      </c>
      <c r="Q29" s="327" t="s">
        <v>294</v>
      </c>
      <c r="R29" s="327" t="s">
        <v>294</v>
      </c>
      <c r="S29" s="327" t="s">
        <v>294</v>
      </c>
      <c r="T29" s="327" t="s">
        <v>294</v>
      </c>
      <c r="U29" s="327" t="s">
        <v>294</v>
      </c>
      <c r="V29" s="327" t="s">
        <v>294</v>
      </c>
      <c r="W29" s="327" t="s">
        <v>294</v>
      </c>
      <c r="X29" s="327" t="s">
        <v>294</v>
      </c>
      <c r="Y29" s="327" t="s">
        <v>294</v>
      </c>
      <c r="Z29" s="327" t="s">
        <v>294</v>
      </c>
      <c r="AA29" s="327" t="s">
        <v>294</v>
      </c>
      <c r="AB29" s="327" t="s">
        <v>294</v>
      </c>
      <c r="AC29" s="327" t="s">
        <v>294</v>
      </c>
      <c r="AD29" s="327" t="s">
        <v>294</v>
      </c>
      <c r="AE29" s="328" t="s">
        <v>294</v>
      </c>
      <c r="AF29" s="457"/>
    </row>
    <row r="30" spans="1:32" ht="13.5">
      <c r="A30" s="450"/>
      <c r="B30" s="451"/>
      <c r="C30" s="452" t="s">
        <v>12</v>
      </c>
      <c r="D30" s="410">
        <v>6</v>
      </c>
      <c r="E30" s="326">
        <v>5</v>
      </c>
      <c r="F30" s="327" t="s">
        <v>294</v>
      </c>
      <c r="G30" s="327" t="s">
        <v>294</v>
      </c>
      <c r="H30" s="327" t="s">
        <v>294</v>
      </c>
      <c r="I30" s="328" t="s">
        <v>294</v>
      </c>
      <c r="J30" s="326">
        <v>5</v>
      </c>
      <c r="K30" s="327" t="s">
        <v>294</v>
      </c>
      <c r="L30" s="327" t="s">
        <v>294</v>
      </c>
      <c r="M30" s="327">
        <v>1</v>
      </c>
      <c r="N30" s="327" t="s">
        <v>294</v>
      </c>
      <c r="O30" s="327" t="s">
        <v>294</v>
      </c>
      <c r="P30" s="327" t="s">
        <v>294</v>
      </c>
      <c r="Q30" s="327" t="s">
        <v>294</v>
      </c>
      <c r="R30" s="327" t="s">
        <v>294</v>
      </c>
      <c r="S30" s="327" t="s">
        <v>294</v>
      </c>
      <c r="T30" s="327" t="s">
        <v>294</v>
      </c>
      <c r="U30" s="327" t="s">
        <v>294</v>
      </c>
      <c r="V30" s="327" t="s">
        <v>294</v>
      </c>
      <c r="W30" s="327" t="s">
        <v>294</v>
      </c>
      <c r="X30" s="327" t="s">
        <v>294</v>
      </c>
      <c r="Y30" s="327" t="s">
        <v>294</v>
      </c>
      <c r="Z30" s="327" t="s">
        <v>294</v>
      </c>
      <c r="AA30" s="327" t="s">
        <v>294</v>
      </c>
      <c r="AB30" s="327" t="s">
        <v>294</v>
      </c>
      <c r="AC30" s="327" t="s">
        <v>294</v>
      </c>
      <c r="AD30" s="327" t="s">
        <v>294</v>
      </c>
      <c r="AE30" s="328" t="s">
        <v>294</v>
      </c>
      <c r="AF30" s="457"/>
    </row>
    <row r="31" spans="1:32" ht="13.5">
      <c r="A31" s="450"/>
      <c r="B31" s="451"/>
      <c r="C31" s="452"/>
      <c r="D31" s="410"/>
      <c r="E31" s="326"/>
      <c r="F31" s="327"/>
      <c r="G31" s="327"/>
      <c r="H31" s="327"/>
      <c r="I31" s="328"/>
      <c r="J31" s="326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8"/>
      <c r="AF31" s="457"/>
    </row>
    <row r="32" spans="1:32" ht="13.5">
      <c r="A32" s="458" t="s">
        <v>506</v>
      </c>
      <c r="B32" s="451" t="s">
        <v>507</v>
      </c>
      <c r="C32" s="452" t="s">
        <v>10</v>
      </c>
      <c r="D32" s="410">
        <v>3</v>
      </c>
      <c r="E32" s="326">
        <v>3</v>
      </c>
      <c r="F32" s="327" t="s">
        <v>294</v>
      </c>
      <c r="G32" s="327" t="s">
        <v>294</v>
      </c>
      <c r="H32" s="327" t="s">
        <v>294</v>
      </c>
      <c r="I32" s="328" t="s">
        <v>294</v>
      </c>
      <c r="J32" s="326">
        <v>3</v>
      </c>
      <c r="K32" s="327" t="s">
        <v>294</v>
      </c>
      <c r="L32" s="327" t="s">
        <v>294</v>
      </c>
      <c r="M32" s="327" t="s">
        <v>294</v>
      </c>
      <c r="N32" s="327" t="s">
        <v>294</v>
      </c>
      <c r="O32" s="327" t="s">
        <v>294</v>
      </c>
      <c r="P32" s="327" t="s">
        <v>294</v>
      </c>
      <c r="Q32" s="327" t="s">
        <v>294</v>
      </c>
      <c r="R32" s="327" t="s">
        <v>294</v>
      </c>
      <c r="S32" s="327" t="s">
        <v>294</v>
      </c>
      <c r="T32" s="327" t="s">
        <v>294</v>
      </c>
      <c r="U32" s="327" t="s">
        <v>294</v>
      </c>
      <c r="V32" s="327" t="s">
        <v>294</v>
      </c>
      <c r="W32" s="327" t="s">
        <v>294</v>
      </c>
      <c r="X32" s="327" t="s">
        <v>294</v>
      </c>
      <c r="Y32" s="327" t="s">
        <v>294</v>
      </c>
      <c r="Z32" s="327" t="s">
        <v>294</v>
      </c>
      <c r="AA32" s="327" t="s">
        <v>294</v>
      </c>
      <c r="AB32" s="327" t="s">
        <v>294</v>
      </c>
      <c r="AC32" s="327" t="s">
        <v>294</v>
      </c>
      <c r="AD32" s="327" t="s">
        <v>294</v>
      </c>
      <c r="AE32" s="328" t="s">
        <v>294</v>
      </c>
      <c r="AF32" s="459" t="s">
        <v>506</v>
      </c>
    </row>
    <row r="33" spans="1:32" ht="13.5">
      <c r="A33" s="450"/>
      <c r="B33" s="451"/>
      <c r="C33" s="452" t="s">
        <v>11</v>
      </c>
      <c r="D33" s="410">
        <v>3</v>
      </c>
      <c r="E33" s="326">
        <v>3</v>
      </c>
      <c r="F33" s="327" t="s">
        <v>294</v>
      </c>
      <c r="G33" s="327" t="s">
        <v>294</v>
      </c>
      <c r="H33" s="327" t="s">
        <v>294</v>
      </c>
      <c r="I33" s="328" t="s">
        <v>294</v>
      </c>
      <c r="J33" s="326">
        <v>3</v>
      </c>
      <c r="K33" s="327" t="s">
        <v>294</v>
      </c>
      <c r="L33" s="327" t="s">
        <v>294</v>
      </c>
      <c r="M33" s="327" t="s">
        <v>294</v>
      </c>
      <c r="N33" s="327" t="s">
        <v>294</v>
      </c>
      <c r="O33" s="327" t="s">
        <v>294</v>
      </c>
      <c r="P33" s="327" t="s">
        <v>294</v>
      </c>
      <c r="Q33" s="327" t="s">
        <v>294</v>
      </c>
      <c r="R33" s="327" t="s">
        <v>294</v>
      </c>
      <c r="S33" s="327" t="s">
        <v>294</v>
      </c>
      <c r="T33" s="327" t="s">
        <v>294</v>
      </c>
      <c r="U33" s="327" t="s">
        <v>294</v>
      </c>
      <c r="V33" s="327" t="s">
        <v>294</v>
      </c>
      <c r="W33" s="327" t="s">
        <v>294</v>
      </c>
      <c r="X33" s="327" t="s">
        <v>294</v>
      </c>
      <c r="Y33" s="327" t="s">
        <v>294</v>
      </c>
      <c r="Z33" s="327" t="s">
        <v>294</v>
      </c>
      <c r="AA33" s="327" t="s">
        <v>294</v>
      </c>
      <c r="AB33" s="327" t="s">
        <v>294</v>
      </c>
      <c r="AC33" s="327" t="s">
        <v>294</v>
      </c>
      <c r="AD33" s="327" t="s">
        <v>294</v>
      </c>
      <c r="AE33" s="328" t="s">
        <v>294</v>
      </c>
      <c r="AF33" s="457"/>
    </row>
    <row r="34" spans="1:32" ht="13.5">
      <c r="A34" s="450"/>
      <c r="B34" s="451"/>
      <c r="C34" s="452" t="s">
        <v>12</v>
      </c>
      <c r="D34" s="410" t="s">
        <v>294</v>
      </c>
      <c r="E34" s="326" t="s">
        <v>294</v>
      </c>
      <c r="F34" s="327" t="s">
        <v>294</v>
      </c>
      <c r="G34" s="327" t="s">
        <v>294</v>
      </c>
      <c r="H34" s="327" t="s">
        <v>294</v>
      </c>
      <c r="I34" s="328" t="s">
        <v>294</v>
      </c>
      <c r="J34" s="326" t="s">
        <v>294</v>
      </c>
      <c r="K34" s="327" t="s">
        <v>294</v>
      </c>
      <c r="L34" s="327" t="s">
        <v>294</v>
      </c>
      <c r="M34" s="327" t="s">
        <v>294</v>
      </c>
      <c r="N34" s="327" t="s">
        <v>294</v>
      </c>
      <c r="O34" s="327" t="s">
        <v>294</v>
      </c>
      <c r="P34" s="327" t="s">
        <v>294</v>
      </c>
      <c r="Q34" s="327" t="s">
        <v>294</v>
      </c>
      <c r="R34" s="327" t="s">
        <v>294</v>
      </c>
      <c r="S34" s="327" t="s">
        <v>294</v>
      </c>
      <c r="T34" s="327" t="s">
        <v>294</v>
      </c>
      <c r="U34" s="327" t="s">
        <v>294</v>
      </c>
      <c r="V34" s="327" t="s">
        <v>294</v>
      </c>
      <c r="W34" s="327" t="s">
        <v>294</v>
      </c>
      <c r="X34" s="327" t="s">
        <v>294</v>
      </c>
      <c r="Y34" s="327" t="s">
        <v>294</v>
      </c>
      <c r="Z34" s="327" t="s">
        <v>294</v>
      </c>
      <c r="AA34" s="327" t="s">
        <v>294</v>
      </c>
      <c r="AB34" s="327" t="s">
        <v>294</v>
      </c>
      <c r="AC34" s="327" t="s">
        <v>294</v>
      </c>
      <c r="AD34" s="327" t="s">
        <v>294</v>
      </c>
      <c r="AE34" s="328" t="s">
        <v>294</v>
      </c>
      <c r="AF34" s="457"/>
    </row>
    <row r="35" spans="1:32" ht="13.5">
      <c r="A35" s="450"/>
      <c r="B35" s="451"/>
      <c r="C35" s="452"/>
      <c r="D35" s="410"/>
      <c r="E35" s="326"/>
      <c r="F35" s="327"/>
      <c r="G35" s="327"/>
      <c r="H35" s="327"/>
      <c r="I35" s="328"/>
      <c r="J35" s="326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8"/>
      <c r="AF35" s="457"/>
    </row>
    <row r="36" spans="1:32" ht="13.5">
      <c r="A36" s="458" t="s">
        <v>508</v>
      </c>
      <c r="B36" s="451" t="s">
        <v>509</v>
      </c>
      <c r="C36" s="452" t="s">
        <v>10</v>
      </c>
      <c r="D36" s="410" t="s">
        <v>294</v>
      </c>
      <c r="E36" s="326" t="s">
        <v>294</v>
      </c>
      <c r="F36" s="327" t="s">
        <v>294</v>
      </c>
      <c r="G36" s="327" t="s">
        <v>294</v>
      </c>
      <c r="H36" s="327" t="s">
        <v>294</v>
      </c>
      <c r="I36" s="328" t="s">
        <v>294</v>
      </c>
      <c r="J36" s="326" t="s">
        <v>294</v>
      </c>
      <c r="K36" s="327" t="s">
        <v>294</v>
      </c>
      <c r="L36" s="327" t="s">
        <v>294</v>
      </c>
      <c r="M36" s="327" t="s">
        <v>294</v>
      </c>
      <c r="N36" s="327" t="s">
        <v>294</v>
      </c>
      <c r="O36" s="327" t="s">
        <v>294</v>
      </c>
      <c r="P36" s="327" t="s">
        <v>294</v>
      </c>
      <c r="Q36" s="327" t="s">
        <v>294</v>
      </c>
      <c r="R36" s="327" t="s">
        <v>294</v>
      </c>
      <c r="S36" s="327" t="s">
        <v>294</v>
      </c>
      <c r="T36" s="327" t="s">
        <v>294</v>
      </c>
      <c r="U36" s="327" t="s">
        <v>294</v>
      </c>
      <c r="V36" s="327" t="s">
        <v>294</v>
      </c>
      <c r="W36" s="327" t="s">
        <v>294</v>
      </c>
      <c r="X36" s="327" t="s">
        <v>294</v>
      </c>
      <c r="Y36" s="327" t="s">
        <v>294</v>
      </c>
      <c r="Z36" s="327" t="s">
        <v>294</v>
      </c>
      <c r="AA36" s="327" t="s">
        <v>294</v>
      </c>
      <c r="AB36" s="327" t="s">
        <v>294</v>
      </c>
      <c r="AC36" s="327" t="s">
        <v>294</v>
      </c>
      <c r="AD36" s="327" t="s">
        <v>294</v>
      </c>
      <c r="AE36" s="328" t="s">
        <v>294</v>
      </c>
      <c r="AF36" s="459" t="s">
        <v>508</v>
      </c>
    </row>
    <row r="37" spans="1:32" ht="13.5">
      <c r="A37" s="450"/>
      <c r="B37" s="451"/>
      <c r="C37" s="452" t="s">
        <v>11</v>
      </c>
      <c r="D37" s="410" t="s">
        <v>294</v>
      </c>
      <c r="E37" s="326" t="s">
        <v>294</v>
      </c>
      <c r="F37" s="327" t="s">
        <v>294</v>
      </c>
      <c r="G37" s="327" t="s">
        <v>294</v>
      </c>
      <c r="H37" s="327" t="s">
        <v>294</v>
      </c>
      <c r="I37" s="328" t="s">
        <v>294</v>
      </c>
      <c r="J37" s="326" t="s">
        <v>294</v>
      </c>
      <c r="K37" s="327" t="s">
        <v>294</v>
      </c>
      <c r="L37" s="327" t="s">
        <v>294</v>
      </c>
      <c r="M37" s="327" t="s">
        <v>294</v>
      </c>
      <c r="N37" s="327" t="s">
        <v>294</v>
      </c>
      <c r="O37" s="327" t="s">
        <v>294</v>
      </c>
      <c r="P37" s="327" t="s">
        <v>294</v>
      </c>
      <c r="Q37" s="327" t="s">
        <v>294</v>
      </c>
      <c r="R37" s="327" t="s">
        <v>294</v>
      </c>
      <c r="S37" s="327" t="s">
        <v>294</v>
      </c>
      <c r="T37" s="327" t="s">
        <v>294</v>
      </c>
      <c r="U37" s="327" t="s">
        <v>294</v>
      </c>
      <c r="V37" s="327" t="s">
        <v>294</v>
      </c>
      <c r="W37" s="327" t="s">
        <v>294</v>
      </c>
      <c r="X37" s="327" t="s">
        <v>294</v>
      </c>
      <c r="Y37" s="327" t="s">
        <v>294</v>
      </c>
      <c r="Z37" s="327" t="s">
        <v>294</v>
      </c>
      <c r="AA37" s="327" t="s">
        <v>294</v>
      </c>
      <c r="AB37" s="327" t="s">
        <v>294</v>
      </c>
      <c r="AC37" s="327" t="s">
        <v>294</v>
      </c>
      <c r="AD37" s="327" t="s">
        <v>294</v>
      </c>
      <c r="AE37" s="328" t="s">
        <v>294</v>
      </c>
      <c r="AF37" s="457"/>
    </row>
    <row r="38" spans="1:32" ht="13.5">
      <c r="A38" s="450"/>
      <c r="B38" s="451"/>
      <c r="C38" s="452" t="s">
        <v>12</v>
      </c>
      <c r="D38" s="410" t="s">
        <v>294</v>
      </c>
      <c r="E38" s="326" t="s">
        <v>294</v>
      </c>
      <c r="F38" s="327" t="s">
        <v>294</v>
      </c>
      <c r="G38" s="327" t="s">
        <v>294</v>
      </c>
      <c r="H38" s="327" t="s">
        <v>294</v>
      </c>
      <c r="I38" s="328" t="s">
        <v>294</v>
      </c>
      <c r="J38" s="326" t="s">
        <v>294</v>
      </c>
      <c r="K38" s="327" t="s">
        <v>294</v>
      </c>
      <c r="L38" s="327" t="s">
        <v>294</v>
      </c>
      <c r="M38" s="327" t="s">
        <v>294</v>
      </c>
      <c r="N38" s="327" t="s">
        <v>294</v>
      </c>
      <c r="O38" s="327" t="s">
        <v>294</v>
      </c>
      <c r="P38" s="327" t="s">
        <v>294</v>
      </c>
      <c r="Q38" s="327" t="s">
        <v>294</v>
      </c>
      <c r="R38" s="327" t="s">
        <v>294</v>
      </c>
      <c r="S38" s="327" t="s">
        <v>294</v>
      </c>
      <c r="T38" s="327" t="s">
        <v>294</v>
      </c>
      <c r="U38" s="327" t="s">
        <v>294</v>
      </c>
      <c r="V38" s="327" t="s">
        <v>294</v>
      </c>
      <c r="W38" s="327" t="s">
        <v>294</v>
      </c>
      <c r="X38" s="327" t="s">
        <v>294</v>
      </c>
      <c r="Y38" s="327" t="s">
        <v>294</v>
      </c>
      <c r="Z38" s="327" t="s">
        <v>294</v>
      </c>
      <c r="AA38" s="327" t="s">
        <v>294</v>
      </c>
      <c r="AB38" s="327" t="s">
        <v>294</v>
      </c>
      <c r="AC38" s="327" t="s">
        <v>294</v>
      </c>
      <c r="AD38" s="327" t="s">
        <v>294</v>
      </c>
      <c r="AE38" s="328" t="s">
        <v>294</v>
      </c>
      <c r="AF38" s="457"/>
    </row>
    <row r="39" spans="1:32" ht="13.5">
      <c r="A39" s="450"/>
      <c r="B39" s="451"/>
      <c r="C39" s="452"/>
      <c r="D39" s="410"/>
      <c r="E39" s="326"/>
      <c r="F39" s="327"/>
      <c r="G39" s="327"/>
      <c r="H39" s="327"/>
      <c r="I39" s="328"/>
      <c r="J39" s="326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8"/>
      <c r="AF39" s="457"/>
    </row>
    <row r="40" spans="1:32" ht="13.5">
      <c r="A40" s="458" t="s">
        <v>510</v>
      </c>
      <c r="B40" s="451" t="s">
        <v>511</v>
      </c>
      <c r="C40" s="452" t="s">
        <v>10</v>
      </c>
      <c r="D40" s="410">
        <v>8</v>
      </c>
      <c r="E40" s="326">
        <v>8</v>
      </c>
      <c r="F40" s="327" t="s">
        <v>294</v>
      </c>
      <c r="G40" s="327" t="s">
        <v>294</v>
      </c>
      <c r="H40" s="327" t="s">
        <v>294</v>
      </c>
      <c r="I40" s="328" t="s">
        <v>294</v>
      </c>
      <c r="J40" s="326">
        <v>8</v>
      </c>
      <c r="K40" s="327" t="s">
        <v>294</v>
      </c>
      <c r="L40" s="327" t="s">
        <v>294</v>
      </c>
      <c r="M40" s="327" t="s">
        <v>294</v>
      </c>
      <c r="N40" s="327" t="s">
        <v>294</v>
      </c>
      <c r="O40" s="327" t="s">
        <v>294</v>
      </c>
      <c r="P40" s="327" t="s">
        <v>294</v>
      </c>
      <c r="Q40" s="327" t="s">
        <v>294</v>
      </c>
      <c r="R40" s="327" t="s">
        <v>294</v>
      </c>
      <c r="S40" s="327" t="s">
        <v>294</v>
      </c>
      <c r="T40" s="327" t="s">
        <v>294</v>
      </c>
      <c r="U40" s="327" t="s">
        <v>294</v>
      </c>
      <c r="V40" s="327" t="s">
        <v>294</v>
      </c>
      <c r="W40" s="327" t="s">
        <v>294</v>
      </c>
      <c r="X40" s="327" t="s">
        <v>294</v>
      </c>
      <c r="Y40" s="327" t="s">
        <v>294</v>
      </c>
      <c r="Z40" s="327" t="s">
        <v>294</v>
      </c>
      <c r="AA40" s="327" t="s">
        <v>294</v>
      </c>
      <c r="AB40" s="327" t="s">
        <v>294</v>
      </c>
      <c r="AC40" s="327" t="s">
        <v>294</v>
      </c>
      <c r="AD40" s="327" t="s">
        <v>294</v>
      </c>
      <c r="AE40" s="328" t="s">
        <v>294</v>
      </c>
      <c r="AF40" s="459" t="s">
        <v>510</v>
      </c>
    </row>
    <row r="41" spans="1:32" ht="13.5">
      <c r="A41" s="450"/>
      <c r="B41" s="451"/>
      <c r="C41" s="452" t="s">
        <v>11</v>
      </c>
      <c r="D41" s="410">
        <v>3</v>
      </c>
      <c r="E41" s="326">
        <v>3</v>
      </c>
      <c r="F41" s="327" t="s">
        <v>294</v>
      </c>
      <c r="G41" s="327" t="s">
        <v>294</v>
      </c>
      <c r="H41" s="327" t="s">
        <v>294</v>
      </c>
      <c r="I41" s="328" t="s">
        <v>294</v>
      </c>
      <c r="J41" s="326">
        <v>3</v>
      </c>
      <c r="K41" s="327" t="s">
        <v>294</v>
      </c>
      <c r="L41" s="327" t="s">
        <v>294</v>
      </c>
      <c r="M41" s="327" t="s">
        <v>294</v>
      </c>
      <c r="N41" s="327" t="s">
        <v>294</v>
      </c>
      <c r="O41" s="327" t="s">
        <v>294</v>
      </c>
      <c r="P41" s="327" t="s">
        <v>294</v>
      </c>
      <c r="Q41" s="327" t="s">
        <v>294</v>
      </c>
      <c r="R41" s="327" t="s">
        <v>294</v>
      </c>
      <c r="S41" s="327" t="s">
        <v>294</v>
      </c>
      <c r="T41" s="327" t="s">
        <v>294</v>
      </c>
      <c r="U41" s="327" t="s">
        <v>294</v>
      </c>
      <c r="V41" s="327" t="s">
        <v>294</v>
      </c>
      <c r="W41" s="327" t="s">
        <v>294</v>
      </c>
      <c r="X41" s="327" t="s">
        <v>294</v>
      </c>
      <c r="Y41" s="327" t="s">
        <v>294</v>
      </c>
      <c r="Z41" s="327" t="s">
        <v>294</v>
      </c>
      <c r="AA41" s="327" t="s">
        <v>294</v>
      </c>
      <c r="AB41" s="327" t="s">
        <v>294</v>
      </c>
      <c r="AC41" s="327" t="s">
        <v>294</v>
      </c>
      <c r="AD41" s="327" t="s">
        <v>294</v>
      </c>
      <c r="AE41" s="328" t="s">
        <v>294</v>
      </c>
      <c r="AF41" s="457"/>
    </row>
    <row r="42" spans="1:32" ht="13.5">
      <c r="A42" s="450"/>
      <c r="B42" s="451"/>
      <c r="C42" s="452" t="s">
        <v>12</v>
      </c>
      <c r="D42" s="410">
        <v>5</v>
      </c>
      <c r="E42" s="326">
        <v>5</v>
      </c>
      <c r="F42" s="327" t="s">
        <v>294</v>
      </c>
      <c r="G42" s="327" t="s">
        <v>294</v>
      </c>
      <c r="H42" s="327" t="s">
        <v>294</v>
      </c>
      <c r="I42" s="328" t="s">
        <v>294</v>
      </c>
      <c r="J42" s="326">
        <v>5</v>
      </c>
      <c r="K42" s="327" t="s">
        <v>294</v>
      </c>
      <c r="L42" s="327" t="s">
        <v>294</v>
      </c>
      <c r="M42" s="327" t="s">
        <v>294</v>
      </c>
      <c r="N42" s="327" t="s">
        <v>294</v>
      </c>
      <c r="O42" s="327" t="s">
        <v>294</v>
      </c>
      <c r="P42" s="327" t="s">
        <v>294</v>
      </c>
      <c r="Q42" s="327" t="s">
        <v>294</v>
      </c>
      <c r="R42" s="327" t="s">
        <v>294</v>
      </c>
      <c r="S42" s="327" t="s">
        <v>294</v>
      </c>
      <c r="T42" s="327" t="s">
        <v>294</v>
      </c>
      <c r="U42" s="327" t="s">
        <v>294</v>
      </c>
      <c r="V42" s="327" t="s">
        <v>294</v>
      </c>
      <c r="W42" s="327" t="s">
        <v>294</v>
      </c>
      <c r="X42" s="327" t="s">
        <v>294</v>
      </c>
      <c r="Y42" s="327" t="s">
        <v>294</v>
      </c>
      <c r="Z42" s="327" t="s">
        <v>294</v>
      </c>
      <c r="AA42" s="327" t="s">
        <v>294</v>
      </c>
      <c r="AB42" s="327" t="s">
        <v>294</v>
      </c>
      <c r="AC42" s="327" t="s">
        <v>294</v>
      </c>
      <c r="AD42" s="327" t="s">
        <v>294</v>
      </c>
      <c r="AE42" s="328" t="s">
        <v>294</v>
      </c>
      <c r="AF42" s="457"/>
    </row>
    <row r="43" spans="1:32" ht="13.5">
      <c r="A43" s="450"/>
      <c r="B43" s="451"/>
      <c r="C43" s="452"/>
      <c r="D43" s="410"/>
      <c r="E43" s="326"/>
      <c r="F43" s="327"/>
      <c r="G43" s="327"/>
      <c r="H43" s="327"/>
      <c r="I43" s="328"/>
      <c r="J43" s="326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8"/>
      <c r="AF43" s="457"/>
    </row>
    <row r="44" spans="1:32" ht="13.5">
      <c r="A44" s="458" t="s">
        <v>512</v>
      </c>
      <c r="B44" s="451" t="s">
        <v>513</v>
      </c>
      <c r="C44" s="452" t="s">
        <v>10</v>
      </c>
      <c r="D44" s="410" t="s">
        <v>294</v>
      </c>
      <c r="E44" s="326" t="s">
        <v>294</v>
      </c>
      <c r="F44" s="327" t="s">
        <v>294</v>
      </c>
      <c r="G44" s="327" t="s">
        <v>294</v>
      </c>
      <c r="H44" s="327" t="s">
        <v>294</v>
      </c>
      <c r="I44" s="328" t="s">
        <v>294</v>
      </c>
      <c r="J44" s="326" t="s">
        <v>294</v>
      </c>
      <c r="K44" s="327" t="s">
        <v>294</v>
      </c>
      <c r="L44" s="327" t="s">
        <v>294</v>
      </c>
      <c r="M44" s="327" t="s">
        <v>294</v>
      </c>
      <c r="N44" s="327" t="s">
        <v>294</v>
      </c>
      <c r="O44" s="327" t="s">
        <v>294</v>
      </c>
      <c r="P44" s="327" t="s">
        <v>294</v>
      </c>
      <c r="Q44" s="327" t="s">
        <v>294</v>
      </c>
      <c r="R44" s="327" t="s">
        <v>294</v>
      </c>
      <c r="S44" s="327" t="s">
        <v>294</v>
      </c>
      <c r="T44" s="327" t="s">
        <v>294</v>
      </c>
      <c r="U44" s="327" t="s">
        <v>294</v>
      </c>
      <c r="V44" s="327" t="s">
        <v>294</v>
      </c>
      <c r="W44" s="327" t="s">
        <v>294</v>
      </c>
      <c r="X44" s="327" t="s">
        <v>294</v>
      </c>
      <c r="Y44" s="327" t="s">
        <v>294</v>
      </c>
      <c r="Z44" s="327" t="s">
        <v>294</v>
      </c>
      <c r="AA44" s="327" t="s">
        <v>294</v>
      </c>
      <c r="AB44" s="327" t="s">
        <v>294</v>
      </c>
      <c r="AC44" s="327" t="s">
        <v>294</v>
      </c>
      <c r="AD44" s="327" t="s">
        <v>294</v>
      </c>
      <c r="AE44" s="328" t="s">
        <v>294</v>
      </c>
      <c r="AF44" s="459" t="s">
        <v>512</v>
      </c>
    </row>
    <row r="45" spans="1:32" ht="13.5">
      <c r="A45" s="450"/>
      <c r="B45" s="451"/>
      <c r="C45" s="452" t="s">
        <v>11</v>
      </c>
      <c r="D45" s="410" t="s">
        <v>294</v>
      </c>
      <c r="E45" s="326" t="s">
        <v>294</v>
      </c>
      <c r="F45" s="327" t="s">
        <v>294</v>
      </c>
      <c r="G45" s="327" t="s">
        <v>294</v>
      </c>
      <c r="H45" s="327" t="s">
        <v>294</v>
      </c>
      <c r="I45" s="328" t="s">
        <v>294</v>
      </c>
      <c r="J45" s="326" t="s">
        <v>294</v>
      </c>
      <c r="K45" s="327" t="s">
        <v>294</v>
      </c>
      <c r="L45" s="327" t="s">
        <v>294</v>
      </c>
      <c r="M45" s="327" t="s">
        <v>294</v>
      </c>
      <c r="N45" s="327" t="s">
        <v>294</v>
      </c>
      <c r="O45" s="327" t="s">
        <v>294</v>
      </c>
      <c r="P45" s="327" t="s">
        <v>294</v>
      </c>
      <c r="Q45" s="327" t="s">
        <v>294</v>
      </c>
      <c r="R45" s="327" t="s">
        <v>294</v>
      </c>
      <c r="S45" s="327" t="s">
        <v>294</v>
      </c>
      <c r="T45" s="327" t="s">
        <v>294</v>
      </c>
      <c r="U45" s="327" t="s">
        <v>294</v>
      </c>
      <c r="V45" s="327" t="s">
        <v>294</v>
      </c>
      <c r="W45" s="327" t="s">
        <v>294</v>
      </c>
      <c r="X45" s="327" t="s">
        <v>294</v>
      </c>
      <c r="Y45" s="327" t="s">
        <v>294</v>
      </c>
      <c r="Z45" s="327" t="s">
        <v>294</v>
      </c>
      <c r="AA45" s="327" t="s">
        <v>294</v>
      </c>
      <c r="AB45" s="327" t="s">
        <v>294</v>
      </c>
      <c r="AC45" s="327" t="s">
        <v>294</v>
      </c>
      <c r="AD45" s="327" t="s">
        <v>294</v>
      </c>
      <c r="AE45" s="328" t="s">
        <v>294</v>
      </c>
      <c r="AF45" s="457"/>
    </row>
    <row r="46" spans="1:32" ht="13.5">
      <c r="A46" s="450"/>
      <c r="B46" s="451"/>
      <c r="C46" s="452" t="s">
        <v>12</v>
      </c>
      <c r="D46" s="410" t="s">
        <v>294</v>
      </c>
      <c r="E46" s="326" t="s">
        <v>294</v>
      </c>
      <c r="F46" s="327" t="s">
        <v>294</v>
      </c>
      <c r="G46" s="327" t="s">
        <v>294</v>
      </c>
      <c r="H46" s="327" t="s">
        <v>294</v>
      </c>
      <c r="I46" s="328" t="s">
        <v>294</v>
      </c>
      <c r="J46" s="326" t="s">
        <v>294</v>
      </c>
      <c r="K46" s="327" t="s">
        <v>294</v>
      </c>
      <c r="L46" s="327" t="s">
        <v>294</v>
      </c>
      <c r="M46" s="327" t="s">
        <v>294</v>
      </c>
      <c r="N46" s="327" t="s">
        <v>294</v>
      </c>
      <c r="O46" s="327" t="s">
        <v>294</v>
      </c>
      <c r="P46" s="327" t="s">
        <v>294</v>
      </c>
      <c r="Q46" s="327" t="s">
        <v>294</v>
      </c>
      <c r="R46" s="327" t="s">
        <v>294</v>
      </c>
      <c r="S46" s="327" t="s">
        <v>294</v>
      </c>
      <c r="T46" s="327" t="s">
        <v>294</v>
      </c>
      <c r="U46" s="327" t="s">
        <v>294</v>
      </c>
      <c r="V46" s="327" t="s">
        <v>294</v>
      </c>
      <c r="W46" s="327" t="s">
        <v>294</v>
      </c>
      <c r="X46" s="327" t="s">
        <v>294</v>
      </c>
      <c r="Y46" s="327" t="s">
        <v>294</v>
      </c>
      <c r="Z46" s="327" t="s">
        <v>294</v>
      </c>
      <c r="AA46" s="327" t="s">
        <v>294</v>
      </c>
      <c r="AB46" s="327" t="s">
        <v>294</v>
      </c>
      <c r="AC46" s="327" t="s">
        <v>294</v>
      </c>
      <c r="AD46" s="327" t="s">
        <v>294</v>
      </c>
      <c r="AE46" s="328" t="s">
        <v>294</v>
      </c>
      <c r="AF46" s="457"/>
    </row>
    <row r="47" spans="1:32" ht="13.5">
      <c r="A47" s="450"/>
      <c r="B47" s="451"/>
      <c r="C47" s="452"/>
      <c r="D47" s="410"/>
      <c r="E47" s="326"/>
      <c r="F47" s="327"/>
      <c r="G47" s="327"/>
      <c r="H47" s="327"/>
      <c r="I47" s="328"/>
      <c r="J47" s="326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8"/>
      <c r="AF47" s="457"/>
    </row>
    <row r="48" spans="1:32" ht="13.5">
      <c r="A48" s="458" t="s">
        <v>514</v>
      </c>
      <c r="B48" s="451" t="s">
        <v>515</v>
      </c>
      <c r="C48" s="452" t="s">
        <v>10</v>
      </c>
      <c r="D48" s="410">
        <v>2</v>
      </c>
      <c r="E48" s="326">
        <v>2</v>
      </c>
      <c r="F48" s="327" t="s">
        <v>294</v>
      </c>
      <c r="G48" s="327" t="s">
        <v>294</v>
      </c>
      <c r="H48" s="327" t="s">
        <v>294</v>
      </c>
      <c r="I48" s="328" t="s">
        <v>294</v>
      </c>
      <c r="J48" s="326">
        <v>2</v>
      </c>
      <c r="K48" s="327" t="s">
        <v>294</v>
      </c>
      <c r="L48" s="327" t="s">
        <v>294</v>
      </c>
      <c r="M48" s="327" t="s">
        <v>294</v>
      </c>
      <c r="N48" s="327" t="s">
        <v>294</v>
      </c>
      <c r="O48" s="327" t="s">
        <v>294</v>
      </c>
      <c r="P48" s="327" t="s">
        <v>294</v>
      </c>
      <c r="Q48" s="327" t="s">
        <v>294</v>
      </c>
      <c r="R48" s="327" t="s">
        <v>294</v>
      </c>
      <c r="S48" s="327" t="s">
        <v>294</v>
      </c>
      <c r="T48" s="327" t="s">
        <v>294</v>
      </c>
      <c r="U48" s="327" t="s">
        <v>294</v>
      </c>
      <c r="V48" s="327" t="s">
        <v>294</v>
      </c>
      <c r="W48" s="327" t="s">
        <v>294</v>
      </c>
      <c r="X48" s="327" t="s">
        <v>294</v>
      </c>
      <c r="Y48" s="327" t="s">
        <v>294</v>
      </c>
      <c r="Z48" s="327" t="s">
        <v>294</v>
      </c>
      <c r="AA48" s="327" t="s">
        <v>294</v>
      </c>
      <c r="AB48" s="327" t="s">
        <v>294</v>
      </c>
      <c r="AC48" s="327" t="s">
        <v>294</v>
      </c>
      <c r="AD48" s="327" t="s">
        <v>294</v>
      </c>
      <c r="AE48" s="328" t="s">
        <v>294</v>
      </c>
      <c r="AF48" s="459" t="s">
        <v>514</v>
      </c>
    </row>
    <row r="49" spans="1:32" ht="13.5">
      <c r="A49" s="450"/>
      <c r="B49" s="451"/>
      <c r="C49" s="452" t="s">
        <v>11</v>
      </c>
      <c r="D49" s="410">
        <v>2</v>
      </c>
      <c r="E49" s="326">
        <v>2</v>
      </c>
      <c r="F49" s="327" t="s">
        <v>294</v>
      </c>
      <c r="G49" s="327" t="s">
        <v>294</v>
      </c>
      <c r="H49" s="327" t="s">
        <v>294</v>
      </c>
      <c r="I49" s="328" t="s">
        <v>294</v>
      </c>
      <c r="J49" s="326">
        <v>2</v>
      </c>
      <c r="K49" s="327" t="s">
        <v>294</v>
      </c>
      <c r="L49" s="327" t="s">
        <v>294</v>
      </c>
      <c r="M49" s="327" t="s">
        <v>294</v>
      </c>
      <c r="N49" s="327" t="s">
        <v>294</v>
      </c>
      <c r="O49" s="327" t="s">
        <v>294</v>
      </c>
      <c r="P49" s="327" t="s">
        <v>294</v>
      </c>
      <c r="Q49" s="327" t="s">
        <v>294</v>
      </c>
      <c r="R49" s="327" t="s">
        <v>294</v>
      </c>
      <c r="S49" s="327" t="s">
        <v>294</v>
      </c>
      <c r="T49" s="327" t="s">
        <v>294</v>
      </c>
      <c r="U49" s="327" t="s">
        <v>294</v>
      </c>
      <c r="V49" s="327" t="s">
        <v>294</v>
      </c>
      <c r="W49" s="327" t="s">
        <v>294</v>
      </c>
      <c r="X49" s="327" t="s">
        <v>294</v>
      </c>
      <c r="Y49" s="327" t="s">
        <v>294</v>
      </c>
      <c r="Z49" s="327" t="s">
        <v>294</v>
      </c>
      <c r="AA49" s="327" t="s">
        <v>294</v>
      </c>
      <c r="AB49" s="327" t="s">
        <v>294</v>
      </c>
      <c r="AC49" s="327" t="s">
        <v>294</v>
      </c>
      <c r="AD49" s="327" t="s">
        <v>294</v>
      </c>
      <c r="AE49" s="328" t="s">
        <v>294</v>
      </c>
      <c r="AF49" s="457"/>
    </row>
    <row r="50" spans="1:32" ht="13.5">
      <c r="A50" s="450"/>
      <c r="B50" s="451"/>
      <c r="C50" s="452" t="s">
        <v>12</v>
      </c>
      <c r="D50" s="410" t="s">
        <v>294</v>
      </c>
      <c r="E50" s="326" t="s">
        <v>294</v>
      </c>
      <c r="F50" s="327" t="s">
        <v>294</v>
      </c>
      <c r="G50" s="327" t="s">
        <v>294</v>
      </c>
      <c r="H50" s="327" t="s">
        <v>294</v>
      </c>
      <c r="I50" s="328" t="s">
        <v>294</v>
      </c>
      <c r="J50" s="326" t="s">
        <v>294</v>
      </c>
      <c r="K50" s="327" t="s">
        <v>294</v>
      </c>
      <c r="L50" s="327" t="s">
        <v>294</v>
      </c>
      <c r="M50" s="327" t="s">
        <v>294</v>
      </c>
      <c r="N50" s="327" t="s">
        <v>294</v>
      </c>
      <c r="O50" s="327" t="s">
        <v>294</v>
      </c>
      <c r="P50" s="327" t="s">
        <v>294</v>
      </c>
      <c r="Q50" s="327" t="s">
        <v>294</v>
      </c>
      <c r="R50" s="327" t="s">
        <v>294</v>
      </c>
      <c r="S50" s="327" t="s">
        <v>294</v>
      </c>
      <c r="T50" s="327" t="s">
        <v>294</v>
      </c>
      <c r="U50" s="327" t="s">
        <v>294</v>
      </c>
      <c r="V50" s="327" t="s">
        <v>294</v>
      </c>
      <c r="W50" s="327" t="s">
        <v>294</v>
      </c>
      <c r="X50" s="327" t="s">
        <v>294</v>
      </c>
      <c r="Y50" s="327" t="s">
        <v>294</v>
      </c>
      <c r="Z50" s="327" t="s">
        <v>294</v>
      </c>
      <c r="AA50" s="327" t="s">
        <v>294</v>
      </c>
      <c r="AB50" s="327" t="s">
        <v>294</v>
      </c>
      <c r="AC50" s="327" t="s">
        <v>294</v>
      </c>
      <c r="AD50" s="327" t="s">
        <v>294</v>
      </c>
      <c r="AE50" s="328" t="s">
        <v>294</v>
      </c>
      <c r="AF50" s="457"/>
    </row>
    <row r="51" spans="1:32" ht="13.5">
      <c r="A51" s="450"/>
      <c r="B51" s="451"/>
      <c r="C51" s="452"/>
      <c r="D51" s="410"/>
      <c r="E51" s="326"/>
      <c r="F51" s="327"/>
      <c r="G51" s="327"/>
      <c r="H51" s="327"/>
      <c r="I51" s="328"/>
      <c r="J51" s="326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8"/>
      <c r="AF51" s="457"/>
    </row>
    <row r="52" spans="1:32" ht="13.5">
      <c r="A52" s="458" t="s">
        <v>516</v>
      </c>
      <c r="B52" s="451" t="s">
        <v>517</v>
      </c>
      <c r="C52" s="452" t="s">
        <v>10</v>
      </c>
      <c r="D52" s="410">
        <v>3</v>
      </c>
      <c r="E52" s="326">
        <v>2</v>
      </c>
      <c r="F52" s="327" t="s">
        <v>294</v>
      </c>
      <c r="G52" s="327" t="s">
        <v>294</v>
      </c>
      <c r="H52" s="327" t="s">
        <v>294</v>
      </c>
      <c r="I52" s="328" t="s">
        <v>294</v>
      </c>
      <c r="J52" s="326">
        <v>2</v>
      </c>
      <c r="K52" s="327" t="s">
        <v>294</v>
      </c>
      <c r="L52" s="327" t="s">
        <v>294</v>
      </c>
      <c r="M52" s="327">
        <v>1</v>
      </c>
      <c r="N52" s="327" t="s">
        <v>294</v>
      </c>
      <c r="O52" s="327" t="s">
        <v>294</v>
      </c>
      <c r="P52" s="327" t="s">
        <v>294</v>
      </c>
      <c r="Q52" s="327" t="s">
        <v>294</v>
      </c>
      <c r="R52" s="327" t="s">
        <v>294</v>
      </c>
      <c r="S52" s="327" t="s">
        <v>294</v>
      </c>
      <c r="T52" s="327" t="s">
        <v>294</v>
      </c>
      <c r="U52" s="327" t="s">
        <v>294</v>
      </c>
      <c r="V52" s="327" t="s">
        <v>294</v>
      </c>
      <c r="W52" s="327" t="s">
        <v>294</v>
      </c>
      <c r="X52" s="327" t="s">
        <v>294</v>
      </c>
      <c r="Y52" s="327" t="s">
        <v>294</v>
      </c>
      <c r="Z52" s="327" t="s">
        <v>294</v>
      </c>
      <c r="AA52" s="327" t="s">
        <v>294</v>
      </c>
      <c r="AB52" s="327" t="s">
        <v>294</v>
      </c>
      <c r="AC52" s="327" t="s">
        <v>294</v>
      </c>
      <c r="AD52" s="327" t="s">
        <v>294</v>
      </c>
      <c r="AE52" s="328" t="s">
        <v>294</v>
      </c>
      <c r="AF52" s="459" t="s">
        <v>516</v>
      </c>
    </row>
    <row r="53" spans="1:32" ht="13.5">
      <c r="A53" s="450"/>
      <c r="B53" s="451"/>
      <c r="C53" s="452" t="s">
        <v>11</v>
      </c>
      <c r="D53" s="410">
        <v>2</v>
      </c>
      <c r="E53" s="326">
        <v>2</v>
      </c>
      <c r="F53" s="327" t="s">
        <v>294</v>
      </c>
      <c r="G53" s="327" t="s">
        <v>294</v>
      </c>
      <c r="H53" s="327" t="s">
        <v>294</v>
      </c>
      <c r="I53" s="328" t="s">
        <v>294</v>
      </c>
      <c r="J53" s="326">
        <v>2</v>
      </c>
      <c r="K53" s="327" t="s">
        <v>294</v>
      </c>
      <c r="L53" s="327" t="s">
        <v>294</v>
      </c>
      <c r="M53" s="327" t="s">
        <v>294</v>
      </c>
      <c r="N53" s="327" t="s">
        <v>294</v>
      </c>
      <c r="O53" s="327" t="s">
        <v>294</v>
      </c>
      <c r="P53" s="327" t="s">
        <v>294</v>
      </c>
      <c r="Q53" s="327" t="s">
        <v>294</v>
      </c>
      <c r="R53" s="327" t="s">
        <v>294</v>
      </c>
      <c r="S53" s="327" t="s">
        <v>294</v>
      </c>
      <c r="T53" s="327" t="s">
        <v>294</v>
      </c>
      <c r="U53" s="327" t="s">
        <v>294</v>
      </c>
      <c r="V53" s="327" t="s">
        <v>294</v>
      </c>
      <c r="W53" s="327" t="s">
        <v>294</v>
      </c>
      <c r="X53" s="327" t="s">
        <v>294</v>
      </c>
      <c r="Y53" s="327" t="s">
        <v>294</v>
      </c>
      <c r="Z53" s="327" t="s">
        <v>294</v>
      </c>
      <c r="AA53" s="327" t="s">
        <v>294</v>
      </c>
      <c r="AB53" s="327" t="s">
        <v>294</v>
      </c>
      <c r="AC53" s="327" t="s">
        <v>294</v>
      </c>
      <c r="AD53" s="327" t="s">
        <v>294</v>
      </c>
      <c r="AE53" s="328" t="s">
        <v>294</v>
      </c>
      <c r="AF53" s="457"/>
    </row>
    <row r="54" spans="1:32" ht="13.5">
      <c r="A54" s="450"/>
      <c r="B54" s="451"/>
      <c r="C54" s="452" t="s">
        <v>12</v>
      </c>
      <c r="D54" s="410">
        <v>1</v>
      </c>
      <c r="E54" s="326" t="s">
        <v>294</v>
      </c>
      <c r="F54" s="327" t="s">
        <v>294</v>
      </c>
      <c r="G54" s="327" t="s">
        <v>294</v>
      </c>
      <c r="H54" s="327" t="s">
        <v>294</v>
      </c>
      <c r="I54" s="328" t="s">
        <v>294</v>
      </c>
      <c r="J54" s="326" t="s">
        <v>294</v>
      </c>
      <c r="K54" s="327" t="s">
        <v>294</v>
      </c>
      <c r="L54" s="327" t="s">
        <v>294</v>
      </c>
      <c r="M54" s="327">
        <v>1</v>
      </c>
      <c r="N54" s="327" t="s">
        <v>294</v>
      </c>
      <c r="O54" s="327" t="s">
        <v>294</v>
      </c>
      <c r="P54" s="327" t="s">
        <v>294</v>
      </c>
      <c r="Q54" s="327" t="s">
        <v>294</v>
      </c>
      <c r="R54" s="327" t="s">
        <v>294</v>
      </c>
      <c r="S54" s="327" t="s">
        <v>294</v>
      </c>
      <c r="T54" s="327" t="s">
        <v>294</v>
      </c>
      <c r="U54" s="327" t="s">
        <v>294</v>
      </c>
      <c r="V54" s="327" t="s">
        <v>294</v>
      </c>
      <c r="W54" s="327" t="s">
        <v>294</v>
      </c>
      <c r="X54" s="327" t="s">
        <v>294</v>
      </c>
      <c r="Y54" s="327" t="s">
        <v>294</v>
      </c>
      <c r="Z54" s="327" t="s">
        <v>294</v>
      </c>
      <c r="AA54" s="327" t="s">
        <v>294</v>
      </c>
      <c r="AB54" s="327" t="s">
        <v>294</v>
      </c>
      <c r="AC54" s="327" t="s">
        <v>294</v>
      </c>
      <c r="AD54" s="327" t="s">
        <v>294</v>
      </c>
      <c r="AE54" s="328" t="s">
        <v>294</v>
      </c>
      <c r="AF54" s="457"/>
    </row>
    <row r="55" spans="1:32" ht="13.5">
      <c r="A55" s="450"/>
      <c r="B55" s="451"/>
      <c r="C55" s="452"/>
      <c r="D55" s="410"/>
      <c r="E55" s="326"/>
      <c r="F55" s="327"/>
      <c r="G55" s="327"/>
      <c r="H55" s="327"/>
      <c r="I55" s="328"/>
      <c r="J55" s="326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8"/>
      <c r="AF55" s="457"/>
    </row>
    <row r="56" spans="1:32" ht="13.5">
      <c r="A56" s="458" t="s">
        <v>518</v>
      </c>
      <c r="B56" s="451" t="s">
        <v>519</v>
      </c>
      <c r="C56" s="452" t="s">
        <v>10</v>
      </c>
      <c r="D56" s="410">
        <v>47</v>
      </c>
      <c r="E56" s="326">
        <v>25</v>
      </c>
      <c r="F56" s="327">
        <v>2</v>
      </c>
      <c r="G56" s="327">
        <v>1</v>
      </c>
      <c r="H56" s="327" t="s">
        <v>294</v>
      </c>
      <c r="I56" s="328">
        <v>1</v>
      </c>
      <c r="J56" s="326">
        <v>29</v>
      </c>
      <c r="K56" s="327">
        <v>1</v>
      </c>
      <c r="L56" s="327" t="s">
        <v>294</v>
      </c>
      <c r="M56" s="327" t="s">
        <v>294</v>
      </c>
      <c r="N56" s="327" t="s">
        <v>294</v>
      </c>
      <c r="O56" s="327">
        <v>1</v>
      </c>
      <c r="P56" s="327" t="s">
        <v>294</v>
      </c>
      <c r="Q56" s="327" t="s">
        <v>294</v>
      </c>
      <c r="R56" s="327" t="s">
        <v>294</v>
      </c>
      <c r="S56" s="327">
        <v>1</v>
      </c>
      <c r="T56" s="327">
        <v>1</v>
      </c>
      <c r="U56" s="327" t="s">
        <v>294</v>
      </c>
      <c r="V56" s="327">
        <v>1</v>
      </c>
      <c r="W56" s="327">
        <v>1</v>
      </c>
      <c r="X56" s="327">
        <v>1</v>
      </c>
      <c r="Y56" s="327">
        <v>2</v>
      </c>
      <c r="Z56" s="327">
        <v>3</v>
      </c>
      <c r="AA56" s="327">
        <v>4</v>
      </c>
      <c r="AB56" s="327">
        <v>2</v>
      </c>
      <c r="AC56" s="327" t="s">
        <v>294</v>
      </c>
      <c r="AD56" s="327" t="s">
        <v>294</v>
      </c>
      <c r="AE56" s="328" t="s">
        <v>294</v>
      </c>
      <c r="AF56" s="459" t="s">
        <v>518</v>
      </c>
    </row>
    <row r="57" spans="1:32" ht="13.5">
      <c r="A57" s="450"/>
      <c r="B57" s="451"/>
      <c r="C57" s="452" t="s">
        <v>11</v>
      </c>
      <c r="D57" s="410">
        <v>25</v>
      </c>
      <c r="E57" s="326">
        <v>13</v>
      </c>
      <c r="F57" s="327" t="s">
        <v>294</v>
      </c>
      <c r="G57" s="327">
        <v>1</v>
      </c>
      <c r="H57" s="327" t="s">
        <v>294</v>
      </c>
      <c r="I57" s="328">
        <v>1</v>
      </c>
      <c r="J57" s="326">
        <v>15</v>
      </c>
      <c r="K57" s="327">
        <v>1</v>
      </c>
      <c r="L57" s="327" t="s">
        <v>294</v>
      </c>
      <c r="M57" s="327" t="s">
        <v>294</v>
      </c>
      <c r="N57" s="327" t="s">
        <v>294</v>
      </c>
      <c r="O57" s="327">
        <v>1</v>
      </c>
      <c r="P57" s="327" t="s">
        <v>294</v>
      </c>
      <c r="Q57" s="327" t="s">
        <v>294</v>
      </c>
      <c r="R57" s="327" t="s">
        <v>294</v>
      </c>
      <c r="S57" s="327">
        <v>1</v>
      </c>
      <c r="T57" s="327" t="s">
        <v>294</v>
      </c>
      <c r="U57" s="327" t="s">
        <v>294</v>
      </c>
      <c r="V57" s="327" t="s">
        <v>294</v>
      </c>
      <c r="W57" s="327">
        <v>1</v>
      </c>
      <c r="X57" s="327" t="s">
        <v>294</v>
      </c>
      <c r="Y57" s="327" t="s">
        <v>294</v>
      </c>
      <c r="Z57" s="327">
        <v>2</v>
      </c>
      <c r="AA57" s="327">
        <v>3</v>
      </c>
      <c r="AB57" s="327">
        <v>1</v>
      </c>
      <c r="AC57" s="327" t="s">
        <v>294</v>
      </c>
      <c r="AD57" s="327" t="s">
        <v>294</v>
      </c>
      <c r="AE57" s="328" t="s">
        <v>294</v>
      </c>
      <c r="AF57" s="457"/>
    </row>
    <row r="58" spans="1:32" ht="13.5">
      <c r="A58" s="450"/>
      <c r="B58" s="451"/>
      <c r="C58" s="452" t="s">
        <v>12</v>
      </c>
      <c r="D58" s="410">
        <v>22</v>
      </c>
      <c r="E58" s="326">
        <v>12</v>
      </c>
      <c r="F58" s="327">
        <v>2</v>
      </c>
      <c r="G58" s="327" t="s">
        <v>294</v>
      </c>
      <c r="H58" s="327" t="s">
        <v>294</v>
      </c>
      <c r="I58" s="328" t="s">
        <v>294</v>
      </c>
      <c r="J58" s="326">
        <v>14</v>
      </c>
      <c r="K58" s="327" t="s">
        <v>294</v>
      </c>
      <c r="L58" s="327" t="s">
        <v>294</v>
      </c>
      <c r="M58" s="327" t="s">
        <v>294</v>
      </c>
      <c r="N58" s="327" t="s">
        <v>294</v>
      </c>
      <c r="O58" s="327" t="s">
        <v>294</v>
      </c>
      <c r="P58" s="327" t="s">
        <v>294</v>
      </c>
      <c r="Q58" s="327" t="s">
        <v>294</v>
      </c>
      <c r="R58" s="327" t="s">
        <v>294</v>
      </c>
      <c r="S58" s="327" t="s">
        <v>294</v>
      </c>
      <c r="T58" s="327">
        <v>1</v>
      </c>
      <c r="U58" s="327" t="s">
        <v>294</v>
      </c>
      <c r="V58" s="327">
        <v>1</v>
      </c>
      <c r="W58" s="327" t="s">
        <v>294</v>
      </c>
      <c r="X58" s="327">
        <v>1</v>
      </c>
      <c r="Y58" s="327">
        <v>2</v>
      </c>
      <c r="Z58" s="327">
        <v>1</v>
      </c>
      <c r="AA58" s="327">
        <v>1</v>
      </c>
      <c r="AB58" s="327">
        <v>1</v>
      </c>
      <c r="AC58" s="327" t="s">
        <v>294</v>
      </c>
      <c r="AD58" s="327" t="s">
        <v>294</v>
      </c>
      <c r="AE58" s="328" t="s">
        <v>294</v>
      </c>
      <c r="AF58" s="457"/>
    </row>
    <row r="59" spans="1:32" ht="13.5">
      <c r="A59" s="450"/>
      <c r="B59" s="451"/>
      <c r="C59" s="452"/>
      <c r="D59" s="410"/>
      <c r="E59" s="326"/>
      <c r="F59" s="327"/>
      <c r="G59" s="327"/>
      <c r="H59" s="327"/>
      <c r="I59" s="328"/>
      <c r="J59" s="326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8"/>
      <c r="AF59" s="457"/>
    </row>
    <row r="60" spans="1:32" ht="13.5">
      <c r="A60" s="458" t="s">
        <v>520</v>
      </c>
      <c r="B60" s="451" t="s">
        <v>521</v>
      </c>
      <c r="C60" s="452" t="s">
        <v>10</v>
      </c>
      <c r="D60" s="410">
        <v>1</v>
      </c>
      <c r="E60" s="326" t="s">
        <v>294</v>
      </c>
      <c r="F60" s="327" t="s">
        <v>294</v>
      </c>
      <c r="G60" s="327" t="s">
        <v>294</v>
      </c>
      <c r="H60" s="327" t="s">
        <v>294</v>
      </c>
      <c r="I60" s="328" t="s">
        <v>294</v>
      </c>
      <c r="J60" s="326" t="s">
        <v>294</v>
      </c>
      <c r="K60" s="327" t="s">
        <v>294</v>
      </c>
      <c r="L60" s="327" t="s">
        <v>294</v>
      </c>
      <c r="M60" s="327" t="s">
        <v>294</v>
      </c>
      <c r="N60" s="327" t="s">
        <v>294</v>
      </c>
      <c r="O60" s="327">
        <v>1</v>
      </c>
      <c r="P60" s="327" t="s">
        <v>294</v>
      </c>
      <c r="Q60" s="327" t="s">
        <v>294</v>
      </c>
      <c r="R60" s="327" t="s">
        <v>294</v>
      </c>
      <c r="S60" s="327" t="s">
        <v>294</v>
      </c>
      <c r="T60" s="327" t="s">
        <v>294</v>
      </c>
      <c r="U60" s="327" t="s">
        <v>294</v>
      </c>
      <c r="V60" s="327" t="s">
        <v>294</v>
      </c>
      <c r="W60" s="327" t="s">
        <v>294</v>
      </c>
      <c r="X60" s="327" t="s">
        <v>294</v>
      </c>
      <c r="Y60" s="327" t="s">
        <v>294</v>
      </c>
      <c r="Z60" s="327" t="s">
        <v>294</v>
      </c>
      <c r="AA60" s="327" t="s">
        <v>294</v>
      </c>
      <c r="AB60" s="327" t="s">
        <v>294</v>
      </c>
      <c r="AC60" s="327" t="s">
        <v>294</v>
      </c>
      <c r="AD60" s="327" t="s">
        <v>294</v>
      </c>
      <c r="AE60" s="328" t="s">
        <v>294</v>
      </c>
      <c r="AF60" s="459" t="s">
        <v>520</v>
      </c>
    </row>
    <row r="61" spans="1:32" ht="13.5">
      <c r="A61" s="450"/>
      <c r="B61" s="451"/>
      <c r="C61" s="452" t="s">
        <v>11</v>
      </c>
      <c r="D61" s="410">
        <v>1</v>
      </c>
      <c r="E61" s="326" t="s">
        <v>294</v>
      </c>
      <c r="F61" s="327" t="s">
        <v>294</v>
      </c>
      <c r="G61" s="327" t="s">
        <v>294</v>
      </c>
      <c r="H61" s="327" t="s">
        <v>294</v>
      </c>
      <c r="I61" s="328" t="s">
        <v>294</v>
      </c>
      <c r="J61" s="326" t="s">
        <v>294</v>
      </c>
      <c r="K61" s="327" t="s">
        <v>294</v>
      </c>
      <c r="L61" s="327" t="s">
        <v>294</v>
      </c>
      <c r="M61" s="327" t="s">
        <v>294</v>
      </c>
      <c r="N61" s="327" t="s">
        <v>294</v>
      </c>
      <c r="O61" s="327">
        <v>1</v>
      </c>
      <c r="P61" s="327" t="s">
        <v>294</v>
      </c>
      <c r="Q61" s="327" t="s">
        <v>294</v>
      </c>
      <c r="R61" s="327" t="s">
        <v>294</v>
      </c>
      <c r="S61" s="327" t="s">
        <v>294</v>
      </c>
      <c r="T61" s="327" t="s">
        <v>294</v>
      </c>
      <c r="U61" s="327" t="s">
        <v>294</v>
      </c>
      <c r="V61" s="327" t="s">
        <v>294</v>
      </c>
      <c r="W61" s="327" t="s">
        <v>294</v>
      </c>
      <c r="X61" s="327" t="s">
        <v>294</v>
      </c>
      <c r="Y61" s="327" t="s">
        <v>294</v>
      </c>
      <c r="Z61" s="327" t="s">
        <v>294</v>
      </c>
      <c r="AA61" s="327" t="s">
        <v>294</v>
      </c>
      <c r="AB61" s="327" t="s">
        <v>294</v>
      </c>
      <c r="AC61" s="327" t="s">
        <v>294</v>
      </c>
      <c r="AD61" s="327" t="s">
        <v>294</v>
      </c>
      <c r="AE61" s="328" t="s">
        <v>294</v>
      </c>
      <c r="AF61" s="457"/>
    </row>
    <row r="62" spans="1:32" ht="13.5">
      <c r="A62" s="450"/>
      <c r="B62" s="451"/>
      <c r="C62" s="452" t="s">
        <v>12</v>
      </c>
      <c r="D62" s="410" t="s">
        <v>294</v>
      </c>
      <c r="E62" s="326" t="s">
        <v>294</v>
      </c>
      <c r="F62" s="327" t="s">
        <v>294</v>
      </c>
      <c r="G62" s="327" t="s">
        <v>294</v>
      </c>
      <c r="H62" s="327" t="s">
        <v>294</v>
      </c>
      <c r="I62" s="328" t="s">
        <v>294</v>
      </c>
      <c r="J62" s="326" t="s">
        <v>294</v>
      </c>
      <c r="K62" s="327" t="s">
        <v>294</v>
      </c>
      <c r="L62" s="327" t="s">
        <v>294</v>
      </c>
      <c r="M62" s="327" t="s">
        <v>294</v>
      </c>
      <c r="N62" s="327" t="s">
        <v>294</v>
      </c>
      <c r="O62" s="327" t="s">
        <v>294</v>
      </c>
      <c r="P62" s="327" t="s">
        <v>294</v>
      </c>
      <c r="Q62" s="327" t="s">
        <v>294</v>
      </c>
      <c r="R62" s="327" t="s">
        <v>294</v>
      </c>
      <c r="S62" s="327" t="s">
        <v>294</v>
      </c>
      <c r="T62" s="327" t="s">
        <v>294</v>
      </c>
      <c r="U62" s="327" t="s">
        <v>294</v>
      </c>
      <c r="V62" s="327" t="s">
        <v>294</v>
      </c>
      <c r="W62" s="327" t="s">
        <v>294</v>
      </c>
      <c r="X62" s="327" t="s">
        <v>294</v>
      </c>
      <c r="Y62" s="327" t="s">
        <v>294</v>
      </c>
      <c r="Z62" s="327" t="s">
        <v>294</v>
      </c>
      <c r="AA62" s="327" t="s">
        <v>294</v>
      </c>
      <c r="AB62" s="327" t="s">
        <v>294</v>
      </c>
      <c r="AC62" s="327" t="s">
        <v>294</v>
      </c>
      <c r="AD62" s="327" t="s">
        <v>294</v>
      </c>
      <c r="AE62" s="328" t="s">
        <v>294</v>
      </c>
      <c r="AF62" s="457"/>
    </row>
    <row r="63" spans="1:32" ht="13.5">
      <c r="A63" s="450"/>
      <c r="B63" s="451"/>
      <c r="C63" s="452"/>
      <c r="D63" s="410"/>
      <c r="E63" s="326"/>
      <c r="F63" s="327"/>
      <c r="G63" s="327"/>
      <c r="H63" s="327"/>
      <c r="I63" s="328"/>
      <c r="J63" s="326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8"/>
      <c r="AF63" s="457"/>
    </row>
    <row r="64" spans="1:32" ht="13.5">
      <c r="A64" s="458" t="s">
        <v>522</v>
      </c>
      <c r="B64" s="451" t="s">
        <v>523</v>
      </c>
      <c r="C64" s="452" t="s">
        <v>10</v>
      </c>
      <c r="D64" s="410">
        <v>23</v>
      </c>
      <c r="E64" s="326">
        <v>11</v>
      </c>
      <c r="F64" s="327" t="s">
        <v>294</v>
      </c>
      <c r="G64" s="327">
        <v>1</v>
      </c>
      <c r="H64" s="327" t="s">
        <v>294</v>
      </c>
      <c r="I64" s="328">
        <v>1</v>
      </c>
      <c r="J64" s="326">
        <v>13</v>
      </c>
      <c r="K64" s="327" t="s">
        <v>294</v>
      </c>
      <c r="L64" s="327" t="s">
        <v>294</v>
      </c>
      <c r="M64" s="327" t="s">
        <v>294</v>
      </c>
      <c r="N64" s="327" t="s">
        <v>294</v>
      </c>
      <c r="O64" s="327" t="s">
        <v>294</v>
      </c>
      <c r="P64" s="327" t="s">
        <v>294</v>
      </c>
      <c r="Q64" s="327" t="s">
        <v>294</v>
      </c>
      <c r="R64" s="327" t="s">
        <v>294</v>
      </c>
      <c r="S64" s="327">
        <v>1</v>
      </c>
      <c r="T64" s="327">
        <v>1</v>
      </c>
      <c r="U64" s="327" t="s">
        <v>294</v>
      </c>
      <c r="V64" s="327" t="s">
        <v>294</v>
      </c>
      <c r="W64" s="327">
        <v>1</v>
      </c>
      <c r="X64" s="327" t="s">
        <v>294</v>
      </c>
      <c r="Y64" s="327">
        <v>1</v>
      </c>
      <c r="Z64" s="327">
        <v>1</v>
      </c>
      <c r="AA64" s="327">
        <v>3</v>
      </c>
      <c r="AB64" s="327">
        <v>2</v>
      </c>
      <c r="AC64" s="327" t="s">
        <v>294</v>
      </c>
      <c r="AD64" s="327" t="s">
        <v>294</v>
      </c>
      <c r="AE64" s="328" t="s">
        <v>294</v>
      </c>
      <c r="AF64" s="459" t="s">
        <v>522</v>
      </c>
    </row>
    <row r="65" spans="1:32" ht="13.5">
      <c r="A65" s="450"/>
      <c r="B65" s="451"/>
      <c r="C65" s="452" t="s">
        <v>11</v>
      </c>
      <c r="D65" s="410">
        <v>15</v>
      </c>
      <c r="E65" s="326">
        <v>7</v>
      </c>
      <c r="F65" s="327" t="s">
        <v>294</v>
      </c>
      <c r="G65" s="327">
        <v>1</v>
      </c>
      <c r="H65" s="327" t="s">
        <v>294</v>
      </c>
      <c r="I65" s="328">
        <v>1</v>
      </c>
      <c r="J65" s="326">
        <v>9</v>
      </c>
      <c r="K65" s="327" t="s">
        <v>294</v>
      </c>
      <c r="L65" s="327" t="s">
        <v>294</v>
      </c>
      <c r="M65" s="327" t="s">
        <v>294</v>
      </c>
      <c r="N65" s="327" t="s">
        <v>294</v>
      </c>
      <c r="O65" s="327" t="s">
        <v>294</v>
      </c>
      <c r="P65" s="327" t="s">
        <v>294</v>
      </c>
      <c r="Q65" s="327" t="s">
        <v>294</v>
      </c>
      <c r="R65" s="327" t="s">
        <v>294</v>
      </c>
      <c r="S65" s="327">
        <v>1</v>
      </c>
      <c r="T65" s="327" t="s">
        <v>294</v>
      </c>
      <c r="U65" s="327" t="s">
        <v>294</v>
      </c>
      <c r="V65" s="327" t="s">
        <v>294</v>
      </c>
      <c r="W65" s="327">
        <v>1</v>
      </c>
      <c r="X65" s="327" t="s">
        <v>294</v>
      </c>
      <c r="Y65" s="327" t="s">
        <v>294</v>
      </c>
      <c r="Z65" s="327">
        <v>1</v>
      </c>
      <c r="AA65" s="327">
        <v>2</v>
      </c>
      <c r="AB65" s="327">
        <v>1</v>
      </c>
      <c r="AC65" s="327" t="s">
        <v>294</v>
      </c>
      <c r="AD65" s="327" t="s">
        <v>294</v>
      </c>
      <c r="AE65" s="328" t="s">
        <v>294</v>
      </c>
      <c r="AF65" s="457"/>
    </row>
    <row r="66" spans="1:32" ht="13.5">
      <c r="A66" s="450"/>
      <c r="B66" s="451"/>
      <c r="C66" s="452" t="s">
        <v>12</v>
      </c>
      <c r="D66" s="410">
        <v>8</v>
      </c>
      <c r="E66" s="326">
        <v>4</v>
      </c>
      <c r="F66" s="327" t="s">
        <v>294</v>
      </c>
      <c r="G66" s="327" t="s">
        <v>294</v>
      </c>
      <c r="H66" s="327" t="s">
        <v>294</v>
      </c>
      <c r="I66" s="328" t="s">
        <v>294</v>
      </c>
      <c r="J66" s="326">
        <v>4</v>
      </c>
      <c r="K66" s="327" t="s">
        <v>294</v>
      </c>
      <c r="L66" s="327" t="s">
        <v>294</v>
      </c>
      <c r="M66" s="327" t="s">
        <v>294</v>
      </c>
      <c r="N66" s="327" t="s">
        <v>294</v>
      </c>
      <c r="O66" s="327" t="s">
        <v>294</v>
      </c>
      <c r="P66" s="327" t="s">
        <v>294</v>
      </c>
      <c r="Q66" s="327" t="s">
        <v>294</v>
      </c>
      <c r="R66" s="327" t="s">
        <v>294</v>
      </c>
      <c r="S66" s="327" t="s">
        <v>294</v>
      </c>
      <c r="T66" s="327">
        <v>1</v>
      </c>
      <c r="U66" s="327" t="s">
        <v>294</v>
      </c>
      <c r="V66" s="327" t="s">
        <v>294</v>
      </c>
      <c r="W66" s="327" t="s">
        <v>294</v>
      </c>
      <c r="X66" s="327" t="s">
        <v>294</v>
      </c>
      <c r="Y66" s="327">
        <v>1</v>
      </c>
      <c r="Z66" s="327" t="s">
        <v>294</v>
      </c>
      <c r="AA66" s="327">
        <v>1</v>
      </c>
      <c r="AB66" s="327">
        <v>1</v>
      </c>
      <c r="AC66" s="327" t="s">
        <v>294</v>
      </c>
      <c r="AD66" s="327" t="s">
        <v>294</v>
      </c>
      <c r="AE66" s="328" t="s">
        <v>294</v>
      </c>
      <c r="AF66" s="457"/>
    </row>
    <row r="67" spans="1:32" ht="13.5">
      <c r="A67" s="450"/>
      <c r="B67" s="451"/>
      <c r="C67" s="452"/>
      <c r="D67" s="410"/>
      <c r="E67" s="326"/>
      <c r="F67" s="327"/>
      <c r="G67" s="327"/>
      <c r="H67" s="327"/>
      <c r="I67" s="328"/>
      <c r="J67" s="326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8"/>
      <c r="AF67" s="457"/>
    </row>
    <row r="68" spans="1:32" ht="13.5">
      <c r="A68" s="458" t="s">
        <v>524</v>
      </c>
      <c r="B68" s="451" t="s">
        <v>525</v>
      </c>
      <c r="C68" s="452" t="s">
        <v>10</v>
      </c>
      <c r="D68" s="410">
        <v>16</v>
      </c>
      <c r="E68" s="326">
        <v>8</v>
      </c>
      <c r="F68" s="327" t="s">
        <v>294</v>
      </c>
      <c r="G68" s="327">
        <v>1</v>
      </c>
      <c r="H68" s="327" t="s">
        <v>294</v>
      </c>
      <c r="I68" s="328">
        <v>1</v>
      </c>
      <c r="J68" s="326">
        <v>10</v>
      </c>
      <c r="K68" s="327" t="s">
        <v>294</v>
      </c>
      <c r="L68" s="327" t="s">
        <v>294</v>
      </c>
      <c r="M68" s="327" t="s">
        <v>294</v>
      </c>
      <c r="N68" s="327" t="s">
        <v>294</v>
      </c>
      <c r="O68" s="327" t="s">
        <v>294</v>
      </c>
      <c r="P68" s="327" t="s">
        <v>294</v>
      </c>
      <c r="Q68" s="327" t="s">
        <v>294</v>
      </c>
      <c r="R68" s="327" t="s">
        <v>294</v>
      </c>
      <c r="S68" s="327" t="s">
        <v>294</v>
      </c>
      <c r="T68" s="327">
        <v>1</v>
      </c>
      <c r="U68" s="327" t="s">
        <v>294</v>
      </c>
      <c r="V68" s="327" t="s">
        <v>294</v>
      </c>
      <c r="W68" s="327" t="s">
        <v>294</v>
      </c>
      <c r="X68" s="327" t="s">
        <v>294</v>
      </c>
      <c r="Y68" s="327">
        <v>1</v>
      </c>
      <c r="Z68" s="327" t="s">
        <v>294</v>
      </c>
      <c r="AA68" s="327">
        <v>2</v>
      </c>
      <c r="AB68" s="327">
        <v>2</v>
      </c>
      <c r="AC68" s="327" t="s">
        <v>294</v>
      </c>
      <c r="AD68" s="327" t="s">
        <v>294</v>
      </c>
      <c r="AE68" s="328" t="s">
        <v>294</v>
      </c>
      <c r="AF68" s="459" t="s">
        <v>524</v>
      </c>
    </row>
    <row r="69" spans="1:32" ht="13.5">
      <c r="A69" s="450"/>
      <c r="B69" s="451"/>
      <c r="C69" s="452" t="s">
        <v>11</v>
      </c>
      <c r="D69" s="410">
        <v>11</v>
      </c>
      <c r="E69" s="326">
        <v>6</v>
      </c>
      <c r="F69" s="327" t="s">
        <v>294</v>
      </c>
      <c r="G69" s="327">
        <v>1</v>
      </c>
      <c r="H69" s="327" t="s">
        <v>294</v>
      </c>
      <c r="I69" s="328">
        <v>1</v>
      </c>
      <c r="J69" s="326">
        <v>8</v>
      </c>
      <c r="K69" s="327" t="s">
        <v>294</v>
      </c>
      <c r="L69" s="327" t="s">
        <v>294</v>
      </c>
      <c r="M69" s="327" t="s">
        <v>294</v>
      </c>
      <c r="N69" s="327" t="s">
        <v>294</v>
      </c>
      <c r="O69" s="327" t="s">
        <v>294</v>
      </c>
      <c r="P69" s="327" t="s">
        <v>294</v>
      </c>
      <c r="Q69" s="327" t="s">
        <v>294</v>
      </c>
      <c r="R69" s="327" t="s">
        <v>294</v>
      </c>
      <c r="S69" s="327" t="s">
        <v>294</v>
      </c>
      <c r="T69" s="327" t="s">
        <v>294</v>
      </c>
      <c r="U69" s="327" t="s">
        <v>294</v>
      </c>
      <c r="V69" s="327" t="s">
        <v>294</v>
      </c>
      <c r="W69" s="327" t="s">
        <v>294</v>
      </c>
      <c r="X69" s="327" t="s">
        <v>294</v>
      </c>
      <c r="Y69" s="327" t="s">
        <v>294</v>
      </c>
      <c r="Z69" s="327" t="s">
        <v>294</v>
      </c>
      <c r="AA69" s="327">
        <v>2</v>
      </c>
      <c r="AB69" s="327">
        <v>1</v>
      </c>
      <c r="AC69" s="327" t="s">
        <v>294</v>
      </c>
      <c r="AD69" s="327" t="s">
        <v>294</v>
      </c>
      <c r="AE69" s="328" t="s">
        <v>294</v>
      </c>
      <c r="AF69" s="457"/>
    </row>
    <row r="70" spans="1:32" ht="13.5">
      <c r="A70" s="450"/>
      <c r="B70" s="451"/>
      <c r="C70" s="452" t="s">
        <v>12</v>
      </c>
      <c r="D70" s="410">
        <v>5</v>
      </c>
      <c r="E70" s="326">
        <v>2</v>
      </c>
      <c r="F70" s="327" t="s">
        <v>294</v>
      </c>
      <c r="G70" s="327" t="s">
        <v>294</v>
      </c>
      <c r="H70" s="327" t="s">
        <v>294</v>
      </c>
      <c r="I70" s="328" t="s">
        <v>294</v>
      </c>
      <c r="J70" s="326">
        <v>2</v>
      </c>
      <c r="K70" s="327" t="s">
        <v>294</v>
      </c>
      <c r="L70" s="327" t="s">
        <v>294</v>
      </c>
      <c r="M70" s="327" t="s">
        <v>294</v>
      </c>
      <c r="N70" s="327" t="s">
        <v>294</v>
      </c>
      <c r="O70" s="327" t="s">
        <v>294</v>
      </c>
      <c r="P70" s="327" t="s">
        <v>294</v>
      </c>
      <c r="Q70" s="327" t="s">
        <v>294</v>
      </c>
      <c r="R70" s="327" t="s">
        <v>294</v>
      </c>
      <c r="S70" s="327" t="s">
        <v>294</v>
      </c>
      <c r="T70" s="327">
        <v>1</v>
      </c>
      <c r="U70" s="327" t="s">
        <v>294</v>
      </c>
      <c r="V70" s="327" t="s">
        <v>294</v>
      </c>
      <c r="W70" s="327" t="s">
        <v>294</v>
      </c>
      <c r="X70" s="327" t="s">
        <v>294</v>
      </c>
      <c r="Y70" s="327">
        <v>1</v>
      </c>
      <c r="Z70" s="327" t="s">
        <v>294</v>
      </c>
      <c r="AA70" s="327" t="s">
        <v>294</v>
      </c>
      <c r="AB70" s="327">
        <v>1</v>
      </c>
      <c r="AC70" s="327" t="s">
        <v>294</v>
      </c>
      <c r="AD70" s="327" t="s">
        <v>294</v>
      </c>
      <c r="AE70" s="328" t="s">
        <v>294</v>
      </c>
      <c r="AF70" s="457"/>
    </row>
    <row r="71" spans="1:32" ht="13.5">
      <c r="A71" s="450"/>
      <c r="B71" s="451"/>
      <c r="C71" s="452"/>
      <c r="D71" s="410"/>
      <c r="E71" s="326"/>
      <c r="F71" s="327"/>
      <c r="G71" s="327"/>
      <c r="H71" s="327"/>
      <c r="I71" s="328"/>
      <c r="J71" s="326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8"/>
      <c r="AF71" s="457"/>
    </row>
    <row r="72" spans="1:32" ht="13.5">
      <c r="A72" s="458" t="s">
        <v>526</v>
      </c>
      <c r="B72" s="451" t="s">
        <v>527</v>
      </c>
      <c r="C72" s="452" t="s">
        <v>10</v>
      </c>
      <c r="D72" s="410">
        <v>7</v>
      </c>
      <c r="E72" s="326">
        <v>3</v>
      </c>
      <c r="F72" s="327" t="s">
        <v>294</v>
      </c>
      <c r="G72" s="327" t="s">
        <v>294</v>
      </c>
      <c r="H72" s="327" t="s">
        <v>294</v>
      </c>
      <c r="I72" s="328" t="s">
        <v>294</v>
      </c>
      <c r="J72" s="326">
        <v>3</v>
      </c>
      <c r="K72" s="327" t="s">
        <v>294</v>
      </c>
      <c r="L72" s="327" t="s">
        <v>294</v>
      </c>
      <c r="M72" s="327" t="s">
        <v>294</v>
      </c>
      <c r="N72" s="327" t="s">
        <v>294</v>
      </c>
      <c r="O72" s="327" t="s">
        <v>294</v>
      </c>
      <c r="P72" s="327" t="s">
        <v>294</v>
      </c>
      <c r="Q72" s="327" t="s">
        <v>294</v>
      </c>
      <c r="R72" s="327" t="s">
        <v>294</v>
      </c>
      <c r="S72" s="327">
        <v>1</v>
      </c>
      <c r="T72" s="327" t="s">
        <v>294</v>
      </c>
      <c r="U72" s="327" t="s">
        <v>294</v>
      </c>
      <c r="V72" s="327" t="s">
        <v>294</v>
      </c>
      <c r="W72" s="327">
        <v>1</v>
      </c>
      <c r="X72" s="327" t="s">
        <v>294</v>
      </c>
      <c r="Y72" s="327" t="s">
        <v>294</v>
      </c>
      <c r="Z72" s="327">
        <v>1</v>
      </c>
      <c r="AA72" s="327">
        <v>1</v>
      </c>
      <c r="AB72" s="327" t="s">
        <v>294</v>
      </c>
      <c r="AC72" s="327" t="s">
        <v>294</v>
      </c>
      <c r="AD72" s="327" t="s">
        <v>294</v>
      </c>
      <c r="AE72" s="328" t="s">
        <v>294</v>
      </c>
      <c r="AF72" s="459" t="s">
        <v>526</v>
      </c>
    </row>
    <row r="73" spans="1:32" ht="13.5">
      <c r="A73" s="450"/>
      <c r="B73" s="451"/>
      <c r="C73" s="452" t="s">
        <v>11</v>
      </c>
      <c r="D73" s="410">
        <v>4</v>
      </c>
      <c r="E73" s="326">
        <v>1</v>
      </c>
      <c r="F73" s="327" t="s">
        <v>294</v>
      </c>
      <c r="G73" s="327" t="s">
        <v>294</v>
      </c>
      <c r="H73" s="327" t="s">
        <v>294</v>
      </c>
      <c r="I73" s="328" t="s">
        <v>294</v>
      </c>
      <c r="J73" s="326">
        <v>1</v>
      </c>
      <c r="K73" s="327" t="s">
        <v>294</v>
      </c>
      <c r="L73" s="327" t="s">
        <v>294</v>
      </c>
      <c r="M73" s="327" t="s">
        <v>294</v>
      </c>
      <c r="N73" s="327" t="s">
        <v>294</v>
      </c>
      <c r="O73" s="327" t="s">
        <v>294</v>
      </c>
      <c r="P73" s="327" t="s">
        <v>294</v>
      </c>
      <c r="Q73" s="327" t="s">
        <v>294</v>
      </c>
      <c r="R73" s="327" t="s">
        <v>294</v>
      </c>
      <c r="S73" s="327">
        <v>1</v>
      </c>
      <c r="T73" s="327" t="s">
        <v>294</v>
      </c>
      <c r="U73" s="327" t="s">
        <v>294</v>
      </c>
      <c r="V73" s="327" t="s">
        <v>294</v>
      </c>
      <c r="W73" s="327">
        <v>1</v>
      </c>
      <c r="X73" s="327" t="s">
        <v>294</v>
      </c>
      <c r="Y73" s="327" t="s">
        <v>294</v>
      </c>
      <c r="Z73" s="327">
        <v>1</v>
      </c>
      <c r="AA73" s="327" t="s">
        <v>294</v>
      </c>
      <c r="AB73" s="327" t="s">
        <v>294</v>
      </c>
      <c r="AC73" s="327" t="s">
        <v>294</v>
      </c>
      <c r="AD73" s="327" t="s">
        <v>294</v>
      </c>
      <c r="AE73" s="328" t="s">
        <v>294</v>
      </c>
      <c r="AF73" s="457"/>
    </row>
    <row r="74" spans="1:32" ht="13.5">
      <c r="A74" s="450"/>
      <c r="B74" s="451"/>
      <c r="C74" s="452" t="s">
        <v>12</v>
      </c>
      <c r="D74" s="410">
        <v>3</v>
      </c>
      <c r="E74" s="326">
        <v>2</v>
      </c>
      <c r="F74" s="327" t="s">
        <v>294</v>
      </c>
      <c r="G74" s="327" t="s">
        <v>294</v>
      </c>
      <c r="H74" s="327" t="s">
        <v>294</v>
      </c>
      <c r="I74" s="328" t="s">
        <v>294</v>
      </c>
      <c r="J74" s="326">
        <v>2</v>
      </c>
      <c r="K74" s="327" t="s">
        <v>294</v>
      </c>
      <c r="L74" s="327" t="s">
        <v>294</v>
      </c>
      <c r="M74" s="327" t="s">
        <v>294</v>
      </c>
      <c r="N74" s="327" t="s">
        <v>294</v>
      </c>
      <c r="O74" s="327" t="s">
        <v>294</v>
      </c>
      <c r="P74" s="327" t="s">
        <v>294</v>
      </c>
      <c r="Q74" s="327" t="s">
        <v>294</v>
      </c>
      <c r="R74" s="327" t="s">
        <v>294</v>
      </c>
      <c r="S74" s="327" t="s">
        <v>294</v>
      </c>
      <c r="T74" s="327" t="s">
        <v>294</v>
      </c>
      <c r="U74" s="327" t="s">
        <v>294</v>
      </c>
      <c r="V74" s="327" t="s">
        <v>294</v>
      </c>
      <c r="W74" s="327" t="s">
        <v>294</v>
      </c>
      <c r="X74" s="327" t="s">
        <v>294</v>
      </c>
      <c r="Y74" s="327" t="s">
        <v>294</v>
      </c>
      <c r="Z74" s="327" t="s">
        <v>294</v>
      </c>
      <c r="AA74" s="327">
        <v>1</v>
      </c>
      <c r="AB74" s="327" t="s">
        <v>294</v>
      </c>
      <c r="AC74" s="327" t="s">
        <v>294</v>
      </c>
      <c r="AD74" s="327" t="s">
        <v>294</v>
      </c>
      <c r="AE74" s="328" t="s">
        <v>294</v>
      </c>
      <c r="AF74" s="457"/>
    </row>
    <row r="75" spans="1:32" ht="13.5">
      <c r="A75" s="450"/>
      <c r="B75" s="451"/>
      <c r="C75" s="452"/>
      <c r="D75" s="410"/>
      <c r="E75" s="326"/>
      <c r="F75" s="327"/>
      <c r="G75" s="327"/>
      <c r="H75" s="327"/>
      <c r="I75" s="328"/>
      <c r="J75" s="326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8"/>
      <c r="AF75" s="457"/>
    </row>
    <row r="76" spans="1:32" ht="13.5">
      <c r="A76" s="458" t="s">
        <v>528</v>
      </c>
      <c r="B76" s="451" t="s">
        <v>529</v>
      </c>
      <c r="C76" s="452" t="s">
        <v>10</v>
      </c>
      <c r="D76" s="410">
        <v>2</v>
      </c>
      <c r="E76" s="326" t="s">
        <v>294</v>
      </c>
      <c r="F76" s="327" t="s">
        <v>294</v>
      </c>
      <c r="G76" s="327" t="s">
        <v>294</v>
      </c>
      <c r="H76" s="327" t="s">
        <v>294</v>
      </c>
      <c r="I76" s="328" t="s">
        <v>294</v>
      </c>
      <c r="J76" s="326" t="s">
        <v>294</v>
      </c>
      <c r="K76" s="327" t="s">
        <v>294</v>
      </c>
      <c r="L76" s="327" t="s">
        <v>294</v>
      </c>
      <c r="M76" s="327" t="s">
        <v>294</v>
      </c>
      <c r="N76" s="327" t="s">
        <v>294</v>
      </c>
      <c r="O76" s="327" t="s">
        <v>294</v>
      </c>
      <c r="P76" s="327" t="s">
        <v>294</v>
      </c>
      <c r="Q76" s="327" t="s">
        <v>294</v>
      </c>
      <c r="R76" s="327" t="s">
        <v>294</v>
      </c>
      <c r="S76" s="327" t="s">
        <v>294</v>
      </c>
      <c r="T76" s="327" t="s">
        <v>294</v>
      </c>
      <c r="U76" s="327" t="s">
        <v>294</v>
      </c>
      <c r="V76" s="327">
        <v>1</v>
      </c>
      <c r="W76" s="327" t="s">
        <v>294</v>
      </c>
      <c r="X76" s="327" t="s">
        <v>294</v>
      </c>
      <c r="Y76" s="327" t="s">
        <v>294</v>
      </c>
      <c r="Z76" s="327">
        <v>1</v>
      </c>
      <c r="AA76" s="327" t="s">
        <v>294</v>
      </c>
      <c r="AB76" s="327" t="s">
        <v>294</v>
      </c>
      <c r="AC76" s="327" t="s">
        <v>294</v>
      </c>
      <c r="AD76" s="327" t="s">
        <v>294</v>
      </c>
      <c r="AE76" s="328" t="s">
        <v>294</v>
      </c>
      <c r="AF76" s="459" t="s">
        <v>528</v>
      </c>
    </row>
    <row r="77" spans="1:32" ht="13.5">
      <c r="A77" s="450"/>
      <c r="B77" s="451"/>
      <c r="C77" s="452" t="s">
        <v>11</v>
      </c>
      <c r="D77" s="410" t="s">
        <v>294</v>
      </c>
      <c r="E77" s="326" t="s">
        <v>294</v>
      </c>
      <c r="F77" s="327" t="s">
        <v>294</v>
      </c>
      <c r="G77" s="327" t="s">
        <v>294</v>
      </c>
      <c r="H77" s="327" t="s">
        <v>294</v>
      </c>
      <c r="I77" s="328" t="s">
        <v>294</v>
      </c>
      <c r="J77" s="326" t="s">
        <v>294</v>
      </c>
      <c r="K77" s="327" t="s">
        <v>294</v>
      </c>
      <c r="L77" s="327" t="s">
        <v>294</v>
      </c>
      <c r="M77" s="327" t="s">
        <v>294</v>
      </c>
      <c r="N77" s="327" t="s">
        <v>294</v>
      </c>
      <c r="O77" s="327" t="s">
        <v>294</v>
      </c>
      <c r="P77" s="327" t="s">
        <v>294</v>
      </c>
      <c r="Q77" s="327" t="s">
        <v>294</v>
      </c>
      <c r="R77" s="327" t="s">
        <v>294</v>
      </c>
      <c r="S77" s="327" t="s">
        <v>294</v>
      </c>
      <c r="T77" s="327" t="s">
        <v>294</v>
      </c>
      <c r="U77" s="327" t="s">
        <v>294</v>
      </c>
      <c r="V77" s="327" t="s">
        <v>294</v>
      </c>
      <c r="W77" s="327" t="s">
        <v>294</v>
      </c>
      <c r="X77" s="327" t="s">
        <v>294</v>
      </c>
      <c r="Y77" s="327" t="s">
        <v>294</v>
      </c>
      <c r="Z77" s="327" t="s">
        <v>294</v>
      </c>
      <c r="AA77" s="327" t="s">
        <v>294</v>
      </c>
      <c r="AB77" s="327" t="s">
        <v>294</v>
      </c>
      <c r="AC77" s="327" t="s">
        <v>294</v>
      </c>
      <c r="AD77" s="327" t="s">
        <v>294</v>
      </c>
      <c r="AE77" s="328" t="s">
        <v>294</v>
      </c>
      <c r="AF77" s="457"/>
    </row>
    <row r="78" spans="1:32" ht="13.5">
      <c r="A78" s="471"/>
      <c r="B78" s="472"/>
      <c r="C78" s="473" t="s">
        <v>12</v>
      </c>
      <c r="D78" s="418">
        <v>2</v>
      </c>
      <c r="E78" s="330" t="s">
        <v>294</v>
      </c>
      <c r="F78" s="331" t="s">
        <v>294</v>
      </c>
      <c r="G78" s="331" t="s">
        <v>294</v>
      </c>
      <c r="H78" s="331" t="s">
        <v>294</v>
      </c>
      <c r="I78" s="332" t="s">
        <v>294</v>
      </c>
      <c r="J78" s="330" t="s">
        <v>294</v>
      </c>
      <c r="K78" s="331" t="s">
        <v>294</v>
      </c>
      <c r="L78" s="331" t="s">
        <v>294</v>
      </c>
      <c r="M78" s="331" t="s">
        <v>294</v>
      </c>
      <c r="N78" s="331" t="s">
        <v>294</v>
      </c>
      <c r="O78" s="331" t="s">
        <v>294</v>
      </c>
      <c r="P78" s="331" t="s">
        <v>294</v>
      </c>
      <c r="Q78" s="331" t="s">
        <v>294</v>
      </c>
      <c r="R78" s="331" t="s">
        <v>294</v>
      </c>
      <c r="S78" s="331" t="s">
        <v>294</v>
      </c>
      <c r="T78" s="331" t="s">
        <v>294</v>
      </c>
      <c r="U78" s="331" t="s">
        <v>294</v>
      </c>
      <c r="V78" s="331">
        <v>1</v>
      </c>
      <c r="W78" s="331" t="s">
        <v>294</v>
      </c>
      <c r="X78" s="331" t="s">
        <v>294</v>
      </c>
      <c r="Y78" s="331" t="s">
        <v>294</v>
      </c>
      <c r="Z78" s="331">
        <v>1</v>
      </c>
      <c r="AA78" s="331" t="s">
        <v>294</v>
      </c>
      <c r="AB78" s="331" t="s">
        <v>294</v>
      </c>
      <c r="AC78" s="331" t="s">
        <v>294</v>
      </c>
      <c r="AD78" s="331" t="s">
        <v>294</v>
      </c>
      <c r="AE78" s="332" t="s">
        <v>294</v>
      </c>
      <c r="AF78" s="474"/>
    </row>
    <row r="79" spans="1:32" ht="13.5">
      <c r="A79" s="460"/>
      <c r="B79" s="461"/>
      <c r="C79" s="460"/>
      <c r="D79" s="429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0"/>
    </row>
    <row r="80" spans="1:32" ht="13.5">
      <c r="A80" s="463"/>
      <c r="B80" s="464"/>
      <c r="C80" s="463"/>
      <c r="D80" s="433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465"/>
      <c r="R80" s="465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3"/>
    </row>
    <row r="81" spans="1:32" ht="13.5">
      <c r="A81" s="463"/>
      <c r="B81" s="464"/>
      <c r="C81" s="463"/>
      <c r="D81" s="433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3"/>
    </row>
    <row r="82" spans="1:32" ht="13.5">
      <c r="A82" s="463"/>
      <c r="B82" s="464"/>
      <c r="C82" s="463"/>
      <c r="D82" s="433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3"/>
    </row>
    <row r="83" spans="1:32" ht="13.5">
      <c r="A83" s="463"/>
      <c r="B83" s="464"/>
      <c r="C83" s="463"/>
      <c r="D83" s="433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  <c r="AE83" s="465"/>
      <c r="AF83" s="463"/>
    </row>
    <row r="84" spans="1:32" ht="7.5" customHeight="1">
      <c r="A84" s="463"/>
      <c r="B84" s="464"/>
      <c r="C84" s="463"/>
      <c r="D84" s="433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3"/>
    </row>
    <row r="85" spans="1:32" ht="13.5">
      <c r="A85" s="463"/>
      <c r="B85" s="464"/>
      <c r="C85" s="463"/>
      <c r="D85" s="433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  <c r="AE85" s="465"/>
      <c r="AF85" s="463"/>
    </row>
    <row r="86" spans="3:31" ht="13.5">
      <c r="C86" s="466" t="s">
        <v>340</v>
      </c>
      <c r="D86" s="389" t="s">
        <v>341</v>
      </c>
      <c r="E86" s="441" t="s">
        <v>341</v>
      </c>
      <c r="F86" s="441" t="s">
        <v>341</v>
      </c>
      <c r="G86" s="441" t="s">
        <v>341</v>
      </c>
      <c r="H86" s="441" t="s">
        <v>341</v>
      </c>
      <c r="I86" s="441" t="s">
        <v>341</v>
      </c>
      <c r="J86" s="441" t="s">
        <v>341</v>
      </c>
      <c r="K86" s="441" t="s">
        <v>341</v>
      </c>
      <c r="L86" s="441" t="s">
        <v>341</v>
      </c>
      <c r="M86" s="441" t="s">
        <v>341</v>
      </c>
      <c r="N86" s="441" t="s">
        <v>341</v>
      </c>
      <c r="O86" s="441" t="s">
        <v>341</v>
      </c>
      <c r="P86" s="441" t="s">
        <v>341</v>
      </c>
      <c r="Q86" s="441" t="s">
        <v>341</v>
      </c>
      <c r="R86" s="441" t="s">
        <v>341</v>
      </c>
      <c r="S86" s="441" t="s">
        <v>341</v>
      </c>
      <c r="T86" s="441" t="s">
        <v>341</v>
      </c>
      <c r="U86" s="441" t="s">
        <v>341</v>
      </c>
      <c r="V86" s="441" t="s">
        <v>341</v>
      </c>
      <c r="W86" s="441" t="s">
        <v>341</v>
      </c>
      <c r="X86" s="441" t="s">
        <v>341</v>
      </c>
      <c r="Y86" s="441" t="s">
        <v>341</v>
      </c>
      <c r="Z86" s="441" t="s">
        <v>341</v>
      </c>
      <c r="AA86" s="441" t="s">
        <v>341</v>
      </c>
      <c r="AB86" s="441" t="s">
        <v>341</v>
      </c>
      <c r="AC86" s="441" t="s">
        <v>341</v>
      </c>
      <c r="AD86" s="441" t="s">
        <v>341</v>
      </c>
      <c r="AE86" s="441" t="s">
        <v>341</v>
      </c>
    </row>
    <row r="87" spans="7:25" ht="13.5">
      <c r="G87" s="286"/>
      <c r="Y87" s="286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4" r:id="rId1"/>
  <colBreaks count="1" manualBreakCount="1">
    <brk id="16" max="7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7"/>
  <sheetViews>
    <sheetView showGridLines="0" view="pageBreakPreview" zoomScale="60" zoomScaleNormal="75" zoomScalePageLayoutView="0" workbookViewId="0" topLeftCell="A1">
      <pane xSplit="4" ySplit="3" topLeftCell="E4" activePane="bottomRight" state="frozen"/>
      <selection pane="topLeft" activeCell="X74" sqref="X74"/>
      <selection pane="topRight" activeCell="X74" sqref="X74"/>
      <selection pane="bottomLeft" activeCell="X74" sqref="X74"/>
      <selection pane="bottomRight" activeCell="A1" sqref="A1"/>
    </sheetView>
  </sheetViews>
  <sheetFormatPr defaultColWidth="9.00390625" defaultRowHeight="13.5"/>
  <cols>
    <col min="1" max="1" width="9.875" style="466" bestFit="1" customWidth="1"/>
    <col min="2" max="2" width="27.875" style="441" bestFit="1" customWidth="1"/>
    <col min="3" max="3" width="7.75390625" style="466" bestFit="1" customWidth="1"/>
    <col min="4" max="4" width="7.25390625" style="389" bestFit="1" customWidth="1"/>
    <col min="5" max="5" width="5.00390625" style="441" bestFit="1" customWidth="1"/>
    <col min="6" max="9" width="4.75390625" style="441" bestFit="1" customWidth="1"/>
    <col min="10" max="30" width="6.50390625" style="441" customWidth="1"/>
    <col min="31" max="31" width="5.25390625" style="441" bestFit="1" customWidth="1"/>
    <col min="32" max="32" width="9.875" style="441" bestFit="1" customWidth="1"/>
    <col min="33" max="16384" width="9.00390625" style="441" customWidth="1"/>
  </cols>
  <sheetData>
    <row r="1" spans="1:32" ht="13.5">
      <c r="A1" s="436" t="s">
        <v>342</v>
      </c>
      <c r="B1" s="437"/>
      <c r="C1" s="438"/>
      <c r="D1" s="423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40" t="str">
        <f>+'表４（1）'!AF2</f>
        <v>（平成23年）</v>
      </c>
    </row>
    <row r="2" spans="1:32" s="449" customFormat="1" ht="26.25" customHeight="1">
      <c r="A2" s="442" t="s">
        <v>295</v>
      </c>
      <c r="B2" s="443" t="s">
        <v>296</v>
      </c>
      <c r="C2" s="444"/>
      <c r="D2" s="394" t="s">
        <v>10</v>
      </c>
      <c r="E2" s="445" t="s">
        <v>297</v>
      </c>
      <c r="F2" s="446" t="s">
        <v>298</v>
      </c>
      <c r="G2" s="446" t="s">
        <v>299</v>
      </c>
      <c r="H2" s="446" t="s">
        <v>300</v>
      </c>
      <c r="I2" s="447" t="s">
        <v>301</v>
      </c>
      <c r="J2" s="445" t="s">
        <v>302</v>
      </c>
      <c r="K2" s="448" t="s">
        <v>681</v>
      </c>
      <c r="L2" s="448" t="s">
        <v>682</v>
      </c>
      <c r="M2" s="448" t="s">
        <v>683</v>
      </c>
      <c r="N2" s="446" t="s">
        <v>684</v>
      </c>
      <c r="O2" s="446" t="s">
        <v>685</v>
      </c>
      <c r="P2" s="446" t="s">
        <v>686</v>
      </c>
      <c r="Q2" s="446" t="s">
        <v>687</v>
      </c>
      <c r="R2" s="446" t="s">
        <v>688</v>
      </c>
      <c r="S2" s="446" t="s">
        <v>689</v>
      </c>
      <c r="T2" s="446" t="s">
        <v>690</v>
      </c>
      <c r="U2" s="446" t="s">
        <v>691</v>
      </c>
      <c r="V2" s="446" t="s">
        <v>692</v>
      </c>
      <c r="W2" s="446" t="s">
        <v>693</v>
      </c>
      <c r="X2" s="446" t="s">
        <v>694</v>
      </c>
      <c r="Y2" s="446" t="s">
        <v>695</v>
      </c>
      <c r="Z2" s="446" t="s">
        <v>696</v>
      </c>
      <c r="AA2" s="446" t="s">
        <v>697</v>
      </c>
      <c r="AB2" s="446" t="s">
        <v>698</v>
      </c>
      <c r="AC2" s="446" t="s">
        <v>699</v>
      </c>
      <c r="AD2" s="446" t="s">
        <v>303</v>
      </c>
      <c r="AE2" s="447" t="s">
        <v>293</v>
      </c>
      <c r="AF2" s="442" t="s">
        <v>295</v>
      </c>
    </row>
    <row r="3" spans="1:32" ht="13.5">
      <c r="A3" s="450"/>
      <c r="B3" s="451"/>
      <c r="C3" s="452"/>
      <c r="D3" s="410"/>
      <c r="E3" s="453"/>
      <c r="F3" s="454"/>
      <c r="G3" s="454"/>
      <c r="H3" s="454"/>
      <c r="I3" s="455"/>
      <c r="J3" s="453"/>
      <c r="K3" s="454"/>
      <c r="L3" s="454"/>
      <c r="M3" s="454"/>
      <c r="N3" s="454"/>
      <c r="O3" s="454"/>
      <c r="P3" s="456"/>
      <c r="Q3" s="456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5"/>
      <c r="AF3" s="457"/>
    </row>
    <row r="4" spans="1:32" ht="13.5">
      <c r="A4" s="458" t="s">
        <v>530</v>
      </c>
      <c r="B4" s="451" t="s">
        <v>531</v>
      </c>
      <c r="C4" s="452" t="s">
        <v>10</v>
      </c>
      <c r="D4" s="410">
        <v>10</v>
      </c>
      <c r="E4" s="326">
        <v>5</v>
      </c>
      <c r="F4" s="327">
        <v>1</v>
      </c>
      <c r="G4" s="327" t="s">
        <v>294</v>
      </c>
      <c r="H4" s="327" t="s">
        <v>294</v>
      </c>
      <c r="I4" s="328" t="s">
        <v>294</v>
      </c>
      <c r="J4" s="326">
        <v>6</v>
      </c>
      <c r="K4" s="327" t="s">
        <v>294</v>
      </c>
      <c r="L4" s="327" t="s">
        <v>294</v>
      </c>
      <c r="M4" s="327" t="s">
        <v>294</v>
      </c>
      <c r="N4" s="327" t="s">
        <v>294</v>
      </c>
      <c r="O4" s="327" t="s">
        <v>294</v>
      </c>
      <c r="P4" s="327" t="s">
        <v>294</v>
      </c>
      <c r="Q4" s="327" t="s">
        <v>294</v>
      </c>
      <c r="R4" s="327" t="s">
        <v>294</v>
      </c>
      <c r="S4" s="327" t="s">
        <v>294</v>
      </c>
      <c r="T4" s="327" t="s">
        <v>294</v>
      </c>
      <c r="U4" s="327" t="s">
        <v>294</v>
      </c>
      <c r="V4" s="327" t="s">
        <v>294</v>
      </c>
      <c r="W4" s="327" t="s">
        <v>294</v>
      </c>
      <c r="X4" s="327">
        <v>1</v>
      </c>
      <c r="Y4" s="327">
        <v>1</v>
      </c>
      <c r="Z4" s="327">
        <v>1</v>
      </c>
      <c r="AA4" s="327">
        <v>1</v>
      </c>
      <c r="AB4" s="327" t="s">
        <v>294</v>
      </c>
      <c r="AC4" s="327" t="s">
        <v>294</v>
      </c>
      <c r="AD4" s="327" t="s">
        <v>294</v>
      </c>
      <c r="AE4" s="328" t="s">
        <v>294</v>
      </c>
      <c r="AF4" s="459" t="s">
        <v>530</v>
      </c>
    </row>
    <row r="5" spans="1:32" ht="13.5">
      <c r="A5" s="450"/>
      <c r="B5" s="451"/>
      <c r="C5" s="452" t="s">
        <v>11</v>
      </c>
      <c r="D5" s="410">
        <v>4</v>
      </c>
      <c r="E5" s="326">
        <v>2</v>
      </c>
      <c r="F5" s="327" t="s">
        <v>294</v>
      </c>
      <c r="G5" s="327" t="s">
        <v>294</v>
      </c>
      <c r="H5" s="327" t="s">
        <v>294</v>
      </c>
      <c r="I5" s="328" t="s">
        <v>294</v>
      </c>
      <c r="J5" s="326">
        <v>2</v>
      </c>
      <c r="K5" s="327" t="s">
        <v>294</v>
      </c>
      <c r="L5" s="327" t="s">
        <v>294</v>
      </c>
      <c r="M5" s="327" t="s">
        <v>294</v>
      </c>
      <c r="N5" s="327" t="s">
        <v>294</v>
      </c>
      <c r="O5" s="327" t="s">
        <v>294</v>
      </c>
      <c r="P5" s="327" t="s">
        <v>294</v>
      </c>
      <c r="Q5" s="327" t="s">
        <v>294</v>
      </c>
      <c r="R5" s="327" t="s">
        <v>294</v>
      </c>
      <c r="S5" s="327" t="s">
        <v>294</v>
      </c>
      <c r="T5" s="327" t="s">
        <v>294</v>
      </c>
      <c r="U5" s="327" t="s">
        <v>294</v>
      </c>
      <c r="V5" s="327" t="s">
        <v>294</v>
      </c>
      <c r="W5" s="327" t="s">
        <v>294</v>
      </c>
      <c r="X5" s="327" t="s">
        <v>294</v>
      </c>
      <c r="Y5" s="327" t="s">
        <v>294</v>
      </c>
      <c r="Z5" s="327">
        <v>1</v>
      </c>
      <c r="AA5" s="327">
        <v>1</v>
      </c>
      <c r="AB5" s="327" t="s">
        <v>294</v>
      </c>
      <c r="AC5" s="327" t="s">
        <v>294</v>
      </c>
      <c r="AD5" s="327" t="s">
        <v>294</v>
      </c>
      <c r="AE5" s="328" t="s">
        <v>294</v>
      </c>
      <c r="AF5" s="457"/>
    </row>
    <row r="6" spans="1:32" ht="13.5">
      <c r="A6" s="450"/>
      <c r="B6" s="451"/>
      <c r="C6" s="452" t="s">
        <v>12</v>
      </c>
      <c r="D6" s="410">
        <v>6</v>
      </c>
      <c r="E6" s="326">
        <v>3</v>
      </c>
      <c r="F6" s="327">
        <v>1</v>
      </c>
      <c r="G6" s="327" t="s">
        <v>294</v>
      </c>
      <c r="H6" s="327" t="s">
        <v>294</v>
      </c>
      <c r="I6" s="328" t="s">
        <v>294</v>
      </c>
      <c r="J6" s="326">
        <v>4</v>
      </c>
      <c r="K6" s="327" t="s">
        <v>294</v>
      </c>
      <c r="L6" s="327" t="s">
        <v>294</v>
      </c>
      <c r="M6" s="327" t="s">
        <v>294</v>
      </c>
      <c r="N6" s="327" t="s">
        <v>294</v>
      </c>
      <c r="O6" s="327" t="s">
        <v>294</v>
      </c>
      <c r="P6" s="327" t="s">
        <v>294</v>
      </c>
      <c r="Q6" s="327" t="s">
        <v>294</v>
      </c>
      <c r="R6" s="327" t="s">
        <v>294</v>
      </c>
      <c r="S6" s="327" t="s">
        <v>294</v>
      </c>
      <c r="T6" s="327" t="s">
        <v>294</v>
      </c>
      <c r="U6" s="327" t="s">
        <v>294</v>
      </c>
      <c r="V6" s="327" t="s">
        <v>294</v>
      </c>
      <c r="W6" s="327" t="s">
        <v>294</v>
      </c>
      <c r="X6" s="327">
        <v>1</v>
      </c>
      <c r="Y6" s="327">
        <v>1</v>
      </c>
      <c r="Z6" s="327" t="s">
        <v>294</v>
      </c>
      <c r="AA6" s="327" t="s">
        <v>294</v>
      </c>
      <c r="AB6" s="327" t="s">
        <v>294</v>
      </c>
      <c r="AC6" s="327" t="s">
        <v>294</v>
      </c>
      <c r="AD6" s="327" t="s">
        <v>294</v>
      </c>
      <c r="AE6" s="328" t="s">
        <v>294</v>
      </c>
      <c r="AF6" s="457"/>
    </row>
    <row r="7" spans="1:32" ht="13.5">
      <c r="A7" s="450"/>
      <c r="B7" s="451"/>
      <c r="C7" s="452"/>
      <c r="D7" s="410"/>
      <c r="E7" s="326"/>
      <c r="F7" s="327"/>
      <c r="G7" s="327"/>
      <c r="H7" s="327"/>
      <c r="I7" s="328"/>
      <c r="J7" s="326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8"/>
      <c r="AF7" s="457"/>
    </row>
    <row r="8" spans="1:32" ht="13.5">
      <c r="A8" s="458" t="s">
        <v>532</v>
      </c>
      <c r="B8" s="451" t="s">
        <v>533</v>
      </c>
      <c r="C8" s="452" t="s">
        <v>10</v>
      </c>
      <c r="D8" s="410">
        <v>11</v>
      </c>
      <c r="E8" s="326">
        <v>9</v>
      </c>
      <c r="F8" s="327">
        <v>1</v>
      </c>
      <c r="G8" s="327" t="s">
        <v>294</v>
      </c>
      <c r="H8" s="327" t="s">
        <v>294</v>
      </c>
      <c r="I8" s="328" t="s">
        <v>294</v>
      </c>
      <c r="J8" s="326">
        <v>10</v>
      </c>
      <c r="K8" s="327">
        <v>1</v>
      </c>
      <c r="L8" s="327" t="s">
        <v>294</v>
      </c>
      <c r="M8" s="327" t="s">
        <v>294</v>
      </c>
      <c r="N8" s="327" t="s">
        <v>294</v>
      </c>
      <c r="O8" s="327" t="s">
        <v>294</v>
      </c>
      <c r="P8" s="327" t="s">
        <v>294</v>
      </c>
      <c r="Q8" s="327" t="s">
        <v>294</v>
      </c>
      <c r="R8" s="327" t="s">
        <v>294</v>
      </c>
      <c r="S8" s="327" t="s">
        <v>294</v>
      </c>
      <c r="T8" s="327" t="s">
        <v>294</v>
      </c>
      <c r="U8" s="327" t="s">
        <v>294</v>
      </c>
      <c r="V8" s="327" t="s">
        <v>294</v>
      </c>
      <c r="W8" s="327" t="s">
        <v>294</v>
      </c>
      <c r="X8" s="327" t="s">
        <v>294</v>
      </c>
      <c r="Y8" s="327" t="s">
        <v>294</v>
      </c>
      <c r="Z8" s="327" t="s">
        <v>294</v>
      </c>
      <c r="AA8" s="327" t="s">
        <v>294</v>
      </c>
      <c r="AB8" s="327" t="s">
        <v>294</v>
      </c>
      <c r="AC8" s="327" t="s">
        <v>294</v>
      </c>
      <c r="AD8" s="327" t="s">
        <v>294</v>
      </c>
      <c r="AE8" s="328" t="s">
        <v>294</v>
      </c>
      <c r="AF8" s="459" t="s">
        <v>532</v>
      </c>
    </row>
    <row r="9" spans="1:32" ht="13.5">
      <c r="A9" s="450"/>
      <c r="B9" s="451"/>
      <c r="C9" s="452" t="s">
        <v>11</v>
      </c>
      <c r="D9" s="410">
        <v>5</v>
      </c>
      <c r="E9" s="326">
        <v>4</v>
      </c>
      <c r="F9" s="327" t="s">
        <v>294</v>
      </c>
      <c r="G9" s="327" t="s">
        <v>294</v>
      </c>
      <c r="H9" s="327" t="s">
        <v>294</v>
      </c>
      <c r="I9" s="328" t="s">
        <v>294</v>
      </c>
      <c r="J9" s="326">
        <v>4</v>
      </c>
      <c r="K9" s="327">
        <v>1</v>
      </c>
      <c r="L9" s="327" t="s">
        <v>294</v>
      </c>
      <c r="M9" s="327" t="s">
        <v>294</v>
      </c>
      <c r="N9" s="327" t="s">
        <v>294</v>
      </c>
      <c r="O9" s="327" t="s">
        <v>294</v>
      </c>
      <c r="P9" s="327" t="s">
        <v>294</v>
      </c>
      <c r="Q9" s="327" t="s">
        <v>294</v>
      </c>
      <c r="R9" s="327" t="s">
        <v>294</v>
      </c>
      <c r="S9" s="327" t="s">
        <v>294</v>
      </c>
      <c r="T9" s="327" t="s">
        <v>294</v>
      </c>
      <c r="U9" s="327" t="s">
        <v>294</v>
      </c>
      <c r="V9" s="327" t="s">
        <v>294</v>
      </c>
      <c r="W9" s="327" t="s">
        <v>294</v>
      </c>
      <c r="X9" s="327" t="s">
        <v>294</v>
      </c>
      <c r="Y9" s="327" t="s">
        <v>294</v>
      </c>
      <c r="Z9" s="327" t="s">
        <v>294</v>
      </c>
      <c r="AA9" s="327" t="s">
        <v>294</v>
      </c>
      <c r="AB9" s="327" t="s">
        <v>294</v>
      </c>
      <c r="AC9" s="327" t="s">
        <v>294</v>
      </c>
      <c r="AD9" s="327" t="s">
        <v>294</v>
      </c>
      <c r="AE9" s="328" t="s">
        <v>294</v>
      </c>
      <c r="AF9" s="457"/>
    </row>
    <row r="10" spans="1:32" ht="13.5">
      <c r="A10" s="450"/>
      <c r="B10" s="451"/>
      <c r="C10" s="452" t="s">
        <v>12</v>
      </c>
      <c r="D10" s="410">
        <v>6</v>
      </c>
      <c r="E10" s="326">
        <v>5</v>
      </c>
      <c r="F10" s="327">
        <v>1</v>
      </c>
      <c r="G10" s="327" t="s">
        <v>294</v>
      </c>
      <c r="H10" s="327" t="s">
        <v>294</v>
      </c>
      <c r="I10" s="328" t="s">
        <v>294</v>
      </c>
      <c r="J10" s="326">
        <v>6</v>
      </c>
      <c r="K10" s="327" t="s">
        <v>294</v>
      </c>
      <c r="L10" s="327" t="s">
        <v>294</v>
      </c>
      <c r="M10" s="327" t="s">
        <v>294</v>
      </c>
      <c r="N10" s="327" t="s">
        <v>294</v>
      </c>
      <c r="O10" s="327" t="s">
        <v>294</v>
      </c>
      <c r="P10" s="327" t="s">
        <v>294</v>
      </c>
      <c r="Q10" s="327" t="s">
        <v>294</v>
      </c>
      <c r="R10" s="327" t="s">
        <v>294</v>
      </c>
      <c r="S10" s="327" t="s">
        <v>294</v>
      </c>
      <c r="T10" s="327" t="s">
        <v>294</v>
      </c>
      <c r="U10" s="327" t="s">
        <v>294</v>
      </c>
      <c r="V10" s="327" t="s">
        <v>294</v>
      </c>
      <c r="W10" s="327" t="s">
        <v>294</v>
      </c>
      <c r="X10" s="327" t="s">
        <v>294</v>
      </c>
      <c r="Y10" s="327" t="s">
        <v>294</v>
      </c>
      <c r="Z10" s="327" t="s">
        <v>294</v>
      </c>
      <c r="AA10" s="327" t="s">
        <v>294</v>
      </c>
      <c r="AB10" s="327" t="s">
        <v>294</v>
      </c>
      <c r="AC10" s="327" t="s">
        <v>294</v>
      </c>
      <c r="AD10" s="327" t="s">
        <v>294</v>
      </c>
      <c r="AE10" s="328" t="s">
        <v>294</v>
      </c>
      <c r="AF10" s="457"/>
    </row>
    <row r="11" spans="1:32" ht="13.5">
      <c r="A11" s="450"/>
      <c r="B11" s="451"/>
      <c r="C11" s="452"/>
      <c r="D11" s="410"/>
      <c r="E11" s="326"/>
      <c r="F11" s="327"/>
      <c r="G11" s="327"/>
      <c r="H11" s="327"/>
      <c r="I11" s="328"/>
      <c r="J11" s="326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  <c r="AF11" s="457"/>
    </row>
    <row r="12" spans="1:32" ht="13.5">
      <c r="A12" s="458" t="s">
        <v>534</v>
      </c>
      <c r="B12" s="451" t="s">
        <v>535</v>
      </c>
      <c r="C12" s="452" t="s">
        <v>10</v>
      </c>
      <c r="D12" s="410">
        <v>2956</v>
      </c>
      <c r="E12" s="326">
        <v>7</v>
      </c>
      <c r="F12" s="327" t="s">
        <v>294</v>
      </c>
      <c r="G12" s="327" t="s">
        <v>294</v>
      </c>
      <c r="H12" s="327" t="s">
        <v>294</v>
      </c>
      <c r="I12" s="328" t="s">
        <v>294</v>
      </c>
      <c r="J12" s="326">
        <v>7</v>
      </c>
      <c r="K12" s="327" t="s">
        <v>294</v>
      </c>
      <c r="L12" s="327" t="s">
        <v>294</v>
      </c>
      <c r="M12" s="327" t="s">
        <v>294</v>
      </c>
      <c r="N12" s="327">
        <v>3</v>
      </c>
      <c r="O12" s="327">
        <v>1</v>
      </c>
      <c r="P12" s="327">
        <v>2</v>
      </c>
      <c r="Q12" s="327">
        <v>2</v>
      </c>
      <c r="R12" s="327">
        <v>6</v>
      </c>
      <c r="S12" s="327">
        <v>13</v>
      </c>
      <c r="T12" s="327">
        <v>11</v>
      </c>
      <c r="U12" s="327">
        <v>10</v>
      </c>
      <c r="V12" s="327">
        <v>25</v>
      </c>
      <c r="W12" s="327">
        <v>30</v>
      </c>
      <c r="X12" s="327">
        <v>47</v>
      </c>
      <c r="Y12" s="327">
        <v>116</v>
      </c>
      <c r="Z12" s="327">
        <v>319</v>
      </c>
      <c r="AA12" s="327">
        <v>583</v>
      </c>
      <c r="AB12" s="327">
        <v>872</v>
      </c>
      <c r="AC12" s="327">
        <v>659</v>
      </c>
      <c r="AD12" s="327">
        <v>250</v>
      </c>
      <c r="AE12" s="328" t="s">
        <v>294</v>
      </c>
      <c r="AF12" s="459" t="s">
        <v>534</v>
      </c>
    </row>
    <row r="13" spans="1:32" ht="13.5">
      <c r="A13" s="450"/>
      <c r="B13" s="451"/>
      <c r="C13" s="452" t="s">
        <v>11</v>
      </c>
      <c r="D13" s="410">
        <v>825</v>
      </c>
      <c r="E13" s="326">
        <v>2</v>
      </c>
      <c r="F13" s="327" t="s">
        <v>294</v>
      </c>
      <c r="G13" s="327" t="s">
        <v>294</v>
      </c>
      <c r="H13" s="327" t="s">
        <v>294</v>
      </c>
      <c r="I13" s="328" t="s">
        <v>294</v>
      </c>
      <c r="J13" s="326">
        <v>2</v>
      </c>
      <c r="K13" s="327" t="s">
        <v>294</v>
      </c>
      <c r="L13" s="327" t="s">
        <v>294</v>
      </c>
      <c r="M13" s="327" t="s">
        <v>294</v>
      </c>
      <c r="N13" s="327">
        <v>1</v>
      </c>
      <c r="O13" s="327" t="s">
        <v>294</v>
      </c>
      <c r="P13" s="327" t="s">
        <v>294</v>
      </c>
      <c r="Q13" s="327">
        <v>2</v>
      </c>
      <c r="R13" s="327">
        <v>3</v>
      </c>
      <c r="S13" s="327">
        <v>12</v>
      </c>
      <c r="T13" s="327">
        <v>11</v>
      </c>
      <c r="U13" s="327">
        <v>10</v>
      </c>
      <c r="V13" s="327">
        <v>24</v>
      </c>
      <c r="W13" s="327">
        <v>23</v>
      </c>
      <c r="X13" s="327">
        <v>32</v>
      </c>
      <c r="Y13" s="327">
        <v>66</v>
      </c>
      <c r="Z13" s="327">
        <v>137</v>
      </c>
      <c r="AA13" s="327">
        <v>163</v>
      </c>
      <c r="AB13" s="327">
        <v>197</v>
      </c>
      <c r="AC13" s="327">
        <v>110</v>
      </c>
      <c r="AD13" s="327">
        <v>32</v>
      </c>
      <c r="AE13" s="328" t="s">
        <v>294</v>
      </c>
      <c r="AF13" s="457"/>
    </row>
    <row r="14" spans="1:32" ht="13.5">
      <c r="A14" s="450"/>
      <c r="B14" s="451"/>
      <c r="C14" s="452" t="s">
        <v>12</v>
      </c>
      <c r="D14" s="410">
        <v>2131</v>
      </c>
      <c r="E14" s="326">
        <v>5</v>
      </c>
      <c r="F14" s="327" t="s">
        <v>294</v>
      </c>
      <c r="G14" s="327" t="s">
        <v>294</v>
      </c>
      <c r="H14" s="327" t="s">
        <v>294</v>
      </c>
      <c r="I14" s="328" t="s">
        <v>294</v>
      </c>
      <c r="J14" s="326">
        <v>5</v>
      </c>
      <c r="K14" s="327" t="s">
        <v>294</v>
      </c>
      <c r="L14" s="327" t="s">
        <v>294</v>
      </c>
      <c r="M14" s="327" t="s">
        <v>294</v>
      </c>
      <c r="N14" s="327">
        <v>2</v>
      </c>
      <c r="O14" s="327">
        <v>1</v>
      </c>
      <c r="P14" s="327">
        <v>2</v>
      </c>
      <c r="Q14" s="327" t="s">
        <v>294</v>
      </c>
      <c r="R14" s="327">
        <v>3</v>
      </c>
      <c r="S14" s="327">
        <v>1</v>
      </c>
      <c r="T14" s="327" t="s">
        <v>294</v>
      </c>
      <c r="U14" s="327" t="s">
        <v>294</v>
      </c>
      <c r="V14" s="327">
        <v>1</v>
      </c>
      <c r="W14" s="327">
        <v>7</v>
      </c>
      <c r="X14" s="327">
        <v>15</v>
      </c>
      <c r="Y14" s="327">
        <v>50</v>
      </c>
      <c r="Z14" s="327">
        <v>182</v>
      </c>
      <c r="AA14" s="327">
        <v>420</v>
      </c>
      <c r="AB14" s="327">
        <v>675</v>
      </c>
      <c r="AC14" s="327">
        <v>549</v>
      </c>
      <c r="AD14" s="327">
        <v>218</v>
      </c>
      <c r="AE14" s="328" t="s">
        <v>294</v>
      </c>
      <c r="AF14" s="457"/>
    </row>
    <row r="15" spans="1:32" ht="13.5">
      <c r="A15" s="450"/>
      <c r="B15" s="451"/>
      <c r="C15" s="452"/>
      <c r="D15" s="410"/>
      <c r="E15" s="326"/>
      <c r="F15" s="327"/>
      <c r="G15" s="327"/>
      <c r="H15" s="327"/>
      <c r="I15" s="328"/>
      <c r="J15" s="326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8"/>
      <c r="AF15" s="457"/>
    </row>
    <row r="16" spans="1:32" ht="13.5">
      <c r="A16" s="458" t="s">
        <v>536</v>
      </c>
      <c r="B16" s="451" t="s">
        <v>537</v>
      </c>
      <c r="C16" s="452" t="s">
        <v>10</v>
      </c>
      <c r="D16" s="410">
        <v>2609</v>
      </c>
      <c r="E16" s="326" t="s">
        <v>294</v>
      </c>
      <c r="F16" s="327" t="s">
        <v>294</v>
      </c>
      <c r="G16" s="327" t="s">
        <v>294</v>
      </c>
      <c r="H16" s="327" t="s">
        <v>294</v>
      </c>
      <c r="I16" s="328" t="s">
        <v>294</v>
      </c>
      <c r="J16" s="326" t="s">
        <v>294</v>
      </c>
      <c r="K16" s="327" t="s">
        <v>294</v>
      </c>
      <c r="L16" s="327" t="s">
        <v>294</v>
      </c>
      <c r="M16" s="327" t="s">
        <v>294</v>
      </c>
      <c r="N16" s="327" t="s">
        <v>294</v>
      </c>
      <c r="O16" s="327" t="s">
        <v>294</v>
      </c>
      <c r="P16" s="327" t="s">
        <v>294</v>
      </c>
      <c r="Q16" s="327" t="s">
        <v>294</v>
      </c>
      <c r="R16" s="327" t="s">
        <v>294</v>
      </c>
      <c r="S16" s="327" t="s">
        <v>294</v>
      </c>
      <c r="T16" s="327" t="s">
        <v>294</v>
      </c>
      <c r="U16" s="327" t="s">
        <v>294</v>
      </c>
      <c r="V16" s="327">
        <v>1</v>
      </c>
      <c r="W16" s="327">
        <v>2</v>
      </c>
      <c r="X16" s="327">
        <v>16</v>
      </c>
      <c r="Y16" s="327">
        <v>69</v>
      </c>
      <c r="Z16" s="327">
        <v>263</v>
      </c>
      <c r="AA16" s="327">
        <v>531</v>
      </c>
      <c r="AB16" s="327">
        <v>837</v>
      </c>
      <c r="AC16" s="327">
        <v>642</v>
      </c>
      <c r="AD16" s="327">
        <v>248</v>
      </c>
      <c r="AE16" s="328" t="s">
        <v>294</v>
      </c>
      <c r="AF16" s="459" t="s">
        <v>536</v>
      </c>
    </row>
    <row r="17" spans="1:32" ht="13.5">
      <c r="A17" s="450"/>
      <c r="B17" s="451"/>
      <c r="C17" s="452" t="s">
        <v>11</v>
      </c>
      <c r="D17" s="410">
        <v>624</v>
      </c>
      <c r="E17" s="326" t="s">
        <v>294</v>
      </c>
      <c r="F17" s="327" t="s">
        <v>294</v>
      </c>
      <c r="G17" s="327" t="s">
        <v>294</v>
      </c>
      <c r="H17" s="327" t="s">
        <v>294</v>
      </c>
      <c r="I17" s="328" t="s">
        <v>294</v>
      </c>
      <c r="J17" s="326" t="s">
        <v>294</v>
      </c>
      <c r="K17" s="327" t="s">
        <v>294</v>
      </c>
      <c r="L17" s="327" t="s">
        <v>294</v>
      </c>
      <c r="M17" s="327" t="s">
        <v>294</v>
      </c>
      <c r="N17" s="327" t="s">
        <v>294</v>
      </c>
      <c r="O17" s="327" t="s">
        <v>294</v>
      </c>
      <c r="P17" s="327" t="s">
        <v>294</v>
      </c>
      <c r="Q17" s="327" t="s">
        <v>294</v>
      </c>
      <c r="R17" s="327" t="s">
        <v>294</v>
      </c>
      <c r="S17" s="327" t="s">
        <v>294</v>
      </c>
      <c r="T17" s="327" t="s">
        <v>294</v>
      </c>
      <c r="U17" s="327" t="s">
        <v>294</v>
      </c>
      <c r="V17" s="327">
        <v>1</v>
      </c>
      <c r="W17" s="327">
        <v>1</v>
      </c>
      <c r="X17" s="327">
        <v>8</v>
      </c>
      <c r="Y17" s="327">
        <v>37</v>
      </c>
      <c r="Z17" s="327">
        <v>107</v>
      </c>
      <c r="AA17" s="327">
        <v>143</v>
      </c>
      <c r="AB17" s="327">
        <v>188</v>
      </c>
      <c r="AC17" s="327">
        <v>107</v>
      </c>
      <c r="AD17" s="327">
        <v>32</v>
      </c>
      <c r="AE17" s="328" t="s">
        <v>294</v>
      </c>
      <c r="AF17" s="457"/>
    </row>
    <row r="18" spans="1:32" ht="13.5">
      <c r="A18" s="450"/>
      <c r="B18" s="451"/>
      <c r="C18" s="452" t="s">
        <v>12</v>
      </c>
      <c r="D18" s="410">
        <v>1985</v>
      </c>
      <c r="E18" s="326" t="s">
        <v>294</v>
      </c>
      <c r="F18" s="327" t="s">
        <v>294</v>
      </c>
      <c r="G18" s="327" t="s">
        <v>294</v>
      </c>
      <c r="H18" s="327" t="s">
        <v>294</v>
      </c>
      <c r="I18" s="328" t="s">
        <v>294</v>
      </c>
      <c r="J18" s="326" t="s">
        <v>294</v>
      </c>
      <c r="K18" s="327" t="s">
        <v>294</v>
      </c>
      <c r="L18" s="327" t="s">
        <v>294</v>
      </c>
      <c r="M18" s="327" t="s">
        <v>294</v>
      </c>
      <c r="N18" s="327" t="s">
        <v>294</v>
      </c>
      <c r="O18" s="327" t="s">
        <v>294</v>
      </c>
      <c r="P18" s="327" t="s">
        <v>294</v>
      </c>
      <c r="Q18" s="327" t="s">
        <v>294</v>
      </c>
      <c r="R18" s="327" t="s">
        <v>294</v>
      </c>
      <c r="S18" s="327" t="s">
        <v>294</v>
      </c>
      <c r="T18" s="327" t="s">
        <v>294</v>
      </c>
      <c r="U18" s="327" t="s">
        <v>294</v>
      </c>
      <c r="V18" s="327" t="s">
        <v>294</v>
      </c>
      <c r="W18" s="327">
        <v>1</v>
      </c>
      <c r="X18" s="327">
        <v>8</v>
      </c>
      <c r="Y18" s="327">
        <v>32</v>
      </c>
      <c r="Z18" s="327">
        <v>156</v>
      </c>
      <c r="AA18" s="327">
        <v>388</v>
      </c>
      <c r="AB18" s="327">
        <v>649</v>
      </c>
      <c r="AC18" s="327">
        <v>535</v>
      </c>
      <c r="AD18" s="327">
        <v>216</v>
      </c>
      <c r="AE18" s="328" t="s">
        <v>294</v>
      </c>
      <c r="AF18" s="457"/>
    </row>
    <row r="19" spans="1:32" ht="13.5">
      <c r="A19" s="450"/>
      <c r="B19" s="451"/>
      <c r="C19" s="452"/>
      <c r="D19" s="410"/>
      <c r="E19" s="326"/>
      <c r="F19" s="327"/>
      <c r="G19" s="327"/>
      <c r="H19" s="327"/>
      <c r="I19" s="328"/>
      <c r="J19" s="326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8"/>
      <c r="AF19" s="457"/>
    </row>
    <row r="20" spans="1:32" ht="13.5">
      <c r="A20" s="458" t="s">
        <v>538</v>
      </c>
      <c r="B20" s="451" t="s">
        <v>539</v>
      </c>
      <c r="C20" s="452" t="s">
        <v>10</v>
      </c>
      <c r="D20" s="410">
        <v>3</v>
      </c>
      <c r="E20" s="326">
        <v>3</v>
      </c>
      <c r="F20" s="327" t="s">
        <v>294</v>
      </c>
      <c r="G20" s="327" t="s">
        <v>294</v>
      </c>
      <c r="H20" s="327" t="s">
        <v>294</v>
      </c>
      <c r="I20" s="328" t="s">
        <v>294</v>
      </c>
      <c r="J20" s="326">
        <v>3</v>
      </c>
      <c r="K20" s="327" t="s">
        <v>294</v>
      </c>
      <c r="L20" s="327" t="s">
        <v>294</v>
      </c>
      <c r="M20" s="327" t="s">
        <v>294</v>
      </c>
      <c r="N20" s="327" t="s">
        <v>294</v>
      </c>
      <c r="O20" s="327" t="s">
        <v>294</v>
      </c>
      <c r="P20" s="327" t="s">
        <v>294</v>
      </c>
      <c r="Q20" s="327" t="s">
        <v>294</v>
      </c>
      <c r="R20" s="327" t="s">
        <v>294</v>
      </c>
      <c r="S20" s="327" t="s">
        <v>294</v>
      </c>
      <c r="T20" s="327" t="s">
        <v>294</v>
      </c>
      <c r="U20" s="327" t="s">
        <v>294</v>
      </c>
      <c r="V20" s="327" t="s">
        <v>294</v>
      </c>
      <c r="W20" s="327" t="s">
        <v>294</v>
      </c>
      <c r="X20" s="327" t="s">
        <v>294</v>
      </c>
      <c r="Y20" s="327" t="s">
        <v>294</v>
      </c>
      <c r="Z20" s="327" t="s">
        <v>294</v>
      </c>
      <c r="AA20" s="327" t="s">
        <v>294</v>
      </c>
      <c r="AB20" s="327" t="s">
        <v>294</v>
      </c>
      <c r="AC20" s="327" t="s">
        <v>294</v>
      </c>
      <c r="AD20" s="327" t="s">
        <v>294</v>
      </c>
      <c r="AE20" s="328" t="s">
        <v>294</v>
      </c>
      <c r="AF20" s="459" t="s">
        <v>538</v>
      </c>
    </row>
    <row r="21" spans="1:32" ht="13.5">
      <c r="A21" s="450"/>
      <c r="B21" s="451"/>
      <c r="C21" s="452" t="s">
        <v>11</v>
      </c>
      <c r="D21" s="410">
        <v>2</v>
      </c>
      <c r="E21" s="326">
        <v>2</v>
      </c>
      <c r="F21" s="327" t="s">
        <v>294</v>
      </c>
      <c r="G21" s="327" t="s">
        <v>294</v>
      </c>
      <c r="H21" s="327" t="s">
        <v>294</v>
      </c>
      <c r="I21" s="328" t="s">
        <v>294</v>
      </c>
      <c r="J21" s="326">
        <v>2</v>
      </c>
      <c r="K21" s="327" t="s">
        <v>294</v>
      </c>
      <c r="L21" s="327" t="s">
        <v>294</v>
      </c>
      <c r="M21" s="327" t="s">
        <v>294</v>
      </c>
      <c r="N21" s="327" t="s">
        <v>294</v>
      </c>
      <c r="O21" s="327" t="s">
        <v>294</v>
      </c>
      <c r="P21" s="327" t="s">
        <v>294</v>
      </c>
      <c r="Q21" s="327" t="s">
        <v>294</v>
      </c>
      <c r="R21" s="327" t="s">
        <v>294</v>
      </c>
      <c r="S21" s="327" t="s">
        <v>294</v>
      </c>
      <c r="T21" s="327" t="s">
        <v>294</v>
      </c>
      <c r="U21" s="327" t="s">
        <v>294</v>
      </c>
      <c r="V21" s="327" t="s">
        <v>294</v>
      </c>
      <c r="W21" s="327" t="s">
        <v>294</v>
      </c>
      <c r="X21" s="327" t="s">
        <v>294</v>
      </c>
      <c r="Y21" s="327" t="s">
        <v>294</v>
      </c>
      <c r="Z21" s="327" t="s">
        <v>294</v>
      </c>
      <c r="AA21" s="327" t="s">
        <v>294</v>
      </c>
      <c r="AB21" s="327" t="s">
        <v>294</v>
      </c>
      <c r="AC21" s="327" t="s">
        <v>294</v>
      </c>
      <c r="AD21" s="327" t="s">
        <v>294</v>
      </c>
      <c r="AE21" s="328" t="s">
        <v>294</v>
      </c>
      <c r="AF21" s="457"/>
    </row>
    <row r="22" spans="1:32" ht="13.5">
      <c r="A22" s="450"/>
      <c r="B22" s="451"/>
      <c r="C22" s="452" t="s">
        <v>12</v>
      </c>
      <c r="D22" s="410">
        <v>1</v>
      </c>
      <c r="E22" s="326">
        <v>1</v>
      </c>
      <c r="F22" s="327" t="s">
        <v>294</v>
      </c>
      <c r="G22" s="327" t="s">
        <v>294</v>
      </c>
      <c r="H22" s="327" t="s">
        <v>294</v>
      </c>
      <c r="I22" s="328" t="s">
        <v>294</v>
      </c>
      <c r="J22" s="326">
        <v>1</v>
      </c>
      <c r="K22" s="327" t="s">
        <v>294</v>
      </c>
      <c r="L22" s="327" t="s">
        <v>294</v>
      </c>
      <c r="M22" s="327" t="s">
        <v>294</v>
      </c>
      <c r="N22" s="327" t="s">
        <v>294</v>
      </c>
      <c r="O22" s="327" t="s">
        <v>294</v>
      </c>
      <c r="P22" s="327" t="s">
        <v>294</v>
      </c>
      <c r="Q22" s="327" t="s">
        <v>294</v>
      </c>
      <c r="R22" s="327" t="s">
        <v>294</v>
      </c>
      <c r="S22" s="327" t="s">
        <v>294</v>
      </c>
      <c r="T22" s="327" t="s">
        <v>294</v>
      </c>
      <c r="U22" s="327" t="s">
        <v>294</v>
      </c>
      <c r="V22" s="327" t="s">
        <v>294</v>
      </c>
      <c r="W22" s="327" t="s">
        <v>294</v>
      </c>
      <c r="X22" s="327" t="s">
        <v>294</v>
      </c>
      <c r="Y22" s="327" t="s">
        <v>294</v>
      </c>
      <c r="Z22" s="327" t="s">
        <v>294</v>
      </c>
      <c r="AA22" s="327" t="s">
        <v>294</v>
      </c>
      <c r="AB22" s="327" t="s">
        <v>294</v>
      </c>
      <c r="AC22" s="327" t="s">
        <v>294</v>
      </c>
      <c r="AD22" s="327" t="s">
        <v>294</v>
      </c>
      <c r="AE22" s="328" t="s">
        <v>294</v>
      </c>
      <c r="AF22" s="457"/>
    </row>
    <row r="23" spans="1:32" ht="13.5">
      <c r="A23" s="450"/>
      <c r="B23" s="451"/>
      <c r="C23" s="452"/>
      <c r="D23" s="410"/>
      <c r="E23" s="326"/>
      <c r="F23" s="327"/>
      <c r="G23" s="327"/>
      <c r="H23" s="327"/>
      <c r="I23" s="328"/>
      <c r="J23" s="326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8"/>
      <c r="AF23" s="457"/>
    </row>
    <row r="24" spans="1:32" ht="13.5">
      <c r="A24" s="458" t="s">
        <v>540</v>
      </c>
      <c r="B24" s="451" t="s">
        <v>541</v>
      </c>
      <c r="C24" s="452" t="s">
        <v>10</v>
      </c>
      <c r="D24" s="410">
        <v>344</v>
      </c>
      <c r="E24" s="326">
        <v>4</v>
      </c>
      <c r="F24" s="327" t="s">
        <v>294</v>
      </c>
      <c r="G24" s="327" t="s">
        <v>294</v>
      </c>
      <c r="H24" s="327" t="s">
        <v>294</v>
      </c>
      <c r="I24" s="328" t="s">
        <v>294</v>
      </c>
      <c r="J24" s="326">
        <v>4</v>
      </c>
      <c r="K24" s="327" t="s">
        <v>294</v>
      </c>
      <c r="L24" s="327" t="s">
        <v>294</v>
      </c>
      <c r="M24" s="327" t="s">
        <v>294</v>
      </c>
      <c r="N24" s="327">
        <v>3</v>
      </c>
      <c r="O24" s="327">
        <v>1</v>
      </c>
      <c r="P24" s="327">
        <v>2</v>
      </c>
      <c r="Q24" s="327">
        <v>2</v>
      </c>
      <c r="R24" s="327">
        <v>6</v>
      </c>
      <c r="S24" s="327">
        <v>13</v>
      </c>
      <c r="T24" s="327">
        <v>11</v>
      </c>
      <c r="U24" s="327">
        <v>10</v>
      </c>
      <c r="V24" s="327">
        <v>24</v>
      </c>
      <c r="W24" s="327">
        <v>28</v>
      </c>
      <c r="X24" s="327">
        <v>31</v>
      </c>
      <c r="Y24" s="327">
        <v>47</v>
      </c>
      <c r="Z24" s="327">
        <v>56</v>
      </c>
      <c r="AA24" s="327">
        <v>52</v>
      </c>
      <c r="AB24" s="327">
        <v>35</v>
      </c>
      <c r="AC24" s="327">
        <v>17</v>
      </c>
      <c r="AD24" s="327">
        <v>2</v>
      </c>
      <c r="AE24" s="328" t="s">
        <v>294</v>
      </c>
      <c r="AF24" s="459" t="s">
        <v>540</v>
      </c>
    </row>
    <row r="25" spans="1:32" ht="13.5">
      <c r="A25" s="450"/>
      <c r="B25" s="451"/>
      <c r="C25" s="452" t="s">
        <v>11</v>
      </c>
      <c r="D25" s="410">
        <v>199</v>
      </c>
      <c r="E25" s="483" t="s">
        <v>294</v>
      </c>
      <c r="F25" s="327" t="s">
        <v>294</v>
      </c>
      <c r="G25" s="327" t="s">
        <v>294</v>
      </c>
      <c r="H25" s="327" t="s">
        <v>294</v>
      </c>
      <c r="I25" s="484" t="s">
        <v>294</v>
      </c>
      <c r="J25" s="483" t="s">
        <v>294</v>
      </c>
      <c r="K25" s="327" t="s">
        <v>294</v>
      </c>
      <c r="L25" s="327" t="s">
        <v>294</v>
      </c>
      <c r="M25" s="327" t="s">
        <v>294</v>
      </c>
      <c r="N25" s="482">
        <v>1</v>
      </c>
      <c r="O25" s="327" t="s">
        <v>294</v>
      </c>
      <c r="P25" s="482" t="s">
        <v>294</v>
      </c>
      <c r="Q25" s="482">
        <v>2</v>
      </c>
      <c r="R25" s="482">
        <v>3</v>
      </c>
      <c r="S25" s="482">
        <v>12</v>
      </c>
      <c r="T25" s="482">
        <v>11</v>
      </c>
      <c r="U25" s="482">
        <v>10</v>
      </c>
      <c r="V25" s="482">
        <v>23</v>
      </c>
      <c r="W25" s="482">
        <v>22</v>
      </c>
      <c r="X25" s="482">
        <v>24</v>
      </c>
      <c r="Y25" s="482">
        <v>29</v>
      </c>
      <c r="Z25" s="482">
        <v>30</v>
      </c>
      <c r="AA25" s="482">
        <v>20</v>
      </c>
      <c r="AB25" s="482">
        <v>9</v>
      </c>
      <c r="AC25" s="327">
        <v>3</v>
      </c>
      <c r="AD25" s="327" t="s">
        <v>294</v>
      </c>
      <c r="AE25" s="328" t="s">
        <v>294</v>
      </c>
      <c r="AF25" s="457"/>
    </row>
    <row r="26" spans="1:32" ht="13.5">
      <c r="A26" s="450"/>
      <c r="B26" s="451"/>
      <c r="C26" s="452" t="s">
        <v>12</v>
      </c>
      <c r="D26" s="410">
        <v>145</v>
      </c>
      <c r="E26" s="483">
        <v>4</v>
      </c>
      <c r="F26" s="327" t="s">
        <v>294</v>
      </c>
      <c r="G26" s="482" t="s">
        <v>294</v>
      </c>
      <c r="H26" s="327" t="s">
        <v>294</v>
      </c>
      <c r="I26" s="328" t="s">
        <v>294</v>
      </c>
      <c r="J26" s="483">
        <v>4</v>
      </c>
      <c r="K26" s="327" t="s">
        <v>294</v>
      </c>
      <c r="L26" s="482" t="s">
        <v>294</v>
      </c>
      <c r="M26" s="327" t="s">
        <v>294</v>
      </c>
      <c r="N26" s="327">
        <v>2</v>
      </c>
      <c r="O26" s="327">
        <v>1</v>
      </c>
      <c r="P26" s="482">
        <v>2</v>
      </c>
      <c r="Q26" s="327" t="s">
        <v>294</v>
      </c>
      <c r="R26" s="327">
        <v>3</v>
      </c>
      <c r="S26" s="482">
        <v>1</v>
      </c>
      <c r="T26" s="482" t="s">
        <v>294</v>
      </c>
      <c r="U26" s="482" t="s">
        <v>294</v>
      </c>
      <c r="V26" s="482">
        <v>1</v>
      </c>
      <c r="W26" s="482">
        <v>6</v>
      </c>
      <c r="X26" s="482">
        <v>7</v>
      </c>
      <c r="Y26" s="482">
        <v>18</v>
      </c>
      <c r="Z26" s="482">
        <v>26</v>
      </c>
      <c r="AA26" s="482">
        <v>32</v>
      </c>
      <c r="AB26" s="482">
        <v>26</v>
      </c>
      <c r="AC26" s="482">
        <v>14</v>
      </c>
      <c r="AD26" s="327">
        <v>2</v>
      </c>
      <c r="AE26" s="328" t="s">
        <v>294</v>
      </c>
      <c r="AF26" s="457"/>
    </row>
    <row r="27" spans="1:32" ht="13.5">
      <c r="A27" s="450"/>
      <c r="B27" s="451"/>
      <c r="C27" s="452"/>
      <c r="D27" s="410"/>
      <c r="E27" s="326"/>
      <c r="F27" s="327"/>
      <c r="G27" s="327"/>
      <c r="H27" s="327"/>
      <c r="I27" s="328"/>
      <c r="J27" s="326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8"/>
      <c r="AF27" s="457"/>
    </row>
    <row r="28" spans="1:32" ht="13.5">
      <c r="A28" s="458" t="s">
        <v>542</v>
      </c>
      <c r="B28" s="451" t="s">
        <v>543</v>
      </c>
      <c r="C28" s="452" t="s">
        <v>10</v>
      </c>
      <c r="D28" s="410">
        <v>2306</v>
      </c>
      <c r="E28" s="326">
        <v>4</v>
      </c>
      <c r="F28" s="327">
        <v>1</v>
      </c>
      <c r="G28" s="327">
        <v>2</v>
      </c>
      <c r="H28" s="327" t="s">
        <v>294</v>
      </c>
      <c r="I28" s="328">
        <v>2</v>
      </c>
      <c r="J28" s="326">
        <v>9</v>
      </c>
      <c r="K28" s="327">
        <v>5</v>
      </c>
      <c r="L28" s="327">
        <v>4</v>
      </c>
      <c r="M28" s="327">
        <v>35</v>
      </c>
      <c r="N28" s="327">
        <v>63</v>
      </c>
      <c r="O28" s="327">
        <v>62</v>
      </c>
      <c r="P28" s="327">
        <v>56</v>
      </c>
      <c r="Q28" s="327">
        <v>90</v>
      </c>
      <c r="R28" s="327">
        <v>110</v>
      </c>
      <c r="S28" s="327">
        <v>101</v>
      </c>
      <c r="T28" s="327">
        <v>100</v>
      </c>
      <c r="U28" s="327">
        <v>134</v>
      </c>
      <c r="V28" s="327">
        <v>172</v>
      </c>
      <c r="W28" s="327">
        <v>169</v>
      </c>
      <c r="X28" s="327">
        <v>201</v>
      </c>
      <c r="Y28" s="327">
        <v>211</v>
      </c>
      <c r="Z28" s="327">
        <v>291</v>
      </c>
      <c r="AA28" s="327">
        <v>264</v>
      </c>
      <c r="AB28" s="327">
        <v>150</v>
      </c>
      <c r="AC28" s="327">
        <v>70</v>
      </c>
      <c r="AD28" s="327">
        <v>9</v>
      </c>
      <c r="AE28" s="328" t="s">
        <v>294</v>
      </c>
      <c r="AF28" s="459" t="s">
        <v>542</v>
      </c>
    </row>
    <row r="29" spans="1:32" ht="13.5">
      <c r="A29" s="450"/>
      <c r="B29" s="451"/>
      <c r="C29" s="452" t="s">
        <v>11</v>
      </c>
      <c r="D29" s="410">
        <v>1454</v>
      </c>
      <c r="E29" s="326">
        <v>3</v>
      </c>
      <c r="F29" s="327" t="s">
        <v>294</v>
      </c>
      <c r="G29" s="327">
        <v>1</v>
      </c>
      <c r="H29" s="327" t="s">
        <v>294</v>
      </c>
      <c r="I29" s="328">
        <v>1</v>
      </c>
      <c r="J29" s="326">
        <v>5</v>
      </c>
      <c r="K29" s="327">
        <v>3</v>
      </c>
      <c r="L29" s="327">
        <v>3</v>
      </c>
      <c r="M29" s="327">
        <v>19</v>
      </c>
      <c r="N29" s="327">
        <v>50</v>
      </c>
      <c r="O29" s="327">
        <v>47</v>
      </c>
      <c r="P29" s="327">
        <v>44</v>
      </c>
      <c r="Q29" s="327">
        <v>65</v>
      </c>
      <c r="R29" s="327">
        <v>85</v>
      </c>
      <c r="S29" s="327">
        <v>82</v>
      </c>
      <c r="T29" s="327">
        <v>81</v>
      </c>
      <c r="U29" s="327">
        <v>95</v>
      </c>
      <c r="V29" s="327">
        <v>132</v>
      </c>
      <c r="W29" s="327">
        <v>121</v>
      </c>
      <c r="X29" s="327">
        <v>136</v>
      </c>
      <c r="Y29" s="327">
        <v>117</v>
      </c>
      <c r="Z29" s="327">
        <v>163</v>
      </c>
      <c r="AA29" s="327">
        <v>131</v>
      </c>
      <c r="AB29" s="327">
        <v>58</v>
      </c>
      <c r="AC29" s="327">
        <v>14</v>
      </c>
      <c r="AD29" s="327">
        <v>3</v>
      </c>
      <c r="AE29" s="328" t="s">
        <v>294</v>
      </c>
      <c r="AF29" s="457"/>
    </row>
    <row r="30" spans="1:32" ht="13.5">
      <c r="A30" s="450"/>
      <c r="B30" s="451"/>
      <c r="C30" s="452" t="s">
        <v>12</v>
      </c>
      <c r="D30" s="410">
        <v>852</v>
      </c>
      <c r="E30" s="326">
        <v>1</v>
      </c>
      <c r="F30" s="327">
        <v>1</v>
      </c>
      <c r="G30" s="327">
        <v>1</v>
      </c>
      <c r="H30" s="327" t="s">
        <v>294</v>
      </c>
      <c r="I30" s="328">
        <v>1</v>
      </c>
      <c r="J30" s="326">
        <v>4</v>
      </c>
      <c r="K30" s="327">
        <v>2</v>
      </c>
      <c r="L30" s="327">
        <v>1</v>
      </c>
      <c r="M30" s="327">
        <v>16</v>
      </c>
      <c r="N30" s="327">
        <v>13</v>
      </c>
      <c r="O30" s="327">
        <v>15</v>
      </c>
      <c r="P30" s="327">
        <v>12</v>
      </c>
      <c r="Q30" s="327">
        <v>25</v>
      </c>
      <c r="R30" s="327">
        <v>25</v>
      </c>
      <c r="S30" s="327">
        <v>19</v>
      </c>
      <c r="T30" s="327">
        <v>19</v>
      </c>
      <c r="U30" s="327">
        <v>39</v>
      </c>
      <c r="V30" s="327">
        <v>40</v>
      </c>
      <c r="W30" s="327">
        <v>48</v>
      </c>
      <c r="X30" s="327">
        <v>65</v>
      </c>
      <c r="Y30" s="327">
        <v>94</v>
      </c>
      <c r="Z30" s="327">
        <v>128</v>
      </c>
      <c r="AA30" s="327">
        <v>133</v>
      </c>
      <c r="AB30" s="327">
        <v>92</v>
      </c>
      <c r="AC30" s="327">
        <v>56</v>
      </c>
      <c r="AD30" s="327">
        <v>6</v>
      </c>
      <c r="AE30" s="328" t="s">
        <v>294</v>
      </c>
      <c r="AF30" s="457"/>
    </row>
    <row r="31" spans="1:32" ht="13.5">
      <c r="A31" s="450"/>
      <c r="B31" s="451"/>
      <c r="C31" s="452"/>
      <c r="D31" s="410"/>
      <c r="E31" s="326"/>
      <c r="F31" s="327"/>
      <c r="G31" s="327"/>
      <c r="H31" s="327"/>
      <c r="I31" s="328"/>
      <c r="J31" s="326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8"/>
      <c r="AF31" s="457"/>
    </row>
    <row r="32" spans="1:32" ht="13.5">
      <c r="A32" s="458" t="s">
        <v>544</v>
      </c>
      <c r="B32" s="451" t="s">
        <v>545</v>
      </c>
      <c r="C32" s="452" t="s">
        <v>10</v>
      </c>
      <c r="D32" s="410">
        <v>1302</v>
      </c>
      <c r="E32" s="326">
        <v>4</v>
      </c>
      <c r="F32" s="327">
        <v>1</v>
      </c>
      <c r="G32" s="327">
        <v>2</v>
      </c>
      <c r="H32" s="327" t="s">
        <v>294</v>
      </c>
      <c r="I32" s="328">
        <v>2</v>
      </c>
      <c r="J32" s="326">
        <v>9</v>
      </c>
      <c r="K32" s="327">
        <v>3</v>
      </c>
      <c r="L32" s="327">
        <v>3</v>
      </c>
      <c r="M32" s="327">
        <v>11</v>
      </c>
      <c r="N32" s="327">
        <v>24</v>
      </c>
      <c r="O32" s="327">
        <v>13</v>
      </c>
      <c r="P32" s="327">
        <v>17</v>
      </c>
      <c r="Q32" s="327">
        <v>17</v>
      </c>
      <c r="R32" s="327">
        <v>30</v>
      </c>
      <c r="S32" s="327">
        <v>27</v>
      </c>
      <c r="T32" s="327">
        <v>29</v>
      </c>
      <c r="U32" s="327">
        <v>42</v>
      </c>
      <c r="V32" s="327">
        <v>76</v>
      </c>
      <c r="W32" s="327">
        <v>90</v>
      </c>
      <c r="X32" s="327">
        <v>113</v>
      </c>
      <c r="Y32" s="327">
        <v>149</v>
      </c>
      <c r="Z32" s="327">
        <v>242</v>
      </c>
      <c r="AA32" s="327">
        <v>219</v>
      </c>
      <c r="AB32" s="327">
        <v>120</v>
      </c>
      <c r="AC32" s="327">
        <v>61</v>
      </c>
      <c r="AD32" s="327">
        <v>7</v>
      </c>
      <c r="AE32" s="328" t="s">
        <v>294</v>
      </c>
      <c r="AF32" s="459" t="s">
        <v>544</v>
      </c>
    </row>
    <row r="33" spans="1:32" ht="13.5">
      <c r="A33" s="450"/>
      <c r="B33" s="451"/>
      <c r="C33" s="452" t="s">
        <v>11</v>
      </c>
      <c r="D33" s="410">
        <v>771</v>
      </c>
      <c r="E33" s="326">
        <v>3</v>
      </c>
      <c r="F33" s="327" t="s">
        <v>294</v>
      </c>
      <c r="G33" s="327">
        <v>1</v>
      </c>
      <c r="H33" s="327" t="s">
        <v>294</v>
      </c>
      <c r="I33" s="328">
        <v>1</v>
      </c>
      <c r="J33" s="326">
        <v>5</v>
      </c>
      <c r="K33" s="327">
        <v>2</v>
      </c>
      <c r="L33" s="327">
        <v>2</v>
      </c>
      <c r="M33" s="327">
        <v>7</v>
      </c>
      <c r="N33" s="327">
        <v>18</v>
      </c>
      <c r="O33" s="327">
        <v>11</v>
      </c>
      <c r="P33" s="327">
        <v>15</v>
      </c>
      <c r="Q33" s="327">
        <v>13</v>
      </c>
      <c r="R33" s="327">
        <v>24</v>
      </c>
      <c r="S33" s="327">
        <v>21</v>
      </c>
      <c r="T33" s="327">
        <v>24</v>
      </c>
      <c r="U33" s="327">
        <v>30</v>
      </c>
      <c r="V33" s="327">
        <v>60</v>
      </c>
      <c r="W33" s="327">
        <v>70</v>
      </c>
      <c r="X33" s="327">
        <v>78</v>
      </c>
      <c r="Y33" s="327">
        <v>88</v>
      </c>
      <c r="Z33" s="327">
        <v>127</v>
      </c>
      <c r="AA33" s="327">
        <v>110</v>
      </c>
      <c r="AB33" s="327">
        <v>51</v>
      </c>
      <c r="AC33" s="327">
        <v>12</v>
      </c>
      <c r="AD33" s="327">
        <v>3</v>
      </c>
      <c r="AE33" s="328" t="s">
        <v>294</v>
      </c>
      <c r="AF33" s="457"/>
    </row>
    <row r="34" spans="1:32" ht="13.5">
      <c r="A34" s="450"/>
      <c r="B34" s="451"/>
      <c r="C34" s="452" t="s">
        <v>12</v>
      </c>
      <c r="D34" s="410">
        <v>531</v>
      </c>
      <c r="E34" s="326">
        <v>1</v>
      </c>
      <c r="F34" s="327">
        <v>1</v>
      </c>
      <c r="G34" s="327">
        <v>1</v>
      </c>
      <c r="H34" s="327" t="s">
        <v>294</v>
      </c>
      <c r="I34" s="328">
        <v>1</v>
      </c>
      <c r="J34" s="326">
        <v>4</v>
      </c>
      <c r="K34" s="327">
        <v>1</v>
      </c>
      <c r="L34" s="327">
        <v>1</v>
      </c>
      <c r="M34" s="327">
        <v>4</v>
      </c>
      <c r="N34" s="327">
        <v>6</v>
      </c>
      <c r="O34" s="327">
        <v>2</v>
      </c>
      <c r="P34" s="327">
        <v>2</v>
      </c>
      <c r="Q34" s="327">
        <v>4</v>
      </c>
      <c r="R34" s="327">
        <v>6</v>
      </c>
      <c r="S34" s="327">
        <v>6</v>
      </c>
      <c r="T34" s="327">
        <v>5</v>
      </c>
      <c r="U34" s="327">
        <v>12</v>
      </c>
      <c r="V34" s="327">
        <v>16</v>
      </c>
      <c r="W34" s="327">
        <v>20</v>
      </c>
      <c r="X34" s="327">
        <v>35</v>
      </c>
      <c r="Y34" s="327">
        <v>61</v>
      </c>
      <c r="Z34" s="327">
        <v>115</v>
      </c>
      <c r="AA34" s="327">
        <v>109</v>
      </c>
      <c r="AB34" s="327">
        <v>69</v>
      </c>
      <c r="AC34" s="327">
        <v>49</v>
      </c>
      <c r="AD34" s="327">
        <v>4</v>
      </c>
      <c r="AE34" s="328" t="s">
        <v>294</v>
      </c>
      <c r="AF34" s="457"/>
    </row>
    <row r="35" spans="1:32" ht="13.5">
      <c r="A35" s="450"/>
      <c r="B35" s="451"/>
      <c r="C35" s="452"/>
      <c r="D35" s="410"/>
      <c r="E35" s="326"/>
      <c r="F35" s="327"/>
      <c r="G35" s="327"/>
      <c r="H35" s="327"/>
      <c r="I35" s="328"/>
      <c r="J35" s="326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8"/>
      <c r="AF35" s="457"/>
    </row>
    <row r="36" spans="1:32" ht="13.5">
      <c r="A36" s="458" t="s">
        <v>546</v>
      </c>
      <c r="B36" s="451" t="s">
        <v>547</v>
      </c>
      <c r="C36" s="452" t="s">
        <v>10</v>
      </c>
      <c r="D36" s="410">
        <v>233</v>
      </c>
      <c r="E36" s="326" t="s">
        <v>294</v>
      </c>
      <c r="F36" s="327" t="s">
        <v>294</v>
      </c>
      <c r="G36" s="327">
        <v>1</v>
      </c>
      <c r="H36" s="327" t="s">
        <v>294</v>
      </c>
      <c r="I36" s="328" t="s">
        <v>294</v>
      </c>
      <c r="J36" s="326">
        <v>1</v>
      </c>
      <c r="K36" s="327">
        <v>2</v>
      </c>
      <c r="L36" s="327">
        <v>2</v>
      </c>
      <c r="M36" s="327">
        <v>7</v>
      </c>
      <c r="N36" s="327">
        <v>20</v>
      </c>
      <c r="O36" s="327">
        <v>7</v>
      </c>
      <c r="P36" s="327">
        <v>10</v>
      </c>
      <c r="Q36" s="327">
        <v>8</v>
      </c>
      <c r="R36" s="327">
        <v>8</v>
      </c>
      <c r="S36" s="327">
        <v>13</v>
      </c>
      <c r="T36" s="327">
        <v>7</v>
      </c>
      <c r="U36" s="327">
        <v>10</v>
      </c>
      <c r="V36" s="327">
        <v>27</v>
      </c>
      <c r="W36" s="327">
        <v>15</v>
      </c>
      <c r="X36" s="327">
        <v>28</v>
      </c>
      <c r="Y36" s="327">
        <v>23</v>
      </c>
      <c r="Z36" s="327">
        <v>28</v>
      </c>
      <c r="AA36" s="327">
        <v>14</v>
      </c>
      <c r="AB36" s="327">
        <v>3</v>
      </c>
      <c r="AC36" s="327" t="s">
        <v>294</v>
      </c>
      <c r="AD36" s="327" t="s">
        <v>294</v>
      </c>
      <c r="AE36" s="328" t="s">
        <v>294</v>
      </c>
      <c r="AF36" s="459" t="s">
        <v>546</v>
      </c>
    </row>
    <row r="37" spans="1:32" ht="13.5">
      <c r="A37" s="450"/>
      <c r="B37" s="451"/>
      <c r="C37" s="452" t="s">
        <v>11</v>
      </c>
      <c r="D37" s="410">
        <v>154</v>
      </c>
      <c r="E37" s="326" t="s">
        <v>294</v>
      </c>
      <c r="F37" s="327" t="s">
        <v>294</v>
      </c>
      <c r="G37" s="327">
        <v>1</v>
      </c>
      <c r="H37" s="327" t="s">
        <v>294</v>
      </c>
      <c r="I37" s="328" t="s">
        <v>294</v>
      </c>
      <c r="J37" s="326">
        <v>1</v>
      </c>
      <c r="K37" s="482">
        <v>1</v>
      </c>
      <c r="L37" s="327">
        <v>2</v>
      </c>
      <c r="M37" s="482">
        <v>3</v>
      </c>
      <c r="N37" s="482">
        <v>16</v>
      </c>
      <c r="O37" s="482">
        <v>6</v>
      </c>
      <c r="P37" s="482">
        <v>9</v>
      </c>
      <c r="Q37" s="482">
        <v>7</v>
      </c>
      <c r="R37" s="482">
        <v>6</v>
      </c>
      <c r="S37" s="482">
        <v>10</v>
      </c>
      <c r="T37" s="482">
        <v>5</v>
      </c>
      <c r="U37" s="482">
        <v>7</v>
      </c>
      <c r="V37" s="482">
        <v>16</v>
      </c>
      <c r="W37" s="482">
        <v>13</v>
      </c>
      <c r="X37" s="482">
        <v>18</v>
      </c>
      <c r="Y37" s="482">
        <v>14</v>
      </c>
      <c r="Z37" s="482">
        <v>12</v>
      </c>
      <c r="AA37" s="482">
        <v>6</v>
      </c>
      <c r="AB37" s="482">
        <v>2</v>
      </c>
      <c r="AC37" s="482" t="s">
        <v>294</v>
      </c>
      <c r="AD37" s="327" t="s">
        <v>294</v>
      </c>
      <c r="AE37" s="328" t="s">
        <v>294</v>
      </c>
      <c r="AF37" s="457"/>
    </row>
    <row r="38" spans="1:32" ht="13.5">
      <c r="A38" s="450"/>
      <c r="B38" s="451"/>
      <c r="C38" s="452" t="s">
        <v>12</v>
      </c>
      <c r="D38" s="410">
        <v>79</v>
      </c>
      <c r="E38" s="326" t="s">
        <v>294</v>
      </c>
      <c r="F38" s="327" t="s">
        <v>294</v>
      </c>
      <c r="G38" s="327" t="s">
        <v>294</v>
      </c>
      <c r="H38" s="327" t="s">
        <v>294</v>
      </c>
      <c r="I38" s="328" t="s">
        <v>294</v>
      </c>
      <c r="J38" s="326" t="s">
        <v>294</v>
      </c>
      <c r="K38" s="482">
        <v>1</v>
      </c>
      <c r="L38" s="327" t="s">
        <v>294</v>
      </c>
      <c r="M38" s="482">
        <v>4</v>
      </c>
      <c r="N38" s="482">
        <v>4</v>
      </c>
      <c r="O38" s="482">
        <v>1</v>
      </c>
      <c r="P38" s="327">
        <v>1</v>
      </c>
      <c r="Q38" s="482">
        <v>1</v>
      </c>
      <c r="R38" s="482">
        <v>2</v>
      </c>
      <c r="S38" s="482">
        <v>3</v>
      </c>
      <c r="T38" s="482">
        <v>2</v>
      </c>
      <c r="U38" s="482">
        <v>3</v>
      </c>
      <c r="V38" s="482">
        <v>11</v>
      </c>
      <c r="W38" s="482">
        <v>2</v>
      </c>
      <c r="X38" s="482">
        <v>10</v>
      </c>
      <c r="Y38" s="482">
        <v>9</v>
      </c>
      <c r="Z38" s="482">
        <v>16</v>
      </c>
      <c r="AA38" s="482">
        <v>8</v>
      </c>
      <c r="AB38" s="482">
        <v>1</v>
      </c>
      <c r="AC38" s="482" t="s">
        <v>294</v>
      </c>
      <c r="AD38" s="327" t="s">
        <v>294</v>
      </c>
      <c r="AE38" s="328" t="s">
        <v>294</v>
      </c>
      <c r="AF38" s="457"/>
    </row>
    <row r="39" spans="1:32" ht="13.5">
      <c r="A39" s="450"/>
      <c r="B39" s="451"/>
      <c r="C39" s="452"/>
      <c r="D39" s="410"/>
      <c r="E39" s="326"/>
      <c r="F39" s="327"/>
      <c r="G39" s="327"/>
      <c r="H39" s="327"/>
      <c r="I39" s="328"/>
      <c r="J39" s="326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8"/>
      <c r="AF39" s="457"/>
    </row>
    <row r="40" spans="1:32" ht="13.5">
      <c r="A40" s="458" t="s">
        <v>548</v>
      </c>
      <c r="B40" s="451" t="s">
        <v>549</v>
      </c>
      <c r="C40" s="452" t="s">
        <v>10</v>
      </c>
      <c r="D40" s="410">
        <v>287</v>
      </c>
      <c r="E40" s="326" t="s">
        <v>294</v>
      </c>
      <c r="F40" s="327" t="s">
        <v>294</v>
      </c>
      <c r="G40" s="327" t="s">
        <v>294</v>
      </c>
      <c r="H40" s="327" t="s">
        <v>294</v>
      </c>
      <c r="I40" s="328" t="s">
        <v>294</v>
      </c>
      <c r="J40" s="326" t="s">
        <v>294</v>
      </c>
      <c r="K40" s="327" t="s">
        <v>294</v>
      </c>
      <c r="L40" s="327">
        <v>1</v>
      </c>
      <c r="M40" s="327" t="s">
        <v>294</v>
      </c>
      <c r="N40" s="327">
        <v>2</v>
      </c>
      <c r="O40" s="327" t="s">
        <v>294</v>
      </c>
      <c r="P40" s="327">
        <v>2</v>
      </c>
      <c r="Q40" s="327">
        <v>2</v>
      </c>
      <c r="R40" s="327">
        <v>2</v>
      </c>
      <c r="S40" s="327">
        <v>6</v>
      </c>
      <c r="T40" s="327">
        <v>8</v>
      </c>
      <c r="U40" s="327">
        <v>10</v>
      </c>
      <c r="V40" s="327">
        <v>12</v>
      </c>
      <c r="W40" s="327">
        <v>22</v>
      </c>
      <c r="X40" s="327">
        <v>21</v>
      </c>
      <c r="Y40" s="327">
        <v>31</v>
      </c>
      <c r="Z40" s="327">
        <v>55</v>
      </c>
      <c r="AA40" s="327">
        <v>50</v>
      </c>
      <c r="AB40" s="327">
        <v>35</v>
      </c>
      <c r="AC40" s="327">
        <v>25</v>
      </c>
      <c r="AD40" s="327">
        <v>3</v>
      </c>
      <c r="AE40" s="328" t="s">
        <v>294</v>
      </c>
      <c r="AF40" s="459" t="s">
        <v>548</v>
      </c>
    </row>
    <row r="41" spans="1:32" ht="13.5">
      <c r="A41" s="450"/>
      <c r="B41" s="451"/>
      <c r="C41" s="452" t="s">
        <v>11</v>
      </c>
      <c r="D41" s="410">
        <v>178</v>
      </c>
      <c r="E41" s="326" t="s">
        <v>294</v>
      </c>
      <c r="F41" s="327" t="s">
        <v>294</v>
      </c>
      <c r="G41" s="327" t="s">
        <v>294</v>
      </c>
      <c r="H41" s="327" t="s">
        <v>294</v>
      </c>
      <c r="I41" s="328" t="s">
        <v>294</v>
      </c>
      <c r="J41" s="326" t="s">
        <v>294</v>
      </c>
      <c r="K41" s="327" t="s">
        <v>294</v>
      </c>
      <c r="L41" s="327" t="s">
        <v>294</v>
      </c>
      <c r="M41" s="482" t="s">
        <v>294</v>
      </c>
      <c r="N41" s="482">
        <v>2</v>
      </c>
      <c r="O41" s="327" t="s">
        <v>294</v>
      </c>
      <c r="P41" s="482">
        <v>2</v>
      </c>
      <c r="Q41" s="482">
        <v>1</v>
      </c>
      <c r="R41" s="482">
        <v>2</v>
      </c>
      <c r="S41" s="482">
        <v>5</v>
      </c>
      <c r="T41" s="482">
        <v>7</v>
      </c>
      <c r="U41" s="482">
        <v>9</v>
      </c>
      <c r="V41" s="482">
        <v>10</v>
      </c>
      <c r="W41" s="482">
        <v>20</v>
      </c>
      <c r="X41" s="482">
        <v>17</v>
      </c>
      <c r="Y41" s="482">
        <v>22</v>
      </c>
      <c r="Z41" s="482">
        <v>32</v>
      </c>
      <c r="AA41" s="482">
        <v>26</v>
      </c>
      <c r="AB41" s="482">
        <v>18</v>
      </c>
      <c r="AC41" s="482">
        <v>5</v>
      </c>
      <c r="AD41" s="327" t="s">
        <v>294</v>
      </c>
      <c r="AE41" s="328" t="s">
        <v>294</v>
      </c>
      <c r="AF41" s="457"/>
    </row>
    <row r="42" spans="1:32" ht="13.5">
      <c r="A42" s="450"/>
      <c r="B42" s="451"/>
      <c r="C42" s="452" t="s">
        <v>12</v>
      </c>
      <c r="D42" s="410">
        <v>109</v>
      </c>
      <c r="E42" s="326" t="s">
        <v>294</v>
      </c>
      <c r="F42" s="327" t="s">
        <v>294</v>
      </c>
      <c r="G42" s="327" t="s">
        <v>294</v>
      </c>
      <c r="H42" s="327" t="s">
        <v>294</v>
      </c>
      <c r="I42" s="328" t="s">
        <v>294</v>
      </c>
      <c r="J42" s="326" t="s">
        <v>294</v>
      </c>
      <c r="K42" s="327" t="s">
        <v>294</v>
      </c>
      <c r="L42" s="482">
        <v>1</v>
      </c>
      <c r="M42" s="327" t="s">
        <v>294</v>
      </c>
      <c r="N42" s="482" t="s">
        <v>294</v>
      </c>
      <c r="O42" s="482" t="s">
        <v>294</v>
      </c>
      <c r="P42" s="482" t="s">
        <v>294</v>
      </c>
      <c r="Q42" s="327">
        <v>1</v>
      </c>
      <c r="R42" s="327" t="s">
        <v>294</v>
      </c>
      <c r="S42" s="327">
        <v>1</v>
      </c>
      <c r="T42" s="482">
        <v>1</v>
      </c>
      <c r="U42" s="482">
        <v>1</v>
      </c>
      <c r="V42" s="482">
        <v>2</v>
      </c>
      <c r="W42" s="482">
        <v>2</v>
      </c>
      <c r="X42" s="482">
        <v>4</v>
      </c>
      <c r="Y42" s="482">
        <v>9</v>
      </c>
      <c r="Z42" s="482">
        <v>23</v>
      </c>
      <c r="AA42" s="482">
        <v>24</v>
      </c>
      <c r="AB42" s="482">
        <v>17</v>
      </c>
      <c r="AC42" s="482">
        <v>20</v>
      </c>
      <c r="AD42" s="482">
        <v>3</v>
      </c>
      <c r="AE42" s="328" t="s">
        <v>294</v>
      </c>
      <c r="AF42" s="457"/>
    </row>
    <row r="43" spans="1:32" ht="13.5">
      <c r="A43" s="450"/>
      <c r="B43" s="451"/>
      <c r="C43" s="452"/>
      <c r="D43" s="410"/>
      <c r="E43" s="326"/>
      <c r="F43" s="327"/>
      <c r="G43" s="327"/>
      <c r="H43" s="327"/>
      <c r="I43" s="328"/>
      <c r="J43" s="326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8"/>
      <c r="AF43" s="457"/>
    </row>
    <row r="44" spans="1:32" ht="13.5">
      <c r="A44" s="458" t="s">
        <v>550</v>
      </c>
      <c r="B44" s="451" t="s">
        <v>551</v>
      </c>
      <c r="C44" s="452" t="s">
        <v>10</v>
      </c>
      <c r="D44" s="410">
        <v>210</v>
      </c>
      <c r="E44" s="326" t="s">
        <v>294</v>
      </c>
      <c r="F44" s="327">
        <v>1</v>
      </c>
      <c r="G44" s="327" t="s">
        <v>294</v>
      </c>
      <c r="H44" s="327" t="s">
        <v>294</v>
      </c>
      <c r="I44" s="328">
        <v>1</v>
      </c>
      <c r="J44" s="326">
        <v>2</v>
      </c>
      <c r="K44" s="327">
        <v>1</v>
      </c>
      <c r="L44" s="327" t="s">
        <v>294</v>
      </c>
      <c r="M44" s="327" t="s">
        <v>294</v>
      </c>
      <c r="N44" s="327" t="s">
        <v>294</v>
      </c>
      <c r="O44" s="327">
        <v>1</v>
      </c>
      <c r="P44" s="327">
        <v>1</v>
      </c>
      <c r="Q44" s="327">
        <v>2</v>
      </c>
      <c r="R44" s="327">
        <v>4</v>
      </c>
      <c r="S44" s="327">
        <v>2</v>
      </c>
      <c r="T44" s="327">
        <v>4</v>
      </c>
      <c r="U44" s="327">
        <v>5</v>
      </c>
      <c r="V44" s="327">
        <v>15</v>
      </c>
      <c r="W44" s="327">
        <v>13</v>
      </c>
      <c r="X44" s="327">
        <v>18</v>
      </c>
      <c r="Y44" s="327">
        <v>35</v>
      </c>
      <c r="Z44" s="327">
        <v>46</v>
      </c>
      <c r="AA44" s="327">
        <v>43</v>
      </c>
      <c r="AB44" s="327">
        <v>16</v>
      </c>
      <c r="AC44" s="327">
        <v>2</v>
      </c>
      <c r="AD44" s="327" t="s">
        <v>294</v>
      </c>
      <c r="AE44" s="328" t="s">
        <v>294</v>
      </c>
      <c r="AF44" s="459" t="s">
        <v>550</v>
      </c>
    </row>
    <row r="45" spans="1:32" ht="13.5">
      <c r="A45" s="450"/>
      <c r="B45" s="451"/>
      <c r="C45" s="452" t="s">
        <v>11</v>
      </c>
      <c r="D45" s="410">
        <v>109</v>
      </c>
      <c r="E45" s="326" t="s">
        <v>294</v>
      </c>
      <c r="F45" s="327" t="s">
        <v>294</v>
      </c>
      <c r="G45" s="327" t="s">
        <v>294</v>
      </c>
      <c r="H45" s="327" t="s">
        <v>294</v>
      </c>
      <c r="I45" s="328">
        <v>1</v>
      </c>
      <c r="J45" s="326">
        <v>1</v>
      </c>
      <c r="K45" s="327">
        <v>1</v>
      </c>
      <c r="L45" s="327" t="s">
        <v>294</v>
      </c>
      <c r="M45" s="327" t="s">
        <v>294</v>
      </c>
      <c r="N45" s="327" t="s">
        <v>294</v>
      </c>
      <c r="O45" s="327">
        <v>1</v>
      </c>
      <c r="P45" s="327">
        <v>1</v>
      </c>
      <c r="Q45" s="327">
        <v>1</v>
      </c>
      <c r="R45" s="327">
        <v>3</v>
      </c>
      <c r="S45" s="327" t="s">
        <v>294</v>
      </c>
      <c r="T45" s="327">
        <v>3</v>
      </c>
      <c r="U45" s="327">
        <v>3</v>
      </c>
      <c r="V45" s="327">
        <v>13</v>
      </c>
      <c r="W45" s="327">
        <v>10</v>
      </c>
      <c r="X45" s="327">
        <v>10</v>
      </c>
      <c r="Y45" s="327">
        <v>19</v>
      </c>
      <c r="Z45" s="327">
        <v>21</v>
      </c>
      <c r="AA45" s="327">
        <v>17</v>
      </c>
      <c r="AB45" s="327">
        <v>5</v>
      </c>
      <c r="AC45" s="327" t="s">
        <v>294</v>
      </c>
      <c r="AD45" s="327" t="s">
        <v>294</v>
      </c>
      <c r="AE45" s="328" t="s">
        <v>294</v>
      </c>
      <c r="AF45" s="457"/>
    </row>
    <row r="46" spans="1:32" ht="13.5">
      <c r="A46" s="450"/>
      <c r="B46" s="451"/>
      <c r="C46" s="452" t="s">
        <v>12</v>
      </c>
      <c r="D46" s="410">
        <v>101</v>
      </c>
      <c r="E46" s="326" t="s">
        <v>294</v>
      </c>
      <c r="F46" s="327">
        <v>1</v>
      </c>
      <c r="G46" s="327" t="s">
        <v>294</v>
      </c>
      <c r="H46" s="327" t="s">
        <v>294</v>
      </c>
      <c r="I46" s="328" t="s">
        <v>294</v>
      </c>
      <c r="J46" s="326">
        <v>1</v>
      </c>
      <c r="K46" s="327" t="s">
        <v>294</v>
      </c>
      <c r="L46" s="327" t="s">
        <v>294</v>
      </c>
      <c r="M46" s="327" t="s">
        <v>294</v>
      </c>
      <c r="N46" s="327" t="s">
        <v>294</v>
      </c>
      <c r="O46" s="327" t="s">
        <v>294</v>
      </c>
      <c r="P46" s="327" t="s">
        <v>294</v>
      </c>
      <c r="Q46" s="327">
        <v>1</v>
      </c>
      <c r="R46" s="327">
        <v>1</v>
      </c>
      <c r="S46" s="327">
        <v>2</v>
      </c>
      <c r="T46" s="327">
        <v>1</v>
      </c>
      <c r="U46" s="327">
        <v>2</v>
      </c>
      <c r="V46" s="327">
        <v>2</v>
      </c>
      <c r="W46" s="327">
        <v>3</v>
      </c>
      <c r="X46" s="327">
        <v>8</v>
      </c>
      <c r="Y46" s="327">
        <v>16</v>
      </c>
      <c r="Z46" s="327">
        <v>25</v>
      </c>
      <c r="AA46" s="327">
        <v>26</v>
      </c>
      <c r="AB46" s="327">
        <v>11</v>
      </c>
      <c r="AC46" s="327">
        <v>2</v>
      </c>
      <c r="AD46" s="327" t="s">
        <v>294</v>
      </c>
      <c r="AE46" s="328" t="s">
        <v>294</v>
      </c>
      <c r="AF46" s="457"/>
    </row>
    <row r="47" spans="1:32" ht="13.5">
      <c r="A47" s="450"/>
      <c r="B47" s="451"/>
      <c r="C47" s="452"/>
      <c r="D47" s="410"/>
      <c r="E47" s="326"/>
      <c r="F47" s="327"/>
      <c r="G47" s="327"/>
      <c r="H47" s="327"/>
      <c r="I47" s="328"/>
      <c r="J47" s="326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8"/>
      <c r="AF47" s="457"/>
    </row>
    <row r="48" spans="1:32" ht="13.5">
      <c r="A48" s="458" t="s">
        <v>552</v>
      </c>
      <c r="B48" s="451" t="s">
        <v>553</v>
      </c>
      <c r="C48" s="452" t="s">
        <v>10</v>
      </c>
      <c r="D48" s="410">
        <v>308</v>
      </c>
      <c r="E48" s="326">
        <v>4</v>
      </c>
      <c r="F48" s="327" t="s">
        <v>294</v>
      </c>
      <c r="G48" s="327" t="s">
        <v>294</v>
      </c>
      <c r="H48" s="327" t="s">
        <v>294</v>
      </c>
      <c r="I48" s="328" t="s">
        <v>294</v>
      </c>
      <c r="J48" s="326">
        <v>4</v>
      </c>
      <c r="K48" s="327" t="s">
        <v>294</v>
      </c>
      <c r="L48" s="327" t="s">
        <v>294</v>
      </c>
      <c r="M48" s="327">
        <v>1</v>
      </c>
      <c r="N48" s="327" t="s">
        <v>294</v>
      </c>
      <c r="O48" s="327">
        <v>1</v>
      </c>
      <c r="P48" s="327">
        <v>1</v>
      </c>
      <c r="Q48" s="327">
        <v>1</v>
      </c>
      <c r="R48" s="327">
        <v>6</v>
      </c>
      <c r="S48" s="327">
        <v>2</v>
      </c>
      <c r="T48" s="327">
        <v>3</v>
      </c>
      <c r="U48" s="327">
        <v>6</v>
      </c>
      <c r="V48" s="327">
        <v>9</v>
      </c>
      <c r="W48" s="327">
        <v>18</v>
      </c>
      <c r="X48" s="327">
        <v>22</v>
      </c>
      <c r="Y48" s="327">
        <v>35</v>
      </c>
      <c r="Z48" s="327">
        <v>71</v>
      </c>
      <c r="AA48" s="327">
        <v>62</v>
      </c>
      <c r="AB48" s="327">
        <v>41</v>
      </c>
      <c r="AC48" s="327">
        <v>23</v>
      </c>
      <c r="AD48" s="327">
        <v>2</v>
      </c>
      <c r="AE48" s="328" t="s">
        <v>294</v>
      </c>
      <c r="AF48" s="459" t="s">
        <v>552</v>
      </c>
    </row>
    <row r="49" spans="1:32" ht="13.5">
      <c r="A49" s="450"/>
      <c r="B49" s="451"/>
      <c r="C49" s="452" t="s">
        <v>11</v>
      </c>
      <c r="D49" s="410">
        <v>151</v>
      </c>
      <c r="E49" s="483">
        <v>3</v>
      </c>
      <c r="F49" s="327" t="s">
        <v>294</v>
      </c>
      <c r="G49" s="327" t="s">
        <v>294</v>
      </c>
      <c r="H49" s="482" t="s">
        <v>294</v>
      </c>
      <c r="I49" s="328" t="s">
        <v>294</v>
      </c>
      <c r="J49" s="483">
        <v>3</v>
      </c>
      <c r="K49" s="327" t="s">
        <v>294</v>
      </c>
      <c r="L49" s="482" t="s">
        <v>294</v>
      </c>
      <c r="M49" s="327">
        <v>1</v>
      </c>
      <c r="N49" s="482" t="s">
        <v>294</v>
      </c>
      <c r="O49" s="327">
        <v>1</v>
      </c>
      <c r="P49" s="327" t="s">
        <v>294</v>
      </c>
      <c r="Q49" s="327" t="s">
        <v>294</v>
      </c>
      <c r="R49" s="327">
        <v>5</v>
      </c>
      <c r="S49" s="482">
        <v>2</v>
      </c>
      <c r="T49" s="482">
        <v>3</v>
      </c>
      <c r="U49" s="482">
        <v>4</v>
      </c>
      <c r="V49" s="482">
        <v>9</v>
      </c>
      <c r="W49" s="482">
        <v>12</v>
      </c>
      <c r="X49" s="482">
        <v>14</v>
      </c>
      <c r="Y49" s="482">
        <v>15</v>
      </c>
      <c r="Z49" s="482">
        <v>34</v>
      </c>
      <c r="AA49" s="482">
        <v>28</v>
      </c>
      <c r="AB49" s="482">
        <v>14</v>
      </c>
      <c r="AC49" s="482">
        <v>4</v>
      </c>
      <c r="AD49" s="327">
        <v>2</v>
      </c>
      <c r="AE49" s="328" t="s">
        <v>294</v>
      </c>
      <c r="AF49" s="457"/>
    </row>
    <row r="50" spans="1:32" ht="13.5">
      <c r="A50" s="450"/>
      <c r="B50" s="451"/>
      <c r="C50" s="452" t="s">
        <v>12</v>
      </c>
      <c r="D50" s="410">
        <v>157</v>
      </c>
      <c r="E50" s="326">
        <v>1</v>
      </c>
      <c r="F50" s="327" t="s">
        <v>294</v>
      </c>
      <c r="G50" s="327" t="s">
        <v>294</v>
      </c>
      <c r="H50" s="327" t="s">
        <v>294</v>
      </c>
      <c r="I50" s="328" t="s">
        <v>294</v>
      </c>
      <c r="J50" s="326">
        <v>1</v>
      </c>
      <c r="K50" s="327" t="s">
        <v>294</v>
      </c>
      <c r="L50" s="327" t="s">
        <v>294</v>
      </c>
      <c r="M50" s="327" t="s">
        <v>294</v>
      </c>
      <c r="N50" s="327" t="s">
        <v>294</v>
      </c>
      <c r="O50" s="482" t="s">
        <v>294</v>
      </c>
      <c r="P50" s="482">
        <v>1</v>
      </c>
      <c r="Q50" s="327">
        <v>1</v>
      </c>
      <c r="R50" s="482">
        <v>1</v>
      </c>
      <c r="S50" s="482" t="s">
        <v>294</v>
      </c>
      <c r="T50" s="482" t="s">
        <v>294</v>
      </c>
      <c r="U50" s="482">
        <v>2</v>
      </c>
      <c r="V50" s="482" t="s">
        <v>294</v>
      </c>
      <c r="W50" s="482">
        <v>6</v>
      </c>
      <c r="X50" s="482">
        <v>8</v>
      </c>
      <c r="Y50" s="482">
        <v>20</v>
      </c>
      <c r="Z50" s="482">
        <v>37</v>
      </c>
      <c r="AA50" s="482">
        <v>34</v>
      </c>
      <c r="AB50" s="482">
        <v>27</v>
      </c>
      <c r="AC50" s="482">
        <v>19</v>
      </c>
      <c r="AD50" s="482" t="s">
        <v>294</v>
      </c>
      <c r="AE50" s="328" t="s">
        <v>294</v>
      </c>
      <c r="AF50" s="457"/>
    </row>
    <row r="51" spans="1:32" ht="13.5">
      <c r="A51" s="450"/>
      <c r="B51" s="451"/>
      <c r="C51" s="452"/>
      <c r="D51" s="410"/>
      <c r="E51" s="326"/>
      <c r="F51" s="327"/>
      <c r="G51" s="327"/>
      <c r="H51" s="327"/>
      <c r="I51" s="328"/>
      <c r="J51" s="326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8"/>
      <c r="AF51" s="457"/>
    </row>
    <row r="52" spans="1:32" ht="13.5">
      <c r="A52" s="458" t="s">
        <v>554</v>
      </c>
      <c r="B52" s="451" t="s">
        <v>555</v>
      </c>
      <c r="C52" s="452" t="s">
        <v>10</v>
      </c>
      <c r="D52" s="410">
        <v>34</v>
      </c>
      <c r="E52" s="326" t="s">
        <v>294</v>
      </c>
      <c r="F52" s="327" t="s">
        <v>294</v>
      </c>
      <c r="G52" s="327">
        <v>1</v>
      </c>
      <c r="H52" s="327" t="s">
        <v>294</v>
      </c>
      <c r="I52" s="328">
        <v>1</v>
      </c>
      <c r="J52" s="326">
        <v>2</v>
      </c>
      <c r="K52" s="327" t="s">
        <v>294</v>
      </c>
      <c r="L52" s="327" t="s">
        <v>294</v>
      </c>
      <c r="M52" s="327" t="s">
        <v>294</v>
      </c>
      <c r="N52" s="327" t="s">
        <v>294</v>
      </c>
      <c r="O52" s="327" t="s">
        <v>294</v>
      </c>
      <c r="P52" s="327" t="s">
        <v>294</v>
      </c>
      <c r="Q52" s="327" t="s">
        <v>294</v>
      </c>
      <c r="R52" s="327">
        <v>4</v>
      </c>
      <c r="S52" s="327">
        <v>1</v>
      </c>
      <c r="T52" s="327" t="s">
        <v>294</v>
      </c>
      <c r="U52" s="327" t="s">
        <v>294</v>
      </c>
      <c r="V52" s="327">
        <v>1</v>
      </c>
      <c r="W52" s="327">
        <v>4</v>
      </c>
      <c r="X52" s="327">
        <v>3</v>
      </c>
      <c r="Y52" s="327">
        <v>5</v>
      </c>
      <c r="Z52" s="327">
        <v>7</v>
      </c>
      <c r="AA52" s="327">
        <v>4</v>
      </c>
      <c r="AB52" s="327">
        <v>1</v>
      </c>
      <c r="AC52" s="327">
        <v>2</v>
      </c>
      <c r="AD52" s="327" t="s">
        <v>294</v>
      </c>
      <c r="AE52" s="328" t="s">
        <v>294</v>
      </c>
      <c r="AF52" s="459" t="s">
        <v>554</v>
      </c>
    </row>
    <row r="53" spans="1:32" ht="13.5">
      <c r="A53" s="450"/>
      <c r="B53" s="451"/>
      <c r="C53" s="452" t="s">
        <v>11</v>
      </c>
      <c r="D53" s="410">
        <v>18</v>
      </c>
      <c r="E53" s="326" t="s">
        <v>294</v>
      </c>
      <c r="F53" s="327" t="s">
        <v>294</v>
      </c>
      <c r="G53" s="327" t="s">
        <v>294</v>
      </c>
      <c r="H53" s="327" t="s">
        <v>294</v>
      </c>
      <c r="I53" s="328" t="s">
        <v>294</v>
      </c>
      <c r="J53" s="326" t="s">
        <v>294</v>
      </c>
      <c r="K53" s="327" t="s">
        <v>294</v>
      </c>
      <c r="L53" s="327" t="s">
        <v>294</v>
      </c>
      <c r="M53" s="327" t="s">
        <v>294</v>
      </c>
      <c r="N53" s="327" t="s">
        <v>294</v>
      </c>
      <c r="O53" s="482" t="s">
        <v>294</v>
      </c>
      <c r="P53" s="327" t="s">
        <v>294</v>
      </c>
      <c r="Q53" s="327" t="s">
        <v>294</v>
      </c>
      <c r="R53" s="327">
        <v>3</v>
      </c>
      <c r="S53" s="482">
        <v>1</v>
      </c>
      <c r="T53" s="482" t="s">
        <v>294</v>
      </c>
      <c r="U53" s="482" t="s">
        <v>294</v>
      </c>
      <c r="V53" s="482">
        <v>1</v>
      </c>
      <c r="W53" s="482">
        <v>4</v>
      </c>
      <c r="X53" s="482">
        <v>2</v>
      </c>
      <c r="Y53" s="482">
        <v>2</v>
      </c>
      <c r="Z53" s="482">
        <v>2</v>
      </c>
      <c r="AA53" s="482">
        <v>2</v>
      </c>
      <c r="AB53" s="482" t="s">
        <v>294</v>
      </c>
      <c r="AC53" s="327">
        <v>1</v>
      </c>
      <c r="AD53" s="327" t="s">
        <v>294</v>
      </c>
      <c r="AE53" s="328" t="s">
        <v>294</v>
      </c>
      <c r="AF53" s="457"/>
    </row>
    <row r="54" spans="1:32" ht="13.5">
      <c r="A54" s="450"/>
      <c r="B54" s="451"/>
      <c r="C54" s="452" t="s">
        <v>12</v>
      </c>
      <c r="D54" s="410">
        <v>16</v>
      </c>
      <c r="E54" s="326" t="s">
        <v>294</v>
      </c>
      <c r="F54" s="327" t="s">
        <v>294</v>
      </c>
      <c r="G54" s="327">
        <v>1</v>
      </c>
      <c r="H54" s="327" t="s">
        <v>294</v>
      </c>
      <c r="I54" s="328">
        <v>1</v>
      </c>
      <c r="J54" s="326">
        <v>2</v>
      </c>
      <c r="K54" s="327" t="s">
        <v>294</v>
      </c>
      <c r="L54" s="327" t="s">
        <v>294</v>
      </c>
      <c r="M54" s="327" t="s">
        <v>294</v>
      </c>
      <c r="N54" s="327" t="s">
        <v>294</v>
      </c>
      <c r="O54" s="327" t="s">
        <v>294</v>
      </c>
      <c r="P54" s="482" t="s">
        <v>294</v>
      </c>
      <c r="Q54" s="327" t="s">
        <v>294</v>
      </c>
      <c r="R54" s="482">
        <v>1</v>
      </c>
      <c r="S54" s="327" t="s">
        <v>294</v>
      </c>
      <c r="T54" s="482" t="s">
        <v>294</v>
      </c>
      <c r="U54" s="327" t="s">
        <v>294</v>
      </c>
      <c r="V54" s="327" t="s">
        <v>294</v>
      </c>
      <c r="W54" s="482" t="s">
        <v>294</v>
      </c>
      <c r="X54" s="327">
        <v>1</v>
      </c>
      <c r="Y54" s="482">
        <v>3</v>
      </c>
      <c r="Z54" s="482">
        <v>5</v>
      </c>
      <c r="AA54" s="327">
        <v>2</v>
      </c>
      <c r="AB54" s="327">
        <v>1</v>
      </c>
      <c r="AC54" s="327">
        <v>1</v>
      </c>
      <c r="AD54" s="327" t="s">
        <v>294</v>
      </c>
      <c r="AE54" s="328" t="s">
        <v>294</v>
      </c>
      <c r="AF54" s="457"/>
    </row>
    <row r="55" spans="1:32" ht="13.5">
      <c r="A55" s="450"/>
      <c r="B55" s="451"/>
      <c r="C55" s="452"/>
      <c r="D55" s="410"/>
      <c r="E55" s="326"/>
      <c r="F55" s="327"/>
      <c r="G55" s="327"/>
      <c r="H55" s="327"/>
      <c r="I55" s="328"/>
      <c r="J55" s="326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8"/>
      <c r="AF55" s="457"/>
    </row>
    <row r="56" spans="1:32" ht="13.5">
      <c r="A56" s="458" t="s">
        <v>556</v>
      </c>
      <c r="B56" s="451" t="s">
        <v>557</v>
      </c>
      <c r="C56" s="452" t="s">
        <v>10</v>
      </c>
      <c r="D56" s="410">
        <v>25</v>
      </c>
      <c r="E56" s="326" t="s">
        <v>294</v>
      </c>
      <c r="F56" s="327" t="s">
        <v>294</v>
      </c>
      <c r="G56" s="327" t="s">
        <v>294</v>
      </c>
      <c r="H56" s="327" t="s">
        <v>294</v>
      </c>
      <c r="I56" s="328" t="s">
        <v>294</v>
      </c>
      <c r="J56" s="326" t="s">
        <v>294</v>
      </c>
      <c r="K56" s="327" t="s">
        <v>294</v>
      </c>
      <c r="L56" s="327" t="s">
        <v>294</v>
      </c>
      <c r="M56" s="327">
        <v>1</v>
      </c>
      <c r="N56" s="327">
        <v>2</v>
      </c>
      <c r="O56" s="327">
        <v>2</v>
      </c>
      <c r="P56" s="327">
        <v>2</v>
      </c>
      <c r="Q56" s="327">
        <v>3</v>
      </c>
      <c r="R56" s="327">
        <v>1</v>
      </c>
      <c r="S56" s="327" t="s">
        <v>294</v>
      </c>
      <c r="T56" s="327">
        <v>2</v>
      </c>
      <c r="U56" s="327">
        <v>2</v>
      </c>
      <c r="V56" s="327">
        <v>3</v>
      </c>
      <c r="W56" s="327">
        <v>2</v>
      </c>
      <c r="X56" s="327">
        <v>2</v>
      </c>
      <c r="Y56" s="327">
        <v>1</v>
      </c>
      <c r="Z56" s="327">
        <v>1</v>
      </c>
      <c r="AA56" s="327">
        <v>1</v>
      </c>
      <c r="AB56" s="327" t="s">
        <v>294</v>
      </c>
      <c r="AC56" s="327" t="s">
        <v>294</v>
      </c>
      <c r="AD56" s="327" t="s">
        <v>294</v>
      </c>
      <c r="AE56" s="328" t="s">
        <v>294</v>
      </c>
      <c r="AF56" s="459" t="s">
        <v>556</v>
      </c>
    </row>
    <row r="57" spans="1:32" ht="13.5">
      <c r="A57" s="450"/>
      <c r="B57" s="451"/>
      <c r="C57" s="452" t="s">
        <v>11</v>
      </c>
      <c r="D57" s="410">
        <v>16</v>
      </c>
      <c r="E57" s="326" t="s">
        <v>294</v>
      </c>
      <c r="F57" s="327" t="s">
        <v>294</v>
      </c>
      <c r="G57" s="327" t="s">
        <v>294</v>
      </c>
      <c r="H57" s="327" t="s">
        <v>294</v>
      </c>
      <c r="I57" s="328" t="s">
        <v>294</v>
      </c>
      <c r="J57" s="326" t="s">
        <v>294</v>
      </c>
      <c r="K57" s="327" t="s">
        <v>294</v>
      </c>
      <c r="L57" s="327" t="s">
        <v>294</v>
      </c>
      <c r="M57" s="327">
        <v>1</v>
      </c>
      <c r="N57" s="327" t="s">
        <v>294</v>
      </c>
      <c r="O57" s="327">
        <v>1</v>
      </c>
      <c r="P57" s="327">
        <v>2</v>
      </c>
      <c r="Q57" s="482">
        <v>3</v>
      </c>
      <c r="R57" s="482" t="s">
        <v>294</v>
      </c>
      <c r="S57" s="327" t="s">
        <v>294</v>
      </c>
      <c r="T57" s="482">
        <v>2</v>
      </c>
      <c r="U57" s="482">
        <v>1</v>
      </c>
      <c r="V57" s="482">
        <v>2</v>
      </c>
      <c r="W57" s="482">
        <v>1</v>
      </c>
      <c r="X57" s="482">
        <v>1</v>
      </c>
      <c r="Y57" s="327">
        <v>1</v>
      </c>
      <c r="Z57" s="482">
        <v>1</v>
      </c>
      <c r="AA57" s="482" t="s">
        <v>294</v>
      </c>
      <c r="AB57" s="327" t="s">
        <v>294</v>
      </c>
      <c r="AC57" s="327" t="s">
        <v>294</v>
      </c>
      <c r="AD57" s="327" t="s">
        <v>294</v>
      </c>
      <c r="AE57" s="328" t="s">
        <v>294</v>
      </c>
      <c r="AF57" s="457"/>
    </row>
    <row r="58" spans="1:32" ht="13.5">
      <c r="A58" s="450"/>
      <c r="B58" s="451"/>
      <c r="C58" s="452" t="s">
        <v>12</v>
      </c>
      <c r="D58" s="410">
        <v>9</v>
      </c>
      <c r="E58" s="326" t="s">
        <v>294</v>
      </c>
      <c r="F58" s="327" t="s">
        <v>294</v>
      </c>
      <c r="G58" s="327" t="s">
        <v>294</v>
      </c>
      <c r="H58" s="327" t="s">
        <v>294</v>
      </c>
      <c r="I58" s="328" t="s">
        <v>294</v>
      </c>
      <c r="J58" s="326" t="s">
        <v>294</v>
      </c>
      <c r="K58" s="327" t="s">
        <v>294</v>
      </c>
      <c r="L58" s="327" t="s">
        <v>294</v>
      </c>
      <c r="M58" s="327" t="s">
        <v>294</v>
      </c>
      <c r="N58" s="327">
        <v>2</v>
      </c>
      <c r="O58" s="327">
        <v>1</v>
      </c>
      <c r="P58" s="482" t="s">
        <v>294</v>
      </c>
      <c r="Q58" s="482" t="s">
        <v>294</v>
      </c>
      <c r="R58" s="327">
        <v>1</v>
      </c>
      <c r="S58" s="482" t="s">
        <v>294</v>
      </c>
      <c r="T58" s="327" t="s">
        <v>294</v>
      </c>
      <c r="U58" s="327">
        <v>1</v>
      </c>
      <c r="V58" s="482">
        <v>1</v>
      </c>
      <c r="W58" s="327">
        <v>1</v>
      </c>
      <c r="X58" s="482">
        <v>1</v>
      </c>
      <c r="Y58" s="482" t="s">
        <v>294</v>
      </c>
      <c r="Z58" s="327" t="s">
        <v>294</v>
      </c>
      <c r="AA58" s="327">
        <v>1</v>
      </c>
      <c r="AB58" s="327" t="s">
        <v>294</v>
      </c>
      <c r="AC58" s="482" t="s">
        <v>294</v>
      </c>
      <c r="AD58" s="327" t="s">
        <v>294</v>
      </c>
      <c r="AE58" s="328" t="s">
        <v>294</v>
      </c>
      <c r="AF58" s="457"/>
    </row>
    <row r="59" spans="1:32" ht="13.5">
      <c r="A59" s="450"/>
      <c r="B59" s="451"/>
      <c r="C59" s="452"/>
      <c r="D59" s="410"/>
      <c r="E59" s="326"/>
      <c r="F59" s="327"/>
      <c r="G59" s="327"/>
      <c r="H59" s="327"/>
      <c r="I59" s="328"/>
      <c r="J59" s="326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8"/>
      <c r="AF59" s="457"/>
    </row>
    <row r="60" spans="1:32" ht="13.5">
      <c r="A60" s="458" t="s">
        <v>558</v>
      </c>
      <c r="B60" s="451" t="s">
        <v>559</v>
      </c>
      <c r="C60" s="452" t="s">
        <v>10</v>
      </c>
      <c r="D60" s="410">
        <v>205</v>
      </c>
      <c r="E60" s="326" t="s">
        <v>294</v>
      </c>
      <c r="F60" s="327" t="s">
        <v>294</v>
      </c>
      <c r="G60" s="327" t="s">
        <v>294</v>
      </c>
      <c r="H60" s="327" t="s">
        <v>294</v>
      </c>
      <c r="I60" s="328" t="s">
        <v>294</v>
      </c>
      <c r="J60" s="326" t="s">
        <v>294</v>
      </c>
      <c r="K60" s="327" t="s">
        <v>294</v>
      </c>
      <c r="L60" s="327" t="s">
        <v>294</v>
      </c>
      <c r="M60" s="327">
        <v>2</v>
      </c>
      <c r="N60" s="327" t="s">
        <v>294</v>
      </c>
      <c r="O60" s="327">
        <v>2</v>
      </c>
      <c r="P60" s="327">
        <v>1</v>
      </c>
      <c r="Q60" s="327">
        <v>1</v>
      </c>
      <c r="R60" s="327">
        <v>5</v>
      </c>
      <c r="S60" s="327">
        <v>3</v>
      </c>
      <c r="T60" s="327">
        <v>5</v>
      </c>
      <c r="U60" s="327">
        <v>9</v>
      </c>
      <c r="V60" s="327">
        <v>9</v>
      </c>
      <c r="W60" s="327">
        <v>16</v>
      </c>
      <c r="X60" s="327">
        <v>19</v>
      </c>
      <c r="Y60" s="327">
        <v>19</v>
      </c>
      <c r="Z60" s="327">
        <v>34</v>
      </c>
      <c r="AA60" s="327">
        <v>45</v>
      </c>
      <c r="AB60" s="327">
        <v>24</v>
      </c>
      <c r="AC60" s="327">
        <v>9</v>
      </c>
      <c r="AD60" s="327">
        <v>2</v>
      </c>
      <c r="AE60" s="328" t="s">
        <v>294</v>
      </c>
      <c r="AF60" s="459" t="s">
        <v>558</v>
      </c>
    </row>
    <row r="61" spans="1:32" ht="13.5">
      <c r="A61" s="450"/>
      <c r="B61" s="451"/>
      <c r="C61" s="452" t="s">
        <v>11</v>
      </c>
      <c r="D61" s="410">
        <v>145</v>
      </c>
      <c r="E61" s="326" t="s">
        <v>294</v>
      </c>
      <c r="F61" s="327" t="s">
        <v>294</v>
      </c>
      <c r="G61" s="327" t="s">
        <v>294</v>
      </c>
      <c r="H61" s="327" t="s">
        <v>294</v>
      </c>
      <c r="I61" s="328" t="s">
        <v>294</v>
      </c>
      <c r="J61" s="326" t="s">
        <v>294</v>
      </c>
      <c r="K61" s="327" t="s">
        <v>294</v>
      </c>
      <c r="L61" s="327" t="s">
        <v>294</v>
      </c>
      <c r="M61" s="327">
        <v>2</v>
      </c>
      <c r="N61" s="327" t="s">
        <v>294</v>
      </c>
      <c r="O61" s="482">
        <v>2</v>
      </c>
      <c r="P61" s="482">
        <v>1</v>
      </c>
      <c r="Q61" s="482">
        <v>1</v>
      </c>
      <c r="R61" s="482">
        <v>5</v>
      </c>
      <c r="S61" s="482">
        <v>3</v>
      </c>
      <c r="T61" s="482">
        <v>4</v>
      </c>
      <c r="U61" s="482">
        <v>6</v>
      </c>
      <c r="V61" s="482">
        <v>9</v>
      </c>
      <c r="W61" s="482">
        <v>10</v>
      </c>
      <c r="X61" s="482">
        <v>16</v>
      </c>
      <c r="Y61" s="482">
        <v>15</v>
      </c>
      <c r="Z61" s="482">
        <v>25</v>
      </c>
      <c r="AA61" s="482">
        <v>31</v>
      </c>
      <c r="AB61" s="482">
        <v>12</v>
      </c>
      <c r="AC61" s="482">
        <v>2</v>
      </c>
      <c r="AD61" s="327">
        <v>1</v>
      </c>
      <c r="AE61" s="328" t="s">
        <v>294</v>
      </c>
      <c r="AF61" s="457"/>
    </row>
    <row r="62" spans="1:32" ht="13.5">
      <c r="A62" s="450"/>
      <c r="B62" s="451"/>
      <c r="C62" s="452" t="s">
        <v>12</v>
      </c>
      <c r="D62" s="410">
        <v>60</v>
      </c>
      <c r="E62" s="326" t="s">
        <v>294</v>
      </c>
      <c r="F62" s="327" t="s">
        <v>294</v>
      </c>
      <c r="G62" s="327" t="s">
        <v>294</v>
      </c>
      <c r="H62" s="327" t="s">
        <v>294</v>
      </c>
      <c r="I62" s="328" t="s">
        <v>294</v>
      </c>
      <c r="J62" s="326" t="s">
        <v>294</v>
      </c>
      <c r="K62" s="327" t="s">
        <v>294</v>
      </c>
      <c r="L62" s="327" t="s">
        <v>294</v>
      </c>
      <c r="M62" s="327" t="s">
        <v>294</v>
      </c>
      <c r="N62" s="327" t="s">
        <v>294</v>
      </c>
      <c r="O62" s="327" t="s">
        <v>294</v>
      </c>
      <c r="P62" s="327" t="s">
        <v>294</v>
      </c>
      <c r="Q62" s="327" t="s">
        <v>294</v>
      </c>
      <c r="R62" s="482" t="s">
        <v>294</v>
      </c>
      <c r="S62" s="327" t="s">
        <v>294</v>
      </c>
      <c r="T62" s="327">
        <v>1</v>
      </c>
      <c r="U62" s="482">
        <v>3</v>
      </c>
      <c r="V62" s="482" t="s">
        <v>294</v>
      </c>
      <c r="W62" s="482">
        <v>6</v>
      </c>
      <c r="X62" s="327">
        <v>3</v>
      </c>
      <c r="Y62" s="482">
        <v>4</v>
      </c>
      <c r="Z62" s="482">
        <v>9</v>
      </c>
      <c r="AA62" s="482">
        <v>14</v>
      </c>
      <c r="AB62" s="482">
        <v>12</v>
      </c>
      <c r="AC62" s="482">
        <v>7</v>
      </c>
      <c r="AD62" s="327">
        <v>1</v>
      </c>
      <c r="AE62" s="328" t="s">
        <v>294</v>
      </c>
      <c r="AF62" s="457"/>
    </row>
    <row r="63" spans="1:32" ht="13.5">
      <c r="A63" s="450"/>
      <c r="B63" s="451"/>
      <c r="C63" s="452"/>
      <c r="D63" s="410"/>
      <c r="E63" s="326"/>
      <c r="F63" s="327"/>
      <c r="G63" s="327"/>
      <c r="H63" s="327"/>
      <c r="I63" s="328"/>
      <c r="J63" s="326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8"/>
      <c r="AF63" s="457"/>
    </row>
    <row r="64" spans="1:32" ht="13.5">
      <c r="A64" s="458" t="s">
        <v>560</v>
      </c>
      <c r="B64" s="451" t="s">
        <v>561</v>
      </c>
      <c r="C64" s="452" t="s">
        <v>10</v>
      </c>
      <c r="D64" s="410">
        <v>832</v>
      </c>
      <c r="E64" s="326" t="s">
        <v>294</v>
      </c>
      <c r="F64" s="327" t="s">
        <v>294</v>
      </c>
      <c r="G64" s="327" t="s">
        <v>294</v>
      </c>
      <c r="H64" s="327" t="s">
        <v>294</v>
      </c>
      <c r="I64" s="328" t="s">
        <v>294</v>
      </c>
      <c r="J64" s="326" t="s">
        <v>294</v>
      </c>
      <c r="K64" s="327" t="s">
        <v>294</v>
      </c>
      <c r="L64" s="327" t="s">
        <v>294</v>
      </c>
      <c r="M64" s="327">
        <v>22</v>
      </c>
      <c r="N64" s="327">
        <v>34</v>
      </c>
      <c r="O64" s="327">
        <v>48</v>
      </c>
      <c r="P64" s="327">
        <v>39</v>
      </c>
      <c r="Q64" s="327">
        <v>68</v>
      </c>
      <c r="R64" s="327">
        <v>77</v>
      </c>
      <c r="S64" s="327">
        <v>67</v>
      </c>
      <c r="T64" s="327">
        <v>70</v>
      </c>
      <c r="U64" s="327">
        <v>87</v>
      </c>
      <c r="V64" s="327">
        <v>89</v>
      </c>
      <c r="W64" s="327">
        <v>66</v>
      </c>
      <c r="X64" s="327">
        <v>58</v>
      </c>
      <c r="Y64" s="327">
        <v>42</v>
      </c>
      <c r="Z64" s="327">
        <v>27</v>
      </c>
      <c r="AA64" s="327">
        <v>25</v>
      </c>
      <c r="AB64" s="327">
        <v>12</v>
      </c>
      <c r="AC64" s="327">
        <v>1</v>
      </c>
      <c r="AD64" s="327" t="s">
        <v>294</v>
      </c>
      <c r="AE64" s="328" t="s">
        <v>294</v>
      </c>
      <c r="AF64" s="459" t="s">
        <v>560</v>
      </c>
    </row>
    <row r="65" spans="1:32" ht="13.5">
      <c r="A65" s="450"/>
      <c r="B65" s="451"/>
      <c r="C65" s="452" t="s">
        <v>11</v>
      </c>
      <c r="D65" s="410">
        <v>589</v>
      </c>
      <c r="E65" s="326" t="s">
        <v>294</v>
      </c>
      <c r="F65" s="327" t="s">
        <v>294</v>
      </c>
      <c r="G65" s="327" t="s">
        <v>294</v>
      </c>
      <c r="H65" s="327" t="s">
        <v>294</v>
      </c>
      <c r="I65" s="328" t="s">
        <v>294</v>
      </c>
      <c r="J65" s="326" t="s">
        <v>294</v>
      </c>
      <c r="K65" s="327" t="s">
        <v>294</v>
      </c>
      <c r="L65" s="482" t="s">
        <v>294</v>
      </c>
      <c r="M65" s="482">
        <v>10</v>
      </c>
      <c r="N65" s="482">
        <v>28</v>
      </c>
      <c r="O65" s="482">
        <v>36</v>
      </c>
      <c r="P65" s="482">
        <v>29</v>
      </c>
      <c r="Q65" s="482">
        <v>48</v>
      </c>
      <c r="R65" s="482">
        <v>58</v>
      </c>
      <c r="S65" s="482">
        <v>57</v>
      </c>
      <c r="T65" s="482">
        <v>56</v>
      </c>
      <c r="U65" s="482">
        <v>64</v>
      </c>
      <c r="V65" s="482">
        <v>65</v>
      </c>
      <c r="W65" s="482">
        <v>43</v>
      </c>
      <c r="X65" s="482">
        <v>40</v>
      </c>
      <c r="Y65" s="482">
        <v>21</v>
      </c>
      <c r="Z65" s="482">
        <v>19</v>
      </c>
      <c r="AA65" s="482">
        <v>11</v>
      </c>
      <c r="AB65" s="482">
        <v>4</v>
      </c>
      <c r="AC65" s="482" t="s">
        <v>294</v>
      </c>
      <c r="AD65" s="327" t="s">
        <v>294</v>
      </c>
      <c r="AE65" s="484" t="s">
        <v>294</v>
      </c>
      <c r="AF65" s="457"/>
    </row>
    <row r="66" spans="1:32" ht="13.5">
      <c r="A66" s="450"/>
      <c r="B66" s="451"/>
      <c r="C66" s="452" t="s">
        <v>12</v>
      </c>
      <c r="D66" s="410">
        <v>243</v>
      </c>
      <c r="E66" s="326" t="s">
        <v>294</v>
      </c>
      <c r="F66" s="327" t="s">
        <v>294</v>
      </c>
      <c r="G66" s="327" t="s">
        <v>294</v>
      </c>
      <c r="H66" s="327" t="s">
        <v>294</v>
      </c>
      <c r="I66" s="328" t="s">
        <v>294</v>
      </c>
      <c r="J66" s="326" t="s">
        <v>294</v>
      </c>
      <c r="K66" s="327" t="s">
        <v>294</v>
      </c>
      <c r="L66" s="327" t="s">
        <v>294</v>
      </c>
      <c r="M66" s="482">
        <v>12</v>
      </c>
      <c r="N66" s="482">
        <v>6</v>
      </c>
      <c r="O66" s="482">
        <v>12</v>
      </c>
      <c r="P66" s="482">
        <v>10</v>
      </c>
      <c r="Q66" s="482">
        <v>20</v>
      </c>
      <c r="R66" s="482">
        <v>19</v>
      </c>
      <c r="S66" s="482">
        <v>10</v>
      </c>
      <c r="T66" s="482">
        <v>14</v>
      </c>
      <c r="U66" s="482">
        <v>23</v>
      </c>
      <c r="V66" s="482">
        <v>24</v>
      </c>
      <c r="W66" s="482">
        <v>23</v>
      </c>
      <c r="X66" s="482">
        <v>18</v>
      </c>
      <c r="Y66" s="482">
        <v>21</v>
      </c>
      <c r="Z66" s="482">
        <v>8</v>
      </c>
      <c r="AA66" s="482">
        <v>14</v>
      </c>
      <c r="AB66" s="482">
        <v>8</v>
      </c>
      <c r="AC66" s="482">
        <v>1</v>
      </c>
      <c r="AD66" s="327" t="s">
        <v>294</v>
      </c>
      <c r="AE66" s="328" t="s">
        <v>294</v>
      </c>
      <c r="AF66" s="457"/>
    </row>
    <row r="67" spans="1:32" ht="13.5">
      <c r="A67" s="450"/>
      <c r="B67" s="451"/>
      <c r="C67" s="452"/>
      <c r="D67" s="410"/>
      <c r="E67" s="326"/>
      <c r="F67" s="327"/>
      <c r="G67" s="327"/>
      <c r="H67" s="327"/>
      <c r="I67" s="328"/>
      <c r="J67" s="326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8"/>
      <c r="AF67" s="457"/>
    </row>
    <row r="68" spans="1:32" ht="13.5">
      <c r="A68" s="458" t="s">
        <v>562</v>
      </c>
      <c r="B68" s="451" t="s">
        <v>563</v>
      </c>
      <c r="C68" s="452" t="s">
        <v>10</v>
      </c>
      <c r="D68" s="410">
        <v>12</v>
      </c>
      <c r="E68" s="326" t="s">
        <v>294</v>
      </c>
      <c r="F68" s="327" t="s">
        <v>294</v>
      </c>
      <c r="G68" s="327" t="s">
        <v>294</v>
      </c>
      <c r="H68" s="327" t="s">
        <v>294</v>
      </c>
      <c r="I68" s="328" t="s">
        <v>294</v>
      </c>
      <c r="J68" s="326" t="s">
        <v>294</v>
      </c>
      <c r="K68" s="327">
        <v>1</v>
      </c>
      <c r="L68" s="327" t="s">
        <v>294</v>
      </c>
      <c r="M68" s="327">
        <v>2</v>
      </c>
      <c r="N68" s="327">
        <v>2</v>
      </c>
      <c r="O68" s="327" t="s">
        <v>294</v>
      </c>
      <c r="P68" s="327" t="s">
        <v>294</v>
      </c>
      <c r="Q68" s="327">
        <v>1</v>
      </c>
      <c r="R68" s="327" t="s">
        <v>294</v>
      </c>
      <c r="S68" s="327" t="s">
        <v>294</v>
      </c>
      <c r="T68" s="327" t="s">
        <v>294</v>
      </c>
      <c r="U68" s="327" t="s">
        <v>294</v>
      </c>
      <c r="V68" s="327">
        <v>1</v>
      </c>
      <c r="W68" s="327">
        <v>1</v>
      </c>
      <c r="X68" s="327">
        <v>2</v>
      </c>
      <c r="Y68" s="327">
        <v>1</v>
      </c>
      <c r="Z68" s="327" t="s">
        <v>294</v>
      </c>
      <c r="AA68" s="327" t="s">
        <v>294</v>
      </c>
      <c r="AB68" s="327">
        <v>1</v>
      </c>
      <c r="AC68" s="327" t="s">
        <v>294</v>
      </c>
      <c r="AD68" s="327" t="s">
        <v>294</v>
      </c>
      <c r="AE68" s="328" t="s">
        <v>294</v>
      </c>
      <c r="AF68" s="459" t="s">
        <v>562</v>
      </c>
    </row>
    <row r="69" spans="1:32" ht="13.5">
      <c r="A69" s="450"/>
      <c r="B69" s="451"/>
      <c r="C69" s="452" t="s">
        <v>11</v>
      </c>
      <c r="D69" s="410">
        <v>5</v>
      </c>
      <c r="E69" s="326" t="s">
        <v>294</v>
      </c>
      <c r="F69" s="327" t="s">
        <v>294</v>
      </c>
      <c r="G69" s="327" t="s">
        <v>294</v>
      </c>
      <c r="H69" s="327" t="s">
        <v>294</v>
      </c>
      <c r="I69" s="328" t="s">
        <v>294</v>
      </c>
      <c r="J69" s="326" t="s">
        <v>294</v>
      </c>
      <c r="K69" s="327" t="s">
        <v>294</v>
      </c>
      <c r="L69" s="327" t="s">
        <v>294</v>
      </c>
      <c r="M69" s="327">
        <v>2</v>
      </c>
      <c r="N69" s="327">
        <v>1</v>
      </c>
      <c r="O69" s="327" t="s">
        <v>294</v>
      </c>
      <c r="P69" s="327" t="s">
        <v>294</v>
      </c>
      <c r="Q69" s="327">
        <v>1</v>
      </c>
      <c r="R69" s="327" t="s">
        <v>294</v>
      </c>
      <c r="S69" s="327" t="s">
        <v>294</v>
      </c>
      <c r="T69" s="327" t="s">
        <v>294</v>
      </c>
      <c r="U69" s="327" t="s">
        <v>294</v>
      </c>
      <c r="V69" s="327">
        <v>1</v>
      </c>
      <c r="W69" s="327" t="s">
        <v>294</v>
      </c>
      <c r="X69" s="327" t="s">
        <v>294</v>
      </c>
      <c r="Y69" s="327" t="s">
        <v>294</v>
      </c>
      <c r="Z69" s="327" t="s">
        <v>294</v>
      </c>
      <c r="AA69" s="327" t="s">
        <v>294</v>
      </c>
      <c r="AB69" s="327" t="s">
        <v>294</v>
      </c>
      <c r="AC69" s="327" t="s">
        <v>294</v>
      </c>
      <c r="AD69" s="327" t="s">
        <v>294</v>
      </c>
      <c r="AE69" s="328" t="s">
        <v>294</v>
      </c>
      <c r="AF69" s="457"/>
    </row>
    <row r="70" spans="1:32" ht="13.5">
      <c r="A70" s="450"/>
      <c r="B70" s="451"/>
      <c r="C70" s="452" t="s">
        <v>12</v>
      </c>
      <c r="D70" s="410">
        <v>7</v>
      </c>
      <c r="E70" s="326" t="s">
        <v>294</v>
      </c>
      <c r="F70" s="327" t="s">
        <v>294</v>
      </c>
      <c r="G70" s="327" t="s">
        <v>294</v>
      </c>
      <c r="H70" s="327" t="s">
        <v>294</v>
      </c>
      <c r="I70" s="328" t="s">
        <v>294</v>
      </c>
      <c r="J70" s="326" t="s">
        <v>294</v>
      </c>
      <c r="K70" s="327">
        <v>1</v>
      </c>
      <c r="L70" s="327" t="s">
        <v>294</v>
      </c>
      <c r="M70" s="327" t="s">
        <v>294</v>
      </c>
      <c r="N70" s="327">
        <v>1</v>
      </c>
      <c r="O70" s="327" t="s">
        <v>294</v>
      </c>
      <c r="P70" s="327" t="s">
        <v>294</v>
      </c>
      <c r="Q70" s="327" t="s">
        <v>294</v>
      </c>
      <c r="R70" s="327" t="s">
        <v>294</v>
      </c>
      <c r="S70" s="327" t="s">
        <v>294</v>
      </c>
      <c r="T70" s="327" t="s">
        <v>294</v>
      </c>
      <c r="U70" s="327" t="s">
        <v>294</v>
      </c>
      <c r="V70" s="327" t="s">
        <v>294</v>
      </c>
      <c r="W70" s="327">
        <v>1</v>
      </c>
      <c r="X70" s="327">
        <v>2</v>
      </c>
      <c r="Y70" s="327">
        <v>1</v>
      </c>
      <c r="Z70" s="327" t="s">
        <v>294</v>
      </c>
      <c r="AA70" s="327" t="s">
        <v>294</v>
      </c>
      <c r="AB70" s="327">
        <v>1</v>
      </c>
      <c r="AC70" s="327" t="s">
        <v>294</v>
      </c>
      <c r="AD70" s="327" t="s">
        <v>294</v>
      </c>
      <c r="AE70" s="328" t="s">
        <v>294</v>
      </c>
      <c r="AF70" s="457"/>
    </row>
    <row r="71" spans="1:32" ht="13.5">
      <c r="A71" s="450"/>
      <c r="B71" s="451"/>
      <c r="C71" s="452"/>
      <c r="D71" s="410"/>
      <c r="E71" s="326"/>
      <c r="F71" s="327"/>
      <c r="G71" s="327"/>
      <c r="H71" s="327"/>
      <c r="I71" s="328"/>
      <c r="J71" s="326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8"/>
      <c r="AF71" s="457"/>
    </row>
    <row r="72" spans="1:32" ht="13.5">
      <c r="A72" s="458" t="s">
        <v>564</v>
      </c>
      <c r="B72" s="451" t="s">
        <v>565</v>
      </c>
      <c r="C72" s="452" t="s">
        <v>10</v>
      </c>
      <c r="D72" s="410">
        <v>160</v>
      </c>
      <c r="E72" s="326" t="s">
        <v>294</v>
      </c>
      <c r="F72" s="327" t="s">
        <v>294</v>
      </c>
      <c r="G72" s="327" t="s">
        <v>294</v>
      </c>
      <c r="H72" s="327" t="s">
        <v>294</v>
      </c>
      <c r="I72" s="328" t="s">
        <v>294</v>
      </c>
      <c r="J72" s="326" t="s">
        <v>294</v>
      </c>
      <c r="K72" s="327">
        <v>1</v>
      </c>
      <c r="L72" s="327">
        <v>1</v>
      </c>
      <c r="M72" s="327" t="s">
        <v>294</v>
      </c>
      <c r="N72" s="327">
        <v>3</v>
      </c>
      <c r="O72" s="327">
        <v>1</v>
      </c>
      <c r="P72" s="327" t="s">
        <v>294</v>
      </c>
      <c r="Q72" s="327">
        <v>4</v>
      </c>
      <c r="R72" s="327">
        <v>3</v>
      </c>
      <c r="S72" s="327">
        <v>7</v>
      </c>
      <c r="T72" s="327">
        <v>1</v>
      </c>
      <c r="U72" s="327">
        <v>5</v>
      </c>
      <c r="V72" s="327">
        <v>6</v>
      </c>
      <c r="W72" s="327">
        <v>12</v>
      </c>
      <c r="X72" s="327">
        <v>28</v>
      </c>
      <c r="Y72" s="327">
        <v>19</v>
      </c>
      <c r="Z72" s="327">
        <v>22</v>
      </c>
      <c r="AA72" s="327">
        <v>20</v>
      </c>
      <c r="AB72" s="327">
        <v>17</v>
      </c>
      <c r="AC72" s="327">
        <v>8</v>
      </c>
      <c r="AD72" s="327">
        <v>2</v>
      </c>
      <c r="AE72" s="328" t="s">
        <v>294</v>
      </c>
      <c r="AF72" s="459" t="s">
        <v>564</v>
      </c>
    </row>
    <row r="73" spans="1:32" ht="13.5">
      <c r="A73" s="450"/>
      <c r="B73" s="451"/>
      <c r="C73" s="452" t="s">
        <v>11</v>
      </c>
      <c r="D73" s="410">
        <v>89</v>
      </c>
      <c r="E73" s="326" t="s">
        <v>294</v>
      </c>
      <c r="F73" s="327" t="s">
        <v>294</v>
      </c>
      <c r="G73" s="327" t="s">
        <v>294</v>
      </c>
      <c r="H73" s="327" t="s">
        <v>294</v>
      </c>
      <c r="I73" s="328" t="s">
        <v>294</v>
      </c>
      <c r="J73" s="326" t="s">
        <v>294</v>
      </c>
      <c r="K73" s="482">
        <v>1</v>
      </c>
      <c r="L73" s="327">
        <v>1</v>
      </c>
      <c r="M73" s="482" t="s">
        <v>294</v>
      </c>
      <c r="N73" s="327">
        <v>3</v>
      </c>
      <c r="O73" s="482" t="s">
        <v>294</v>
      </c>
      <c r="P73" s="482" t="s">
        <v>294</v>
      </c>
      <c r="Q73" s="482">
        <v>3</v>
      </c>
      <c r="R73" s="482">
        <v>3</v>
      </c>
      <c r="S73" s="482">
        <v>4</v>
      </c>
      <c r="T73" s="482">
        <v>1</v>
      </c>
      <c r="U73" s="482">
        <v>1</v>
      </c>
      <c r="V73" s="482">
        <v>6</v>
      </c>
      <c r="W73" s="482">
        <v>8</v>
      </c>
      <c r="X73" s="482">
        <v>18</v>
      </c>
      <c r="Y73" s="482">
        <v>8</v>
      </c>
      <c r="Z73" s="482">
        <v>17</v>
      </c>
      <c r="AA73" s="482">
        <v>10</v>
      </c>
      <c r="AB73" s="482">
        <v>3</v>
      </c>
      <c r="AC73" s="327">
        <v>2</v>
      </c>
      <c r="AD73" s="327" t="s">
        <v>294</v>
      </c>
      <c r="AE73" s="328" t="s">
        <v>294</v>
      </c>
      <c r="AF73" s="457"/>
    </row>
    <row r="74" spans="1:32" ht="13.5">
      <c r="A74" s="471"/>
      <c r="B74" s="472"/>
      <c r="C74" s="473" t="s">
        <v>12</v>
      </c>
      <c r="D74" s="418">
        <v>71</v>
      </c>
      <c r="E74" s="330" t="s">
        <v>294</v>
      </c>
      <c r="F74" s="331" t="s">
        <v>294</v>
      </c>
      <c r="G74" s="331" t="s">
        <v>294</v>
      </c>
      <c r="H74" s="331" t="s">
        <v>294</v>
      </c>
      <c r="I74" s="332" t="s">
        <v>294</v>
      </c>
      <c r="J74" s="330" t="s">
        <v>294</v>
      </c>
      <c r="K74" s="331" t="s">
        <v>294</v>
      </c>
      <c r="L74" s="331" t="s">
        <v>294</v>
      </c>
      <c r="M74" s="331" t="s">
        <v>294</v>
      </c>
      <c r="N74" s="331" t="s">
        <v>294</v>
      </c>
      <c r="O74" s="485">
        <v>1</v>
      </c>
      <c r="P74" s="331" t="s">
        <v>294</v>
      </c>
      <c r="Q74" s="485">
        <v>1</v>
      </c>
      <c r="R74" s="331" t="s">
        <v>294</v>
      </c>
      <c r="S74" s="485">
        <v>3</v>
      </c>
      <c r="T74" s="485" t="s">
        <v>294</v>
      </c>
      <c r="U74" s="485">
        <v>4</v>
      </c>
      <c r="V74" s="485" t="s">
        <v>294</v>
      </c>
      <c r="W74" s="485">
        <v>4</v>
      </c>
      <c r="X74" s="485">
        <v>10</v>
      </c>
      <c r="Y74" s="485">
        <v>11</v>
      </c>
      <c r="Z74" s="485">
        <v>5</v>
      </c>
      <c r="AA74" s="485">
        <v>10</v>
      </c>
      <c r="AB74" s="485">
        <v>14</v>
      </c>
      <c r="AC74" s="485">
        <v>6</v>
      </c>
      <c r="AD74" s="331">
        <v>2</v>
      </c>
      <c r="AE74" s="332" t="s">
        <v>294</v>
      </c>
      <c r="AF74" s="474"/>
    </row>
    <row r="75" spans="1:32" ht="13.5">
      <c r="A75" s="475" t="s">
        <v>304</v>
      </c>
      <c r="B75" s="441" t="s">
        <v>566</v>
      </c>
      <c r="C75" s="466" t="s">
        <v>340</v>
      </c>
      <c r="D75" s="389" t="s">
        <v>341</v>
      </c>
      <c r="E75" s="441" t="s">
        <v>341</v>
      </c>
      <c r="F75" s="441" t="s">
        <v>341</v>
      </c>
      <c r="G75" s="441" t="s">
        <v>341</v>
      </c>
      <c r="H75" s="441" t="s">
        <v>341</v>
      </c>
      <c r="I75" s="441" t="s">
        <v>341</v>
      </c>
      <c r="J75" s="441" t="s">
        <v>341</v>
      </c>
      <c r="K75" s="441" t="s">
        <v>341</v>
      </c>
      <c r="L75" s="441" t="s">
        <v>341</v>
      </c>
      <c r="M75" s="441" t="s">
        <v>341</v>
      </c>
      <c r="N75" s="441" t="s">
        <v>341</v>
      </c>
      <c r="O75" s="441" t="s">
        <v>341</v>
      </c>
      <c r="P75" s="441" t="s">
        <v>341</v>
      </c>
      <c r="Q75" s="441" t="s">
        <v>341</v>
      </c>
      <c r="R75" s="441" t="s">
        <v>341</v>
      </c>
      <c r="S75" s="441" t="s">
        <v>341</v>
      </c>
      <c r="T75" s="441" t="s">
        <v>341</v>
      </c>
      <c r="U75" s="441" t="s">
        <v>341</v>
      </c>
      <c r="V75" s="441" t="s">
        <v>341</v>
      </c>
      <c r="W75" s="441" t="s">
        <v>341</v>
      </c>
      <c r="X75" s="441" t="s">
        <v>341</v>
      </c>
      <c r="Y75" s="441" t="s">
        <v>341</v>
      </c>
      <c r="Z75" s="441" t="s">
        <v>341</v>
      </c>
      <c r="AA75" s="441" t="s">
        <v>341</v>
      </c>
      <c r="AB75" s="441" t="s">
        <v>341</v>
      </c>
      <c r="AC75" s="441" t="s">
        <v>341</v>
      </c>
      <c r="AD75" s="441" t="s">
        <v>341</v>
      </c>
      <c r="AE75" s="441" t="s">
        <v>341</v>
      </c>
      <c r="AF75" s="476" t="s">
        <v>304</v>
      </c>
    </row>
    <row r="76" spans="3:31" ht="13.5">
      <c r="C76" s="466" t="s">
        <v>340</v>
      </c>
      <c r="D76" s="389" t="s">
        <v>341</v>
      </c>
      <c r="E76" s="441" t="s">
        <v>341</v>
      </c>
      <c r="F76" s="441" t="s">
        <v>341</v>
      </c>
      <c r="G76" s="441" t="s">
        <v>341</v>
      </c>
      <c r="H76" s="441" t="s">
        <v>341</v>
      </c>
      <c r="I76" s="441" t="s">
        <v>341</v>
      </c>
      <c r="J76" s="441" t="s">
        <v>341</v>
      </c>
      <c r="K76" s="441" t="s">
        <v>341</v>
      </c>
      <c r="L76" s="441" t="s">
        <v>341</v>
      </c>
      <c r="M76" s="441" t="s">
        <v>341</v>
      </c>
      <c r="N76" s="441" t="s">
        <v>341</v>
      </c>
      <c r="O76" s="441" t="s">
        <v>341</v>
      </c>
      <c r="P76" s="441" t="s">
        <v>341</v>
      </c>
      <c r="Q76" s="441" t="s">
        <v>341</v>
      </c>
      <c r="R76" s="441" t="s">
        <v>341</v>
      </c>
      <c r="S76" s="441" t="s">
        <v>341</v>
      </c>
      <c r="T76" s="441" t="s">
        <v>341</v>
      </c>
      <c r="U76" s="441" t="s">
        <v>341</v>
      </c>
      <c r="V76" s="441" t="s">
        <v>341</v>
      </c>
      <c r="W76" s="441" t="s">
        <v>341</v>
      </c>
      <c r="X76" s="441" t="s">
        <v>341</v>
      </c>
      <c r="Y76" s="441" t="s">
        <v>341</v>
      </c>
      <c r="Z76" s="441" t="s">
        <v>341</v>
      </c>
      <c r="AA76" s="441" t="s">
        <v>341</v>
      </c>
      <c r="AB76" s="441" t="s">
        <v>341</v>
      </c>
      <c r="AC76" s="441" t="s">
        <v>341</v>
      </c>
      <c r="AD76" s="441" t="s">
        <v>341</v>
      </c>
      <c r="AE76" s="441" t="s">
        <v>341</v>
      </c>
    </row>
    <row r="77" spans="7:25" ht="13.5">
      <c r="G77" s="286"/>
      <c r="Y77" s="286"/>
    </row>
    <row r="81" ht="7.5" customHeight="1"/>
  </sheetData>
  <sheetProtection/>
  <printOptions horizontalCentered="1" verticalCentered="1"/>
  <pageMargins left="0.2755905511811024" right="0.2362204724409449" top="0.7480314960629921" bottom="0.7480314960629921" header="0.31496062992125984" footer="0.31496062992125984"/>
  <pageSetup fitToWidth="2" horizontalDpi="600" verticalDpi="600" orientation="portrait" pageOrder="overThenDown" paperSize="9" scale="74" r:id="rId1"/>
  <colBreaks count="1" manualBreakCount="1">
    <brk id="16" max="7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3"/>
  <sheetViews>
    <sheetView showGridLines="0" zoomScalePageLayoutView="0" workbookViewId="0" topLeftCell="A1">
      <pane xSplit="4" ySplit="5" topLeftCell="E6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11.00390625" defaultRowHeight="15.75" customHeight="1"/>
  <cols>
    <col min="1" max="1" width="8.875" style="296" customWidth="1"/>
    <col min="2" max="2" width="3.75390625" style="311" customWidth="1"/>
    <col min="3" max="3" width="35.75390625" style="311" customWidth="1"/>
    <col min="4" max="9" width="8.375" style="296" customWidth="1"/>
    <col min="10" max="16384" width="11.00390625" style="296" customWidth="1"/>
  </cols>
  <sheetData>
    <row r="1" spans="1:9" ht="14.25">
      <c r="A1" s="292" t="s">
        <v>741</v>
      </c>
      <c r="B1" s="293"/>
      <c r="C1" s="293"/>
      <c r="D1" s="294"/>
      <c r="E1" s="294"/>
      <c r="F1" s="294"/>
      <c r="G1" s="294"/>
      <c r="H1" s="295"/>
      <c r="I1" s="295"/>
    </row>
    <row r="2" spans="1:9" ht="17.25">
      <c r="A2" s="297"/>
      <c r="B2" s="293"/>
      <c r="C2" s="293"/>
      <c r="D2" s="294"/>
      <c r="E2" s="294"/>
      <c r="F2" s="294"/>
      <c r="G2" s="294"/>
      <c r="H2" s="298"/>
      <c r="I2" s="337" t="s">
        <v>746</v>
      </c>
    </row>
    <row r="3" spans="1:9" ht="15.75" customHeight="1">
      <c r="A3" s="573" t="s">
        <v>711</v>
      </c>
      <c r="B3" s="575" t="s">
        <v>145</v>
      </c>
      <c r="C3" s="576"/>
      <c r="D3" s="579" t="s">
        <v>8</v>
      </c>
      <c r="E3" s="580"/>
      <c r="F3" s="581"/>
      <c r="G3" s="579" t="s">
        <v>9</v>
      </c>
      <c r="H3" s="580"/>
      <c r="I3" s="581"/>
    </row>
    <row r="4" spans="1:9" ht="15.75" customHeight="1">
      <c r="A4" s="574"/>
      <c r="B4" s="577"/>
      <c r="C4" s="578"/>
      <c r="D4" s="299" t="s">
        <v>146</v>
      </c>
      <c r="E4" s="300" t="s">
        <v>11</v>
      </c>
      <c r="F4" s="301" t="s">
        <v>12</v>
      </c>
      <c r="G4" s="299" t="s">
        <v>146</v>
      </c>
      <c r="H4" s="300" t="s">
        <v>11</v>
      </c>
      <c r="I4" s="301" t="s">
        <v>12</v>
      </c>
    </row>
    <row r="5" spans="1:9" ht="15.75" customHeight="1">
      <c r="A5" s="302" t="s">
        <v>147</v>
      </c>
      <c r="B5" s="582" t="s">
        <v>148</v>
      </c>
      <c r="C5" s="583"/>
      <c r="D5" s="344">
        <v>70</v>
      </c>
      <c r="E5" s="345">
        <v>38</v>
      </c>
      <c r="F5" s="346">
        <v>32</v>
      </c>
      <c r="G5" s="344">
        <v>30</v>
      </c>
      <c r="H5" s="345">
        <v>16</v>
      </c>
      <c r="I5" s="346">
        <v>14</v>
      </c>
    </row>
    <row r="6" spans="1:9" ht="15.75" customHeight="1">
      <c r="A6" s="303" t="s">
        <v>712</v>
      </c>
      <c r="B6" s="565" t="s">
        <v>126</v>
      </c>
      <c r="C6" s="566"/>
      <c r="D6" s="338" t="s">
        <v>294</v>
      </c>
      <c r="E6" s="339" t="s">
        <v>294</v>
      </c>
      <c r="F6" s="340" t="s">
        <v>294</v>
      </c>
      <c r="G6" s="338" t="s">
        <v>294</v>
      </c>
      <c r="H6" s="339" t="s">
        <v>294</v>
      </c>
      <c r="I6" s="340" t="s">
        <v>294</v>
      </c>
    </row>
    <row r="7" spans="1:9" ht="15.75" customHeight="1">
      <c r="A7" s="303" t="s">
        <v>713</v>
      </c>
      <c r="B7" s="565" t="s">
        <v>127</v>
      </c>
      <c r="C7" s="566"/>
      <c r="D7" s="338">
        <v>3</v>
      </c>
      <c r="E7" s="339">
        <v>2</v>
      </c>
      <c r="F7" s="340">
        <v>1</v>
      </c>
      <c r="G7" s="338">
        <v>2</v>
      </c>
      <c r="H7" s="339">
        <v>2</v>
      </c>
      <c r="I7" s="340" t="s">
        <v>294</v>
      </c>
    </row>
    <row r="8" spans="1:9" ht="15.75" customHeight="1">
      <c r="A8" s="303" t="s">
        <v>186</v>
      </c>
      <c r="B8" s="565" t="s">
        <v>149</v>
      </c>
      <c r="C8" s="566"/>
      <c r="D8" s="338" t="s">
        <v>294</v>
      </c>
      <c r="E8" s="339" t="s">
        <v>294</v>
      </c>
      <c r="F8" s="340" t="s">
        <v>294</v>
      </c>
      <c r="G8" s="338" t="s">
        <v>294</v>
      </c>
      <c r="H8" s="339" t="s">
        <v>294</v>
      </c>
      <c r="I8" s="340" t="s">
        <v>294</v>
      </c>
    </row>
    <row r="9" spans="1:9" ht="15.75" customHeight="1">
      <c r="A9" s="303" t="s">
        <v>187</v>
      </c>
      <c r="B9" s="565" t="s">
        <v>128</v>
      </c>
      <c r="C9" s="566"/>
      <c r="D9" s="338" t="s">
        <v>294</v>
      </c>
      <c r="E9" s="339" t="s">
        <v>294</v>
      </c>
      <c r="F9" s="340" t="s">
        <v>294</v>
      </c>
      <c r="G9" s="338" t="s">
        <v>294</v>
      </c>
      <c r="H9" s="339" t="s">
        <v>294</v>
      </c>
      <c r="I9" s="340" t="s">
        <v>294</v>
      </c>
    </row>
    <row r="10" spans="1:9" ht="15.75" customHeight="1">
      <c r="A10" s="303" t="s">
        <v>188</v>
      </c>
      <c r="B10" s="565" t="s">
        <v>150</v>
      </c>
      <c r="C10" s="566"/>
      <c r="D10" s="338" t="s">
        <v>294</v>
      </c>
      <c r="E10" s="339" t="s">
        <v>294</v>
      </c>
      <c r="F10" s="340" t="s">
        <v>294</v>
      </c>
      <c r="G10" s="338" t="s">
        <v>294</v>
      </c>
      <c r="H10" s="339" t="s">
        <v>294</v>
      </c>
      <c r="I10" s="340" t="s">
        <v>294</v>
      </c>
    </row>
    <row r="11" spans="1:9" ht="15.75" customHeight="1">
      <c r="A11" s="304" t="s">
        <v>714</v>
      </c>
      <c r="B11" s="571" t="s">
        <v>129</v>
      </c>
      <c r="C11" s="572"/>
      <c r="D11" s="338" t="s">
        <v>294</v>
      </c>
      <c r="E11" s="339" t="s">
        <v>294</v>
      </c>
      <c r="F11" s="340" t="s">
        <v>294</v>
      </c>
      <c r="G11" s="338" t="s">
        <v>294</v>
      </c>
      <c r="H11" s="339" t="s">
        <v>294</v>
      </c>
      <c r="I11" s="340" t="s">
        <v>294</v>
      </c>
    </row>
    <row r="12" spans="1:9" ht="15.75" customHeight="1">
      <c r="A12" s="304" t="s">
        <v>715</v>
      </c>
      <c r="B12" s="305"/>
      <c r="C12" s="306" t="s">
        <v>151</v>
      </c>
      <c r="D12" s="338" t="s">
        <v>294</v>
      </c>
      <c r="E12" s="339" t="s">
        <v>294</v>
      </c>
      <c r="F12" s="340" t="s">
        <v>294</v>
      </c>
      <c r="G12" s="338" t="s">
        <v>294</v>
      </c>
      <c r="H12" s="339" t="s">
        <v>294</v>
      </c>
      <c r="I12" s="340" t="s">
        <v>294</v>
      </c>
    </row>
    <row r="13" spans="1:9" ht="15.75" customHeight="1">
      <c r="A13" s="304" t="s">
        <v>716</v>
      </c>
      <c r="B13" s="305"/>
      <c r="C13" s="307" t="s">
        <v>152</v>
      </c>
      <c r="D13" s="338" t="s">
        <v>294</v>
      </c>
      <c r="E13" s="339" t="s">
        <v>294</v>
      </c>
      <c r="F13" s="340" t="s">
        <v>294</v>
      </c>
      <c r="G13" s="338" t="s">
        <v>294</v>
      </c>
      <c r="H13" s="339" t="s">
        <v>294</v>
      </c>
      <c r="I13" s="340" t="s">
        <v>294</v>
      </c>
    </row>
    <row r="14" spans="1:9" ht="15.75" customHeight="1">
      <c r="A14" s="303" t="s">
        <v>717</v>
      </c>
      <c r="B14" s="565" t="s">
        <v>130</v>
      </c>
      <c r="C14" s="566"/>
      <c r="D14" s="338">
        <v>2</v>
      </c>
      <c r="E14" s="339" t="s">
        <v>294</v>
      </c>
      <c r="F14" s="340">
        <v>2</v>
      </c>
      <c r="G14" s="338" t="s">
        <v>294</v>
      </c>
      <c r="H14" s="339" t="s">
        <v>294</v>
      </c>
      <c r="I14" s="340" t="s">
        <v>294</v>
      </c>
    </row>
    <row r="15" spans="1:9" ht="15.75" customHeight="1">
      <c r="A15" s="303" t="s">
        <v>718</v>
      </c>
      <c r="B15" s="565" t="s">
        <v>153</v>
      </c>
      <c r="C15" s="566"/>
      <c r="D15" s="338" t="s">
        <v>294</v>
      </c>
      <c r="E15" s="339" t="s">
        <v>294</v>
      </c>
      <c r="F15" s="340" t="s">
        <v>294</v>
      </c>
      <c r="G15" s="338" t="s">
        <v>294</v>
      </c>
      <c r="H15" s="339" t="s">
        <v>294</v>
      </c>
      <c r="I15" s="340" t="s">
        <v>294</v>
      </c>
    </row>
    <row r="16" spans="1:9" ht="15.75" customHeight="1">
      <c r="A16" s="303" t="s">
        <v>189</v>
      </c>
      <c r="B16" s="565" t="s">
        <v>154</v>
      </c>
      <c r="C16" s="566"/>
      <c r="D16" s="338" t="s">
        <v>294</v>
      </c>
      <c r="E16" s="339" t="s">
        <v>294</v>
      </c>
      <c r="F16" s="340" t="s">
        <v>294</v>
      </c>
      <c r="G16" s="338" t="s">
        <v>294</v>
      </c>
      <c r="H16" s="339" t="s">
        <v>294</v>
      </c>
      <c r="I16" s="340" t="s">
        <v>294</v>
      </c>
    </row>
    <row r="17" spans="1:9" ht="15.75" customHeight="1">
      <c r="A17" s="303" t="s">
        <v>190</v>
      </c>
      <c r="B17" s="565" t="s">
        <v>131</v>
      </c>
      <c r="C17" s="566"/>
      <c r="D17" s="338">
        <v>1</v>
      </c>
      <c r="E17" s="339">
        <v>1</v>
      </c>
      <c r="F17" s="340" t="s">
        <v>294</v>
      </c>
      <c r="G17" s="338" t="s">
        <v>294</v>
      </c>
      <c r="H17" s="339" t="s">
        <v>294</v>
      </c>
      <c r="I17" s="340" t="s">
        <v>294</v>
      </c>
    </row>
    <row r="18" spans="1:9" ht="15.75" customHeight="1">
      <c r="A18" s="303" t="s">
        <v>191</v>
      </c>
      <c r="B18" s="565" t="s">
        <v>155</v>
      </c>
      <c r="C18" s="566"/>
      <c r="D18" s="338" t="s">
        <v>294</v>
      </c>
      <c r="E18" s="339" t="s">
        <v>294</v>
      </c>
      <c r="F18" s="340" t="s">
        <v>294</v>
      </c>
      <c r="G18" s="338" t="s">
        <v>294</v>
      </c>
      <c r="H18" s="339" t="s">
        <v>294</v>
      </c>
      <c r="I18" s="340" t="s">
        <v>294</v>
      </c>
    </row>
    <row r="19" spans="1:9" ht="15.75" customHeight="1">
      <c r="A19" s="303" t="s">
        <v>192</v>
      </c>
      <c r="B19" s="565" t="s">
        <v>156</v>
      </c>
      <c r="C19" s="566"/>
      <c r="D19" s="338" t="s">
        <v>294</v>
      </c>
      <c r="E19" s="339" t="s">
        <v>294</v>
      </c>
      <c r="F19" s="340" t="s">
        <v>294</v>
      </c>
      <c r="G19" s="338" t="s">
        <v>294</v>
      </c>
      <c r="H19" s="339" t="s">
        <v>294</v>
      </c>
      <c r="I19" s="340" t="s">
        <v>294</v>
      </c>
    </row>
    <row r="20" spans="1:9" ht="15.75" customHeight="1">
      <c r="A20" s="303" t="s">
        <v>193</v>
      </c>
      <c r="B20" s="565" t="s">
        <v>132</v>
      </c>
      <c r="C20" s="566"/>
      <c r="D20" s="338">
        <v>4</v>
      </c>
      <c r="E20" s="339">
        <v>3</v>
      </c>
      <c r="F20" s="340">
        <v>1</v>
      </c>
      <c r="G20" s="338">
        <v>1</v>
      </c>
      <c r="H20" s="339">
        <v>1</v>
      </c>
      <c r="I20" s="340" t="s">
        <v>294</v>
      </c>
    </row>
    <row r="21" spans="1:9" ht="15.75" customHeight="1">
      <c r="A21" s="303" t="s">
        <v>194</v>
      </c>
      <c r="B21" s="565" t="s">
        <v>133</v>
      </c>
      <c r="C21" s="566"/>
      <c r="D21" s="338" t="s">
        <v>294</v>
      </c>
      <c r="E21" s="339" t="s">
        <v>294</v>
      </c>
      <c r="F21" s="340" t="s">
        <v>294</v>
      </c>
      <c r="G21" s="338" t="s">
        <v>294</v>
      </c>
      <c r="H21" s="339" t="s">
        <v>294</v>
      </c>
      <c r="I21" s="340" t="s">
        <v>294</v>
      </c>
    </row>
    <row r="22" spans="1:9" ht="15.75" customHeight="1">
      <c r="A22" s="303" t="s">
        <v>195</v>
      </c>
      <c r="B22" s="565" t="s">
        <v>134</v>
      </c>
      <c r="C22" s="566"/>
      <c r="D22" s="338" t="s">
        <v>294</v>
      </c>
      <c r="E22" s="339" t="s">
        <v>294</v>
      </c>
      <c r="F22" s="340" t="s">
        <v>294</v>
      </c>
      <c r="G22" s="338" t="s">
        <v>294</v>
      </c>
      <c r="H22" s="339" t="s">
        <v>294</v>
      </c>
      <c r="I22" s="340" t="s">
        <v>294</v>
      </c>
    </row>
    <row r="23" spans="1:9" ht="15.75" customHeight="1">
      <c r="A23" s="303" t="s">
        <v>196</v>
      </c>
      <c r="B23" s="565" t="s">
        <v>135</v>
      </c>
      <c r="C23" s="566"/>
      <c r="D23" s="338" t="s">
        <v>294</v>
      </c>
      <c r="E23" s="339" t="s">
        <v>294</v>
      </c>
      <c r="F23" s="340" t="s">
        <v>294</v>
      </c>
      <c r="G23" s="338" t="s">
        <v>294</v>
      </c>
      <c r="H23" s="339" t="s">
        <v>294</v>
      </c>
      <c r="I23" s="340" t="s">
        <v>294</v>
      </c>
    </row>
    <row r="24" spans="1:9" ht="15.75" customHeight="1">
      <c r="A24" s="303" t="s">
        <v>197</v>
      </c>
      <c r="B24" s="565" t="s">
        <v>136</v>
      </c>
      <c r="C24" s="566"/>
      <c r="D24" s="338" t="s">
        <v>294</v>
      </c>
      <c r="E24" s="339" t="s">
        <v>294</v>
      </c>
      <c r="F24" s="340" t="s">
        <v>294</v>
      </c>
      <c r="G24" s="338" t="s">
        <v>294</v>
      </c>
      <c r="H24" s="339" t="s">
        <v>294</v>
      </c>
      <c r="I24" s="340" t="s">
        <v>294</v>
      </c>
    </row>
    <row r="25" spans="1:9" ht="15.75" customHeight="1">
      <c r="A25" s="303" t="s">
        <v>198</v>
      </c>
      <c r="B25" s="565" t="s">
        <v>137</v>
      </c>
      <c r="C25" s="566"/>
      <c r="D25" s="338">
        <v>1</v>
      </c>
      <c r="E25" s="339">
        <v>1</v>
      </c>
      <c r="F25" s="340" t="s">
        <v>294</v>
      </c>
      <c r="G25" s="338" t="s">
        <v>294</v>
      </c>
      <c r="H25" s="339" t="s">
        <v>294</v>
      </c>
      <c r="I25" s="340" t="s">
        <v>294</v>
      </c>
    </row>
    <row r="26" spans="1:9" ht="15.75" customHeight="1">
      <c r="A26" s="303" t="s">
        <v>199</v>
      </c>
      <c r="B26" s="565" t="s">
        <v>138</v>
      </c>
      <c r="C26" s="566"/>
      <c r="D26" s="338">
        <v>1</v>
      </c>
      <c r="E26" s="339" t="s">
        <v>294</v>
      </c>
      <c r="F26" s="340">
        <v>1</v>
      </c>
      <c r="G26" s="338" t="s">
        <v>294</v>
      </c>
      <c r="H26" s="339" t="s">
        <v>294</v>
      </c>
      <c r="I26" s="340" t="s">
        <v>294</v>
      </c>
    </row>
    <row r="27" spans="1:9" ht="15.75" customHeight="1">
      <c r="A27" s="308" t="s">
        <v>200</v>
      </c>
      <c r="B27" s="569" t="s">
        <v>139</v>
      </c>
      <c r="C27" s="570"/>
      <c r="D27" s="338" t="s">
        <v>294</v>
      </c>
      <c r="E27" s="339" t="s">
        <v>294</v>
      </c>
      <c r="F27" s="340" t="s">
        <v>294</v>
      </c>
      <c r="G27" s="338" t="s">
        <v>294</v>
      </c>
      <c r="H27" s="339" t="s">
        <v>294</v>
      </c>
      <c r="I27" s="340" t="s">
        <v>294</v>
      </c>
    </row>
    <row r="28" spans="1:9" ht="15.75" customHeight="1">
      <c r="A28" s="304" t="s">
        <v>719</v>
      </c>
      <c r="B28" s="571" t="s">
        <v>140</v>
      </c>
      <c r="C28" s="572"/>
      <c r="D28" s="338">
        <v>15</v>
      </c>
      <c r="E28" s="339">
        <v>10</v>
      </c>
      <c r="F28" s="340">
        <v>5</v>
      </c>
      <c r="G28" s="338">
        <v>13</v>
      </c>
      <c r="H28" s="339">
        <v>8</v>
      </c>
      <c r="I28" s="340">
        <v>5</v>
      </c>
    </row>
    <row r="29" spans="1:9" ht="15.75" customHeight="1">
      <c r="A29" s="304" t="s">
        <v>720</v>
      </c>
      <c r="B29" s="305"/>
      <c r="C29" s="306" t="s">
        <v>157</v>
      </c>
      <c r="D29" s="338">
        <v>3</v>
      </c>
      <c r="E29" s="339">
        <v>3</v>
      </c>
      <c r="F29" s="340" t="s">
        <v>294</v>
      </c>
      <c r="G29" s="338">
        <v>3</v>
      </c>
      <c r="H29" s="339">
        <v>3</v>
      </c>
      <c r="I29" s="340" t="s">
        <v>294</v>
      </c>
    </row>
    <row r="30" spans="1:9" ht="15.75" customHeight="1">
      <c r="A30" s="304" t="s">
        <v>721</v>
      </c>
      <c r="B30" s="305"/>
      <c r="C30" s="306" t="s">
        <v>158</v>
      </c>
      <c r="D30" s="338" t="s">
        <v>294</v>
      </c>
      <c r="E30" s="339" t="s">
        <v>294</v>
      </c>
      <c r="F30" s="340" t="s">
        <v>294</v>
      </c>
      <c r="G30" s="338" t="s">
        <v>294</v>
      </c>
      <c r="H30" s="339" t="s">
        <v>294</v>
      </c>
      <c r="I30" s="340" t="s">
        <v>294</v>
      </c>
    </row>
    <row r="31" spans="1:9" ht="15.75" customHeight="1">
      <c r="A31" s="304" t="s">
        <v>201</v>
      </c>
      <c r="B31" s="305"/>
      <c r="C31" s="306" t="s">
        <v>159</v>
      </c>
      <c r="D31" s="338">
        <v>3</v>
      </c>
      <c r="E31" s="339">
        <v>3</v>
      </c>
      <c r="F31" s="340" t="s">
        <v>294</v>
      </c>
      <c r="G31" s="338">
        <v>2</v>
      </c>
      <c r="H31" s="339">
        <v>2</v>
      </c>
      <c r="I31" s="340" t="s">
        <v>294</v>
      </c>
    </row>
    <row r="32" spans="1:9" ht="15.75" customHeight="1">
      <c r="A32" s="304" t="s">
        <v>202</v>
      </c>
      <c r="B32" s="305"/>
      <c r="C32" s="306" t="s">
        <v>160</v>
      </c>
      <c r="D32" s="338" t="s">
        <v>294</v>
      </c>
      <c r="E32" s="339" t="s">
        <v>294</v>
      </c>
      <c r="F32" s="340" t="s">
        <v>294</v>
      </c>
      <c r="G32" s="338" t="s">
        <v>294</v>
      </c>
      <c r="H32" s="339" t="s">
        <v>294</v>
      </c>
      <c r="I32" s="340" t="s">
        <v>294</v>
      </c>
    </row>
    <row r="33" spans="1:9" ht="15.75" customHeight="1">
      <c r="A33" s="304" t="s">
        <v>203</v>
      </c>
      <c r="B33" s="305"/>
      <c r="C33" s="306" t="s">
        <v>161</v>
      </c>
      <c r="D33" s="338" t="s">
        <v>294</v>
      </c>
      <c r="E33" s="339" t="s">
        <v>294</v>
      </c>
      <c r="F33" s="340" t="s">
        <v>294</v>
      </c>
      <c r="G33" s="338" t="s">
        <v>294</v>
      </c>
      <c r="H33" s="339" t="s">
        <v>294</v>
      </c>
      <c r="I33" s="340" t="s">
        <v>294</v>
      </c>
    </row>
    <row r="34" spans="1:9" ht="15.75" customHeight="1">
      <c r="A34" s="304" t="s">
        <v>204</v>
      </c>
      <c r="B34" s="305"/>
      <c r="C34" s="306" t="s">
        <v>162</v>
      </c>
      <c r="D34" s="338">
        <v>3</v>
      </c>
      <c r="E34" s="339" t="s">
        <v>294</v>
      </c>
      <c r="F34" s="340">
        <v>3</v>
      </c>
      <c r="G34" s="338">
        <v>3</v>
      </c>
      <c r="H34" s="339" t="s">
        <v>294</v>
      </c>
      <c r="I34" s="340">
        <v>3</v>
      </c>
    </row>
    <row r="35" spans="1:9" ht="15.75" customHeight="1">
      <c r="A35" s="304" t="s">
        <v>205</v>
      </c>
      <c r="B35" s="305"/>
      <c r="C35" s="306" t="s">
        <v>163</v>
      </c>
      <c r="D35" s="338">
        <v>2</v>
      </c>
      <c r="E35" s="339" t="s">
        <v>294</v>
      </c>
      <c r="F35" s="340">
        <v>2</v>
      </c>
      <c r="G35" s="338">
        <v>2</v>
      </c>
      <c r="H35" s="339" t="s">
        <v>294</v>
      </c>
      <c r="I35" s="340">
        <v>2</v>
      </c>
    </row>
    <row r="36" spans="1:9" ht="15.75" customHeight="1">
      <c r="A36" s="304" t="s">
        <v>206</v>
      </c>
      <c r="B36" s="305"/>
      <c r="C36" s="306" t="s">
        <v>164</v>
      </c>
      <c r="D36" s="338" t="s">
        <v>294</v>
      </c>
      <c r="E36" s="339" t="s">
        <v>294</v>
      </c>
      <c r="F36" s="340" t="s">
        <v>294</v>
      </c>
      <c r="G36" s="338" t="s">
        <v>294</v>
      </c>
      <c r="H36" s="339" t="s">
        <v>294</v>
      </c>
      <c r="I36" s="340" t="s">
        <v>294</v>
      </c>
    </row>
    <row r="37" spans="1:9" ht="15.75" customHeight="1">
      <c r="A37" s="304" t="s">
        <v>207</v>
      </c>
      <c r="B37" s="305"/>
      <c r="C37" s="306" t="s">
        <v>165</v>
      </c>
      <c r="D37" s="338" t="s">
        <v>294</v>
      </c>
      <c r="E37" s="339" t="s">
        <v>294</v>
      </c>
      <c r="F37" s="340" t="s">
        <v>294</v>
      </c>
      <c r="G37" s="338" t="s">
        <v>294</v>
      </c>
      <c r="H37" s="339" t="s">
        <v>294</v>
      </c>
      <c r="I37" s="340" t="s">
        <v>294</v>
      </c>
    </row>
    <row r="38" spans="1:9" ht="15.75" customHeight="1">
      <c r="A38" s="304" t="s">
        <v>208</v>
      </c>
      <c r="B38" s="305"/>
      <c r="C38" s="306" t="s">
        <v>166</v>
      </c>
      <c r="D38" s="338">
        <v>2</v>
      </c>
      <c r="E38" s="339">
        <v>2</v>
      </c>
      <c r="F38" s="340" t="s">
        <v>294</v>
      </c>
      <c r="G38" s="338">
        <v>2</v>
      </c>
      <c r="H38" s="339">
        <v>2</v>
      </c>
      <c r="I38" s="340" t="s">
        <v>294</v>
      </c>
    </row>
    <row r="39" spans="1:9" ht="15.75" customHeight="1">
      <c r="A39" s="308" t="s">
        <v>209</v>
      </c>
      <c r="B39" s="309"/>
      <c r="C39" s="306" t="s">
        <v>167</v>
      </c>
      <c r="D39" s="338">
        <v>2</v>
      </c>
      <c r="E39" s="339">
        <v>2</v>
      </c>
      <c r="F39" s="340" t="s">
        <v>294</v>
      </c>
      <c r="G39" s="338">
        <v>1</v>
      </c>
      <c r="H39" s="339">
        <v>1</v>
      </c>
      <c r="I39" s="340" t="s">
        <v>294</v>
      </c>
    </row>
    <row r="40" spans="1:9" ht="15.75" customHeight="1">
      <c r="A40" s="304" t="s">
        <v>722</v>
      </c>
      <c r="B40" s="571" t="s">
        <v>168</v>
      </c>
      <c r="C40" s="572"/>
      <c r="D40" s="338">
        <v>25</v>
      </c>
      <c r="E40" s="339">
        <v>13</v>
      </c>
      <c r="F40" s="340">
        <v>12</v>
      </c>
      <c r="G40" s="338">
        <v>14</v>
      </c>
      <c r="H40" s="339">
        <v>5</v>
      </c>
      <c r="I40" s="340">
        <v>9</v>
      </c>
    </row>
    <row r="41" spans="1:9" ht="15.75" customHeight="1">
      <c r="A41" s="304" t="s">
        <v>723</v>
      </c>
      <c r="B41" s="305"/>
      <c r="C41" s="306" t="s">
        <v>169</v>
      </c>
      <c r="D41" s="338" t="s">
        <v>294</v>
      </c>
      <c r="E41" s="339" t="s">
        <v>294</v>
      </c>
      <c r="F41" s="340" t="s">
        <v>294</v>
      </c>
      <c r="G41" s="338" t="s">
        <v>294</v>
      </c>
      <c r="H41" s="339" t="s">
        <v>294</v>
      </c>
      <c r="I41" s="340" t="s">
        <v>294</v>
      </c>
    </row>
    <row r="42" spans="1:9" ht="15.75" customHeight="1">
      <c r="A42" s="304" t="s">
        <v>210</v>
      </c>
      <c r="B42" s="305"/>
      <c r="C42" s="306" t="s">
        <v>170</v>
      </c>
      <c r="D42" s="338">
        <v>8</v>
      </c>
      <c r="E42" s="339">
        <v>6</v>
      </c>
      <c r="F42" s="340">
        <v>2</v>
      </c>
      <c r="G42" s="338">
        <v>3</v>
      </c>
      <c r="H42" s="339">
        <v>1</v>
      </c>
      <c r="I42" s="340">
        <v>2</v>
      </c>
    </row>
    <row r="43" spans="1:9" ht="15.75" customHeight="1">
      <c r="A43" s="304" t="s">
        <v>211</v>
      </c>
      <c r="B43" s="305"/>
      <c r="C43" s="306" t="s">
        <v>171</v>
      </c>
      <c r="D43" s="338">
        <v>3</v>
      </c>
      <c r="E43" s="339">
        <v>1</v>
      </c>
      <c r="F43" s="340">
        <v>2</v>
      </c>
      <c r="G43" s="338">
        <v>3</v>
      </c>
      <c r="H43" s="339">
        <v>1</v>
      </c>
      <c r="I43" s="340">
        <v>2</v>
      </c>
    </row>
    <row r="44" spans="1:9" ht="15.75" customHeight="1">
      <c r="A44" s="304" t="s">
        <v>212</v>
      </c>
      <c r="B44" s="305"/>
      <c r="C44" s="306" t="s">
        <v>172</v>
      </c>
      <c r="D44" s="338">
        <v>3</v>
      </c>
      <c r="E44" s="339">
        <v>2</v>
      </c>
      <c r="F44" s="340">
        <v>1</v>
      </c>
      <c r="G44" s="338">
        <v>2</v>
      </c>
      <c r="H44" s="339">
        <v>2</v>
      </c>
      <c r="I44" s="340" t="s">
        <v>294</v>
      </c>
    </row>
    <row r="45" spans="1:9" ht="15.75" customHeight="1">
      <c r="A45" s="304" t="s">
        <v>213</v>
      </c>
      <c r="B45" s="305"/>
      <c r="C45" s="306" t="s">
        <v>173</v>
      </c>
      <c r="D45" s="338" t="s">
        <v>294</v>
      </c>
      <c r="E45" s="339" t="s">
        <v>294</v>
      </c>
      <c r="F45" s="340" t="s">
        <v>294</v>
      </c>
      <c r="G45" s="338" t="s">
        <v>294</v>
      </c>
      <c r="H45" s="339" t="s">
        <v>294</v>
      </c>
      <c r="I45" s="340" t="s">
        <v>294</v>
      </c>
    </row>
    <row r="46" spans="1:9" ht="15.75" customHeight="1">
      <c r="A46" s="304" t="s">
        <v>214</v>
      </c>
      <c r="B46" s="305"/>
      <c r="C46" s="306" t="s">
        <v>174</v>
      </c>
      <c r="D46" s="338">
        <v>2</v>
      </c>
      <c r="E46" s="339" t="s">
        <v>294</v>
      </c>
      <c r="F46" s="340">
        <v>2</v>
      </c>
      <c r="G46" s="338">
        <v>2</v>
      </c>
      <c r="H46" s="339" t="s">
        <v>294</v>
      </c>
      <c r="I46" s="340">
        <v>2</v>
      </c>
    </row>
    <row r="47" spans="1:9" ht="15.75" customHeight="1">
      <c r="A47" s="304" t="s">
        <v>215</v>
      </c>
      <c r="B47" s="305"/>
      <c r="C47" s="306" t="s">
        <v>175</v>
      </c>
      <c r="D47" s="338" t="s">
        <v>294</v>
      </c>
      <c r="E47" s="339" t="s">
        <v>294</v>
      </c>
      <c r="F47" s="340" t="s">
        <v>294</v>
      </c>
      <c r="G47" s="338" t="s">
        <v>294</v>
      </c>
      <c r="H47" s="339" t="s">
        <v>294</v>
      </c>
      <c r="I47" s="340" t="s">
        <v>294</v>
      </c>
    </row>
    <row r="48" spans="1:9" ht="15.75" customHeight="1">
      <c r="A48" s="304" t="s">
        <v>216</v>
      </c>
      <c r="B48" s="305"/>
      <c r="C48" s="307" t="s">
        <v>176</v>
      </c>
      <c r="D48" s="338">
        <v>9</v>
      </c>
      <c r="E48" s="339">
        <v>4</v>
      </c>
      <c r="F48" s="340">
        <v>5</v>
      </c>
      <c r="G48" s="338">
        <v>4</v>
      </c>
      <c r="H48" s="339">
        <v>1</v>
      </c>
      <c r="I48" s="340">
        <v>3</v>
      </c>
    </row>
    <row r="49" spans="1:9" ht="15.75" customHeight="1">
      <c r="A49" s="303" t="s">
        <v>724</v>
      </c>
      <c r="B49" s="565" t="s">
        <v>141</v>
      </c>
      <c r="C49" s="566"/>
      <c r="D49" s="338">
        <v>3</v>
      </c>
      <c r="E49" s="339">
        <v>2</v>
      </c>
      <c r="F49" s="340">
        <v>1</v>
      </c>
      <c r="G49" s="338" t="s">
        <v>294</v>
      </c>
      <c r="H49" s="339" t="s">
        <v>294</v>
      </c>
      <c r="I49" s="340" t="s">
        <v>294</v>
      </c>
    </row>
    <row r="50" spans="1:9" ht="15.75" customHeight="1">
      <c r="A50" s="303" t="s">
        <v>217</v>
      </c>
      <c r="B50" s="565" t="s">
        <v>177</v>
      </c>
      <c r="C50" s="566"/>
      <c r="D50" s="338">
        <v>11</v>
      </c>
      <c r="E50" s="339">
        <v>3</v>
      </c>
      <c r="F50" s="340">
        <v>8</v>
      </c>
      <c r="G50" s="338" t="s">
        <v>294</v>
      </c>
      <c r="H50" s="339" t="s">
        <v>294</v>
      </c>
      <c r="I50" s="340" t="s">
        <v>294</v>
      </c>
    </row>
    <row r="51" spans="1:9" ht="15.75" customHeight="1">
      <c r="A51" s="304" t="s">
        <v>725</v>
      </c>
      <c r="B51" s="571" t="s">
        <v>142</v>
      </c>
      <c r="C51" s="572"/>
      <c r="D51" s="338">
        <v>4</v>
      </c>
      <c r="E51" s="339">
        <v>3</v>
      </c>
      <c r="F51" s="340">
        <v>1</v>
      </c>
      <c r="G51" s="338" t="s">
        <v>294</v>
      </c>
      <c r="H51" s="339" t="s">
        <v>294</v>
      </c>
      <c r="I51" s="340" t="s">
        <v>294</v>
      </c>
    </row>
    <row r="52" spans="1:9" ht="15.75" customHeight="1">
      <c r="A52" s="304" t="s">
        <v>726</v>
      </c>
      <c r="B52" s="305"/>
      <c r="C52" s="306" t="s">
        <v>178</v>
      </c>
      <c r="D52" s="338" t="s">
        <v>294</v>
      </c>
      <c r="E52" s="339" t="s">
        <v>294</v>
      </c>
      <c r="F52" s="340" t="s">
        <v>294</v>
      </c>
      <c r="G52" s="338" t="s">
        <v>294</v>
      </c>
      <c r="H52" s="339" t="s">
        <v>294</v>
      </c>
      <c r="I52" s="340" t="s">
        <v>294</v>
      </c>
    </row>
    <row r="53" spans="1:9" ht="15.75" customHeight="1">
      <c r="A53" s="304" t="s">
        <v>218</v>
      </c>
      <c r="B53" s="305"/>
      <c r="C53" s="306" t="s">
        <v>179</v>
      </c>
      <c r="D53" s="338" t="s">
        <v>294</v>
      </c>
      <c r="E53" s="339" t="s">
        <v>294</v>
      </c>
      <c r="F53" s="340" t="s">
        <v>294</v>
      </c>
      <c r="G53" s="338" t="s">
        <v>294</v>
      </c>
      <c r="H53" s="339" t="s">
        <v>294</v>
      </c>
      <c r="I53" s="340" t="s">
        <v>294</v>
      </c>
    </row>
    <row r="54" spans="1:9" ht="15.75" customHeight="1">
      <c r="A54" s="304" t="s">
        <v>219</v>
      </c>
      <c r="B54" s="305"/>
      <c r="C54" s="306" t="s">
        <v>180</v>
      </c>
      <c r="D54" s="338" t="s">
        <v>294</v>
      </c>
      <c r="E54" s="339" t="s">
        <v>294</v>
      </c>
      <c r="F54" s="340" t="s">
        <v>294</v>
      </c>
      <c r="G54" s="338" t="s">
        <v>294</v>
      </c>
      <c r="H54" s="339" t="s">
        <v>294</v>
      </c>
      <c r="I54" s="340" t="s">
        <v>294</v>
      </c>
    </row>
    <row r="55" spans="1:9" ht="15.75" customHeight="1">
      <c r="A55" s="304" t="s">
        <v>220</v>
      </c>
      <c r="B55" s="305"/>
      <c r="C55" s="306" t="s">
        <v>181</v>
      </c>
      <c r="D55" s="338">
        <v>2</v>
      </c>
      <c r="E55" s="339">
        <v>1</v>
      </c>
      <c r="F55" s="340">
        <v>1</v>
      </c>
      <c r="G55" s="338" t="s">
        <v>294</v>
      </c>
      <c r="H55" s="339" t="s">
        <v>294</v>
      </c>
      <c r="I55" s="340" t="s">
        <v>294</v>
      </c>
    </row>
    <row r="56" spans="1:9" ht="15.75" customHeight="1">
      <c r="A56" s="304" t="s">
        <v>221</v>
      </c>
      <c r="B56" s="305"/>
      <c r="C56" s="306" t="s">
        <v>182</v>
      </c>
      <c r="D56" s="338">
        <v>2</v>
      </c>
      <c r="E56" s="339">
        <v>2</v>
      </c>
      <c r="F56" s="340" t="s">
        <v>294</v>
      </c>
      <c r="G56" s="338" t="s">
        <v>294</v>
      </c>
      <c r="H56" s="339" t="s">
        <v>294</v>
      </c>
      <c r="I56" s="340" t="s">
        <v>294</v>
      </c>
    </row>
    <row r="57" spans="1:9" ht="15.75" customHeight="1">
      <c r="A57" s="304" t="s">
        <v>222</v>
      </c>
      <c r="B57" s="305"/>
      <c r="C57" s="306" t="s">
        <v>183</v>
      </c>
      <c r="D57" s="338" t="s">
        <v>294</v>
      </c>
      <c r="E57" s="339" t="s">
        <v>294</v>
      </c>
      <c r="F57" s="340" t="s">
        <v>294</v>
      </c>
      <c r="G57" s="338" t="s">
        <v>294</v>
      </c>
      <c r="H57" s="339" t="s">
        <v>294</v>
      </c>
      <c r="I57" s="340" t="s">
        <v>294</v>
      </c>
    </row>
    <row r="58" spans="1:9" ht="15.75" customHeight="1">
      <c r="A58" s="304" t="s">
        <v>223</v>
      </c>
      <c r="B58" s="305"/>
      <c r="C58" s="306" t="s">
        <v>184</v>
      </c>
      <c r="D58" s="338" t="s">
        <v>294</v>
      </c>
      <c r="E58" s="339" t="s">
        <v>294</v>
      </c>
      <c r="F58" s="340" t="s">
        <v>294</v>
      </c>
      <c r="G58" s="338" t="s">
        <v>294</v>
      </c>
      <c r="H58" s="339" t="s">
        <v>294</v>
      </c>
      <c r="I58" s="340" t="s">
        <v>294</v>
      </c>
    </row>
    <row r="59" spans="1:9" ht="15.75" customHeight="1">
      <c r="A59" s="304" t="s">
        <v>224</v>
      </c>
      <c r="B59" s="305"/>
      <c r="C59" s="307" t="s">
        <v>185</v>
      </c>
      <c r="D59" s="338" t="s">
        <v>294</v>
      </c>
      <c r="E59" s="339" t="s">
        <v>294</v>
      </c>
      <c r="F59" s="340" t="s">
        <v>294</v>
      </c>
      <c r="G59" s="338" t="s">
        <v>294</v>
      </c>
      <c r="H59" s="339" t="s">
        <v>294</v>
      </c>
      <c r="I59" s="340" t="s">
        <v>294</v>
      </c>
    </row>
    <row r="60" spans="1:9" ht="15.75" customHeight="1">
      <c r="A60" s="303" t="s">
        <v>727</v>
      </c>
      <c r="B60" s="565" t="s">
        <v>143</v>
      </c>
      <c r="C60" s="566"/>
      <c r="D60" s="338" t="s">
        <v>294</v>
      </c>
      <c r="E60" s="339" t="s">
        <v>294</v>
      </c>
      <c r="F60" s="340" t="s">
        <v>294</v>
      </c>
      <c r="G60" s="338" t="s">
        <v>294</v>
      </c>
      <c r="H60" s="339" t="s">
        <v>294</v>
      </c>
      <c r="I60" s="340" t="s">
        <v>294</v>
      </c>
    </row>
    <row r="61" spans="1:9" ht="15.75" customHeight="1">
      <c r="A61" s="310" t="s">
        <v>728</v>
      </c>
      <c r="B61" s="567" t="s">
        <v>144</v>
      </c>
      <c r="C61" s="568"/>
      <c r="D61" s="341" t="s">
        <v>294</v>
      </c>
      <c r="E61" s="342" t="s">
        <v>294</v>
      </c>
      <c r="F61" s="343" t="s">
        <v>294</v>
      </c>
      <c r="G61" s="341" t="s">
        <v>294</v>
      </c>
      <c r="H61" s="342" t="s">
        <v>294</v>
      </c>
      <c r="I61" s="343" t="s">
        <v>294</v>
      </c>
    </row>
    <row r="62" ht="6" customHeight="1"/>
    <row r="63" ht="12" customHeight="1">
      <c r="D63" s="312"/>
    </row>
  </sheetData>
  <sheetProtection/>
  <mergeCells count="32">
    <mergeCell ref="D3:F3"/>
    <mergeCell ref="G3:I3"/>
    <mergeCell ref="B5:C5"/>
    <mergeCell ref="B6:C6"/>
    <mergeCell ref="B25:C25"/>
    <mergeCell ref="B26:C26"/>
    <mergeCell ref="B15:C15"/>
    <mergeCell ref="B16:C16"/>
    <mergeCell ref="B17:C17"/>
    <mergeCell ref="B18:C18"/>
    <mergeCell ref="B23:C23"/>
    <mergeCell ref="B24:C24"/>
    <mergeCell ref="B19:C19"/>
    <mergeCell ref="B20:C20"/>
    <mergeCell ref="A3:A4"/>
    <mergeCell ref="B3:C4"/>
    <mergeCell ref="B7:C7"/>
    <mergeCell ref="B8:C8"/>
    <mergeCell ref="B11:C11"/>
    <mergeCell ref="B14:C14"/>
    <mergeCell ref="B9:C9"/>
    <mergeCell ref="B10:C10"/>
    <mergeCell ref="B21:C21"/>
    <mergeCell ref="B22:C22"/>
    <mergeCell ref="B60:C60"/>
    <mergeCell ref="B61:C61"/>
    <mergeCell ref="B27:C27"/>
    <mergeCell ref="B28:C28"/>
    <mergeCell ref="B40:C40"/>
    <mergeCell ref="B49:C49"/>
    <mergeCell ref="B50:C50"/>
    <mergeCell ref="B51:C5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00390625" defaultRowHeight="15.75" customHeight="1"/>
  <cols>
    <col min="1" max="1" width="3.125" style="239" customWidth="1"/>
    <col min="2" max="2" width="12.125" style="239" customWidth="1"/>
    <col min="3" max="3" width="11.625" style="239" customWidth="1"/>
    <col min="4" max="4" width="2.125" style="239" customWidth="1"/>
    <col min="5" max="5" width="3.125" style="239" customWidth="1"/>
    <col min="6" max="6" width="12.125" style="239" customWidth="1"/>
    <col min="7" max="7" width="11.625" style="239" customWidth="1"/>
    <col min="8" max="8" width="2.125" style="239" customWidth="1"/>
    <col min="9" max="9" width="3.125" style="239" customWidth="1"/>
    <col min="10" max="10" width="12.125" style="239" customWidth="1"/>
    <col min="11" max="11" width="11.625" style="239" customWidth="1"/>
    <col min="12" max="12" width="5.125" style="239" customWidth="1"/>
    <col min="13" max="13" width="11.00390625" style="251" customWidth="1"/>
    <col min="14" max="14" width="10.875" style="239" customWidth="1"/>
    <col min="15" max="16384" width="11.00390625" style="239" customWidth="1"/>
  </cols>
  <sheetData>
    <row r="1" spans="1:11" ht="15.75" customHeight="1">
      <c r="A1" s="238" t="s">
        <v>264</v>
      </c>
      <c r="C1" s="240"/>
      <c r="D1" s="240"/>
      <c r="E1" s="240"/>
      <c r="F1" s="240"/>
      <c r="G1" s="240"/>
      <c r="H1" s="240"/>
      <c r="I1" s="240"/>
      <c r="J1" s="240"/>
      <c r="K1" s="241"/>
    </row>
    <row r="2" spans="2:11" ht="15.75" customHeight="1">
      <c r="B2" s="242"/>
      <c r="C2" s="242"/>
      <c r="D2" s="242"/>
      <c r="E2" s="242"/>
      <c r="F2" s="243"/>
      <c r="G2" s="242"/>
      <c r="H2" s="242"/>
      <c r="I2" s="242"/>
      <c r="J2" s="242"/>
      <c r="K2" s="242"/>
    </row>
    <row r="3" spans="1:13" ht="15.75" customHeight="1">
      <c r="A3" s="587" t="s">
        <v>265</v>
      </c>
      <c r="B3" s="588"/>
      <c r="C3" s="333">
        <f>SUM(C4:C5)</f>
        <v>3694000</v>
      </c>
      <c r="D3" s="347"/>
      <c r="E3" s="493" t="s">
        <v>40</v>
      </c>
      <c r="F3" s="564"/>
      <c r="G3" s="333">
        <f>SUM(G4:G6)</f>
        <v>386046</v>
      </c>
      <c r="H3" s="244"/>
      <c r="I3" s="586"/>
      <c r="J3" s="586"/>
      <c r="K3" s="248"/>
      <c r="M3" s="477" t="s">
        <v>738</v>
      </c>
    </row>
    <row r="4" spans="1:13" ht="15.75" customHeight="1">
      <c r="A4" s="245"/>
      <c r="B4" s="248" t="s">
        <v>266</v>
      </c>
      <c r="C4" s="348">
        <v>1820000</v>
      </c>
      <c r="D4" s="347"/>
      <c r="E4" s="25"/>
      <c r="F4" s="26" t="s">
        <v>41</v>
      </c>
      <c r="G4" s="321">
        <v>132096</v>
      </c>
      <c r="H4" s="244"/>
      <c r="I4" s="68"/>
      <c r="M4" s="477" t="s">
        <v>739</v>
      </c>
    </row>
    <row r="5" spans="1:13" ht="15.75" customHeight="1">
      <c r="A5" s="246"/>
      <c r="B5" s="275" t="s">
        <v>267</v>
      </c>
      <c r="C5" s="348">
        <v>1874000</v>
      </c>
      <c r="D5" s="347"/>
      <c r="E5" s="25"/>
      <c r="F5" s="26" t="s">
        <v>42</v>
      </c>
      <c r="G5" s="321">
        <v>253950</v>
      </c>
      <c r="H5" s="244"/>
      <c r="I5" s="68"/>
      <c r="M5" s="477"/>
    </row>
    <row r="6" spans="1:15" ht="15.75" customHeight="1">
      <c r="A6" s="493" t="s">
        <v>272</v>
      </c>
      <c r="B6" s="564"/>
      <c r="C6" s="333">
        <f>SUM(C14)</f>
        <v>72415</v>
      </c>
      <c r="D6" s="347"/>
      <c r="E6" s="25"/>
      <c r="F6" s="26"/>
      <c r="G6" s="478"/>
      <c r="H6" s="244"/>
      <c r="I6" s="68"/>
      <c r="J6" s="26"/>
      <c r="K6" s="248"/>
      <c r="N6" s="258" t="s">
        <v>278</v>
      </c>
      <c r="O6" s="258"/>
    </row>
    <row r="7" spans="1:15" ht="15.75" customHeight="1">
      <c r="A7" s="524" t="s">
        <v>16</v>
      </c>
      <c r="B7" s="586"/>
      <c r="C7" s="348">
        <f>SUM(C21)</f>
        <v>110131</v>
      </c>
      <c r="D7" s="347"/>
      <c r="E7" s="493" t="s">
        <v>268</v>
      </c>
      <c r="F7" s="590"/>
      <c r="G7" s="333">
        <f>SUM(G8:G8)</f>
        <v>714513</v>
      </c>
      <c r="H7" s="244"/>
      <c r="I7" s="68"/>
      <c r="J7" s="26"/>
      <c r="K7" s="248"/>
      <c r="N7" s="259">
        <f>SUM(C6:C13)</f>
        <v>3752592</v>
      </c>
      <c r="O7" s="258"/>
    </row>
    <row r="8" spans="1:15" ht="15.75" customHeight="1">
      <c r="A8" s="524" t="s">
        <v>17</v>
      </c>
      <c r="B8" s="586"/>
      <c r="C8" s="348">
        <f>SUM(C24,C33)</f>
        <v>671077</v>
      </c>
      <c r="D8" s="347"/>
      <c r="E8" s="25"/>
      <c r="F8" s="26" t="s">
        <v>269</v>
      </c>
      <c r="G8" s="348">
        <v>714513</v>
      </c>
      <c r="H8" s="244"/>
      <c r="I8" s="68"/>
      <c r="N8" s="258"/>
      <c r="O8" s="258"/>
    </row>
    <row r="9" spans="1:13" ht="15.75" customHeight="1">
      <c r="A9" s="524" t="s">
        <v>18</v>
      </c>
      <c r="B9" s="586"/>
      <c r="C9" s="348">
        <f>SUM(G3)</f>
        <v>386046</v>
      </c>
      <c r="D9" s="347"/>
      <c r="E9" s="25"/>
      <c r="F9" s="26" t="s">
        <v>290</v>
      </c>
      <c r="G9" s="321">
        <v>254501</v>
      </c>
      <c r="H9" s="244"/>
      <c r="I9" s="68"/>
      <c r="M9" s="335"/>
    </row>
    <row r="10" spans="1:13" ht="15.75" customHeight="1">
      <c r="A10" s="524" t="s">
        <v>276</v>
      </c>
      <c r="B10" s="586"/>
      <c r="C10" s="348">
        <f>G8</f>
        <v>714513</v>
      </c>
      <c r="D10" s="347"/>
      <c r="E10" s="25"/>
      <c r="F10" s="26" t="s">
        <v>288</v>
      </c>
      <c r="G10" s="321">
        <v>213642</v>
      </c>
      <c r="H10" s="244"/>
      <c r="I10" s="26"/>
      <c r="M10" s="335"/>
    </row>
    <row r="11" spans="1:13" ht="15.75" customHeight="1">
      <c r="A11" s="524" t="s">
        <v>19</v>
      </c>
      <c r="B11" s="586"/>
      <c r="C11" s="348">
        <f>G12</f>
        <v>470992</v>
      </c>
      <c r="D11" s="347"/>
      <c r="E11" s="27"/>
      <c r="F11" s="28" t="s">
        <v>289</v>
      </c>
      <c r="G11" s="322">
        <v>246370</v>
      </c>
      <c r="H11" s="244"/>
      <c r="I11" s="68"/>
      <c r="M11" s="260"/>
    </row>
    <row r="12" spans="1:13" ht="15.75" customHeight="1">
      <c r="A12" s="524" t="s">
        <v>20</v>
      </c>
      <c r="B12" s="586"/>
      <c r="C12" s="348">
        <f>G19-G23</f>
        <v>468784</v>
      </c>
      <c r="D12" s="347"/>
      <c r="E12" s="493" t="s">
        <v>274</v>
      </c>
      <c r="F12" s="590"/>
      <c r="G12" s="348">
        <f>SUM(G13:G18)</f>
        <v>470992</v>
      </c>
      <c r="H12" s="244"/>
      <c r="I12" s="586"/>
      <c r="J12" s="586"/>
      <c r="K12" s="248"/>
      <c r="M12" s="239"/>
    </row>
    <row r="13" spans="1:13" ht="15.75" customHeight="1">
      <c r="A13" s="532" t="s">
        <v>279</v>
      </c>
      <c r="B13" s="584"/>
      <c r="C13" s="348">
        <f>G23+G29</f>
        <v>858634</v>
      </c>
      <c r="D13" s="347"/>
      <c r="E13" s="6"/>
      <c r="F13" s="26" t="s">
        <v>44</v>
      </c>
      <c r="G13" s="321">
        <v>99781</v>
      </c>
      <c r="H13" s="244"/>
      <c r="I13" s="68"/>
      <c r="J13" s="26"/>
      <c r="K13" s="248"/>
      <c r="M13" s="239"/>
    </row>
    <row r="14" spans="1:13" ht="15.75" customHeight="1">
      <c r="A14" s="493" t="s">
        <v>275</v>
      </c>
      <c r="B14" s="585"/>
      <c r="C14" s="333">
        <f>SUM(C15:C20)</f>
        <v>72415</v>
      </c>
      <c r="D14" s="347"/>
      <c r="E14" s="25"/>
      <c r="F14" s="26" t="s">
        <v>45</v>
      </c>
      <c r="G14" s="321">
        <v>142910</v>
      </c>
      <c r="H14" s="244"/>
      <c r="I14" s="68"/>
      <c r="J14" s="26"/>
      <c r="K14" s="248"/>
      <c r="M14" s="239"/>
    </row>
    <row r="15" spans="1:13" ht="15.75" customHeight="1">
      <c r="A15" s="32"/>
      <c r="B15" s="30" t="s">
        <v>21</v>
      </c>
      <c r="C15" s="321">
        <v>24649</v>
      </c>
      <c r="D15" s="347"/>
      <c r="E15" s="25"/>
      <c r="F15" s="26" t="s">
        <v>46</v>
      </c>
      <c r="G15" s="321">
        <v>142189</v>
      </c>
      <c r="H15" s="244"/>
      <c r="I15" s="68"/>
      <c r="M15" s="239"/>
    </row>
    <row r="16" spans="1:13" ht="15.75" customHeight="1">
      <c r="A16" s="32"/>
      <c r="B16" s="30" t="s">
        <v>22</v>
      </c>
      <c r="C16" s="321">
        <v>13799</v>
      </c>
      <c r="D16" s="347"/>
      <c r="E16" s="25"/>
      <c r="F16" s="26" t="s">
        <v>248</v>
      </c>
      <c r="G16" s="479">
        <v>48307</v>
      </c>
      <c r="H16" s="244"/>
      <c r="I16" s="68"/>
      <c r="M16" s="239"/>
    </row>
    <row r="17" spans="1:13" ht="15.75" customHeight="1">
      <c r="A17" s="32"/>
      <c r="B17" s="30" t="s">
        <v>23</v>
      </c>
      <c r="C17" s="321">
        <v>7900</v>
      </c>
      <c r="D17" s="347"/>
      <c r="E17" s="25"/>
      <c r="F17" s="26" t="s">
        <v>47</v>
      </c>
      <c r="G17" s="321">
        <v>29924</v>
      </c>
      <c r="H17" s="244"/>
      <c r="I17" s="68"/>
      <c r="M17" s="239"/>
    </row>
    <row r="18" spans="1:13" ht="15.75" customHeight="1">
      <c r="A18" s="32"/>
      <c r="B18" s="30" t="s">
        <v>24</v>
      </c>
      <c r="C18" s="321">
        <v>9359</v>
      </c>
      <c r="D18" s="347"/>
      <c r="E18" s="27"/>
      <c r="F18" s="28" t="s">
        <v>249</v>
      </c>
      <c r="G18" s="322">
        <v>7881</v>
      </c>
      <c r="H18" s="244"/>
      <c r="I18" s="68"/>
      <c r="M18" s="239"/>
    </row>
    <row r="19" spans="1:9" ht="15.75" customHeight="1">
      <c r="A19" s="32"/>
      <c r="B19" s="30" t="s">
        <v>25</v>
      </c>
      <c r="C19" s="321">
        <v>7484</v>
      </c>
      <c r="D19" s="347"/>
      <c r="E19" s="488" t="s">
        <v>273</v>
      </c>
      <c r="F19" s="589"/>
      <c r="G19" s="349">
        <f>SUM(G20:G27)</f>
        <v>528494</v>
      </c>
      <c r="H19" s="244"/>
      <c r="I19" s="68"/>
    </row>
    <row r="20" spans="1:13" ht="15.75" customHeight="1">
      <c r="A20" s="32"/>
      <c r="B20" s="30" t="s">
        <v>26</v>
      </c>
      <c r="C20" s="322">
        <v>9224</v>
      </c>
      <c r="D20" s="347"/>
      <c r="E20" s="313"/>
      <c r="F20" s="289" t="s">
        <v>48</v>
      </c>
      <c r="G20" s="321">
        <v>167621</v>
      </c>
      <c r="H20" s="244"/>
      <c r="I20" s="68"/>
      <c r="M20" s="239"/>
    </row>
    <row r="21" spans="1:13" ht="15.75" customHeight="1">
      <c r="A21" s="493" t="s">
        <v>27</v>
      </c>
      <c r="B21" s="564"/>
      <c r="C21" s="348">
        <f>SUM(C22:C23)</f>
        <v>110131</v>
      </c>
      <c r="D21" s="347"/>
      <c r="E21" s="25"/>
      <c r="F21" s="26" t="s">
        <v>49</v>
      </c>
      <c r="G21" s="321">
        <v>115807</v>
      </c>
      <c r="H21" s="244"/>
      <c r="I21" s="244"/>
      <c r="M21" s="239"/>
    </row>
    <row r="22" spans="1:13" ht="15.75" customHeight="1">
      <c r="A22" s="25"/>
      <c r="B22" s="30" t="s">
        <v>28</v>
      </c>
      <c r="C22" s="321">
        <v>39132</v>
      </c>
      <c r="D22" s="347"/>
      <c r="E22" s="25"/>
      <c r="F22" s="26" t="s">
        <v>50</v>
      </c>
      <c r="G22" s="321">
        <v>85034</v>
      </c>
      <c r="H22" s="244"/>
      <c r="I22" s="336"/>
      <c r="M22" s="239"/>
    </row>
    <row r="23" spans="1:9" ht="15.75" customHeight="1">
      <c r="A23" s="27"/>
      <c r="B23" s="28" t="s">
        <v>29</v>
      </c>
      <c r="C23" s="321">
        <v>70999</v>
      </c>
      <c r="D23" s="347"/>
      <c r="E23" s="25"/>
      <c r="F23" s="26" t="s">
        <v>250</v>
      </c>
      <c r="G23" s="321">
        <v>59710</v>
      </c>
      <c r="H23" s="244"/>
      <c r="I23" s="251"/>
    </row>
    <row r="24" spans="1:13" ht="15.75" customHeight="1">
      <c r="A24" s="493" t="s">
        <v>30</v>
      </c>
      <c r="B24" s="564"/>
      <c r="C24" s="333">
        <f>SUM(C25:C32)</f>
        <v>561553</v>
      </c>
      <c r="D24" s="347"/>
      <c r="E24" s="25"/>
      <c r="F24" s="26" t="s">
        <v>243</v>
      </c>
      <c r="G24" s="321">
        <v>34261</v>
      </c>
      <c r="H24" s="244"/>
      <c r="I24" s="251"/>
      <c r="J24" s="248"/>
      <c r="K24" s="248"/>
      <c r="M24" s="239"/>
    </row>
    <row r="25" spans="1:13" ht="15.75" customHeight="1">
      <c r="A25" s="25"/>
      <c r="B25" s="26" t="s">
        <v>31</v>
      </c>
      <c r="C25" s="321">
        <v>200723</v>
      </c>
      <c r="D25" s="347"/>
      <c r="E25" s="25"/>
      <c r="F25" s="26" t="s">
        <v>251</v>
      </c>
      <c r="G25" s="321">
        <v>46823</v>
      </c>
      <c r="H25" s="244"/>
      <c r="I25" s="244"/>
      <c r="M25" s="239"/>
    </row>
    <row r="26" spans="1:13" ht="15.75" customHeight="1">
      <c r="A26" s="25"/>
      <c r="B26" s="26" t="s">
        <v>32</v>
      </c>
      <c r="C26" s="321">
        <v>111709</v>
      </c>
      <c r="D26" s="347"/>
      <c r="E26" s="25"/>
      <c r="F26" s="26" t="s">
        <v>51</v>
      </c>
      <c r="G26" s="321">
        <v>19238</v>
      </c>
      <c r="H26" s="244"/>
      <c r="I26" s="244"/>
      <c r="M26" s="239"/>
    </row>
    <row r="27" spans="1:9" ht="15.75" customHeight="1">
      <c r="A27" s="25"/>
      <c r="B27" s="26" t="s">
        <v>33</v>
      </c>
      <c r="C27" s="321">
        <v>54328</v>
      </c>
      <c r="D27" s="347"/>
      <c r="E27" s="25"/>
      <c r="F27" s="26"/>
      <c r="G27" s="478"/>
      <c r="H27" s="244"/>
      <c r="I27" s="244"/>
    </row>
    <row r="28" spans="1:13" ht="15.75" customHeight="1">
      <c r="A28" s="25"/>
      <c r="B28" s="26" t="s">
        <v>242</v>
      </c>
      <c r="C28" s="321">
        <v>33576</v>
      </c>
      <c r="D28" s="347"/>
      <c r="E28" s="279" t="s">
        <v>52</v>
      </c>
      <c r="F28" s="320"/>
      <c r="G28" s="333">
        <f>SUM(G29:G29)</f>
        <v>798924</v>
      </c>
      <c r="H28" s="244"/>
      <c r="I28" s="244"/>
      <c r="M28" s="239"/>
    </row>
    <row r="29" spans="1:13" ht="15.75" customHeight="1">
      <c r="A29" s="25"/>
      <c r="B29" s="26" t="s">
        <v>246</v>
      </c>
      <c r="C29" s="321">
        <v>49007</v>
      </c>
      <c r="D29" s="347"/>
      <c r="E29" s="25"/>
      <c r="F29" s="7" t="s">
        <v>53</v>
      </c>
      <c r="G29" s="321">
        <v>798924</v>
      </c>
      <c r="H29" s="244"/>
      <c r="I29" s="244"/>
      <c r="M29" s="239"/>
    </row>
    <row r="30" spans="1:9" ht="15.75" customHeight="1">
      <c r="A30" s="25"/>
      <c r="B30" s="26" t="s">
        <v>34</v>
      </c>
      <c r="C30" s="321">
        <v>38492</v>
      </c>
      <c r="D30" s="347"/>
      <c r="E30" s="25"/>
      <c r="F30" s="350" t="s">
        <v>732</v>
      </c>
      <c r="G30" s="321">
        <v>237206</v>
      </c>
      <c r="H30" s="244"/>
      <c r="I30" s="244"/>
    </row>
    <row r="31" spans="1:9" ht="15.75" customHeight="1">
      <c r="A31" s="25"/>
      <c r="B31" s="26" t="s">
        <v>35</v>
      </c>
      <c r="C31" s="321">
        <v>32371</v>
      </c>
      <c r="D31" s="347"/>
      <c r="E31" s="25"/>
      <c r="F31" s="350" t="s">
        <v>733</v>
      </c>
      <c r="G31" s="321">
        <v>126338</v>
      </c>
      <c r="H31" s="244"/>
      <c r="I31" s="244"/>
    </row>
    <row r="32" spans="1:9" ht="15.75" customHeight="1">
      <c r="A32" s="25"/>
      <c r="B32" s="28" t="s">
        <v>36</v>
      </c>
      <c r="C32" s="321">
        <v>41347</v>
      </c>
      <c r="D32" s="347"/>
      <c r="E32" s="25"/>
      <c r="F32" s="350" t="s">
        <v>734</v>
      </c>
      <c r="G32" s="321">
        <v>113545</v>
      </c>
      <c r="H32" s="244"/>
      <c r="I32" s="244"/>
    </row>
    <row r="33" spans="1:11" ht="15.75" customHeight="1">
      <c r="A33" s="493" t="s">
        <v>37</v>
      </c>
      <c r="B33" s="564"/>
      <c r="C33" s="333">
        <f>SUM(C34:C35)</f>
        <v>109524</v>
      </c>
      <c r="D33" s="347"/>
      <c r="E33" s="25"/>
      <c r="F33" s="350" t="s">
        <v>735</v>
      </c>
      <c r="G33" s="321">
        <v>102321</v>
      </c>
      <c r="H33" s="244"/>
      <c r="I33" s="244"/>
      <c r="K33" s="244"/>
    </row>
    <row r="34" spans="1:9" ht="15.75" customHeight="1">
      <c r="A34" s="25"/>
      <c r="B34" s="26" t="s">
        <v>38</v>
      </c>
      <c r="C34" s="321">
        <v>89058</v>
      </c>
      <c r="D34" s="347"/>
      <c r="E34" s="25"/>
      <c r="F34" s="350" t="s">
        <v>736</v>
      </c>
      <c r="G34" s="321">
        <v>94327</v>
      </c>
      <c r="H34" s="244"/>
      <c r="I34" s="244"/>
    </row>
    <row r="35" spans="1:9" ht="15.75" customHeight="1">
      <c r="A35" s="27"/>
      <c r="B35" s="28" t="s">
        <v>39</v>
      </c>
      <c r="C35" s="322">
        <v>20466</v>
      </c>
      <c r="D35" s="347"/>
      <c r="E35" s="25"/>
      <c r="F35" s="350" t="s">
        <v>730</v>
      </c>
      <c r="G35" s="321">
        <v>92014</v>
      </c>
      <c r="H35" s="244"/>
      <c r="I35" s="244"/>
    </row>
    <row r="36" spans="1:11" ht="15.75" customHeight="1">
      <c r="A36" s="68"/>
      <c r="B36" s="26"/>
      <c r="C36" s="319"/>
      <c r="D36" s="347"/>
      <c r="E36" s="27"/>
      <c r="F36" s="351" t="s">
        <v>731</v>
      </c>
      <c r="G36" s="322">
        <v>33173</v>
      </c>
      <c r="H36" s="244"/>
      <c r="I36" s="244"/>
      <c r="J36" s="244"/>
      <c r="K36" s="244"/>
    </row>
    <row r="37" spans="3:11" ht="15.75" customHeight="1">
      <c r="C37" s="352"/>
      <c r="D37" s="347"/>
      <c r="E37" s="353"/>
      <c r="F37" s="353"/>
      <c r="G37" s="283"/>
      <c r="H37" s="244"/>
      <c r="I37" s="244"/>
      <c r="K37" s="244"/>
    </row>
    <row r="38" spans="3:11" ht="15.75" customHeight="1">
      <c r="C38" s="352"/>
      <c r="D38" s="347"/>
      <c r="E38" s="354" t="s">
        <v>270</v>
      </c>
      <c r="F38" s="355"/>
      <c r="G38" s="333">
        <f>SUM(G39:G40)</f>
        <v>126180000</v>
      </c>
      <c r="H38" s="244"/>
      <c r="I38" s="244"/>
      <c r="J38" s="244"/>
      <c r="K38" s="244"/>
    </row>
    <row r="39" spans="3:11" ht="15.75" customHeight="1">
      <c r="C39" s="352"/>
      <c r="D39" s="347"/>
      <c r="E39" s="356"/>
      <c r="F39" s="357" t="s">
        <v>266</v>
      </c>
      <c r="G39" s="348">
        <v>61453000</v>
      </c>
      <c r="H39" s="244"/>
      <c r="I39" s="244"/>
      <c r="J39" s="244"/>
      <c r="K39" s="244"/>
    </row>
    <row r="40" spans="3:11" ht="15.75" customHeight="1">
      <c r="C40" s="352"/>
      <c r="D40" s="347"/>
      <c r="E40" s="358"/>
      <c r="F40" s="359" t="s">
        <v>267</v>
      </c>
      <c r="G40" s="349">
        <v>64727000</v>
      </c>
      <c r="H40" s="244"/>
      <c r="I40" s="244"/>
      <c r="J40" s="244"/>
      <c r="K40" s="244"/>
    </row>
    <row r="41" spans="1:11" ht="15.75" customHeight="1">
      <c r="A41" s="247" t="s">
        <v>271</v>
      </c>
      <c r="B41" s="324" t="s">
        <v>747</v>
      </c>
      <c r="D41" s="244"/>
      <c r="E41" s="281"/>
      <c r="F41" s="280"/>
      <c r="G41" s="282"/>
      <c r="H41" s="244"/>
      <c r="I41" s="244"/>
      <c r="J41" s="244"/>
      <c r="K41" s="244"/>
    </row>
    <row r="42" spans="2:11" ht="15.75" customHeight="1">
      <c r="B42" s="324" t="s">
        <v>748</v>
      </c>
      <c r="D42" s="244"/>
      <c r="E42" s="251"/>
      <c r="F42" s="248"/>
      <c r="G42" s="237"/>
      <c r="H42" s="244"/>
      <c r="I42" s="244"/>
      <c r="J42" s="244"/>
      <c r="K42" s="244"/>
    </row>
    <row r="43" spans="2:11" ht="15.75" customHeight="1">
      <c r="B43" s="324"/>
      <c r="D43" s="244"/>
      <c r="E43" s="244"/>
      <c r="H43" s="244"/>
      <c r="I43" s="244"/>
      <c r="J43" s="244"/>
      <c r="K43" s="244"/>
    </row>
    <row r="44" spans="2:11" ht="15.75" customHeight="1">
      <c r="B44" s="334"/>
      <c r="D44" s="244"/>
      <c r="E44" s="244"/>
      <c r="H44" s="244"/>
      <c r="I44" s="244"/>
      <c r="J44" s="244"/>
      <c r="K44" s="244"/>
    </row>
    <row r="45" spans="4:11" ht="15.75" customHeight="1">
      <c r="D45" s="244"/>
      <c r="E45" s="244"/>
      <c r="H45" s="244"/>
      <c r="I45" s="244"/>
      <c r="J45" s="244"/>
      <c r="K45" s="244"/>
    </row>
    <row r="47" ht="15.75" customHeight="1">
      <c r="G47" s="248"/>
    </row>
    <row r="49" ht="15.75" customHeight="1">
      <c r="F49" s="249"/>
    </row>
    <row r="50" spans="6:7" ht="15.75" customHeight="1">
      <c r="F50" s="250"/>
      <c r="G50" s="251"/>
    </row>
    <row r="51" spans="6:7" ht="15.75" customHeight="1">
      <c r="F51" s="251"/>
      <c r="G51" s="251"/>
    </row>
    <row r="52" spans="3:7" ht="15.75" customHeight="1">
      <c r="C52" s="314">
        <f>SUM(C6:C13)</f>
        <v>3752592</v>
      </c>
      <c r="F52" s="251"/>
      <c r="G52" s="251"/>
    </row>
    <row r="53" spans="6:7" ht="15.75" customHeight="1">
      <c r="F53" s="251"/>
      <c r="G53" s="251"/>
    </row>
    <row r="54" spans="6:7" ht="15.75" customHeight="1">
      <c r="F54" s="251"/>
      <c r="G54" s="251"/>
    </row>
  </sheetData>
  <sheetProtection/>
  <mergeCells count="19">
    <mergeCell ref="I3:J3"/>
    <mergeCell ref="I12:J12"/>
    <mergeCell ref="E3:F3"/>
    <mergeCell ref="A21:B21"/>
    <mergeCell ref="A3:B3"/>
    <mergeCell ref="E19:F19"/>
    <mergeCell ref="E7:F7"/>
    <mergeCell ref="A9:B9"/>
    <mergeCell ref="E12:F12"/>
    <mergeCell ref="A11:B11"/>
    <mergeCell ref="A33:B33"/>
    <mergeCell ref="A13:B13"/>
    <mergeCell ref="A14:B14"/>
    <mergeCell ref="A6:B6"/>
    <mergeCell ref="A7:B7"/>
    <mergeCell ref="A8:B8"/>
    <mergeCell ref="A12:B12"/>
    <mergeCell ref="A10:B10"/>
    <mergeCell ref="A24:B2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75"/>
  <sheetViews>
    <sheetView showGridLines="0" view="pageBreakPreview" zoomScaleSheetLayoutView="100" zoomScalePageLayoutView="0" workbookViewId="0" topLeftCell="A1">
      <pane xSplit="1" ySplit="4" topLeftCell="B32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13.375" defaultRowHeight="16.5" customHeight="1"/>
  <cols>
    <col min="1" max="1" width="10.125" style="35" customWidth="1"/>
    <col min="2" max="2" width="9.375" style="35" bestFit="1" customWidth="1"/>
    <col min="3" max="18" width="8.375" style="35" customWidth="1"/>
    <col min="19" max="26" width="7.75390625" style="35" customWidth="1"/>
    <col min="27" max="27" width="10.875" style="35" customWidth="1"/>
    <col min="28" max="16384" width="13.375" style="35" customWidth="1"/>
  </cols>
  <sheetData>
    <row r="1" ht="14.25">
      <c r="A1" s="70" t="s">
        <v>702</v>
      </c>
    </row>
    <row r="2" spans="1:4" ht="10.5" customHeight="1">
      <c r="A2" s="71"/>
      <c r="B2" s="72"/>
      <c r="C2" s="72"/>
      <c r="D2" s="72"/>
    </row>
    <row r="3" spans="1:27" ht="27">
      <c r="A3" s="510"/>
      <c r="B3" s="512" t="s">
        <v>1</v>
      </c>
      <c r="C3" s="513"/>
      <c r="D3" s="514"/>
      <c r="E3" s="508" t="s">
        <v>2</v>
      </c>
      <c r="F3" s="504"/>
      <c r="G3" s="505"/>
      <c r="H3" s="503" t="s">
        <v>4</v>
      </c>
      <c r="I3" s="504"/>
      <c r="J3" s="509"/>
      <c r="K3" s="508" t="s">
        <v>61</v>
      </c>
      <c r="L3" s="504"/>
      <c r="M3" s="509"/>
      <c r="N3" s="503" t="s">
        <v>62</v>
      </c>
      <c r="O3" s="504"/>
      <c r="P3" s="505"/>
      <c r="Q3" s="506" t="s">
        <v>6</v>
      </c>
      <c r="R3" s="496" t="s">
        <v>7</v>
      </c>
      <c r="S3" s="73" t="s">
        <v>54</v>
      </c>
      <c r="T3" s="74" t="s">
        <v>55</v>
      </c>
      <c r="U3" s="75" t="s">
        <v>703</v>
      </c>
      <c r="V3" s="76" t="s">
        <v>704</v>
      </c>
      <c r="W3" s="74" t="s">
        <v>63</v>
      </c>
      <c r="X3" s="74" t="s">
        <v>56</v>
      </c>
      <c r="Y3" s="77" t="s">
        <v>57</v>
      </c>
      <c r="Z3" s="498" t="s">
        <v>705</v>
      </c>
      <c r="AA3" s="78"/>
    </row>
    <row r="4" spans="1:27" ht="18" customHeight="1">
      <c r="A4" s="511"/>
      <c r="B4" s="36" t="s">
        <v>64</v>
      </c>
      <c r="C4" s="79" t="s">
        <v>11</v>
      </c>
      <c r="D4" s="80" t="s">
        <v>12</v>
      </c>
      <c r="E4" s="36" t="s">
        <v>64</v>
      </c>
      <c r="F4" s="79" t="s">
        <v>11</v>
      </c>
      <c r="G4" s="80" t="s">
        <v>12</v>
      </c>
      <c r="H4" s="36" t="s">
        <v>64</v>
      </c>
      <c r="I4" s="79" t="s">
        <v>11</v>
      </c>
      <c r="J4" s="80" t="s">
        <v>12</v>
      </c>
      <c r="K4" s="36" t="s">
        <v>64</v>
      </c>
      <c r="L4" s="79" t="s">
        <v>11</v>
      </c>
      <c r="M4" s="80" t="s">
        <v>12</v>
      </c>
      <c r="N4" s="81" t="s">
        <v>64</v>
      </c>
      <c r="O4" s="82" t="s">
        <v>65</v>
      </c>
      <c r="P4" s="83" t="s">
        <v>66</v>
      </c>
      <c r="Q4" s="507"/>
      <c r="R4" s="497"/>
      <c r="S4" s="500" t="s">
        <v>58</v>
      </c>
      <c r="T4" s="501"/>
      <c r="U4" s="501"/>
      <c r="V4" s="84" t="s">
        <v>59</v>
      </c>
      <c r="W4" s="84" t="s">
        <v>67</v>
      </c>
      <c r="X4" s="500" t="s">
        <v>58</v>
      </c>
      <c r="Y4" s="502"/>
      <c r="Z4" s="499"/>
      <c r="AA4" s="85"/>
    </row>
    <row r="5" spans="1:27" ht="16.5" customHeight="1">
      <c r="A5" s="86" t="s">
        <v>68</v>
      </c>
      <c r="B5" s="87">
        <v>64655</v>
      </c>
      <c r="C5" s="88" t="s">
        <v>69</v>
      </c>
      <c r="D5" s="89" t="s">
        <v>69</v>
      </c>
      <c r="E5" s="87">
        <v>31069</v>
      </c>
      <c r="F5" s="88" t="s">
        <v>69</v>
      </c>
      <c r="G5" s="89" t="s">
        <v>69</v>
      </c>
      <c r="H5" s="90">
        <f aca="true" t="shared" si="0" ref="H5:H36">B5-E5</f>
        <v>33586</v>
      </c>
      <c r="I5" s="88" t="s">
        <v>69</v>
      </c>
      <c r="J5" s="89" t="s">
        <v>69</v>
      </c>
      <c r="K5" s="87">
        <v>7834</v>
      </c>
      <c r="L5" s="88" t="s">
        <v>69</v>
      </c>
      <c r="M5" s="89" t="s">
        <v>69</v>
      </c>
      <c r="N5" s="87">
        <v>3874</v>
      </c>
      <c r="O5" s="88" t="s">
        <v>69</v>
      </c>
      <c r="P5" s="89" t="s">
        <v>69</v>
      </c>
      <c r="Q5" s="91">
        <v>14948</v>
      </c>
      <c r="R5" s="92">
        <v>1565</v>
      </c>
      <c r="S5" s="93">
        <v>38.11530979190002</v>
      </c>
      <c r="T5" s="82">
        <v>18.3</v>
      </c>
      <c r="U5" s="94">
        <v>19.8</v>
      </c>
      <c r="V5" s="82">
        <v>121.2</v>
      </c>
      <c r="W5" s="95">
        <v>56.5</v>
      </c>
      <c r="X5" s="82">
        <v>8.8</v>
      </c>
      <c r="Y5" s="95">
        <v>0.92</v>
      </c>
      <c r="Z5" s="96">
        <v>5.81</v>
      </c>
      <c r="AA5" s="97" t="str">
        <f aca="true" t="shared" si="1" ref="AA5:AA36">A5</f>
        <v>昭和元年</v>
      </c>
    </row>
    <row r="6" spans="1:27" ht="16.5" customHeight="1">
      <c r="A6" s="98" t="s">
        <v>70</v>
      </c>
      <c r="B6" s="99">
        <v>62301</v>
      </c>
      <c r="C6" s="100" t="s">
        <v>69</v>
      </c>
      <c r="D6" s="101" t="s">
        <v>69</v>
      </c>
      <c r="E6" s="99">
        <v>32056</v>
      </c>
      <c r="F6" s="100" t="s">
        <v>69</v>
      </c>
      <c r="G6" s="101" t="s">
        <v>69</v>
      </c>
      <c r="H6" s="102">
        <f t="shared" si="0"/>
        <v>30245</v>
      </c>
      <c r="I6" s="100" t="s">
        <v>69</v>
      </c>
      <c r="J6" s="101" t="s">
        <v>69</v>
      </c>
      <c r="K6" s="99">
        <v>7660</v>
      </c>
      <c r="L6" s="100" t="s">
        <v>69</v>
      </c>
      <c r="M6" s="101" t="s">
        <v>69</v>
      </c>
      <c r="N6" s="99">
        <v>3627</v>
      </c>
      <c r="O6" s="100" t="s">
        <v>69</v>
      </c>
      <c r="P6" s="101" t="s">
        <v>69</v>
      </c>
      <c r="Q6" s="103">
        <v>14959</v>
      </c>
      <c r="R6" s="104">
        <v>1529</v>
      </c>
      <c r="S6" s="105">
        <v>34.5</v>
      </c>
      <c r="T6" s="106">
        <v>17.8</v>
      </c>
      <c r="U6" s="107">
        <v>16.8</v>
      </c>
      <c r="V6" s="108">
        <v>123</v>
      </c>
      <c r="W6" s="107">
        <v>55</v>
      </c>
      <c r="X6" s="106">
        <v>8.3</v>
      </c>
      <c r="Y6" s="109">
        <v>0.85</v>
      </c>
      <c r="Z6" s="110">
        <v>5.26</v>
      </c>
      <c r="AA6" s="157" t="str">
        <f t="shared" si="1"/>
        <v>  　　 5年</v>
      </c>
    </row>
    <row r="7" spans="1:27" ht="16.5" customHeight="1">
      <c r="A7" s="98" t="s">
        <v>71</v>
      </c>
      <c r="B7" s="99">
        <v>65427</v>
      </c>
      <c r="C7" s="100" t="s">
        <v>69</v>
      </c>
      <c r="D7" s="101" t="s">
        <v>69</v>
      </c>
      <c r="E7" s="99">
        <v>31984</v>
      </c>
      <c r="F7" s="100" t="s">
        <v>69</v>
      </c>
      <c r="G7" s="101" t="s">
        <v>69</v>
      </c>
      <c r="H7" s="102">
        <f t="shared" si="0"/>
        <v>33443</v>
      </c>
      <c r="I7" s="100" t="s">
        <v>69</v>
      </c>
      <c r="J7" s="101" t="s">
        <v>69</v>
      </c>
      <c r="K7" s="99">
        <v>7299</v>
      </c>
      <c r="L7" s="100" t="s">
        <v>69</v>
      </c>
      <c r="M7" s="101" t="s">
        <v>69</v>
      </c>
      <c r="N7" s="99">
        <v>3615</v>
      </c>
      <c r="O7" s="100" t="s">
        <v>69</v>
      </c>
      <c r="P7" s="101" t="s">
        <v>69</v>
      </c>
      <c r="Q7" s="103">
        <v>16337</v>
      </c>
      <c r="R7" s="104">
        <v>1417</v>
      </c>
      <c r="S7" s="105">
        <v>33.72821329704149</v>
      </c>
      <c r="T7" s="106">
        <v>16.5</v>
      </c>
      <c r="U7" s="107">
        <v>17.238659793814435</v>
      </c>
      <c r="V7" s="106">
        <v>111.6</v>
      </c>
      <c r="W7" s="109">
        <v>52.4</v>
      </c>
      <c r="X7" s="106">
        <v>8.4</v>
      </c>
      <c r="Y7" s="109">
        <v>0.73</v>
      </c>
      <c r="Z7" s="110" t="s">
        <v>69</v>
      </c>
      <c r="AA7" s="157" t="str">
        <f t="shared" si="1"/>
        <v>　    10年</v>
      </c>
    </row>
    <row r="8" spans="1:27" ht="16.5" customHeight="1">
      <c r="A8" s="98" t="s">
        <v>72</v>
      </c>
      <c r="B8" s="99">
        <v>63516</v>
      </c>
      <c r="C8" s="100" t="s">
        <v>69</v>
      </c>
      <c r="D8" s="101" t="s">
        <v>69</v>
      </c>
      <c r="E8" s="99">
        <v>30839</v>
      </c>
      <c r="F8" s="100" t="s">
        <v>69</v>
      </c>
      <c r="G8" s="101" t="s">
        <v>69</v>
      </c>
      <c r="H8" s="102">
        <f t="shared" si="0"/>
        <v>32677</v>
      </c>
      <c r="I8" s="100" t="s">
        <v>69</v>
      </c>
      <c r="J8" s="101" t="s">
        <v>69</v>
      </c>
      <c r="K8" s="99">
        <v>5265</v>
      </c>
      <c r="L8" s="100" t="s">
        <v>69</v>
      </c>
      <c r="M8" s="101" t="s">
        <v>69</v>
      </c>
      <c r="N8" s="99">
        <v>3188</v>
      </c>
      <c r="O8" s="100" t="s">
        <v>69</v>
      </c>
      <c r="P8" s="101" t="s">
        <v>69</v>
      </c>
      <c r="Q8" s="103">
        <v>19309</v>
      </c>
      <c r="R8" s="104">
        <v>1363</v>
      </c>
      <c r="S8" s="105">
        <v>31.476911183134607</v>
      </c>
      <c r="T8" s="106">
        <v>15.3</v>
      </c>
      <c r="U8" s="107">
        <v>16.2</v>
      </c>
      <c r="V8" s="106">
        <v>82.9</v>
      </c>
      <c r="W8" s="109">
        <v>47.8</v>
      </c>
      <c r="X8" s="106">
        <v>9.6</v>
      </c>
      <c r="Y8" s="109">
        <v>0.68</v>
      </c>
      <c r="Z8" s="110" t="s">
        <v>69</v>
      </c>
      <c r="AA8" s="157" t="str">
        <f t="shared" si="1"/>
        <v>  　  15年</v>
      </c>
    </row>
    <row r="9" spans="1:27" ht="16.5" customHeight="1">
      <c r="A9" s="98" t="s">
        <v>706</v>
      </c>
      <c r="B9" s="99">
        <f aca="true" t="shared" si="2" ref="B9:B40">SUM(C9:D9)</f>
        <v>81560</v>
      </c>
      <c r="C9" s="112">
        <v>41917</v>
      </c>
      <c r="D9" s="113">
        <v>39643</v>
      </c>
      <c r="E9" s="99">
        <f aca="true" t="shared" si="3" ref="E9:E40">SUM(F9:G9)</f>
        <v>30574</v>
      </c>
      <c r="F9" s="112">
        <v>16181</v>
      </c>
      <c r="G9" s="113">
        <v>14393</v>
      </c>
      <c r="H9" s="102">
        <f t="shared" si="0"/>
        <v>50986</v>
      </c>
      <c r="I9" s="114">
        <f aca="true" t="shared" si="4" ref="I9:I40">C9-F9</f>
        <v>25736</v>
      </c>
      <c r="J9" s="115">
        <f aca="true" t="shared" si="5" ref="J9:J40">D9-G9</f>
        <v>25250</v>
      </c>
      <c r="K9" s="99">
        <f aca="true" t="shared" si="6" ref="K9:K40">SUM(L9:M9)</f>
        <v>5365</v>
      </c>
      <c r="L9" s="112">
        <v>2865</v>
      </c>
      <c r="M9" s="113">
        <v>2500</v>
      </c>
      <c r="N9" s="99">
        <v>3841</v>
      </c>
      <c r="O9" s="100" t="s">
        <v>69</v>
      </c>
      <c r="P9" s="101" t="s">
        <v>69</v>
      </c>
      <c r="Q9" s="116">
        <v>29168</v>
      </c>
      <c r="R9" s="117">
        <v>2354</v>
      </c>
      <c r="S9" s="105">
        <v>34.7</v>
      </c>
      <c r="T9" s="108">
        <v>13</v>
      </c>
      <c r="U9" s="107">
        <v>21.7</v>
      </c>
      <c r="V9" s="108">
        <v>65.8</v>
      </c>
      <c r="W9" s="107">
        <v>45</v>
      </c>
      <c r="X9" s="118">
        <v>12.4</v>
      </c>
      <c r="Y9" s="119">
        <v>1</v>
      </c>
      <c r="Z9" s="110" t="s">
        <v>69</v>
      </c>
      <c r="AA9" s="157" t="str">
        <f t="shared" si="1"/>
        <v>  　　22年</v>
      </c>
    </row>
    <row r="10" spans="1:27" ht="16.5" customHeight="1">
      <c r="A10" s="98" t="s">
        <v>73</v>
      </c>
      <c r="B10" s="99">
        <f t="shared" si="2"/>
        <v>83060</v>
      </c>
      <c r="C10" s="112">
        <v>42615</v>
      </c>
      <c r="D10" s="113">
        <v>40445</v>
      </c>
      <c r="E10" s="99">
        <f t="shared" si="3"/>
        <v>24762</v>
      </c>
      <c r="F10" s="112">
        <v>13205</v>
      </c>
      <c r="G10" s="113">
        <v>11557</v>
      </c>
      <c r="H10" s="102">
        <f t="shared" si="0"/>
        <v>58298</v>
      </c>
      <c r="I10" s="114">
        <f t="shared" si="4"/>
        <v>29410</v>
      </c>
      <c r="J10" s="115">
        <f t="shared" si="5"/>
        <v>28888</v>
      </c>
      <c r="K10" s="99">
        <f t="shared" si="6"/>
        <v>4437</v>
      </c>
      <c r="L10" s="112">
        <v>2511</v>
      </c>
      <c r="M10" s="113">
        <v>1926</v>
      </c>
      <c r="N10" s="99">
        <v>4512</v>
      </c>
      <c r="O10" s="100" t="s">
        <v>69</v>
      </c>
      <c r="P10" s="101" t="s">
        <v>69</v>
      </c>
      <c r="Q10" s="116">
        <v>27527</v>
      </c>
      <c r="R10" s="117">
        <v>2264</v>
      </c>
      <c r="S10" s="105">
        <v>34.5076859160781</v>
      </c>
      <c r="T10" s="108">
        <v>10.3</v>
      </c>
      <c r="U10" s="107">
        <v>24.2</v>
      </c>
      <c r="V10" s="108">
        <v>53.41921502528293</v>
      </c>
      <c r="W10" s="107">
        <v>51.52331795551089</v>
      </c>
      <c r="X10" s="118">
        <v>11.4</v>
      </c>
      <c r="Y10" s="119">
        <v>0.94</v>
      </c>
      <c r="Z10" s="110" t="s">
        <v>69</v>
      </c>
      <c r="AA10" s="157" t="str">
        <f t="shared" si="1"/>
        <v>  　　23年</v>
      </c>
    </row>
    <row r="11" spans="1:27" ht="16.5" customHeight="1">
      <c r="A11" s="98" t="s">
        <v>74</v>
      </c>
      <c r="B11" s="99">
        <f t="shared" si="2"/>
        <v>81037</v>
      </c>
      <c r="C11" s="112">
        <v>41505</v>
      </c>
      <c r="D11" s="113">
        <v>39532</v>
      </c>
      <c r="E11" s="99">
        <f t="shared" si="3"/>
        <v>25310</v>
      </c>
      <c r="F11" s="112">
        <v>13346</v>
      </c>
      <c r="G11" s="113">
        <v>11964</v>
      </c>
      <c r="H11" s="102">
        <f t="shared" si="0"/>
        <v>55727</v>
      </c>
      <c r="I11" s="114">
        <f t="shared" si="4"/>
        <v>28159</v>
      </c>
      <c r="J11" s="115">
        <f t="shared" si="5"/>
        <v>27568</v>
      </c>
      <c r="K11" s="99">
        <f t="shared" si="6"/>
        <v>4536</v>
      </c>
      <c r="L11" s="112">
        <v>2539</v>
      </c>
      <c r="M11" s="113">
        <v>1997</v>
      </c>
      <c r="N11" s="99">
        <v>5550</v>
      </c>
      <c r="O11" s="100" t="s">
        <v>69</v>
      </c>
      <c r="P11" s="101" t="s">
        <v>69</v>
      </c>
      <c r="Q11" s="116">
        <v>23628</v>
      </c>
      <c r="R11" s="117">
        <v>2320</v>
      </c>
      <c r="S11" s="105">
        <v>32.853725776372336</v>
      </c>
      <c r="T11" s="108">
        <v>10.3</v>
      </c>
      <c r="U11" s="107">
        <v>22.6</v>
      </c>
      <c r="V11" s="108">
        <v>55.9744314325555</v>
      </c>
      <c r="W11" s="107">
        <v>64.09738182406134</v>
      </c>
      <c r="X11" s="118">
        <v>9.6</v>
      </c>
      <c r="Y11" s="119">
        <v>0.94</v>
      </c>
      <c r="Z11" s="110" t="s">
        <v>69</v>
      </c>
      <c r="AA11" s="157" t="str">
        <f t="shared" si="1"/>
        <v>  　  24年</v>
      </c>
    </row>
    <row r="12" spans="1:27" ht="16.5" customHeight="1">
      <c r="A12" s="120" t="s">
        <v>75</v>
      </c>
      <c r="B12" s="121">
        <f t="shared" si="2"/>
        <v>70307</v>
      </c>
      <c r="C12" s="122">
        <v>36220</v>
      </c>
      <c r="D12" s="123">
        <v>34087</v>
      </c>
      <c r="E12" s="121">
        <f t="shared" si="3"/>
        <v>24530</v>
      </c>
      <c r="F12" s="122">
        <v>12933</v>
      </c>
      <c r="G12" s="123">
        <v>11597</v>
      </c>
      <c r="H12" s="124">
        <f t="shared" si="0"/>
        <v>45777</v>
      </c>
      <c r="I12" s="125">
        <f t="shared" si="4"/>
        <v>23287</v>
      </c>
      <c r="J12" s="126">
        <f t="shared" si="5"/>
        <v>22490</v>
      </c>
      <c r="K12" s="121">
        <f t="shared" si="6"/>
        <v>4043</v>
      </c>
      <c r="L12" s="122">
        <v>2194</v>
      </c>
      <c r="M12" s="123">
        <v>1849</v>
      </c>
      <c r="N12" s="121">
        <v>6280</v>
      </c>
      <c r="O12" s="127" t="s">
        <v>69</v>
      </c>
      <c r="P12" s="128" t="s">
        <v>69</v>
      </c>
      <c r="Q12" s="129">
        <v>19919</v>
      </c>
      <c r="R12" s="130">
        <v>2269</v>
      </c>
      <c r="S12" s="131">
        <v>28.44741918985932</v>
      </c>
      <c r="T12" s="132">
        <v>9.925259116834017</v>
      </c>
      <c r="U12" s="133">
        <v>18.522160073025308</v>
      </c>
      <c r="V12" s="132">
        <v>57.50494260884407</v>
      </c>
      <c r="W12" s="133">
        <v>81.99825035580452</v>
      </c>
      <c r="X12" s="134">
        <v>8.05956935785637</v>
      </c>
      <c r="Y12" s="135">
        <v>0.918076352877961</v>
      </c>
      <c r="Z12" s="136">
        <v>3.74</v>
      </c>
      <c r="AA12" s="170" t="str">
        <f t="shared" si="1"/>
        <v>  　  25年</v>
      </c>
    </row>
    <row r="13" spans="1:27" ht="16.5" customHeight="1">
      <c r="A13" s="98" t="s">
        <v>76</v>
      </c>
      <c r="B13" s="99">
        <f t="shared" si="2"/>
        <v>66287</v>
      </c>
      <c r="C13" s="112">
        <v>34021</v>
      </c>
      <c r="D13" s="113">
        <v>32266</v>
      </c>
      <c r="E13" s="99">
        <f t="shared" si="3"/>
        <v>22569</v>
      </c>
      <c r="F13" s="112">
        <v>11852</v>
      </c>
      <c r="G13" s="113">
        <v>10717</v>
      </c>
      <c r="H13" s="102">
        <f t="shared" si="0"/>
        <v>43718</v>
      </c>
      <c r="I13" s="114">
        <f t="shared" si="4"/>
        <v>22169</v>
      </c>
      <c r="J13" s="115">
        <f t="shared" si="5"/>
        <v>21549</v>
      </c>
      <c r="K13" s="99">
        <f t="shared" si="6"/>
        <v>3306</v>
      </c>
      <c r="L13" s="112">
        <v>1863</v>
      </c>
      <c r="M13" s="113">
        <v>1443</v>
      </c>
      <c r="N13" s="99">
        <f aca="true" t="shared" si="7" ref="N13:N44">SUM(O13:P13)</f>
        <v>6370</v>
      </c>
      <c r="O13" s="112">
        <v>2989</v>
      </c>
      <c r="P13" s="113">
        <v>3381</v>
      </c>
      <c r="Q13" s="137">
        <v>19173</v>
      </c>
      <c r="R13" s="117">
        <v>2234</v>
      </c>
      <c r="S13" s="105">
        <v>26.451316839584997</v>
      </c>
      <c r="T13" s="108">
        <v>9.005985634477256</v>
      </c>
      <c r="U13" s="107">
        <v>17.5</v>
      </c>
      <c r="V13" s="108">
        <v>49.87403261574668</v>
      </c>
      <c r="W13" s="107">
        <v>87.67221327607801</v>
      </c>
      <c r="X13" s="118">
        <v>7.650837988826815</v>
      </c>
      <c r="Y13" s="119">
        <v>0.89146049481245</v>
      </c>
      <c r="Z13" s="110" t="s">
        <v>69</v>
      </c>
      <c r="AA13" s="157" t="str">
        <f t="shared" si="1"/>
        <v>  　  26年</v>
      </c>
    </row>
    <row r="14" spans="1:27" ht="16.5" customHeight="1">
      <c r="A14" s="98" t="s">
        <v>77</v>
      </c>
      <c r="B14" s="99">
        <f t="shared" si="2"/>
        <v>61144</v>
      </c>
      <c r="C14" s="112">
        <v>31261</v>
      </c>
      <c r="D14" s="113">
        <v>29883</v>
      </c>
      <c r="E14" s="99">
        <f t="shared" si="3"/>
        <v>20639</v>
      </c>
      <c r="F14" s="112">
        <v>10895</v>
      </c>
      <c r="G14" s="113">
        <v>9744</v>
      </c>
      <c r="H14" s="102">
        <f t="shared" si="0"/>
        <v>40505</v>
      </c>
      <c r="I14" s="114">
        <f t="shared" si="4"/>
        <v>20366</v>
      </c>
      <c r="J14" s="115">
        <f t="shared" si="5"/>
        <v>20139</v>
      </c>
      <c r="K14" s="99">
        <f t="shared" si="6"/>
        <v>2748</v>
      </c>
      <c r="L14" s="112">
        <v>1513</v>
      </c>
      <c r="M14" s="113">
        <v>1235</v>
      </c>
      <c r="N14" s="99">
        <f t="shared" si="7"/>
        <v>6004</v>
      </c>
      <c r="O14" s="112">
        <v>2747</v>
      </c>
      <c r="P14" s="113">
        <v>3257</v>
      </c>
      <c r="Q14" s="137">
        <v>19999</v>
      </c>
      <c r="R14" s="117">
        <v>2117</v>
      </c>
      <c r="S14" s="105">
        <v>24.06296733569461</v>
      </c>
      <c r="T14" s="108">
        <v>8.122392758756396</v>
      </c>
      <c r="U14" s="107">
        <v>16.5</v>
      </c>
      <c r="V14" s="108">
        <v>44.94308517597802</v>
      </c>
      <c r="W14" s="107">
        <v>89.41442783105975</v>
      </c>
      <c r="X14" s="118">
        <v>7.870523415977962</v>
      </c>
      <c r="Y14" s="119">
        <v>0.8331365604092877</v>
      </c>
      <c r="Z14" s="110" t="s">
        <v>69</v>
      </c>
      <c r="AA14" s="157" t="str">
        <f t="shared" si="1"/>
        <v>  　  27年</v>
      </c>
    </row>
    <row r="15" spans="1:27" ht="16.5" customHeight="1">
      <c r="A15" s="98" t="s">
        <v>78</v>
      </c>
      <c r="B15" s="99">
        <f t="shared" si="2"/>
        <v>57495</v>
      </c>
      <c r="C15" s="112">
        <v>29231</v>
      </c>
      <c r="D15" s="113">
        <v>28264</v>
      </c>
      <c r="E15" s="99">
        <f t="shared" si="3"/>
        <v>21856</v>
      </c>
      <c r="F15" s="112">
        <v>11612</v>
      </c>
      <c r="G15" s="113">
        <v>10244</v>
      </c>
      <c r="H15" s="102">
        <f t="shared" si="0"/>
        <v>35639</v>
      </c>
      <c r="I15" s="114">
        <f t="shared" si="4"/>
        <v>17619</v>
      </c>
      <c r="J15" s="115">
        <f t="shared" si="5"/>
        <v>18020</v>
      </c>
      <c r="K15" s="99">
        <f t="shared" si="6"/>
        <v>2522</v>
      </c>
      <c r="L15" s="112">
        <v>1419</v>
      </c>
      <c r="M15" s="113">
        <v>1103</v>
      </c>
      <c r="N15" s="99">
        <f t="shared" si="7"/>
        <v>5653</v>
      </c>
      <c r="O15" s="112">
        <v>2422</v>
      </c>
      <c r="P15" s="113">
        <v>3231</v>
      </c>
      <c r="Q15" s="137">
        <v>20172</v>
      </c>
      <c r="R15" s="117">
        <v>2047</v>
      </c>
      <c r="S15" s="105">
        <v>22.328155339805825</v>
      </c>
      <c r="T15" s="108">
        <v>8.487766990291263</v>
      </c>
      <c r="U15" s="107">
        <v>13.840388349514564</v>
      </c>
      <c r="V15" s="108">
        <v>43.864683885555266</v>
      </c>
      <c r="W15" s="107">
        <v>89.51985811110407</v>
      </c>
      <c r="X15" s="118">
        <v>7.83378640776699</v>
      </c>
      <c r="Y15" s="119">
        <v>0.7949514563106795</v>
      </c>
      <c r="Z15" s="110" t="s">
        <v>69</v>
      </c>
      <c r="AA15" s="157" t="str">
        <f t="shared" si="1"/>
        <v>  　  28年</v>
      </c>
    </row>
    <row r="16" spans="1:27" ht="16.5" customHeight="1">
      <c r="A16" s="138" t="s">
        <v>79</v>
      </c>
      <c r="B16" s="139">
        <f t="shared" si="2"/>
        <v>53361</v>
      </c>
      <c r="C16" s="140">
        <v>27407</v>
      </c>
      <c r="D16" s="141">
        <v>25954</v>
      </c>
      <c r="E16" s="139">
        <f t="shared" si="3"/>
        <v>20044</v>
      </c>
      <c r="F16" s="140">
        <v>10801</v>
      </c>
      <c r="G16" s="141">
        <v>9243</v>
      </c>
      <c r="H16" s="142">
        <f t="shared" si="0"/>
        <v>33317</v>
      </c>
      <c r="I16" s="143">
        <f t="shared" si="4"/>
        <v>16606</v>
      </c>
      <c r="J16" s="144">
        <f t="shared" si="5"/>
        <v>16711</v>
      </c>
      <c r="K16" s="139">
        <f t="shared" si="6"/>
        <v>2166</v>
      </c>
      <c r="L16" s="140">
        <v>1219</v>
      </c>
      <c r="M16" s="141">
        <v>947</v>
      </c>
      <c r="N16" s="139">
        <f t="shared" si="7"/>
        <v>5465</v>
      </c>
      <c r="O16" s="140">
        <v>2333</v>
      </c>
      <c r="P16" s="141">
        <v>3132</v>
      </c>
      <c r="Q16" s="145">
        <v>20462</v>
      </c>
      <c r="R16" s="146">
        <v>2105</v>
      </c>
      <c r="S16" s="147">
        <v>20.397935779816514</v>
      </c>
      <c r="T16" s="148">
        <v>7.6620795107033635</v>
      </c>
      <c r="U16" s="149">
        <v>12.73585626911315</v>
      </c>
      <c r="V16" s="148">
        <v>40.59144318884579</v>
      </c>
      <c r="W16" s="149">
        <v>92.90109815387754</v>
      </c>
      <c r="X16" s="150">
        <v>7.821865443425076</v>
      </c>
      <c r="Y16" s="151">
        <v>0.8046636085626911</v>
      </c>
      <c r="Z16" s="152" t="s">
        <v>69</v>
      </c>
      <c r="AA16" s="171" t="str">
        <f t="shared" si="1"/>
        <v>  　  29年</v>
      </c>
    </row>
    <row r="17" spans="1:27" ht="16.5" customHeight="1">
      <c r="A17" s="98" t="s">
        <v>80</v>
      </c>
      <c r="B17" s="99">
        <f t="shared" si="2"/>
        <v>54455</v>
      </c>
      <c r="C17" s="112">
        <v>27903</v>
      </c>
      <c r="D17" s="113">
        <v>26552</v>
      </c>
      <c r="E17" s="99">
        <f t="shared" si="3"/>
        <v>19741</v>
      </c>
      <c r="F17" s="112">
        <v>10536</v>
      </c>
      <c r="G17" s="113">
        <v>9205</v>
      </c>
      <c r="H17" s="102">
        <f t="shared" si="0"/>
        <v>34714</v>
      </c>
      <c r="I17" s="114">
        <f t="shared" si="4"/>
        <v>17367</v>
      </c>
      <c r="J17" s="115">
        <f t="shared" si="5"/>
        <v>17347</v>
      </c>
      <c r="K17" s="99">
        <f t="shared" si="6"/>
        <v>2015</v>
      </c>
      <c r="L17" s="112">
        <v>1106</v>
      </c>
      <c r="M17" s="113">
        <v>909</v>
      </c>
      <c r="N17" s="99">
        <f t="shared" si="7"/>
        <v>5584</v>
      </c>
      <c r="O17" s="112">
        <v>2393</v>
      </c>
      <c r="P17" s="113">
        <v>3191</v>
      </c>
      <c r="Q17" s="137">
        <v>21710</v>
      </c>
      <c r="R17" s="117">
        <v>1955</v>
      </c>
      <c r="S17" s="105">
        <v>20.545684010360564</v>
      </c>
      <c r="T17" s="108">
        <v>7.448211331347496</v>
      </c>
      <c r="U17" s="107">
        <v>13.097472679013066</v>
      </c>
      <c r="V17" s="108">
        <v>37.00303002479111</v>
      </c>
      <c r="W17" s="107">
        <v>93.00621262845817</v>
      </c>
      <c r="X17" s="118">
        <v>8.191108252041646</v>
      </c>
      <c r="Y17" s="119">
        <v>0.7376147688964264</v>
      </c>
      <c r="Z17" s="110">
        <v>2.51</v>
      </c>
      <c r="AA17" s="157" t="str">
        <f t="shared" si="1"/>
        <v>  　  30年</v>
      </c>
    </row>
    <row r="18" spans="1:27" ht="16.5" customHeight="1">
      <c r="A18" s="98" t="s">
        <v>81</v>
      </c>
      <c r="B18" s="99">
        <f t="shared" si="2"/>
        <v>51371</v>
      </c>
      <c r="C18" s="112">
        <v>26448</v>
      </c>
      <c r="D18" s="113">
        <v>24923</v>
      </c>
      <c r="E18" s="99">
        <f t="shared" si="3"/>
        <v>20261</v>
      </c>
      <c r="F18" s="112">
        <v>10812</v>
      </c>
      <c r="G18" s="113">
        <v>9449</v>
      </c>
      <c r="H18" s="102">
        <f t="shared" si="0"/>
        <v>31110</v>
      </c>
      <c r="I18" s="114">
        <f t="shared" si="4"/>
        <v>15636</v>
      </c>
      <c r="J18" s="115">
        <f t="shared" si="5"/>
        <v>15474</v>
      </c>
      <c r="K18" s="99">
        <f t="shared" si="6"/>
        <v>1860</v>
      </c>
      <c r="L18" s="112">
        <v>1043</v>
      </c>
      <c r="M18" s="113">
        <v>817</v>
      </c>
      <c r="N18" s="99">
        <f t="shared" si="7"/>
        <v>5303</v>
      </c>
      <c r="O18" s="112">
        <v>2358</v>
      </c>
      <c r="P18" s="113">
        <v>2945</v>
      </c>
      <c r="Q18" s="137">
        <v>21187</v>
      </c>
      <c r="R18" s="117">
        <v>1970</v>
      </c>
      <c r="S18" s="105">
        <v>19.22567365269461</v>
      </c>
      <c r="T18" s="108">
        <v>7.582709580838324</v>
      </c>
      <c r="U18" s="107">
        <v>11.642964071856287</v>
      </c>
      <c r="V18" s="108">
        <v>36.20719861400401</v>
      </c>
      <c r="W18" s="107">
        <v>93.57024385079578</v>
      </c>
      <c r="X18" s="118">
        <v>7.929266467065868</v>
      </c>
      <c r="Y18" s="119">
        <v>0.7372754491017964</v>
      </c>
      <c r="Z18" s="110" t="s">
        <v>69</v>
      </c>
      <c r="AA18" s="157" t="str">
        <f t="shared" si="1"/>
        <v>  　  31年</v>
      </c>
    </row>
    <row r="19" spans="1:27" ht="16.5" customHeight="1">
      <c r="A19" s="98" t="s">
        <v>82</v>
      </c>
      <c r="B19" s="99">
        <f t="shared" si="2"/>
        <v>50179</v>
      </c>
      <c r="C19" s="112">
        <v>25876</v>
      </c>
      <c r="D19" s="113">
        <v>24303</v>
      </c>
      <c r="E19" s="99">
        <f t="shared" si="3"/>
        <v>21102</v>
      </c>
      <c r="F19" s="112">
        <v>11161</v>
      </c>
      <c r="G19" s="113">
        <v>9941</v>
      </c>
      <c r="H19" s="102">
        <f t="shared" si="0"/>
        <v>29077</v>
      </c>
      <c r="I19" s="114">
        <f t="shared" si="4"/>
        <v>14715</v>
      </c>
      <c r="J19" s="115">
        <f t="shared" si="5"/>
        <v>14362</v>
      </c>
      <c r="K19" s="99">
        <f t="shared" si="6"/>
        <v>1805</v>
      </c>
      <c r="L19" s="112">
        <v>1007</v>
      </c>
      <c r="M19" s="113">
        <v>798</v>
      </c>
      <c r="N19" s="99">
        <f t="shared" si="7"/>
        <v>5175</v>
      </c>
      <c r="O19" s="112">
        <v>2454</v>
      </c>
      <c r="P19" s="113">
        <v>2721</v>
      </c>
      <c r="Q19" s="137">
        <v>22842</v>
      </c>
      <c r="R19" s="117">
        <v>1826</v>
      </c>
      <c r="S19" s="105">
        <v>18.64004457652303</v>
      </c>
      <c r="T19" s="108">
        <v>7.838781575037148</v>
      </c>
      <c r="U19" s="107">
        <v>10.801263001485884</v>
      </c>
      <c r="V19" s="108">
        <v>35.97122302158273</v>
      </c>
      <c r="W19" s="107">
        <v>93.48917874047042</v>
      </c>
      <c r="X19" s="118">
        <v>8.485141158989599</v>
      </c>
      <c r="Y19" s="119">
        <v>0.6783060921248142</v>
      </c>
      <c r="Z19" s="110" t="s">
        <v>69</v>
      </c>
      <c r="AA19" s="157" t="str">
        <f t="shared" si="1"/>
        <v>  　  32年</v>
      </c>
    </row>
    <row r="20" spans="1:27" ht="16.5" customHeight="1">
      <c r="A20" s="98" t="s">
        <v>83</v>
      </c>
      <c r="B20" s="99">
        <f t="shared" si="2"/>
        <v>51532</v>
      </c>
      <c r="C20" s="112">
        <v>26445</v>
      </c>
      <c r="D20" s="113">
        <v>25087</v>
      </c>
      <c r="E20" s="99">
        <f t="shared" si="3"/>
        <v>20050</v>
      </c>
      <c r="F20" s="112">
        <v>10805</v>
      </c>
      <c r="G20" s="113">
        <v>9245</v>
      </c>
      <c r="H20" s="102">
        <f t="shared" si="0"/>
        <v>31482</v>
      </c>
      <c r="I20" s="114">
        <f t="shared" si="4"/>
        <v>15640</v>
      </c>
      <c r="J20" s="115">
        <f t="shared" si="5"/>
        <v>15842</v>
      </c>
      <c r="K20" s="99">
        <f t="shared" si="6"/>
        <v>1555</v>
      </c>
      <c r="L20" s="112">
        <v>897</v>
      </c>
      <c r="M20" s="113">
        <v>658</v>
      </c>
      <c r="N20" s="99">
        <f t="shared" si="7"/>
        <v>5254</v>
      </c>
      <c r="O20" s="112">
        <v>2646</v>
      </c>
      <c r="P20" s="113">
        <v>2608</v>
      </c>
      <c r="Q20" s="137">
        <v>23572</v>
      </c>
      <c r="R20" s="117">
        <v>2024</v>
      </c>
      <c r="S20" s="105">
        <v>19.00147492625369</v>
      </c>
      <c r="T20" s="108">
        <v>7.39306784660767</v>
      </c>
      <c r="U20" s="107">
        <v>11.608407079646017</v>
      </c>
      <c r="V20" s="108">
        <v>30.17542497865404</v>
      </c>
      <c r="W20" s="107">
        <v>92.52280491670483</v>
      </c>
      <c r="X20" s="118">
        <v>8.691740412979351</v>
      </c>
      <c r="Y20" s="119">
        <v>0.7463126843657817</v>
      </c>
      <c r="Z20" s="110" t="s">
        <v>69</v>
      </c>
      <c r="AA20" s="157" t="str">
        <f t="shared" si="1"/>
        <v>　    33年</v>
      </c>
    </row>
    <row r="21" spans="1:27" ht="16.5" customHeight="1">
      <c r="A21" s="98" t="s">
        <v>84</v>
      </c>
      <c r="B21" s="99">
        <f t="shared" si="2"/>
        <v>50101</v>
      </c>
      <c r="C21" s="112">
        <v>25653</v>
      </c>
      <c r="D21" s="113">
        <v>24448</v>
      </c>
      <c r="E21" s="99">
        <f t="shared" si="3"/>
        <v>19765</v>
      </c>
      <c r="F21" s="112">
        <v>10657</v>
      </c>
      <c r="G21" s="113">
        <v>9108</v>
      </c>
      <c r="H21" s="102">
        <f t="shared" si="0"/>
        <v>30336</v>
      </c>
      <c r="I21" s="114">
        <f t="shared" si="4"/>
        <v>14996</v>
      </c>
      <c r="J21" s="115">
        <f t="shared" si="5"/>
        <v>15340</v>
      </c>
      <c r="K21" s="99">
        <f t="shared" si="6"/>
        <v>1480</v>
      </c>
      <c r="L21" s="112">
        <v>835</v>
      </c>
      <c r="M21" s="113">
        <v>645</v>
      </c>
      <c r="N21" s="99">
        <f t="shared" si="7"/>
        <v>4998</v>
      </c>
      <c r="O21" s="112">
        <v>2570</v>
      </c>
      <c r="P21" s="113">
        <v>2428</v>
      </c>
      <c r="Q21" s="137">
        <v>24217</v>
      </c>
      <c r="R21" s="117">
        <v>1910</v>
      </c>
      <c r="S21" s="105">
        <v>18.311769005847953</v>
      </c>
      <c r="T21" s="108">
        <v>7.224049707602339</v>
      </c>
      <c r="U21" s="107">
        <v>11.087719298245613</v>
      </c>
      <c r="V21" s="108">
        <v>29.540328536356558</v>
      </c>
      <c r="W21" s="107">
        <v>90.70945026225522</v>
      </c>
      <c r="X21" s="118">
        <v>8.851242690058479</v>
      </c>
      <c r="Y21" s="119">
        <v>0.6980994152046783</v>
      </c>
      <c r="Z21" s="110" t="s">
        <v>69</v>
      </c>
      <c r="AA21" s="157" t="str">
        <f t="shared" si="1"/>
        <v>  　  34年</v>
      </c>
    </row>
    <row r="22" spans="1:27" ht="16.5" customHeight="1">
      <c r="A22" s="120" t="s">
        <v>85</v>
      </c>
      <c r="B22" s="121">
        <f t="shared" si="2"/>
        <v>49533</v>
      </c>
      <c r="C22" s="122">
        <v>25584</v>
      </c>
      <c r="D22" s="123">
        <v>23949</v>
      </c>
      <c r="E22" s="121">
        <f t="shared" si="3"/>
        <v>19935</v>
      </c>
      <c r="F22" s="122">
        <v>10790</v>
      </c>
      <c r="G22" s="123">
        <v>9145</v>
      </c>
      <c r="H22" s="124">
        <f t="shared" si="0"/>
        <v>29598</v>
      </c>
      <c r="I22" s="125">
        <f t="shared" si="4"/>
        <v>14794</v>
      </c>
      <c r="J22" s="126">
        <f t="shared" si="5"/>
        <v>14804</v>
      </c>
      <c r="K22" s="121">
        <f t="shared" si="6"/>
        <v>1319</v>
      </c>
      <c r="L22" s="122">
        <v>732</v>
      </c>
      <c r="M22" s="123">
        <v>587</v>
      </c>
      <c r="N22" s="121">
        <f t="shared" si="7"/>
        <v>4835</v>
      </c>
      <c r="O22" s="122">
        <v>2521</v>
      </c>
      <c r="P22" s="123">
        <v>2314</v>
      </c>
      <c r="Q22" s="153">
        <v>24732</v>
      </c>
      <c r="R22" s="130">
        <v>1818</v>
      </c>
      <c r="S22" s="131">
        <v>17.97101954053139</v>
      </c>
      <c r="T22" s="132">
        <v>7.232597955716256</v>
      </c>
      <c r="U22" s="133">
        <v>10.738421584815136</v>
      </c>
      <c r="V22" s="132">
        <v>26.628712171683524</v>
      </c>
      <c r="W22" s="133">
        <v>88.93098881695114</v>
      </c>
      <c r="X22" s="134">
        <v>8.972992858829919</v>
      </c>
      <c r="Y22" s="135">
        <v>0.6595868113113696</v>
      </c>
      <c r="Z22" s="154">
        <v>2.11</v>
      </c>
      <c r="AA22" s="170" t="str">
        <f t="shared" si="1"/>
        <v>  　  35年</v>
      </c>
    </row>
    <row r="23" spans="1:27" ht="16.5" customHeight="1">
      <c r="A23" s="98" t="s">
        <v>86</v>
      </c>
      <c r="B23" s="99">
        <f t="shared" si="2"/>
        <v>48935</v>
      </c>
      <c r="C23" s="112">
        <v>25164</v>
      </c>
      <c r="D23" s="113">
        <v>23771</v>
      </c>
      <c r="E23" s="99">
        <f t="shared" si="3"/>
        <v>20042</v>
      </c>
      <c r="F23" s="112">
        <v>10968</v>
      </c>
      <c r="G23" s="113">
        <v>9074</v>
      </c>
      <c r="H23" s="102">
        <f t="shared" si="0"/>
        <v>28893</v>
      </c>
      <c r="I23" s="114">
        <f t="shared" si="4"/>
        <v>14196</v>
      </c>
      <c r="J23" s="115">
        <f t="shared" si="5"/>
        <v>14697</v>
      </c>
      <c r="K23" s="99">
        <f t="shared" si="6"/>
        <v>1295</v>
      </c>
      <c r="L23" s="112">
        <v>740</v>
      </c>
      <c r="M23" s="113">
        <v>555</v>
      </c>
      <c r="N23" s="99">
        <f t="shared" si="7"/>
        <v>4941</v>
      </c>
      <c r="O23" s="112">
        <v>2669</v>
      </c>
      <c r="P23" s="113">
        <v>2272</v>
      </c>
      <c r="Q23" s="137">
        <v>25041</v>
      </c>
      <c r="R23" s="117">
        <v>1741</v>
      </c>
      <c r="S23" s="105">
        <v>17.583542939274164</v>
      </c>
      <c r="T23" s="108">
        <v>7.201581027667984</v>
      </c>
      <c r="U23" s="107">
        <v>10.38196191160618</v>
      </c>
      <c r="V23" s="108">
        <v>26.463676305302954</v>
      </c>
      <c r="W23" s="107">
        <v>91.71059469893831</v>
      </c>
      <c r="X23" s="118">
        <v>8.997844053180021</v>
      </c>
      <c r="Y23" s="119">
        <v>0.6255839022637442</v>
      </c>
      <c r="Z23" s="110" t="s">
        <v>69</v>
      </c>
      <c r="AA23" s="157" t="str">
        <f t="shared" si="1"/>
        <v>  　  36年</v>
      </c>
    </row>
    <row r="24" spans="1:27" ht="16.5" customHeight="1">
      <c r="A24" s="98" t="s">
        <v>87</v>
      </c>
      <c r="B24" s="99">
        <f t="shared" si="2"/>
        <v>48405</v>
      </c>
      <c r="C24" s="112">
        <v>25073</v>
      </c>
      <c r="D24" s="113">
        <v>23332</v>
      </c>
      <c r="E24" s="99">
        <f t="shared" si="3"/>
        <v>20536</v>
      </c>
      <c r="F24" s="112">
        <v>11181</v>
      </c>
      <c r="G24" s="113">
        <v>9355</v>
      </c>
      <c r="H24" s="102">
        <f t="shared" si="0"/>
        <v>27869</v>
      </c>
      <c r="I24" s="114">
        <f t="shared" si="4"/>
        <v>13892</v>
      </c>
      <c r="J24" s="115">
        <f t="shared" si="5"/>
        <v>13977</v>
      </c>
      <c r="K24" s="99">
        <f t="shared" si="6"/>
        <v>1211</v>
      </c>
      <c r="L24" s="112">
        <v>675</v>
      </c>
      <c r="M24" s="113">
        <v>536</v>
      </c>
      <c r="N24" s="99">
        <f t="shared" si="7"/>
        <v>4945</v>
      </c>
      <c r="O24" s="112">
        <v>2822</v>
      </c>
      <c r="P24" s="113">
        <v>2123</v>
      </c>
      <c r="Q24" s="137">
        <v>26491</v>
      </c>
      <c r="R24" s="117">
        <v>1779</v>
      </c>
      <c r="S24" s="105">
        <v>17.19538188277087</v>
      </c>
      <c r="T24" s="108">
        <v>7.2952042628774425</v>
      </c>
      <c r="U24" s="107">
        <v>9.900177619893428</v>
      </c>
      <c r="V24" s="108">
        <v>25.01807664497469</v>
      </c>
      <c r="W24" s="107">
        <v>92.68978444236176</v>
      </c>
      <c r="X24" s="118">
        <v>9.410657193605683</v>
      </c>
      <c r="Y24" s="119">
        <v>0.6319715808170515</v>
      </c>
      <c r="Z24" s="110" t="s">
        <v>69</v>
      </c>
      <c r="AA24" s="157" t="str">
        <f t="shared" si="1"/>
        <v>  　  37年</v>
      </c>
    </row>
    <row r="25" spans="1:27" ht="16.5" customHeight="1">
      <c r="A25" s="98" t="s">
        <v>88</v>
      </c>
      <c r="B25" s="99">
        <f t="shared" si="2"/>
        <v>50158</v>
      </c>
      <c r="C25" s="112">
        <v>25857</v>
      </c>
      <c r="D25" s="113">
        <v>24301</v>
      </c>
      <c r="E25" s="99">
        <f t="shared" si="3"/>
        <v>19315</v>
      </c>
      <c r="F25" s="112">
        <v>10553</v>
      </c>
      <c r="G25" s="113">
        <v>8762</v>
      </c>
      <c r="H25" s="102">
        <f t="shared" si="0"/>
        <v>30843</v>
      </c>
      <c r="I25" s="114">
        <f t="shared" si="4"/>
        <v>15304</v>
      </c>
      <c r="J25" s="115">
        <f t="shared" si="5"/>
        <v>15539</v>
      </c>
      <c r="K25" s="99">
        <f t="shared" si="6"/>
        <v>1108</v>
      </c>
      <c r="L25" s="112">
        <v>608</v>
      </c>
      <c r="M25" s="113">
        <v>500</v>
      </c>
      <c r="N25" s="99">
        <f t="shared" si="7"/>
        <v>4817</v>
      </c>
      <c r="O25" s="112">
        <v>2795</v>
      </c>
      <c r="P25" s="113">
        <v>2022</v>
      </c>
      <c r="Q25" s="137">
        <v>27420</v>
      </c>
      <c r="R25" s="117">
        <v>1799</v>
      </c>
      <c r="S25" s="105">
        <v>17.593125219221324</v>
      </c>
      <c r="T25" s="108">
        <v>6.7748158540862855</v>
      </c>
      <c r="U25" s="107">
        <v>10.81830936513504</v>
      </c>
      <c r="V25" s="108">
        <v>22.09019498385103</v>
      </c>
      <c r="W25" s="107">
        <v>87.62164620281946</v>
      </c>
      <c r="X25" s="118">
        <v>9.617678007716592</v>
      </c>
      <c r="Y25" s="119">
        <v>0.6310066643283059</v>
      </c>
      <c r="Z25" s="110" t="s">
        <v>69</v>
      </c>
      <c r="AA25" s="157" t="str">
        <f t="shared" si="1"/>
        <v>  　  38年</v>
      </c>
    </row>
    <row r="26" spans="1:27" ht="16.5" customHeight="1">
      <c r="A26" s="138" t="s">
        <v>89</v>
      </c>
      <c r="B26" s="139">
        <f t="shared" si="2"/>
        <v>51435</v>
      </c>
      <c r="C26" s="140">
        <v>26658</v>
      </c>
      <c r="D26" s="141">
        <v>24777</v>
      </c>
      <c r="E26" s="139">
        <f t="shared" si="3"/>
        <v>19364</v>
      </c>
      <c r="F26" s="140">
        <v>10767</v>
      </c>
      <c r="G26" s="141">
        <v>8597</v>
      </c>
      <c r="H26" s="142">
        <f t="shared" si="0"/>
        <v>32071</v>
      </c>
      <c r="I26" s="143">
        <f t="shared" si="4"/>
        <v>15891</v>
      </c>
      <c r="J26" s="144">
        <f t="shared" si="5"/>
        <v>16180</v>
      </c>
      <c r="K26" s="139">
        <f t="shared" si="6"/>
        <v>894</v>
      </c>
      <c r="L26" s="140">
        <v>514</v>
      </c>
      <c r="M26" s="141">
        <v>380</v>
      </c>
      <c r="N26" s="139">
        <f t="shared" si="7"/>
        <v>4485</v>
      </c>
      <c r="O26" s="140">
        <v>2706</v>
      </c>
      <c r="P26" s="141">
        <v>1779</v>
      </c>
      <c r="Q26" s="145">
        <v>28472</v>
      </c>
      <c r="R26" s="146">
        <v>1913</v>
      </c>
      <c r="S26" s="147">
        <v>17.80373831775701</v>
      </c>
      <c r="T26" s="148">
        <v>6.702665282104534</v>
      </c>
      <c r="U26" s="149">
        <v>11.101073035652476</v>
      </c>
      <c r="V26" s="148">
        <v>17.381160688247302</v>
      </c>
      <c r="W26" s="149">
        <v>80.20386266094421</v>
      </c>
      <c r="X26" s="150">
        <v>9.855313257182416</v>
      </c>
      <c r="Y26" s="151">
        <v>0.6621668397369331</v>
      </c>
      <c r="Z26" s="152" t="s">
        <v>69</v>
      </c>
      <c r="AA26" s="171" t="str">
        <f t="shared" si="1"/>
        <v>  　  39年</v>
      </c>
    </row>
    <row r="27" spans="1:27" ht="16.5" customHeight="1">
      <c r="A27" s="98" t="s">
        <v>90</v>
      </c>
      <c r="B27" s="99">
        <f t="shared" si="2"/>
        <v>55328</v>
      </c>
      <c r="C27" s="112">
        <v>28509</v>
      </c>
      <c r="D27" s="113">
        <v>26819</v>
      </c>
      <c r="E27" s="99">
        <f t="shared" si="3"/>
        <v>19966</v>
      </c>
      <c r="F27" s="112">
        <v>11068</v>
      </c>
      <c r="G27" s="113">
        <v>8898</v>
      </c>
      <c r="H27" s="102">
        <f t="shared" si="0"/>
        <v>35362</v>
      </c>
      <c r="I27" s="114">
        <f t="shared" si="4"/>
        <v>17441</v>
      </c>
      <c r="J27" s="115">
        <f t="shared" si="5"/>
        <v>17921</v>
      </c>
      <c r="K27" s="99">
        <f t="shared" si="6"/>
        <v>866</v>
      </c>
      <c r="L27" s="112">
        <v>497</v>
      </c>
      <c r="M27" s="113">
        <v>369</v>
      </c>
      <c r="N27" s="99">
        <f t="shared" si="7"/>
        <v>4431</v>
      </c>
      <c r="O27" s="112">
        <v>2690</v>
      </c>
      <c r="P27" s="113">
        <v>1741</v>
      </c>
      <c r="Q27" s="137">
        <v>27788</v>
      </c>
      <c r="R27" s="117">
        <v>2064</v>
      </c>
      <c r="S27" s="105">
        <v>18.996601226222918</v>
      </c>
      <c r="T27" s="108">
        <v>6.855229541692576</v>
      </c>
      <c r="U27" s="107">
        <v>12.141371684530343</v>
      </c>
      <c r="V27" s="108">
        <v>15.652111046847889</v>
      </c>
      <c r="W27" s="107">
        <v>74.14782710554059</v>
      </c>
      <c r="X27" s="118">
        <v>9.540875413430495</v>
      </c>
      <c r="Y27" s="119">
        <v>0.7086644182136369</v>
      </c>
      <c r="Z27" s="155">
        <v>2.21</v>
      </c>
      <c r="AA27" s="157" t="str">
        <f t="shared" si="1"/>
        <v>  　  40年</v>
      </c>
    </row>
    <row r="28" spans="1:27" ht="16.5" customHeight="1">
      <c r="A28" s="98" t="s">
        <v>91</v>
      </c>
      <c r="B28" s="99">
        <f t="shared" si="2"/>
        <v>38846</v>
      </c>
      <c r="C28" s="112">
        <v>20184</v>
      </c>
      <c r="D28" s="113">
        <v>18662</v>
      </c>
      <c r="E28" s="99">
        <f t="shared" si="3"/>
        <v>19216</v>
      </c>
      <c r="F28" s="112">
        <v>10641</v>
      </c>
      <c r="G28" s="113">
        <v>8575</v>
      </c>
      <c r="H28" s="102">
        <f t="shared" si="0"/>
        <v>19630</v>
      </c>
      <c r="I28" s="114">
        <f t="shared" si="4"/>
        <v>9543</v>
      </c>
      <c r="J28" s="115">
        <f t="shared" si="5"/>
        <v>10087</v>
      </c>
      <c r="K28" s="99">
        <f t="shared" si="6"/>
        <v>670</v>
      </c>
      <c r="L28" s="112">
        <v>390</v>
      </c>
      <c r="M28" s="113">
        <v>280</v>
      </c>
      <c r="N28" s="99">
        <f t="shared" si="7"/>
        <v>3958</v>
      </c>
      <c r="O28" s="112">
        <v>2295</v>
      </c>
      <c r="P28" s="113">
        <v>1663</v>
      </c>
      <c r="Q28" s="137">
        <v>27496</v>
      </c>
      <c r="R28" s="117">
        <v>2144</v>
      </c>
      <c r="S28" s="105">
        <v>13.239945466939332</v>
      </c>
      <c r="T28" s="108">
        <v>6.5494205862304025</v>
      </c>
      <c r="U28" s="107">
        <v>6.69052488070893</v>
      </c>
      <c r="V28" s="108">
        <v>17.247593059774495</v>
      </c>
      <c r="W28" s="107">
        <v>92.4679936454537</v>
      </c>
      <c r="X28" s="118">
        <v>9.371506475800954</v>
      </c>
      <c r="Y28" s="119">
        <v>0.7307430129516018</v>
      </c>
      <c r="Z28" s="110" t="s">
        <v>69</v>
      </c>
      <c r="AA28" s="157" t="str">
        <f t="shared" si="1"/>
        <v>  　  41年</v>
      </c>
    </row>
    <row r="29" spans="1:27" ht="16.5" customHeight="1">
      <c r="A29" s="98" t="s">
        <v>92</v>
      </c>
      <c r="B29" s="99">
        <f t="shared" si="2"/>
        <v>58838</v>
      </c>
      <c r="C29" s="112">
        <v>30083</v>
      </c>
      <c r="D29" s="113">
        <v>28755</v>
      </c>
      <c r="E29" s="99">
        <f t="shared" si="3"/>
        <v>19187</v>
      </c>
      <c r="F29" s="112">
        <v>10577</v>
      </c>
      <c r="G29" s="113">
        <v>8610</v>
      </c>
      <c r="H29" s="102">
        <f t="shared" si="0"/>
        <v>39651</v>
      </c>
      <c r="I29" s="114">
        <f t="shared" si="4"/>
        <v>19506</v>
      </c>
      <c r="J29" s="115">
        <f t="shared" si="5"/>
        <v>20145</v>
      </c>
      <c r="K29" s="99">
        <f t="shared" si="6"/>
        <v>801</v>
      </c>
      <c r="L29" s="112">
        <v>454</v>
      </c>
      <c r="M29" s="113">
        <v>347</v>
      </c>
      <c r="N29" s="99">
        <f t="shared" si="7"/>
        <v>4081</v>
      </c>
      <c r="O29" s="112">
        <v>2569</v>
      </c>
      <c r="P29" s="113">
        <v>1512</v>
      </c>
      <c r="Q29" s="137">
        <v>27908</v>
      </c>
      <c r="R29" s="117">
        <v>2323</v>
      </c>
      <c r="S29" s="105">
        <v>19.797442799461642</v>
      </c>
      <c r="T29" s="108">
        <v>6.455921938088829</v>
      </c>
      <c r="U29" s="107">
        <v>13.341520861372812</v>
      </c>
      <c r="V29" s="108">
        <v>13.613651041843706</v>
      </c>
      <c r="W29" s="107">
        <v>64.86117071154978</v>
      </c>
      <c r="X29" s="118">
        <v>9.390309555854643</v>
      </c>
      <c r="Y29" s="119">
        <v>0.7816285329744279</v>
      </c>
      <c r="Z29" s="110" t="s">
        <v>69</v>
      </c>
      <c r="AA29" s="157" t="str">
        <f t="shared" si="1"/>
        <v>  　  42年</v>
      </c>
    </row>
    <row r="30" spans="1:27" ht="16.5" customHeight="1">
      <c r="A30" s="98" t="s">
        <v>93</v>
      </c>
      <c r="B30" s="99">
        <f t="shared" si="2"/>
        <v>55843</v>
      </c>
      <c r="C30" s="112">
        <v>28945</v>
      </c>
      <c r="D30" s="113">
        <v>26898</v>
      </c>
      <c r="E30" s="99">
        <f t="shared" si="3"/>
        <v>19442</v>
      </c>
      <c r="F30" s="112">
        <v>10555</v>
      </c>
      <c r="G30" s="113">
        <v>8887</v>
      </c>
      <c r="H30" s="102">
        <f t="shared" si="0"/>
        <v>36401</v>
      </c>
      <c r="I30" s="114">
        <f t="shared" si="4"/>
        <v>18390</v>
      </c>
      <c r="J30" s="115">
        <f t="shared" si="5"/>
        <v>18011</v>
      </c>
      <c r="K30" s="99">
        <f t="shared" si="6"/>
        <v>776</v>
      </c>
      <c r="L30" s="112">
        <v>453</v>
      </c>
      <c r="M30" s="113">
        <v>323</v>
      </c>
      <c r="N30" s="99">
        <f t="shared" si="7"/>
        <v>3739</v>
      </c>
      <c r="O30" s="112">
        <v>2399</v>
      </c>
      <c r="P30" s="113">
        <v>1340</v>
      </c>
      <c r="Q30" s="137">
        <v>27860</v>
      </c>
      <c r="R30" s="117">
        <v>2316</v>
      </c>
      <c r="S30" s="105">
        <v>18.52172470978441</v>
      </c>
      <c r="T30" s="108">
        <v>6.448424543946932</v>
      </c>
      <c r="U30" s="107">
        <v>12.07330016583748</v>
      </c>
      <c r="V30" s="108">
        <v>13.896101570474366</v>
      </c>
      <c r="W30" s="107">
        <v>62.75385183444664</v>
      </c>
      <c r="X30" s="118">
        <v>9.2</v>
      </c>
      <c r="Y30" s="119">
        <v>0.7681592039800995</v>
      </c>
      <c r="Z30" s="110" t="s">
        <v>69</v>
      </c>
      <c r="AA30" s="157" t="str">
        <f t="shared" si="1"/>
        <v>  　  43年</v>
      </c>
    </row>
    <row r="31" spans="1:27" ht="16.5" customHeight="1">
      <c r="A31" s="98" t="s">
        <v>94</v>
      </c>
      <c r="B31" s="99">
        <f t="shared" si="2"/>
        <v>56767</v>
      </c>
      <c r="C31" s="112">
        <v>29497</v>
      </c>
      <c r="D31" s="113">
        <v>27270</v>
      </c>
      <c r="E31" s="99">
        <f t="shared" si="3"/>
        <v>19754</v>
      </c>
      <c r="F31" s="112">
        <v>10979</v>
      </c>
      <c r="G31" s="113">
        <v>8775</v>
      </c>
      <c r="H31" s="102">
        <f t="shared" si="0"/>
        <v>37013</v>
      </c>
      <c r="I31" s="114">
        <f t="shared" si="4"/>
        <v>18518</v>
      </c>
      <c r="J31" s="115">
        <f t="shared" si="5"/>
        <v>18495</v>
      </c>
      <c r="K31" s="99">
        <f t="shared" si="6"/>
        <v>728</v>
      </c>
      <c r="L31" s="112">
        <v>420</v>
      </c>
      <c r="M31" s="113">
        <v>308</v>
      </c>
      <c r="N31" s="99">
        <f t="shared" si="7"/>
        <v>3543</v>
      </c>
      <c r="O31" s="112">
        <v>2335</v>
      </c>
      <c r="P31" s="113">
        <v>1208</v>
      </c>
      <c r="Q31" s="137">
        <v>28372</v>
      </c>
      <c r="R31" s="117">
        <v>2570</v>
      </c>
      <c r="S31" s="105">
        <v>18.587753765553373</v>
      </c>
      <c r="T31" s="108">
        <v>6.468238375900459</v>
      </c>
      <c r="U31" s="107">
        <v>12.119515389652914</v>
      </c>
      <c r="V31" s="108">
        <v>12.824352176440538</v>
      </c>
      <c r="W31" s="107">
        <v>58.74647653788758</v>
      </c>
      <c r="X31" s="118">
        <v>9.290111329404061</v>
      </c>
      <c r="Y31" s="119">
        <v>0.8415193189259986</v>
      </c>
      <c r="Z31" s="110" t="s">
        <v>69</v>
      </c>
      <c r="AA31" s="157" t="str">
        <f t="shared" si="1"/>
        <v>  　  44年</v>
      </c>
    </row>
    <row r="32" spans="1:27" ht="16.5" customHeight="1">
      <c r="A32" s="120" t="s">
        <v>95</v>
      </c>
      <c r="B32" s="121">
        <f t="shared" si="2"/>
        <v>58139</v>
      </c>
      <c r="C32" s="122">
        <v>29949</v>
      </c>
      <c r="D32" s="123">
        <v>28190</v>
      </c>
      <c r="E32" s="121">
        <f t="shared" si="3"/>
        <v>20302</v>
      </c>
      <c r="F32" s="122">
        <v>11172</v>
      </c>
      <c r="G32" s="123">
        <v>9130</v>
      </c>
      <c r="H32" s="124">
        <f t="shared" si="0"/>
        <v>37837</v>
      </c>
      <c r="I32" s="125">
        <f t="shared" si="4"/>
        <v>18777</v>
      </c>
      <c r="J32" s="126">
        <f t="shared" si="5"/>
        <v>19060</v>
      </c>
      <c r="K32" s="121">
        <f t="shared" si="6"/>
        <v>672</v>
      </c>
      <c r="L32" s="122">
        <v>396</v>
      </c>
      <c r="M32" s="123">
        <v>276</v>
      </c>
      <c r="N32" s="121">
        <f t="shared" si="7"/>
        <v>3495</v>
      </c>
      <c r="O32" s="122">
        <v>2285</v>
      </c>
      <c r="P32" s="123">
        <v>1210</v>
      </c>
      <c r="Q32" s="153">
        <v>30036</v>
      </c>
      <c r="R32" s="130">
        <v>2701</v>
      </c>
      <c r="S32" s="131">
        <v>18.85920295628119</v>
      </c>
      <c r="T32" s="132">
        <v>6.5855886482124</v>
      </c>
      <c r="U32" s="133">
        <v>12.2</v>
      </c>
      <c r="V32" s="132">
        <v>11.558506338258312</v>
      </c>
      <c r="W32" s="133">
        <v>56.705714378427494</v>
      </c>
      <c r="X32" s="134">
        <v>9.743115980578644</v>
      </c>
      <c r="Y32" s="135">
        <v>0.8761538241957291</v>
      </c>
      <c r="Z32" s="154">
        <v>2.12</v>
      </c>
      <c r="AA32" s="170" t="str">
        <f t="shared" si="1"/>
        <v>  　  45年</v>
      </c>
    </row>
    <row r="33" spans="1:27" ht="16.5" customHeight="1">
      <c r="A33" s="98" t="s">
        <v>96</v>
      </c>
      <c r="B33" s="99">
        <f t="shared" si="2"/>
        <v>60626</v>
      </c>
      <c r="C33" s="112">
        <v>30985</v>
      </c>
      <c r="D33" s="113">
        <v>29641</v>
      </c>
      <c r="E33" s="99">
        <f t="shared" si="3"/>
        <v>19684</v>
      </c>
      <c r="F33" s="112">
        <v>10625</v>
      </c>
      <c r="G33" s="113">
        <v>9059</v>
      </c>
      <c r="H33" s="102">
        <f t="shared" si="0"/>
        <v>40942</v>
      </c>
      <c r="I33" s="114">
        <f t="shared" si="4"/>
        <v>20360</v>
      </c>
      <c r="J33" s="115">
        <f t="shared" si="5"/>
        <v>20582</v>
      </c>
      <c r="K33" s="99">
        <f t="shared" si="6"/>
        <v>641</v>
      </c>
      <c r="L33" s="112">
        <v>355</v>
      </c>
      <c r="M33" s="113">
        <v>286</v>
      </c>
      <c r="N33" s="99">
        <f t="shared" si="7"/>
        <v>3562</v>
      </c>
      <c r="O33" s="112">
        <v>2381</v>
      </c>
      <c r="P33" s="113">
        <v>1181</v>
      </c>
      <c r="Q33" s="137">
        <v>32301</v>
      </c>
      <c r="R33" s="117">
        <v>3053</v>
      </c>
      <c r="S33" s="105">
        <v>19.39411388355726</v>
      </c>
      <c r="T33" s="108">
        <v>6.296865003198977</v>
      </c>
      <c r="U33" s="107">
        <v>13.097248880358284</v>
      </c>
      <c r="V33" s="108">
        <v>10.573021475934418</v>
      </c>
      <c r="W33" s="107">
        <v>55.49323861157849</v>
      </c>
      <c r="X33" s="118">
        <v>10.333013435700575</v>
      </c>
      <c r="Y33" s="119">
        <v>0.9766474728087012</v>
      </c>
      <c r="Z33" s="110" t="s">
        <v>69</v>
      </c>
      <c r="AA33" s="157" t="str">
        <f t="shared" si="1"/>
        <v>  　  46年</v>
      </c>
    </row>
    <row r="34" spans="1:27" ht="16.5" customHeight="1">
      <c r="A34" s="98" t="s">
        <v>97</v>
      </c>
      <c r="B34" s="99">
        <f t="shared" si="2"/>
        <v>61529</v>
      </c>
      <c r="C34" s="112">
        <v>31498</v>
      </c>
      <c r="D34" s="113">
        <v>30031</v>
      </c>
      <c r="E34" s="99">
        <f t="shared" si="3"/>
        <v>19658</v>
      </c>
      <c r="F34" s="112">
        <v>10808</v>
      </c>
      <c r="G34" s="113">
        <v>8850</v>
      </c>
      <c r="H34" s="102">
        <f t="shared" si="0"/>
        <v>41871</v>
      </c>
      <c r="I34" s="114">
        <f t="shared" si="4"/>
        <v>20690</v>
      </c>
      <c r="J34" s="115">
        <f t="shared" si="5"/>
        <v>21181</v>
      </c>
      <c r="K34" s="99">
        <f t="shared" si="6"/>
        <v>646</v>
      </c>
      <c r="L34" s="112">
        <v>349</v>
      </c>
      <c r="M34" s="113">
        <v>297</v>
      </c>
      <c r="N34" s="99">
        <f t="shared" si="7"/>
        <v>3499</v>
      </c>
      <c r="O34" s="112">
        <v>2364</v>
      </c>
      <c r="P34" s="113">
        <v>1135</v>
      </c>
      <c r="Q34" s="137">
        <v>32948</v>
      </c>
      <c r="R34" s="117">
        <v>3167</v>
      </c>
      <c r="S34" s="105">
        <v>19.38531821045999</v>
      </c>
      <c r="T34" s="108">
        <v>6.1934467548834276</v>
      </c>
      <c r="U34" s="107">
        <v>13.19187145557656</v>
      </c>
      <c r="V34" s="108">
        <v>10.499114238814217</v>
      </c>
      <c r="W34" s="107">
        <v>53.807590576367105</v>
      </c>
      <c r="X34" s="118">
        <v>10.380592312539383</v>
      </c>
      <c r="Y34" s="119">
        <v>0.9977945809703844</v>
      </c>
      <c r="Z34" s="110" t="s">
        <v>69</v>
      </c>
      <c r="AA34" s="157" t="str">
        <f t="shared" si="1"/>
        <v>  　  47年</v>
      </c>
    </row>
    <row r="35" spans="1:27" ht="16.5" customHeight="1">
      <c r="A35" s="98" t="s">
        <v>98</v>
      </c>
      <c r="B35" s="99">
        <f t="shared" si="2"/>
        <v>63588</v>
      </c>
      <c r="C35" s="112">
        <v>32646</v>
      </c>
      <c r="D35" s="113">
        <v>30942</v>
      </c>
      <c r="E35" s="99">
        <f t="shared" si="3"/>
        <v>20073</v>
      </c>
      <c r="F35" s="112">
        <v>10899</v>
      </c>
      <c r="G35" s="113">
        <v>9174</v>
      </c>
      <c r="H35" s="102">
        <f t="shared" si="0"/>
        <v>43515</v>
      </c>
      <c r="I35" s="114">
        <f t="shared" si="4"/>
        <v>21747</v>
      </c>
      <c r="J35" s="115">
        <f t="shared" si="5"/>
        <v>21768</v>
      </c>
      <c r="K35" s="99">
        <f t="shared" si="6"/>
        <v>652</v>
      </c>
      <c r="L35" s="112">
        <v>385</v>
      </c>
      <c r="M35" s="113">
        <v>267</v>
      </c>
      <c r="N35" s="99">
        <f t="shared" si="7"/>
        <v>3223</v>
      </c>
      <c r="O35" s="112">
        <v>2280</v>
      </c>
      <c r="P35" s="113">
        <v>943</v>
      </c>
      <c r="Q35" s="137">
        <v>31163</v>
      </c>
      <c r="R35" s="117">
        <v>3304</v>
      </c>
      <c r="S35" s="105">
        <v>19.72332506203474</v>
      </c>
      <c r="T35" s="108">
        <v>6.226116625310174</v>
      </c>
      <c r="U35" s="107">
        <v>13.497208436724566</v>
      </c>
      <c r="V35" s="108">
        <v>10.253506950997043</v>
      </c>
      <c r="W35" s="107">
        <v>48.24055918935505</v>
      </c>
      <c r="X35" s="118">
        <v>9.665942928039703</v>
      </c>
      <c r="Y35" s="119">
        <v>1.0248138957816377</v>
      </c>
      <c r="Z35" s="110" t="s">
        <v>69</v>
      </c>
      <c r="AA35" s="157" t="str">
        <f t="shared" si="1"/>
        <v>  　  48年</v>
      </c>
    </row>
    <row r="36" spans="1:27" ht="16.5" customHeight="1">
      <c r="A36" s="138" t="s">
        <v>99</v>
      </c>
      <c r="B36" s="139">
        <f t="shared" si="2"/>
        <v>61063</v>
      </c>
      <c r="C36" s="140">
        <v>31607</v>
      </c>
      <c r="D36" s="141">
        <v>29456</v>
      </c>
      <c r="E36" s="139">
        <f t="shared" si="3"/>
        <v>20196</v>
      </c>
      <c r="F36" s="140">
        <v>10864</v>
      </c>
      <c r="G36" s="141">
        <v>9332</v>
      </c>
      <c r="H36" s="142">
        <f t="shared" si="0"/>
        <v>40867</v>
      </c>
      <c r="I36" s="143">
        <f t="shared" si="4"/>
        <v>20743</v>
      </c>
      <c r="J36" s="144">
        <f t="shared" si="5"/>
        <v>20124</v>
      </c>
      <c r="K36" s="139">
        <f t="shared" si="6"/>
        <v>593</v>
      </c>
      <c r="L36" s="140">
        <v>325</v>
      </c>
      <c r="M36" s="141">
        <v>268</v>
      </c>
      <c r="N36" s="139">
        <f t="shared" si="7"/>
        <v>2993</v>
      </c>
      <c r="O36" s="140">
        <v>2054</v>
      </c>
      <c r="P36" s="141">
        <v>939</v>
      </c>
      <c r="Q36" s="145">
        <v>29754</v>
      </c>
      <c r="R36" s="146">
        <v>3413</v>
      </c>
      <c r="S36" s="147">
        <v>18.690847872666055</v>
      </c>
      <c r="T36" s="148">
        <v>6.181818181818182</v>
      </c>
      <c r="U36" s="149">
        <v>12.509029690847873</v>
      </c>
      <c r="V36" s="148">
        <v>9.711281790937228</v>
      </c>
      <c r="W36" s="149">
        <v>46.72474085175472</v>
      </c>
      <c r="X36" s="150">
        <v>9.107438016528926</v>
      </c>
      <c r="Y36" s="151">
        <v>1.04468931741659</v>
      </c>
      <c r="Z36" s="152" t="s">
        <v>69</v>
      </c>
      <c r="AA36" s="171" t="str">
        <f t="shared" si="1"/>
        <v>  　  49年</v>
      </c>
    </row>
    <row r="37" spans="1:27" ht="16.5" customHeight="1">
      <c r="A37" s="98" t="s">
        <v>100</v>
      </c>
      <c r="B37" s="99">
        <f t="shared" si="2"/>
        <v>58276</v>
      </c>
      <c r="C37" s="112">
        <v>30083</v>
      </c>
      <c r="D37" s="113">
        <v>28193</v>
      </c>
      <c r="E37" s="99">
        <f t="shared" si="3"/>
        <v>19788</v>
      </c>
      <c r="F37" s="112">
        <v>10737</v>
      </c>
      <c r="G37" s="113">
        <v>9051</v>
      </c>
      <c r="H37" s="102">
        <f aca="true" t="shared" si="8" ref="H37:H61">B37-E37</f>
        <v>38488</v>
      </c>
      <c r="I37" s="114">
        <f t="shared" si="4"/>
        <v>19346</v>
      </c>
      <c r="J37" s="115">
        <f t="shared" si="5"/>
        <v>19142</v>
      </c>
      <c r="K37" s="99">
        <f t="shared" si="6"/>
        <v>542</v>
      </c>
      <c r="L37" s="112">
        <v>302</v>
      </c>
      <c r="M37" s="113">
        <v>240</v>
      </c>
      <c r="N37" s="99">
        <f t="shared" si="7"/>
        <v>2709</v>
      </c>
      <c r="O37" s="112">
        <v>1843</v>
      </c>
      <c r="P37" s="113">
        <v>866</v>
      </c>
      <c r="Q37" s="137">
        <v>27541</v>
      </c>
      <c r="R37" s="117">
        <v>3536</v>
      </c>
      <c r="S37" s="105">
        <v>17.654814387540686</v>
      </c>
      <c r="T37" s="108">
        <v>5.9948086193399535</v>
      </c>
      <c r="U37" s="107">
        <v>11.6</v>
      </c>
      <c r="V37" s="108">
        <v>9.300569702793602</v>
      </c>
      <c r="W37" s="107">
        <v>44.420759203082724</v>
      </c>
      <c r="X37" s="118">
        <v>8.343593298223249</v>
      </c>
      <c r="Y37" s="119">
        <v>1.0712372790573113</v>
      </c>
      <c r="Z37" s="155">
        <v>2.02</v>
      </c>
      <c r="AA37" s="157" t="str">
        <f aca="true" t="shared" si="9" ref="AA37:AA69">A37</f>
        <v>  　  50年</v>
      </c>
    </row>
    <row r="38" spans="1:27" ht="16.5" customHeight="1">
      <c r="A38" s="98" t="s">
        <v>101</v>
      </c>
      <c r="B38" s="99">
        <f t="shared" si="2"/>
        <v>56162</v>
      </c>
      <c r="C38" s="112">
        <v>29085</v>
      </c>
      <c r="D38" s="113">
        <v>27077</v>
      </c>
      <c r="E38" s="99">
        <f t="shared" si="3"/>
        <v>20034</v>
      </c>
      <c r="F38" s="112">
        <v>10798</v>
      </c>
      <c r="G38" s="113">
        <v>9236</v>
      </c>
      <c r="H38" s="102">
        <f t="shared" si="8"/>
        <v>36128</v>
      </c>
      <c r="I38" s="114">
        <f t="shared" si="4"/>
        <v>18287</v>
      </c>
      <c r="J38" s="115">
        <f t="shared" si="5"/>
        <v>17841</v>
      </c>
      <c r="K38" s="99">
        <f t="shared" si="6"/>
        <v>485</v>
      </c>
      <c r="L38" s="112">
        <v>296</v>
      </c>
      <c r="M38" s="113">
        <v>189</v>
      </c>
      <c r="N38" s="99">
        <f t="shared" si="7"/>
        <v>2917</v>
      </c>
      <c r="O38" s="112">
        <v>1871</v>
      </c>
      <c r="P38" s="113">
        <v>1046</v>
      </c>
      <c r="Q38" s="137">
        <v>25276</v>
      </c>
      <c r="R38" s="117">
        <v>3775</v>
      </c>
      <c r="S38" s="105">
        <v>16.85028502850285</v>
      </c>
      <c r="T38" s="108">
        <v>6.010801080108011</v>
      </c>
      <c r="U38" s="107">
        <v>10.83948394839484</v>
      </c>
      <c r="V38" s="108">
        <v>8.635732345714183</v>
      </c>
      <c r="W38" s="107">
        <v>49.3745662587383</v>
      </c>
      <c r="X38" s="118">
        <v>7.583558355835583</v>
      </c>
      <c r="Y38" s="119">
        <v>1.1326132613261326</v>
      </c>
      <c r="Z38" s="110" t="s">
        <v>69</v>
      </c>
      <c r="AA38" s="157" t="str">
        <f t="shared" si="9"/>
        <v>  　  51年</v>
      </c>
    </row>
    <row r="39" spans="1:27" ht="16.5" customHeight="1">
      <c r="A39" s="98" t="s">
        <v>102</v>
      </c>
      <c r="B39" s="99">
        <f t="shared" si="2"/>
        <v>53117</v>
      </c>
      <c r="C39" s="112">
        <v>27240</v>
      </c>
      <c r="D39" s="113">
        <v>25877</v>
      </c>
      <c r="E39" s="99">
        <f t="shared" si="3"/>
        <v>19833</v>
      </c>
      <c r="F39" s="112">
        <v>10649</v>
      </c>
      <c r="G39" s="113">
        <v>9184</v>
      </c>
      <c r="H39" s="102">
        <f t="shared" si="8"/>
        <v>33284</v>
      </c>
      <c r="I39" s="114">
        <f t="shared" si="4"/>
        <v>16591</v>
      </c>
      <c r="J39" s="115">
        <f t="shared" si="5"/>
        <v>16693</v>
      </c>
      <c r="K39" s="99">
        <f t="shared" si="6"/>
        <v>427</v>
      </c>
      <c r="L39" s="112">
        <v>243</v>
      </c>
      <c r="M39" s="113">
        <v>184</v>
      </c>
      <c r="N39" s="99">
        <f t="shared" si="7"/>
        <v>2756</v>
      </c>
      <c r="O39" s="112">
        <v>1729</v>
      </c>
      <c r="P39" s="113">
        <v>1027</v>
      </c>
      <c r="Q39" s="137">
        <v>23630</v>
      </c>
      <c r="R39" s="117">
        <v>3990</v>
      </c>
      <c r="S39" s="105">
        <v>15.813337302768682</v>
      </c>
      <c r="T39" s="108">
        <v>5.90443584400119</v>
      </c>
      <c r="U39" s="107">
        <v>9.90890145876749</v>
      </c>
      <c r="V39" s="108">
        <v>8.038857616205734</v>
      </c>
      <c r="W39" s="107">
        <v>49.326150376747265</v>
      </c>
      <c r="X39" s="118">
        <v>7.034831795177136</v>
      </c>
      <c r="Y39" s="119">
        <v>1.1878535278356654</v>
      </c>
      <c r="Z39" s="110" t="s">
        <v>69</v>
      </c>
      <c r="AA39" s="157" t="str">
        <f t="shared" si="9"/>
        <v>  　  52年</v>
      </c>
    </row>
    <row r="40" spans="1:27" ht="16.5" customHeight="1">
      <c r="A40" s="98" t="s">
        <v>103</v>
      </c>
      <c r="B40" s="99">
        <f t="shared" si="2"/>
        <v>51962</v>
      </c>
      <c r="C40" s="112">
        <v>26552</v>
      </c>
      <c r="D40" s="113">
        <v>25410</v>
      </c>
      <c r="E40" s="99">
        <f t="shared" si="3"/>
        <v>19913</v>
      </c>
      <c r="F40" s="112">
        <v>10860</v>
      </c>
      <c r="G40" s="113">
        <v>9053</v>
      </c>
      <c r="H40" s="102">
        <f t="shared" si="8"/>
        <v>32049</v>
      </c>
      <c r="I40" s="114">
        <f t="shared" si="4"/>
        <v>15692</v>
      </c>
      <c r="J40" s="115">
        <f t="shared" si="5"/>
        <v>16357</v>
      </c>
      <c r="K40" s="99">
        <f t="shared" si="6"/>
        <v>389</v>
      </c>
      <c r="L40" s="112">
        <v>236</v>
      </c>
      <c r="M40" s="113">
        <v>153</v>
      </c>
      <c r="N40" s="99">
        <f t="shared" si="7"/>
        <v>2512</v>
      </c>
      <c r="O40" s="112">
        <v>1566</v>
      </c>
      <c r="P40" s="113">
        <v>946</v>
      </c>
      <c r="Q40" s="137">
        <v>22696</v>
      </c>
      <c r="R40" s="117">
        <v>3939</v>
      </c>
      <c r="S40" s="105">
        <v>15.346131128174838</v>
      </c>
      <c r="T40" s="108">
        <v>5.880980507974011</v>
      </c>
      <c r="U40" s="107">
        <v>9.465150620200827</v>
      </c>
      <c r="V40" s="108">
        <v>7.486239944574882</v>
      </c>
      <c r="W40" s="107">
        <v>46.11374233579322</v>
      </c>
      <c r="X40" s="118">
        <v>6.702894270525694</v>
      </c>
      <c r="Y40" s="119">
        <v>1.1633195510927348</v>
      </c>
      <c r="Z40" s="110" t="s">
        <v>69</v>
      </c>
      <c r="AA40" s="157" t="str">
        <f t="shared" si="9"/>
        <v>  　  53年</v>
      </c>
    </row>
    <row r="41" spans="1:27" ht="16.5" customHeight="1">
      <c r="A41" s="98" t="s">
        <v>104</v>
      </c>
      <c r="B41" s="99">
        <f aca="true" t="shared" si="10" ref="B41:B61">SUM(C41:D41)</f>
        <v>50269</v>
      </c>
      <c r="C41" s="112">
        <v>25869</v>
      </c>
      <c r="D41" s="113">
        <v>24400</v>
      </c>
      <c r="E41" s="99">
        <f aca="true" t="shared" si="11" ref="E41:E61">SUM(F41:G41)</f>
        <v>19518</v>
      </c>
      <c r="F41" s="112">
        <v>10693</v>
      </c>
      <c r="G41" s="113">
        <v>8825</v>
      </c>
      <c r="H41" s="102">
        <f t="shared" si="8"/>
        <v>30751</v>
      </c>
      <c r="I41" s="114">
        <f aca="true" t="shared" si="12" ref="I41:I61">C41-F41</f>
        <v>15176</v>
      </c>
      <c r="J41" s="115">
        <f aca="true" t="shared" si="13" ref="J41:J61">D41-G41</f>
        <v>15575</v>
      </c>
      <c r="K41" s="99">
        <f aca="true" t="shared" si="14" ref="K41:K61">SUM(L41:M41)</f>
        <v>339</v>
      </c>
      <c r="L41" s="112">
        <v>208</v>
      </c>
      <c r="M41" s="113">
        <v>131</v>
      </c>
      <c r="N41" s="99">
        <f t="shared" si="7"/>
        <v>2231</v>
      </c>
      <c r="O41" s="112">
        <v>1390</v>
      </c>
      <c r="P41" s="113">
        <v>841</v>
      </c>
      <c r="Q41" s="137">
        <v>22755</v>
      </c>
      <c r="R41" s="117">
        <v>3953</v>
      </c>
      <c r="S41" s="105">
        <v>14.733001172332942</v>
      </c>
      <c r="T41" s="108">
        <v>5.720398593200469</v>
      </c>
      <c r="U41" s="107">
        <v>9.012602579132475</v>
      </c>
      <c r="V41" s="108">
        <v>6.743718792894229</v>
      </c>
      <c r="W41" s="107">
        <v>42.49523809523809</v>
      </c>
      <c r="X41" s="118">
        <v>6.669109026963658</v>
      </c>
      <c r="Y41" s="119">
        <v>1.1585580304806564</v>
      </c>
      <c r="Z41" s="110" t="s">
        <v>69</v>
      </c>
      <c r="AA41" s="157" t="str">
        <f t="shared" si="9"/>
        <v>  　  54年</v>
      </c>
    </row>
    <row r="42" spans="1:27" ht="16.5" customHeight="1">
      <c r="A42" s="120" t="s">
        <v>105</v>
      </c>
      <c r="B42" s="121">
        <f t="shared" si="10"/>
        <v>47160</v>
      </c>
      <c r="C42" s="122">
        <v>24349</v>
      </c>
      <c r="D42" s="123">
        <v>22811</v>
      </c>
      <c r="E42" s="121">
        <f t="shared" si="11"/>
        <v>20550</v>
      </c>
      <c r="F42" s="122">
        <v>11142</v>
      </c>
      <c r="G42" s="123">
        <v>9408</v>
      </c>
      <c r="H42" s="124">
        <f t="shared" si="8"/>
        <v>26610</v>
      </c>
      <c r="I42" s="125">
        <f t="shared" si="12"/>
        <v>13207</v>
      </c>
      <c r="J42" s="126">
        <f t="shared" si="13"/>
        <v>13403</v>
      </c>
      <c r="K42" s="121">
        <f t="shared" si="14"/>
        <v>305</v>
      </c>
      <c r="L42" s="122">
        <v>161</v>
      </c>
      <c r="M42" s="123">
        <v>144</v>
      </c>
      <c r="N42" s="121">
        <f t="shared" si="7"/>
        <v>2039</v>
      </c>
      <c r="O42" s="122">
        <v>1203</v>
      </c>
      <c r="P42" s="123">
        <v>836</v>
      </c>
      <c r="Q42" s="153">
        <v>22460</v>
      </c>
      <c r="R42" s="130">
        <v>4202</v>
      </c>
      <c r="S42" s="131">
        <v>13.715502211028532</v>
      </c>
      <c r="T42" s="132">
        <v>5.976538813329863</v>
      </c>
      <c r="U42" s="133">
        <v>7.738963397698669</v>
      </c>
      <c r="V42" s="132">
        <v>6.467345207803223</v>
      </c>
      <c r="W42" s="133">
        <v>41.44393178723145</v>
      </c>
      <c r="X42" s="134">
        <v>6.532022469459305</v>
      </c>
      <c r="Y42" s="135">
        <v>1.222064043484773</v>
      </c>
      <c r="Z42" s="154">
        <v>1.8</v>
      </c>
      <c r="AA42" s="170" t="str">
        <f t="shared" si="9"/>
        <v>  　  55年</v>
      </c>
    </row>
    <row r="43" spans="1:27" ht="16.5" customHeight="1">
      <c r="A43" s="98" t="s">
        <v>106</v>
      </c>
      <c r="B43" s="99">
        <f t="shared" si="10"/>
        <v>46720</v>
      </c>
      <c r="C43" s="112">
        <v>24026</v>
      </c>
      <c r="D43" s="113">
        <v>22694</v>
      </c>
      <c r="E43" s="99">
        <f t="shared" si="11"/>
        <v>20534</v>
      </c>
      <c r="F43" s="112">
        <v>11125</v>
      </c>
      <c r="G43" s="113">
        <v>9409</v>
      </c>
      <c r="H43" s="102">
        <f t="shared" si="8"/>
        <v>26186</v>
      </c>
      <c r="I43" s="114">
        <f t="shared" si="12"/>
        <v>12901</v>
      </c>
      <c r="J43" s="115">
        <f t="shared" si="13"/>
        <v>13285</v>
      </c>
      <c r="K43" s="99">
        <f t="shared" si="14"/>
        <v>300</v>
      </c>
      <c r="L43" s="112">
        <v>183</v>
      </c>
      <c r="M43" s="113">
        <v>117</v>
      </c>
      <c r="N43" s="99">
        <f t="shared" si="7"/>
        <v>2012</v>
      </c>
      <c r="O43" s="112">
        <v>1191</v>
      </c>
      <c r="P43" s="113">
        <v>821</v>
      </c>
      <c r="Q43" s="137">
        <v>22668</v>
      </c>
      <c r="R43" s="117">
        <v>4418</v>
      </c>
      <c r="S43" s="105">
        <v>13.498988731580468</v>
      </c>
      <c r="T43" s="108">
        <v>5.932967350476741</v>
      </c>
      <c r="U43" s="107">
        <v>7.566021381103727</v>
      </c>
      <c r="V43" s="108">
        <v>6.421232876712328</v>
      </c>
      <c r="W43" s="107">
        <v>41.28703931708118</v>
      </c>
      <c r="X43" s="118">
        <v>6.549552152557064</v>
      </c>
      <c r="Y43" s="119">
        <v>1.276509679283444</v>
      </c>
      <c r="Z43" s="110" t="s">
        <v>69</v>
      </c>
      <c r="AA43" s="157" t="str">
        <f t="shared" si="9"/>
        <v>  　  56年</v>
      </c>
    </row>
    <row r="44" spans="1:27" ht="16.5" customHeight="1">
      <c r="A44" s="98" t="s">
        <v>107</v>
      </c>
      <c r="B44" s="99">
        <f t="shared" si="10"/>
        <v>45935</v>
      </c>
      <c r="C44" s="112">
        <v>23431</v>
      </c>
      <c r="D44" s="113">
        <v>22504</v>
      </c>
      <c r="E44" s="99">
        <f t="shared" si="11"/>
        <v>20481</v>
      </c>
      <c r="F44" s="112">
        <v>11176</v>
      </c>
      <c r="G44" s="113">
        <v>9305</v>
      </c>
      <c r="H44" s="102">
        <f t="shared" si="8"/>
        <v>25454</v>
      </c>
      <c r="I44" s="114">
        <f t="shared" si="12"/>
        <v>12255</v>
      </c>
      <c r="J44" s="115">
        <f t="shared" si="13"/>
        <v>13199</v>
      </c>
      <c r="K44" s="99">
        <f t="shared" si="14"/>
        <v>282</v>
      </c>
      <c r="L44" s="112">
        <v>168</v>
      </c>
      <c r="M44" s="113">
        <v>114</v>
      </c>
      <c r="N44" s="99">
        <f t="shared" si="7"/>
        <v>1985</v>
      </c>
      <c r="O44" s="112">
        <v>1090</v>
      </c>
      <c r="P44" s="113">
        <v>895</v>
      </c>
      <c r="Q44" s="137">
        <v>23027</v>
      </c>
      <c r="R44" s="117">
        <v>4846</v>
      </c>
      <c r="S44" s="105">
        <v>13.176993689041883</v>
      </c>
      <c r="T44" s="108">
        <v>5.8752151462994835</v>
      </c>
      <c r="U44" s="107">
        <v>7.301778542742398</v>
      </c>
      <c r="V44" s="108">
        <v>6.139109611407424</v>
      </c>
      <c r="W44" s="107">
        <v>41.42320534223706</v>
      </c>
      <c r="X44" s="118">
        <v>6.6055651176133106</v>
      </c>
      <c r="Y44" s="119">
        <v>1.3901319563970167</v>
      </c>
      <c r="Z44" s="110" t="s">
        <v>69</v>
      </c>
      <c r="AA44" s="157" t="str">
        <f t="shared" si="9"/>
        <v>  　  57年</v>
      </c>
    </row>
    <row r="45" spans="1:27" ht="16.5" customHeight="1">
      <c r="A45" s="98" t="s">
        <v>108</v>
      </c>
      <c r="B45" s="99">
        <f t="shared" si="10"/>
        <v>45967</v>
      </c>
      <c r="C45" s="112">
        <v>23498</v>
      </c>
      <c r="D45" s="113">
        <v>22469</v>
      </c>
      <c r="E45" s="99">
        <f t="shared" si="11"/>
        <v>21251</v>
      </c>
      <c r="F45" s="112">
        <v>11587</v>
      </c>
      <c r="G45" s="113">
        <v>9664</v>
      </c>
      <c r="H45" s="102">
        <f t="shared" si="8"/>
        <v>24716</v>
      </c>
      <c r="I45" s="114">
        <f t="shared" si="12"/>
        <v>11911</v>
      </c>
      <c r="J45" s="115">
        <f t="shared" si="13"/>
        <v>12805</v>
      </c>
      <c r="K45" s="99">
        <f t="shared" si="14"/>
        <v>253</v>
      </c>
      <c r="L45" s="112">
        <v>147</v>
      </c>
      <c r="M45" s="113">
        <v>106</v>
      </c>
      <c r="N45" s="99">
        <f aca="true" t="shared" si="15" ref="N45:N61">SUM(O45:P45)</f>
        <v>1842</v>
      </c>
      <c r="O45" s="112">
        <v>1030</v>
      </c>
      <c r="P45" s="113">
        <v>812</v>
      </c>
      <c r="Q45" s="137">
        <v>22418</v>
      </c>
      <c r="R45" s="117">
        <v>5075</v>
      </c>
      <c r="S45" s="105">
        <v>13.107214143142286</v>
      </c>
      <c r="T45" s="108">
        <v>6.05959509552324</v>
      </c>
      <c r="U45" s="107">
        <v>7.0476190476190474</v>
      </c>
      <c r="V45" s="108">
        <v>5.503948484782561</v>
      </c>
      <c r="W45" s="107">
        <v>38.5283105691397</v>
      </c>
      <c r="X45" s="118">
        <v>6.392358140861135</v>
      </c>
      <c r="Y45" s="119">
        <v>1.4471057884231537</v>
      </c>
      <c r="Z45" s="155">
        <v>1.89</v>
      </c>
      <c r="AA45" s="157" t="str">
        <f t="shared" si="9"/>
        <v>  　  58年</v>
      </c>
    </row>
    <row r="46" spans="1:27" ht="16.5" customHeight="1">
      <c r="A46" s="138" t="s">
        <v>109</v>
      </c>
      <c r="B46" s="139">
        <f t="shared" si="10"/>
        <v>45611</v>
      </c>
      <c r="C46" s="140">
        <v>23399</v>
      </c>
      <c r="D46" s="141">
        <v>22212</v>
      </c>
      <c r="E46" s="139">
        <f t="shared" si="11"/>
        <v>21036</v>
      </c>
      <c r="F46" s="140">
        <v>11436</v>
      </c>
      <c r="G46" s="141">
        <v>9600</v>
      </c>
      <c r="H46" s="142">
        <f t="shared" si="8"/>
        <v>24575</v>
      </c>
      <c r="I46" s="143">
        <f t="shared" si="12"/>
        <v>11963</v>
      </c>
      <c r="J46" s="144">
        <f t="shared" si="13"/>
        <v>12612</v>
      </c>
      <c r="K46" s="139">
        <f t="shared" si="14"/>
        <v>239</v>
      </c>
      <c r="L46" s="140">
        <v>134</v>
      </c>
      <c r="M46" s="141">
        <v>105</v>
      </c>
      <c r="N46" s="139">
        <f t="shared" si="15"/>
        <v>1875</v>
      </c>
      <c r="O46" s="140">
        <v>949</v>
      </c>
      <c r="P46" s="141">
        <v>926</v>
      </c>
      <c r="Q46" s="145">
        <v>21637</v>
      </c>
      <c r="R46" s="146">
        <v>4845</v>
      </c>
      <c r="S46" s="147">
        <v>12.924624539529612</v>
      </c>
      <c r="T46" s="148">
        <v>5.960895437801076</v>
      </c>
      <c r="U46" s="149">
        <v>6.963729101728536</v>
      </c>
      <c r="V46" s="148">
        <v>5.239964043761374</v>
      </c>
      <c r="W46" s="149">
        <v>39.485321989639054</v>
      </c>
      <c r="X46" s="150">
        <v>6.1311986398413145</v>
      </c>
      <c r="Y46" s="151">
        <v>1.3729101728534996</v>
      </c>
      <c r="Z46" s="156">
        <v>1.93</v>
      </c>
      <c r="AA46" s="171" t="str">
        <f t="shared" si="9"/>
        <v>  　  59年</v>
      </c>
    </row>
    <row r="47" spans="1:27" ht="16.5" customHeight="1">
      <c r="A47" s="98" t="s">
        <v>110</v>
      </c>
      <c r="B47" s="99">
        <f t="shared" si="10"/>
        <v>43932</v>
      </c>
      <c r="C47" s="112">
        <v>22687</v>
      </c>
      <c r="D47" s="113">
        <v>21245</v>
      </c>
      <c r="E47" s="99">
        <f t="shared" si="11"/>
        <v>21415</v>
      </c>
      <c r="F47" s="112">
        <v>11755</v>
      </c>
      <c r="G47" s="113">
        <v>9660</v>
      </c>
      <c r="H47" s="102">
        <f t="shared" si="8"/>
        <v>22517</v>
      </c>
      <c r="I47" s="114">
        <f t="shared" si="12"/>
        <v>10932</v>
      </c>
      <c r="J47" s="115">
        <f t="shared" si="13"/>
        <v>11585</v>
      </c>
      <c r="K47" s="99">
        <f t="shared" si="14"/>
        <v>236</v>
      </c>
      <c r="L47" s="112">
        <v>146</v>
      </c>
      <c r="M47" s="113">
        <v>90</v>
      </c>
      <c r="N47" s="99">
        <f t="shared" si="15"/>
        <v>1819</v>
      </c>
      <c r="O47" s="112">
        <v>847</v>
      </c>
      <c r="P47" s="113">
        <v>972</v>
      </c>
      <c r="Q47" s="137">
        <v>21501</v>
      </c>
      <c r="R47" s="117">
        <v>4572</v>
      </c>
      <c r="S47" s="105">
        <v>12.26465661641541</v>
      </c>
      <c r="T47" s="108">
        <v>5.978503629257398</v>
      </c>
      <c r="U47" s="107">
        <v>6.286152987158012</v>
      </c>
      <c r="V47" s="108">
        <v>5.3719384503323315</v>
      </c>
      <c r="W47" s="107">
        <v>39.758693799042646</v>
      </c>
      <c r="X47" s="118">
        <v>6.00251256281407</v>
      </c>
      <c r="Y47" s="119">
        <v>1.2763819095477387</v>
      </c>
      <c r="Z47" s="155">
        <v>1.85</v>
      </c>
      <c r="AA47" s="157" t="str">
        <f t="shared" si="9"/>
        <v>  　  60年</v>
      </c>
    </row>
    <row r="48" spans="1:27" ht="16.5" customHeight="1">
      <c r="A48" s="98" t="s">
        <v>111</v>
      </c>
      <c r="B48" s="99">
        <f t="shared" si="10"/>
        <v>41776</v>
      </c>
      <c r="C48" s="112">
        <v>21420</v>
      </c>
      <c r="D48" s="113">
        <v>20356</v>
      </c>
      <c r="E48" s="99">
        <f t="shared" si="11"/>
        <v>21138</v>
      </c>
      <c r="F48" s="112">
        <v>11503</v>
      </c>
      <c r="G48" s="113">
        <v>9635</v>
      </c>
      <c r="H48" s="102">
        <f t="shared" si="8"/>
        <v>20638</v>
      </c>
      <c r="I48" s="114">
        <f t="shared" si="12"/>
        <v>9917</v>
      </c>
      <c r="J48" s="115">
        <f t="shared" si="13"/>
        <v>10721</v>
      </c>
      <c r="K48" s="99">
        <f t="shared" si="14"/>
        <v>217</v>
      </c>
      <c r="L48" s="112">
        <v>128</v>
      </c>
      <c r="M48" s="113">
        <v>89</v>
      </c>
      <c r="N48" s="99">
        <f t="shared" si="15"/>
        <v>1706</v>
      </c>
      <c r="O48" s="112">
        <v>729</v>
      </c>
      <c r="P48" s="113">
        <v>977</v>
      </c>
      <c r="Q48" s="137">
        <v>20823</v>
      </c>
      <c r="R48" s="117">
        <v>4573</v>
      </c>
      <c r="S48" s="105">
        <v>11.646501254530248</v>
      </c>
      <c r="T48" s="108">
        <v>5.89294675216058</v>
      </c>
      <c r="U48" s="107">
        <v>5.753554502369669</v>
      </c>
      <c r="V48" s="108">
        <v>5.194369973190349</v>
      </c>
      <c r="W48" s="107">
        <v>39.23462582217929</v>
      </c>
      <c r="X48" s="118">
        <v>5.805129634792306</v>
      </c>
      <c r="Y48" s="119">
        <v>1.2748815165876777</v>
      </c>
      <c r="Z48" s="155">
        <v>1.78</v>
      </c>
      <c r="AA48" s="157" t="str">
        <f t="shared" si="9"/>
        <v>  　  61年</v>
      </c>
    </row>
    <row r="49" spans="1:27" ht="16.5" customHeight="1">
      <c r="A49" s="98" t="s">
        <v>112</v>
      </c>
      <c r="B49" s="99">
        <f t="shared" si="10"/>
        <v>42126</v>
      </c>
      <c r="C49" s="112">
        <v>21629</v>
      </c>
      <c r="D49" s="113">
        <v>20497</v>
      </c>
      <c r="E49" s="99">
        <f t="shared" si="11"/>
        <v>21488</v>
      </c>
      <c r="F49" s="112">
        <v>11788</v>
      </c>
      <c r="G49" s="113">
        <v>9700</v>
      </c>
      <c r="H49" s="102">
        <f t="shared" si="8"/>
        <v>20638</v>
      </c>
      <c r="I49" s="114">
        <f t="shared" si="12"/>
        <v>9841</v>
      </c>
      <c r="J49" s="115">
        <f t="shared" si="13"/>
        <v>10797</v>
      </c>
      <c r="K49" s="99">
        <f t="shared" si="14"/>
        <v>172</v>
      </c>
      <c r="L49" s="112">
        <v>98</v>
      </c>
      <c r="M49" s="113">
        <v>74</v>
      </c>
      <c r="N49" s="99">
        <f t="shared" si="15"/>
        <v>1629</v>
      </c>
      <c r="O49" s="112">
        <v>752</v>
      </c>
      <c r="P49" s="113">
        <v>877</v>
      </c>
      <c r="Q49" s="137">
        <v>20130</v>
      </c>
      <c r="R49" s="117">
        <v>4447</v>
      </c>
      <c r="S49" s="105">
        <v>11.672485453034081</v>
      </c>
      <c r="T49" s="108">
        <v>5.954003879190911</v>
      </c>
      <c r="U49" s="107">
        <v>5.71848157384317</v>
      </c>
      <c r="V49" s="108">
        <v>4.082989127854532</v>
      </c>
      <c r="W49" s="107">
        <v>37.23003085361673</v>
      </c>
      <c r="X49" s="118">
        <v>5.577722360764755</v>
      </c>
      <c r="Y49" s="119">
        <v>1.2321972845663618</v>
      </c>
      <c r="Z49" s="155">
        <v>1.8</v>
      </c>
      <c r="AA49" s="157" t="str">
        <f t="shared" si="9"/>
        <v>  　  62年</v>
      </c>
    </row>
    <row r="50" spans="1:27" ht="16.5" customHeight="1">
      <c r="A50" s="98" t="s">
        <v>113</v>
      </c>
      <c r="B50" s="99">
        <f t="shared" si="10"/>
        <v>40720</v>
      </c>
      <c r="C50" s="112">
        <v>20964</v>
      </c>
      <c r="D50" s="113">
        <v>19756</v>
      </c>
      <c r="E50" s="99">
        <f t="shared" si="11"/>
        <v>22745</v>
      </c>
      <c r="F50" s="112">
        <v>12291</v>
      </c>
      <c r="G50" s="113">
        <v>10454</v>
      </c>
      <c r="H50" s="102">
        <f t="shared" si="8"/>
        <v>17975</v>
      </c>
      <c r="I50" s="114">
        <f t="shared" si="12"/>
        <v>8673</v>
      </c>
      <c r="J50" s="115">
        <f t="shared" si="13"/>
        <v>9302</v>
      </c>
      <c r="K50" s="99">
        <f t="shared" si="14"/>
        <v>177</v>
      </c>
      <c r="L50" s="112">
        <v>110</v>
      </c>
      <c r="M50" s="113">
        <v>67</v>
      </c>
      <c r="N50" s="99">
        <f t="shared" si="15"/>
        <v>1568</v>
      </c>
      <c r="O50" s="112">
        <v>651</v>
      </c>
      <c r="P50" s="113">
        <v>917</v>
      </c>
      <c r="Q50" s="137">
        <v>20485</v>
      </c>
      <c r="R50" s="117">
        <v>4199</v>
      </c>
      <c r="S50" s="105">
        <v>11.22690929142542</v>
      </c>
      <c r="T50" s="108">
        <v>6.2710228839261095</v>
      </c>
      <c r="U50" s="107">
        <v>4.955886407499311</v>
      </c>
      <c r="V50" s="108">
        <v>4.346758349705304</v>
      </c>
      <c r="W50" s="107">
        <v>37.0790768066591</v>
      </c>
      <c r="X50" s="118">
        <v>5.647918389853873</v>
      </c>
      <c r="Y50" s="119">
        <v>1.157706093189964</v>
      </c>
      <c r="Z50" s="155">
        <v>1.75</v>
      </c>
      <c r="AA50" s="157" t="str">
        <f t="shared" si="9"/>
        <v>  　  63年</v>
      </c>
    </row>
    <row r="51" spans="1:27" ht="16.5" customHeight="1">
      <c r="A51" s="98" t="s">
        <v>114</v>
      </c>
      <c r="B51" s="99">
        <f t="shared" si="10"/>
        <v>38075</v>
      </c>
      <c r="C51" s="112">
        <v>19610</v>
      </c>
      <c r="D51" s="113">
        <v>18465</v>
      </c>
      <c r="E51" s="99">
        <f t="shared" si="11"/>
        <v>22769</v>
      </c>
      <c r="F51" s="112">
        <v>12450</v>
      </c>
      <c r="G51" s="113">
        <v>10319</v>
      </c>
      <c r="H51" s="102">
        <f t="shared" si="8"/>
        <v>15306</v>
      </c>
      <c r="I51" s="114">
        <f t="shared" si="12"/>
        <v>7160</v>
      </c>
      <c r="J51" s="115">
        <f t="shared" si="13"/>
        <v>8146</v>
      </c>
      <c r="K51" s="99">
        <f t="shared" si="14"/>
        <v>144</v>
      </c>
      <c r="L51" s="112">
        <v>77</v>
      </c>
      <c r="M51" s="113">
        <v>67</v>
      </c>
      <c r="N51" s="99">
        <f t="shared" si="15"/>
        <v>1503</v>
      </c>
      <c r="O51" s="112">
        <v>686</v>
      </c>
      <c r="P51" s="113">
        <v>817</v>
      </c>
      <c r="Q51" s="137">
        <v>20435</v>
      </c>
      <c r="R51" s="117">
        <v>4302</v>
      </c>
      <c r="S51" s="105">
        <v>10.451550919571782</v>
      </c>
      <c r="T51" s="108">
        <v>6.250068624759813</v>
      </c>
      <c r="U51" s="107">
        <v>4.201482294811968</v>
      </c>
      <c r="V51" s="108">
        <v>3.7820091923834536</v>
      </c>
      <c r="W51" s="107">
        <v>37.97564303400879</v>
      </c>
      <c r="X51" s="118">
        <v>5.609387867142465</v>
      </c>
      <c r="Y51" s="119">
        <v>1.180894866867966</v>
      </c>
      <c r="Z51" s="155">
        <v>1.65</v>
      </c>
      <c r="AA51" s="157" t="str">
        <f t="shared" si="9"/>
        <v>平成元年</v>
      </c>
    </row>
    <row r="52" spans="1:27" ht="16.5" customHeight="1">
      <c r="A52" s="120" t="s">
        <v>115</v>
      </c>
      <c r="B52" s="121">
        <f t="shared" si="10"/>
        <v>37045</v>
      </c>
      <c r="C52" s="122">
        <v>18881</v>
      </c>
      <c r="D52" s="123">
        <v>18164</v>
      </c>
      <c r="E52" s="121">
        <f t="shared" si="11"/>
        <v>23543</v>
      </c>
      <c r="F52" s="122">
        <v>12693</v>
      </c>
      <c r="G52" s="123">
        <v>10850</v>
      </c>
      <c r="H52" s="124">
        <f t="shared" si="8"/>
        <v>13502</v>
      </c>
      <c r="I52" s="125">
        <f t="shared" si="12"/>
        <v>6188</v>
      </c>
      <c r="J52" s="126">
        <f t="shared" si="13"/>
        <v>7314</v>
      </c>
      <c r="K52" s="121">
        <f t="shared" si="14"/>
        <v>157</v>
      </c>
      <c r="L52" s="122">
        <v>78</v>
      </c>
      <c r="M52" s="123">
        <v>79</v>
      </c>
      <c r="N52" s="121">
        <f t="shared" si="15"/>
        <v>1464</v>
      </c>
      <c r="O52" s="122">
        <v>629</v>
      </c>
      <c r="P52" s="123">
        <v>835</v>
      </c>
      <c r="Q52" s="153">
        <v>20700</v>
      </c>
      <c r="R52" s="130">
        <v>4432</v>
      </c>
      <c r="S52" s="131">
        <v>10.147994439079845</v>
      </c>
      <c r="T52" s="132">
        <v>6.449297694135695</v>
      </c>
      <c r="U52" s="133">
        <v>3.6986967449441512</v>
      </c>
      <c r="V52" s="132">
        <v>4.238088810905655</v>
      </c>
      <c r="W52" s="133">
        <v>38.0170869147472</v>
      </c>
      <c r="X52" s="134">
        <v>5.670494935590574</v>
      </c>
      <c r="Y52" s="135">
        <v>1.2140885775138852</v>
      </c>
      <c r="Z52" s="154">
        <v>1.6</v>
      </c>
      <c r="AA52" s="170" t="str">
        <f t="shared" si="9"/>
        <v>  　   2年</v>
      </c>
    </row>
    <row r="53" spans="1:27" ht="16.5" customHeight="1">
      <c r="A53" s="98" t="s">
        <v>116</v>
      </c>
      <c r="B53" s="99">
        <f t="shared" si="10"/>
        <v>37385</v>
      </c>
      <c r="C53" s="112">
        <v>19218</v>
      </c>
      <c r="D53" s="113">
        <v>18167</v>
      </c>
      <c r="E53" s="99">
        <f t="shared" si="11"/>
        <v>23850</v>
      </c>
      <c r="F53" s="112">
        <v>12983</v>
      </c>
      <c r="G53" s="113">
        <v>10867</v>
      </c>
      <c r="H53" s="102">
        <f t="shared" si="8"/>
        <v>13535</v>
      </c>
      <c r="I53" s="114">
        <f t="shared" si="12"/>
        <v>6235</v>
      </c>
      <c r="J53" s="115">
        <f t="shared" si="13"/>
        <v>7300</v>
      </c>
      <c r="K53" s="99">
        <f t="shared" si="14"/>
        <v>175</v>
      </c>
      <c r="L53" s="112">
        <v>94</v>
      </c>
      <c r="M53" s="113">
        <v>81</v>
      </c>
      <c r="N53" s="99">
        <f t="shared" si="15"/>
        <v>1334</v>
      </c>
      <c r="O53" s="112">
        <v>590</v>
      </c>
      <c r="P53" s="113">
        <v>744</v>
      </c>
      <c r="Q53" s="137">
        <v>21356</v>
      </c>
      <c r="R53" s="117">
        <v>4571</v>
      </c>
      <c r="S53" s="105">
        <v>10.200545702592088</v>
      </c>
      <c r="T53" s="108">
        <v>6.5075034106412</v>
      </c>
      <c r="U53" s="107">
        <v>3.6930422919508867</v>
      </c>
      <c r="V53" s="108">
        <v>4.681021800187241</v>
      </c>
      <c r="W53" s="107">
        <v>34.45336914693045</v>
      </c>
      <c r="X53" s="118">
        <v>5.827012278308322</v>
      </c>
      <c r="Y53" s="119">
        <v>1.2472032742155525</v>
      </c>
      <c r="Z53" s="155">
        <v>1.61</v>
      </c>
      <c r="AA53" s="157" t="str">
        <f t="shared" si="9"/>
        <v>  　   3年</v>
      </c>
    </row>
    <row r="54" spans="1:27" ht="16.5" customHeight="1">
      <c r="A54" s="98" t="s">
        <v>117</v>
      </c>
      <c r="B54" s="99">
        <f t="shared" si="10"/>
        <v>35973</v>
      </c>
      <c r="C54" s="112">
        <v>18466</v>
      </c>
      <c r="D54" s="113">
        <v>17507</v>
      </c>
      <c r="E54" s="99">
        <f t="shared" si="11"/>
        <v>24619</v>
      </c>
      <c r="F54" s="112">
        <v>13436</v>
      </c>
      <c r="G54" s="113">
        <v>11183</v>
      </c>
      <c r="H54" s="102">
        <f t="shared" si="8"/>
        <v>11354</v>
      </c>
      <c r="I54" s="114">
        <f t="shared" si="12"/>
        <v>5030</v>
      </c>
      <c r="J54" s="115">
        <f t="shared" si="13"/>
        <v>6324</v>
      </c>
      <c r="K54" s="99">
        <f t="shared" si="14"/>
        <v>164</v>
      </c>
      <c r="L54" s="112">
        <v>88</v>
      </c>
      <c r="M54" s="113">
        <v>76</v>
      </c>
      <c r="N54" s="99">
        <f t="shared" si="15"/>
        <v>1321</v>
      </c>
      <c r="O54" s="112">
        <v>638</v>
      </c>
      <c r="P54" s="113">
        <v>683</v>
      </c>
      <c r="Q54" s="137">
        <v>22000</v>
      </c>
      <c r="R54" s="117">
        <v>5017</v>
      </c>
      <c r="S54" s="105">
        <v>9.783247212401415</v>
      </c>
      <c r="T54" s="108">
        <v>6.695403861843895</v>
      </c>
      <c r="U54" s="107">
        <v>3.08784335055752</v>
      </c>
      <c r="V54" s="108">
        <v>4.55897478664554</v>
      </c>
      <c r="W54" s="107">
        <v>35.42124738563844</v>
      </c>
      <c r="X54" s="118">
        <v>5.983138428066359</v>
      </c>
      <c r="Y54" s="119">
        <v>1.364427522436769</v>
      </c>
      <c r="Z54" s="155">
        <v>1.53</v>
      </c>
      <c r="AA54" s="157" t="str">
        <f t="shared" si="9"/>
        <v>  　   4年</v>
      </c>
    </row>
    <row r="55" spans="1:27" ht="16.5" customHeight="1">
      <c r="A55" s="98" t="s">
        <v>118</v>
      </c>
      <c r="B55" s="99">
        <f t="shared" si="10"/>
        <v>36098</v>
      </c>
      <c r="C55" s="112">
        <v>18609</v>
      </c>
      <c r="D55" s="113">
        <v>17489</v>
      </c>
      <c r="E55" s="99">
        <f t="shared" si="11"/>
        <v>25088</v>
      </c>
      <c r="F55" s="112">
        <v>13689</v>
      </c>
      <c r="G55" s="113">
        <v>11399</v>
      </c>
      <c r="H55" s="102">
        <f t="shared" si="8"/>
        <v>11010</v>
      </c>
      <c r="I55" s="114">
        <f t="shared" si="12"/>
        <v>4920</v>
      </c>
      <c r="J55" s="115">
        <f t="shared" si="13"/>
        <v>6090</v>
      </c>
      <c r="K55" s="99">
        <f t="shared" si="14"/>
        <v>153</v>
      </c>
      <c r="L55" s="112">
        <v>76</v>
      </c>
      <c r="M55" s="113">
        <v>77</v>
      </c>
      <c r="N55" s="99">
        <f t="shared" si="15"/>
        <v>1190</v>
      </c>
      <c r="O55" s="112">
        <v>559</v>
      </c>
      <c r="P55" s="113">
        <v>631</v>
      </c>
      <c r="Q55" s="137">
        <v>23144</v>
      </c>
      <c r="R55" s="117">
        <v>5292</v>
      </c>
      <c r="S55" s="105">
        <v>9.790615676701925</v>
      </c>
      <c r="T55" s="108">
        <v>6.804448060754</v>
      </c>
      <c r="U55" s="107">
        <v>2.986167615947925</v>
      </c>
      <c r="V55" s="108">
        <v>4.238461964651782</v>
      </c>
      <c r="W55" s="107">
        <v>31.913752413645142</v>
      </c>
      <c r="X55" s="118">
        <v>6.277190127474912</v>
      </c>
      <c r="Y55" s="119">
        <v>1.435313262815297</v>
      </c>
      <c r="Z55" s="155">
        <v>1.52</v>
      </c>
      <c r="AA55" s="157" t="str">
        <f t="shared" si="9"/>
        <v>　     5年</v>
      </c>
    </row>
    <row r="56" spans="1:27" ht="16.5" customHeight="1">
      <c r="A56" s="138" t="s">
        <v>119</v>
      </c>
      <c r="B56" s="139">
        <f t="shared" si="10"/>
        <v>37462</v>
      </c>
      <c r="C56" s="140">
        <v>19299</v>
      </c>
      <c r="D56" s="141">
        <v>18163</v>
      </c>
      <c r="E56" s="139">
        <f t="shared" si="11"/>
        <v>25503</v>
      </c>
      <c r="F56" s="140">
        <v>13932</v>
      </c>
      <c r="G56" s="141">
        <v>11571</v>
      </c>
      <c r="H56" s="142">
        <f t="shared" si="8"/>
        <v>11959</v>
      </c>
      <c r="I56" s="143">
        <f t="shared" si="12"/>
        <v>5367</v>
      </c>
      <c r="J56" s="144">
        <f t="shared" si="13"/>
        <v>6592</v>
      </c>
      <c r="K56" s="139">
        <f t="shared" si="14"/>
        <v>151</v>
      </c>
      <c r="L56" s="140">
        <v>83</v>
      </c>
      <c r="M56" s="141">
        <v>68</v>
      </c>
      <c r="N56" s="139">
        <f t="shared" si="15"/>
        <v>1196</v>
      </c>
      <c r="O56" s="140">
        <v>573</v>
      </c>
      <c r="P56" s="141">
        <v>623</v>
      </c>
      <c r="Q56" s="145">
        <v>22724</v>
      </c>
      <c r="R56" s="146">
        <v>5426</v>
      </c>
      <c r="S56" s="147">
        <v>10.127602054609353</v>
      </c>
      <c r="T56" s="148">
        <v>6.894566098945661</v>
      </c>
      <c r="U56" s="149">
        <v>3.2330359556636927</v>
      </c>
      <c r="V56" s="148">
        <v>4.030751161176659</v>
      </c>
      <c r="W56" s="149">
        <v>30.937968855088208</v>
      </c>
      <c r="X56" s="150">
        <v>6.143281968099487</v>
      </c>
      <c r="Y56" s="151">
        <v>1.4668829413354962</v>
      </c>
      <c r="Z56" s="156">
        <v>1.56</v>
      </c>
      <c r="AA56" s="171" t="str">
        <f t="shared" si="9"/>
        <v>　     6年</v>
      </c>
    </row>
    <row r="57" spans="1:27" ht="16.5" customHeight="1">
      <c r="A57" s="98" t="s">
        <v>120</v>
      </c>
      <c r="B57" s="99">
        <f t="shared" si="10"/>
        <v>35345</v>
      </c>
      <c r="C57" s="112">
        <v>18110</v>
      </c>
      <c r="D57" s="113">
        <v>17235</v>
      </c>
      <c r="E57" s="99">
        <f t="shared" si="11"/>
        <v>26666</v>
      </c>
      <c r="F57" s="112">
        <v>14586</v>
      </c>
      <c r="G57" s="113">
        <v>12080</v>
      </c>
      <c r="H57" s="102">
        <f t="shared" si="8"/>
        <v>8679</v>
      </c>
      <c r="I57" s="114">
        <f t="shared" si="12"/>
        <v>3524</v>
      </c>
      <c r="J57" s="115">
        <f t="shared" si="13"/>
        <v>5155</v>
      </c>
      <c r="K57" s="158">
        <f t="shared" si="14"/>
        <v>164</v>
      </c>
      <c r="L57" s="159">
        <v>98</v>
      </c>
      <c r="M57" s="160">
        <v>66</v>
      </c>
      <c r="N57" s="99">
        <f t="shared" si="15"/>
        <v>1086</v>
      </c>
      <c r="O57" s="159">
        <v>535</v>
      </c>
      <c r="P57" s="160">
        <v>551</v>
      </c>
      <c r="Q57" s="137">
        <v>22991</v>
      </c>
      <c r="R57" s="117">
        <v>5723</v>
      </c>
      <c r="S57" s="105">
        <v>9.55490807878359</v>
      </c>
      <c r="T57" s="108">
        <v>7.208690870811804</v>
      </c>
      <c r="U57" s="107">
        <v>2.346217207971786</v>
      </c>
      <c r="V57" s="108">
        <v>4.639977365964068</v>
      </c>
      <c r="W57" s="107">
        <v>29.80977738738986</v>
      </c>
      <c r="X57" s="118">
        <v>6.215214963013104</v>
      </c>
      <c r="Y57" s="119">
        <v>1.5471138473582822</v>
      </c>
      <c r="Z57" s="155">
        <v>1.48</v>
      </c>
      <c r="AA57" s="170" t="str">
        <f t="shared" si="9"/>
        <v>　     7年</v>
      </c>
    </row>
    <row r="58" spans="1:27" ht="16.5" customHeight="1">
      <c r="A58" s="98" t="s">
        <v>121</v>
      </c>
      <c r="B58" s="99">
        <f t="shared" si="10"/>
        <v>36081</v>
      </c>
      <c r="C58" s="112">
        <v>18538</v>
      </c>
      <c r="D58" s="113">
        <v>17543</v>
      </c>
      <c r="E58" s="99">
        <f t="shared" si="11"/>
        <v>26089</v>
      </c>
      <c r="F58" s="112">
        <v>14231</v>
      </c>
      <c r="G58" s="113">
        <v>11858</v>
      </c>
      <c r="H58" s="102">
        <f t="shared" si="8"/>
        <v>9992</v>
      </c>
      <c r="I58" s="114">
        <f t="shared" si="12"/>
        <v>4307</v>
      </c>
      <c r="J58" s="115">
        <f t="shared" si="13"/>
        <v>5685</v>
      </c>
      <c r="K58" s="158">
        <f t="shared" si="14"/>
        <v>118</v>
      </c>
      <c r="L58" s="159">
        <v>60</v>
      </c>
      <c r="M58" s="160">
        <v>58</v>
      </c>
      <c r="N58" s="99">
        <f t="shared" si="15"/>
        <v>1074</v>
      </c>
      <c r="O58" s="159">
        <v>551</v>
      </c>
      <c r="P58" s="160">
        <v>523</v>
      </c>
      <c r="Q58" s="137">
        <v>23117</v>
      </c>
      <c r="R58" s="117">
        <v>5795</v>
      </c>
      <c r="S58" s="105">
        <v>9.735563950350784</v>
      </c>
      <c r="T58" s="108">
        <v>7.039665407447383</v>
      </c>
      <c r="U58" s="107">
        <v>2.6958985429033997</v>
      </c>
      <c r="V58" s="108">
        <v>3.270509977827051</v>
      </c>
      <c r="W58" s="107">
        <v>28.906712601604134</v>
      </c>
      <c r="X58" s="159">
        <v>6.2</v>
      </c>
      <c r="Y58" s="119">
        <v>1.5636805180787912</v>
      </c>
      <c r="Z58" s="155">
        <v>1.46</v>
      </c>
      <c r="AA58" s="157" t="str">
        <f t="shared" si="9"/>
        <v>　     8年</v>
      </c>
    </row>
    <row r="59" spans="1:27" ht="16.5" customHeight="1">
      <c r="A59" s="161" t="s">
        <v>122</v>
      </c>
      <c r="B59" s="99">
        <f t="shared" si="10"/>
        <v>35606</v>
      </c>
      <c r="C59" s="112">
        <v>18182</v>
      </c>
      <c r="D59" s="113">
        <v>17424</v>
      </c>
      <c r="E59" s="99">
        <f t="shared" si="11"/>
        <v>26343</v>
      </c>
      <c r="F59" s="112">
        <v>14430</v>
      </c>
      <c r="G59" s="113">
        <v>11913</v>
      </c>
      <c r="H59" s="102">
        <f t="shared" si="8"/>
        <v>9263</v>
      </c>
      <c r="I59" s="114">
        <f t="shared" si="12"/>
        <v>3752</v>
      </c>
      <c r="J59" s="115">
        <f t="shared" si="13"/>
        <v>5511</v>
      </c>
      <c r="K59" s="158">
        <f t="shared" si="14"/>
        <v>116</v>
      </c>
      <c r="L59" s="159">
        <v>66</v>
      </c>
      <c r="M59" s="160">
        <v>50</v>
      </c>
      <c r="N59" s="99">
        <f t="shared" si="15"/>
        <v>1026</v>
      </c>
      <c r="O59" s="159">
        <v>486</v>
      </c>
      <c r="P59" s="160">
        <v>540</v>
      </c>
      <c r="Q59" s="137">
        <v>22513</v>
      </c>
      <c r="R59" s="117">
        <v>6298</v>
      </c>
      <c r="S59" s="105">
        <v>9.59498787388844</v>
      </c>
      <c r="T59" s="108">
        <v>7.098356238210725</v>
      </c>
      <c r="U59" s="107">
        <v>2.5</v>
      </c>
      <c r="V59" s="108">
        <v>3.257786390316511</v>
      </c>
      <c r="W59" s="107">
        <v>28</v>
      </c>
      <c r="X59" s="118">
        <v>6.066558879008354</v>
      </c>
      <c r="Y59" s="119">
        <v>1.6973861492859068</v>
      </c>
      <c r="Z59" s="155">
        <v>1.42</v>
      </c>
      <c r="AA59" s="157" t="str">
        <f t="shared" si="9"/>
        <v>　　 　9年</v>
      </c>
    </row>
    <row r="60" spans="1:27" ht="16.5" customHeight="1">
      <c r="A60" s="161" t="s">
        <v>123</v>
      </c>
      <c r="B60" s="99">
        <f t="shared" si="10"/>
        <v>35921</v>
      </c>
      <c r="C60" s="112">
        <v>18565</v>
      </c>
      <c r="D60" s="113">
        <v>17356</v>
      </c>
      <c r="E60" s="99">
        <f t="shared" si="11"/>
        <v>27178</v>
      </c>
      <c r="F60" s="112">
        <v>14822</v>
      </c>
      <c r="G60" s="113">
        <v>12356</v>
      </c>
      <c r="H60" s="102">
        <f t="shared" si="8"/>
        <v>8743</v>
      </c>
      <c r="I60" s="114">
        <f t="shared" si="12"/>
        <v>3743</v>
      </c>
      <c r="J60" s="115">
        <f t="shared" si="13"/>
        <v>5000</v>
      </c>
      <c r="K60" s="158">
        <f t="shared" si="14"/>
        <v>107</v>
      </c>
      <c r="L60" s="159">
        <v>62</v>
      </c>
      <c r="M60" s="160">
        <v>45</v>
      </c>
      <c r="N60" s="99">
        <f t="shared" si="15"/>
        <v>1017</v>
      </c>
      <c r="O60" s="159">
        <v>451</v>
      </c>
      <c r="P60" s="160">
        <v>566</v>
      </c>
      <c r="Q60" s="137">
        <v>23134</v>
      </c>
      <c r="R60" s="117">
        <v>6780</v>
      </c>
      <c r="S60" s="105">
        <v>9.7</v>
      </c>
      <c r="T60" s="108">
        <v>7.3</v>
      </c>
      <c r="U60" s="107">
        <v>2.4</v>
      </c>
      <c r="V60" s="108">
        <v>3</v>
      </c>
      <c r="W60" s="107">
        <v>27.5</v>
      </c>
      <c r="X60" s="118">
        <v>6.2</v>
      </c>
      <c r="Y60" s="119">
        <v>1.82</v>
      </c>
      <c r="Z60" s="155">
        <v>1.42</v>
      </c>
      <c r="AA60" s="157" t="str">
        <f t="shared" si="9"/>
        <v>　　 10年</v>
      </c>
    </row>
    <row r="61" spans="1:27" s="166" customFormat="1" ht="18" customHeight="1">
      <c r="A61" s="162" t="s">
        <v>124</v>
      </c>
      <c r="B61" s="139">
        <f t="shared" si="10"/>
        <v>35395</v>
      </c>
      <c r="C61" s="140">
        <v>18119</v>
      </c>
      <c r="D61" s="141">
        <v>17276</v>
      </c>
      <c r="E61" s="139">
        <f t="shared" si="11"/>
        <v>28753</v>
      </c>
      <c r="F61" s="140">
        <v>15692</v>
      </c>
      <c r="G61" s="141">
        <v>13061</v>
      </c>
      <c r="H61" s="142">
        <f t="shared" si="8"/>
        <v>6642</v>
      </c>
      <c r="I61" s="143">
        <f t="shared" si="12"/>
        <v>2427</v>
      </c>
      <c r="J61" s="144">
        <f t="shared" si="13"/>
        <v>4215</v>
      </c>
      <c r="K61" s="163">
        <f t="shared" si="14"/>
        <v>111</v>
      </c>
      <c r="L61" s="164">
        <v>65</v>
      </c>
      <c r="M61" s="165">
        <v>46</v>
      </c>
      <c r="N61" s="139">
        <f t="shared" si="15"/>
        <v>1079</v>
      </c>
      <c r="O61" s="164">
        <v>476</v>
      </c>
      <c r="P61" s="165">
        <v>603</v>
      </c>
      <c r="Q61" s="145">
        <v>22429</v>
      </c>
      <c r="R61" s="146">
        <v>6975</v>
      </c>
      <c r="S61" s="147">
        <v>9.5</v>
      </c>
      <c r="T61" s="148">
        <v>7.7</v>
      </c>
      <c r="U61" s="149">
        <v>1.8</v>
      </c>
      <c r="V61" s="148">
        <v>3.1</v>
      </c>
      <c r="W61" s="149">
        <v>29.6</v>
      </c>
      <c r="X61" s="150">
        <v>6</v>
      </c>
      <c r="Y61" s="151">
        <v>1.87</v>
      </c>
      <c r="Z61" s="156">
        <v>1.39</v>
      </c>
      <c r="AA61" s="171" t="str">
        <f t="shared" si="9"/>
        <v>　　 11年</v>
      </c>
    </row>
    <row r="62" spans="1:27" s="166" customFormat="1" ht="18" customHeight="1">
      <c r="A62" s="161" t="s">
        <v>125</v>
      </c>
      <c r="B62" s="99">
        <v>35794</v>
      </c>
      <c r="C62" s="112">
        <v>18482</v>
      </c>
      <c r="D62" s="113">
        <v>17312</v>
      </c>
      <c r="E62" s="99">
        <v>28323</v>
      </c>
      <c r="F62" s="112">
        <v>15419</v>
      </c>
      <c r="G62" s="113">
        <v>12904</v>
      </c>
      <c r="H62" s="102">
        <v>7471</v>
      </c>
      <c r="I62" s="114">
        <v>3063</v>
      </c>
      <c r="J62" s="115">
        <v>4408</v>
      </c>
      <c r="K62" s="158">
        <v>96</v>
      </c>
      <c r="L62" s="159">
        <v>58</v>
      </c>
      <c r="M62" s="160">
        <v>38</v>
      </c>
      <c r="N62" s="99">
        <v>1088</v>
      </c>
      <c r="O62" s="159">
        <v>466</v>
      </c>
      <c r="P62" s="160">
        <v>622</v>
      </c>
      <c r="Q62" s="137">
        <v>23550</v>
      </c>
      <c r="R62" s="117">
        <v>7380</v>
      </c>
      <c r="S62" s="105">
        <v>9.6</v>
      </c>
      <c r="T62" s="108">
        <v>7.6</v>
      </c>
      <c r="U62" s="107">
        <v>2</v>
      </c>
      <c r="V62" s="108">
        <v>2.7</v>
      </c>
      <c r="W62" s="107">
        <v>29.5</v>
      </c>
      <c r="X62" s="118">
        <v>6.3</v>
      </c>
      <c r="Y62" s="119">
        <v>1.99</v>
      </c>
      <c r="Z62" s="155">
        <v>1.47</v>
      </c>
      <c r="AA62" s="157" t="str">
        <f t="shared" si="9"/>
        <v>　　 12年</v>
      </c>
    </row>
    <row r="63" spans="1:27" s="167" customFormat="1" ht="18" customHeight="1">
      <c r="A63" s="161" t="s">
        <v>707</v>
      </c>
      <c r="B63" s="99">
        <f>SUM(C63:D63)</f>
        <v>35193</v>
      </c>
      <c r="C63" s="112">
        <v>18104</v>
      </c>
      <c r="D63" s="113">
        <v>17089</v>
      </c>
      <c r="E63" s="99">
        <f>SUM(F63:G63)</f>
        <v>28914</v>
      </c>
      <c r="F63" s="112">
        <v>15850</v>
      </c>
      <c r="G63" s="113">
        <v>13064</v>
      </c>
      <c r="H63" s="102">
        <f aca="true" t="shared" si="16" ref="H63:H72">B63-E63</f>
        <v>6279</v>
      </c>
      <c r="I63" s="114">
        <f aca="true" t="shared" si="17" ref="I63:I72">C63-F63</f>
        <v>2254</v>
      </c>
      <c r="J63" s="115">
        <f aca="true" t="shared" si="18" ref="J63:J72">D63-G63</f>
        <v>4025</v>
      </c>
      <c r="K63" s="158">
        <f>SUM(L63:M63)</f>
        <v>86</v>
      </c>
      <c r="L63" s="159">
        <v>45</v>
      </c>
      <c r="M63" s="160">
        <v>41</v>
      </c>
      <c r="N63" s="99">
        <f>SUM(O63:P63)</f>
        <v>1044</v>
      </c>
      <c r="O63" s="159">
        <v>456</v>
      </c>
      <c r="P63" s="160">
        <v>588</v>
      </c>
      <c r="Q63" s="137">
        <v>24019</v>
      </c>
      <c r="R63" s="117">
        <v>7967</v>
      </c>
      <c r="S63" s="105">
        <v>9.5</v>
      </c>
      <c r="T63" s="108">
        <v>7.8</v>
      </c>
      <c r="U63" s="107">
        <v>1.7</v>
      </c>
      <c r="V63" s="108">
        <v>2.4</v>
      </c>
      <c r="W63" s="107">
        <v>28.8</v>
      </c>
      <c r="X63" s="118">
        <v>6.5</v>
      </c>
      <c r="Y63" s="119">
        <v>2.14</v>
      </c>
      <c r="Z63" s="155">
        <v>1.4</v>
      </c>
      <c r="AA63" s="157" t="str">
        <f t="shared" si="9"/>
        <v>　　 13年</v>
      </c>
    </row>
    <row r="64" spans="1:27" s="166" customFormat="1" ht="18" customHeight="1">
      <c r="A64" s="161" t="s">
        <v>708</v>
      </c>
      <c r="B64" s="99">
        <f>SUM(C64:D64)</f>
        <v>35212</v>
      </c>
      <c r="C64" s="112">
        <v>18284</v>
      </c>
      <c r="D64" s="113">
        <v>16928</v>
      </c>
      <c r="E64" s="99">
        <f>SUM(F64:G64)</f>
        <v>28894</v>
      </c>
      <c r="F64" s="112">
        <v>15773</v>
      </c>
      <c r="G64" s="113">
        <v>13121</v>
      </c>
      <c r="H64" s="102">
        <f t="shared" si="16"/>
        <v>6318</v>
      </c>
      <c r="I64" s="114">
        <f t="shared" si="17"/>
        <v>2511</v>
      </c>
      <c r="J64" s="115">
        <f t="shared" si="18"/>
        <v>3807</v>
      </c>
      <c r="K64" s="158">
        <f>SUM(L64:M64)</f>
        <v>94</v>
      </c>
      <c r="L64" s="159">
        <v>54</v>
      </c>
      <c r="M64" s="160">
        <v>40</v>
      </c>
      <c r="N64" s="99">
        <f>SUM(O64:P64)</f>
        <v>1067</v>
      </c>
      <c r="O64" s="159">
        <v>440</v>
      </c>
      <c r="P64" s="160">
        <v>627</v>
      </c>
      <c r="Q64" s="137">
        <v>22635</v>
      </c>
      <c r="R64" s="117">
        <v>7985</v>
      </c>
      <c r="S64" s="105">
        <v>9.5</v>
      </c>
      <c r="T64" s="108">
        <v>7.8</v>
      </c>
      <c r="U64" s="107">
        <v>1.7</v>
      </c>
      <c r="V64" s="108">
        <v>2.7</v>
      </c>
      <c r="W64" s="107">
        <v>29.4</v>
      </c>
      <c r="X64" s="118">
        <v>6.1</v>
      </c>
      <c r="Y64" s="119">
        <v>2.14</v>
      </c>
      <c r="Z64" s="155">
        <v>1.41</v>
      </c>
      <c r="AA64" s="157" t="str">
        <f t="shared" si="9"/>
        <v>　　 14年</v>
      </c>
    </row>
    <row r="65" spans="1:27" s="166" customFormat="1" ht="18" customHeight="1">
      <c r="A65" s="111" t="s">
        <v>241</v>
      </c>
      <c r="B65" s="99">
        <f>SUM(C65:D65)</f>
        <v>34061</v>
      </c>
      <c r="C65" s="112">
        <v>17409</v>
      </c>
      <c r="D65" s="113">
        <v>16652</v>
      </c>
      <c r="E65" s="99">
        <f>SUM(F65:G65)</f>
        <v>29813</v>
      </c>
      <c r="F65" s="112">
        <v>16368</v>
      </c>
      <c r="G65" s="113">
        <v>13445</v>
      </c>
      <c r="H65" s="102">
        <f t="shared" si="16"/>
        <v>4248</v>
      </c>
      <c r="I65" s="114">
        <f t="shared" si="17"/>
        <v>1041</v>
      </c>
      <c r="J65" s="115">
        <f t="shared" si="18"/>
        <v>3207</v>
      </c>
      <c r="K65" s="158">
        <f>SUM(L65:M65)</f>
        <v>109</v>
      </c>
      <c r="L65" s="159">
        <v>55</v>
      </c>
      <c r="M65" s="160">
        <v>54</v>
      </c>
      <c r="N65" s="99">
        <f>SUM(O65:P65)</f>
        <v>1038</v>
      </c>
      <c r="O65" s="159">
        <v>485</v>
      </c>
      <c r="P65" s="160">
        <v>553</v>
      </c>
      <c r="Q65" s="137">
        <v>21817</v>
      </c>
      <c r="R65" s="117">
        <v>8087</v>
      </c>
      <c r="S65" s="105">
        <v>9.1</v>
      </c>
      <c r="T65" s="108">
        <v>8</v>
      </c>
      <c r="U65" s="107">
        <v>1.1</v>
      </c>
      <c r="V65" s="108">
        <v>3.2</v>
      </c>
      <c r="W65" s="107">
        <v>29.6</v>
      </c>
      <c r="X65" s="118">
        <v>5.9</v>
      </c>
      <c r="Y65" s="119">
        <v>2.17</v>
      </c>
      <c r="Z65" s="155">
        <v>1.37</v>
      </c>
      <c r="AA65" s="157" t="str">
        <f t="shared" si="9"/>
        <v>　　 15年</v>
      </c>
    </row>
    <row r="66" spans="1:27" s="167" customFormat="1" ht="18" customHeight="1">
      <c r="A66" s="161" t="s">
        <v>709</v>
      </c>
      <c r="B66" s="99">
        <f>SUM(C66:D66)</f>
        <v>33628</v>
      </c>
      <c r="C66" s="112">
        <v>17354</v>
      </c>
      <c r="D66" s="113">
        <v>16274</v>
      </c>
      <c r="E66" s="99">
        <f>SUM(F66:G66)</f>
        <v>29809</v>
      </c>
      <c r="F66" s="112">
        <v>15989</v>
      </c>
      <c r="G66" s="113">
        <v>13820</v>
      </c>
      <c r="H66" s="102">
        <f t="shared" si="16"/>
        <v>3819</v>
      </c>
      <c r="I66" s="114">
        <f t="shared" si="17"/>
        <v>1365</v>
      </c>
      <c r="J66" s="115">
        <f t="shared" si="18"/>
        <v>2454</v>
      </c>
      <c r="K66" s="158">
        <f>SUM(L66:M66)</f>
        <v>83</v>
      </c>
      <c r="L66" s="159">
        <v>45</v>
      </c>
      <c r="M66" s="160">
        <v>38</v>
      </c>
      <c r="N66" s="99">
        <f>SUM(O66:P66)</f>
        <v>960</v>
      </c>
      <c r="O66" s="159">
        <v>432</v>
      </c>
      <c r="P66" s="160">
        <v>528</v>
      </c>
      <c r="Q66" s="137">
        <v>21304</v>
      </c>
      <c r="R66" s="117">
        <v>7688</v>
      </c>
      <c r="S66" s="105">
        <v>9</v>
      </c>
      <c r="T66" s="108">
        <v>8</v>
      </c>
      <c r="U66" s="107">
        <v>1</v>
      </c>
      <c r="V66" s="108">
        <v>2.5</v>
      </c>
      <c r="W66" s="107">
        <v>27.8</v>
      </c>
      <c r="X66" s="118">
        <v>5.7</v>
      </c>
      <c r="Y66" s="119">
        <v>2.06</v>
      </c>
      <c r="Z66" s="155">
        <v>1.37</v>
      </c>
      <c r="AA66" s="157" t="str">
        <f t="shared" si="9"/>
        <v>16年</v>
      </c>
    </row>
    <row r="67" spans="1:27" s="167" customFormat="1" ht="18" customHeight="1">
      <c r="A67" s="261" t="s">
        <v>245</v>
      </c>
      <c r="B67" s="121">
        <v>31908</v>
      </c>
      <c r="C67" s="122">
        <v>16468</v>
      </c>
      <c r="D67" s="123">
        <v>15440</v>
      </c>
      <c r="E67" s="121">
        <v>31747</v>
      </c>
      <c r="F67" s="122">
        <v>17325</v>
      </c>
      <c r="G67" s="123">
        <v>14422</v>
      </c>
      <c r="H67" s="262">
        <f t="shared" si="16"/>
        <v>161</v>
      </c>
      <c r="I67" s="263">
        <f t="shared" si="17"/>
        <v>-857</v>
      </c>
      <c r="J67" s="264">
        <f t="shared" si="18"/>
        <v>1018</v>
      </c>
      <c r="K67" s="265">
        <v>99</v>
      </c>
      <c r="L67" s="266">
        <v>57</v>
      </c>
      <c r="M67" s="267">
        <v>42</v>
      </c>
      <c r="N67" s="121">
        <v>816</v>
      </c>
      <c r="O67" s="266">
        <v>364</v>
      </c>
      <c r="P67" s="267">
        <v>452</v>
      </c>
      <c r="Q67" s="153">
        <v>21056</v>
      </c>
      <c r="R67" s="130">
        <v>7474</v>
      </c>
      <c r="S67" s="131">
        <v>8.6</v>
      </c>
      <c r="T67" s="132">
        <v>8.5</v>
      </c>
      <c r="U67" s="133">
        <v>0</v>
      </c>
      <c r="V67" s="132">
        <v>3.1</v>
      </c>
      <c r="W67" s="133">
        <v>24.9</v>
      </c>
      <c r="X67" s="134">
        <v>5.7</v>
      </c>
      <c r="Y67" s="135">
        <v>2.01</v>
      </c>
      <c r="Z67" s="154">
        <v>1.39</v>
      </c>
      <c r="AA67" s="268" t="str">
        <f t="shared" si="9"/>
        <v>17年</v>
      </c>
    </row>
    <row r="68" spans="1:27" s="167" customFormat="1" ht="18" customHeight="1">
      <c r="A68" s="161" t="s">
        <v>283</v>
      </c>
      <c r="B68" s="99">
        <v>32905</v>
      </c>
      <c r="C68" s="112">
        <v>16803</v>
      </c>
      <c r="D68" s="113">
        <v>16102</v>
      </c>
      <c r="E68" s="99">
        <v>32001</v>
      </c>
      <c r="F68" s="112">
        <v>17133</v>
      </c>
      <c r="G68" s="113">
        <v>14868</v>
      </c>
      <c r="H68" s="276">
        <f t="shared" si="16"/>
        <v>904</v>
      </c>
      <c r="I68" s="277">
        <f t="shared" si="17"/>
        <v>-330</v>
      </c>
      <c r="J68" s="278">
        <f t="shared" si="18"/>
        <v>1234</v>
      </c>
      <c r="K68" s="158">
        <v>87</v>
      </c>
      <c r="L68" s="159">
        <v>50</v>
      </c>
      <c r="M68" s="160">
        <v>37</v>
      </c>
      <c r="N68" s="99">
        <v>840</v>
      </c>
      <c r="O68" s="159">
        <v>401</v>
      </c>
      <c r="P68" s="160">
        <v>439</v>
      </c>
      <c r="Q68" s="137">
        <v>21663</v>
      </c>
      <c r="R68" s="117">
        <v>7281</v>
      </c>
      <c r="S68" s="105">
        <v>8.8</v>
      </c>
      <c r="T68" s="108">
        <v>8.6</v>
      </c>
      <c r="U68" s="107">
        <v>0.2</v>
      </c>
      <c r="V68" s="108">
        <v>2.6</v>
      </c>
      <c r="W68" s="107">
        <v>24.9</v>
      </c>
      <c r="X68" s="118">
        <v>5.8</v>
      </c>
      <c r="Y68" s="119">
        <v>1.96</v>
      </c>
      <c r="Z68" s="155">
        <v>1.39</v>
      </c>
      <c r="AA68" s="111" t="str">
        <f t="shared" si="9"/>
        <v>18年</v>
      </c>
    </row>
    <row r="69" spans="1:27" s="167" customFormat="1" ht="18" customHeight="1">
      <c r="A69" s="161" t="s">
        <v>291</v>
      </c>
      <c r="B69" s="99">
        <v>33274</v>
      </c>
      <c r="C69" s="112">
        <v>17036</v>
      </c>
      <c r="D69" s="113">
        <v>16238</v>
      </c>
      <c r="E69" s="99">
        <v>32507</v>
      </c>
      <c r="F69" s="112">
        <v>17399</v>
      </c>
      <c r="G69" s="113">
        <v>15108</v>
      </c>
      <c r="H69" s="276">
        <f t="shared" si="16"/>
        <v>767</v>
      </c>
      <c r="I69" s="277">
        <f t="shared" si="17"/>
        <v>-363</v>
      </c>
      <c r="J69" s="278">
        <f t="shared" si="18"/>
        <v>1130</v>
      </c>
      <c r="K69" s="158">
        <v>81</v>
      </c>
      <c r="L69" s="159">
        <v>43</v>
      </c>
      <c r="M69" s="160">
        <v>38</v>
      </c>
      <c r="N69" s="99">
        <v>750</v>
      </c>
      <c r="O69" s="159">
        <v>328</v>
      </c>
      <c r="P69" s="160">
        <v>422</v>
      </c>
      <c r="Q69" s="137">
        <v>21150</v>
      </c>
      <c r="R69" s="117">
        <v>7208</v>
      </c>
      <c r="S69" s="105">
        <v>9</v>
      </c>
      <c r="T69" s="108">
        <v>8.7</v>
      </c>
      <c r="U69" s="107">
        <v>0.2</v>
      </c>
      <c r="V69" s="108">
        <v>2.4</v>
      </c>
      <c r="W69" s="107">
        <v>22</v>
      </c>
      <c r="X69" s="118">
        <v>5.7</v>
      </c>
      <c r="Y69" s="119">
        <v>1.94</v>
      </c>
      <c r="Z69" s="155">
        <v>1.44</v>
      </c>
      <c r="AA69" s="111" t="str">
        <f t="shared" si="9"/>
        <v>19年</v>
      </c>
    </row>
    <row r="70" spans="1:27" s="167" customFormat="1" ht="18" customHeight="1">
      <c r="A70" s="161" t="s">
        <v>292</v>
      </c>
      <c r="B70" s="99">
        <v>32701</v>
      </c>
      <c r="C70" s="112">
        <v>16703</v>
      </c>
      <c r="D70" s="113">
        <v>15998</v>
      </c>
      <c r="E70" s="99">
        <f>SUM(F70:G70)</f>
        <v>34511</v>
      </c>
      <c r="F70" s="112">
        <v>18503</v>
      </c>
      <c r="G70" s="113">
        <v>16008</v>
      </c>
      <c r="H70" s="276">
        <f t="shared" si="16"/>
        <v>-1810</v>
      </c>
      <c r="I70" s="277">
        <f t="shared" si="17"/>
        <v>-1800</v>
      </c>
      <c r="J70" s="278">
        <f t="shared" si="18"/>
        <v>-10</v>
      </c>
      <c r="K70" s="158">
        <v>80</v>
      </c>
      <c r="L70" s="159">
        <v>46</v>
      </c>
      <c r="M70" s="160">
        <v>34</v>
      </c>
      <c r="N70" s="99">
        <v>789</v>
      </c>
      <c r="O70" s="159">
        <v>382</v>
      </c>
      <c r="P70" s="160">
        <v>407</v>
      </c>
      <c r="Q70" s="137">
        <v>21193</v>
      </c>
      <c r="R70" s="117">
        <v>6959</v>
      </c>
      <c r="S70" s="105">
        <v>8.8</v>
      </c>
      <c r="T70" s="108">
        <v>9.3</v>
      </c>
      <c r="U70" s="290">
        <v>-0.5</v>
      </c>
      <c r="V70" s="108">
        <v>2.4</v>
      </c>
      <c r="W70" s="107">
        <v>23.6</v>
      </c>
      <c r="X70" s="118">
        <v>5.7</v>
      </c>
      <c r="Y70" s="119">
        <v>1.87</v>
      </c>
      <c r="Z70" s="155">
        <v>1.44</v>
      </c>
      <c r="AA70" s="111" t="s">
        <v>701</v>
      </c>
    </row>
    <row r="71" spans="1:27" s="167" customFormat="1" ht="18" customHeight="1">
      <c r="A71" s="161" t="s">
        <v>710</v>
      </c>
      <c r="B71" s="99">
        <f>SUM(C71:D71)</f>
        <v>31901</v>
      </c>
      <c r="C71" s="112">
        <v>16389</v>
      </c>
      <c r="D71" s="113">
        <v>15512</v>
      </c>
      <c r="E71" s="99">
        <f>SUM(F71:G71)</f>
        <v>34209</v>
      </c>
      <c r="F71" s="112">
        <v>18354</v>
      </c>
      <c r="G71" s="113">
        <v>15855</v>
      </c>
      <c r="H71" s="276">
        <f t="shared" si="16"/>
        <v>-2308</v>
      </c>
      <c r="I71" s="277">
        <f t="shared" si="17"/>
        <v>-1965</v>
      </c>
      <c r="J71" s="278">
        <f t="shared" si="18"/>
        <v>-343</v>
      </c>
      <c r="K71" s="158">
        <f>SUM(L71:M71)</f>
        <v>65</v>
      </c>
      <c r="L71" s="159">
        <v>36</v>
      </c>
      <c r="M71" s="160">
        <v>29</v>
      </c>
      <c r="N71" s="99">
        <f>SUM(O71:P71)</f>
        <v>731</v>
      </c>
      <c r="O71" s="159">
        <v>354</v>
      </c>
      <c r="P71" s="160">
        <v>377</v>
      </c>
      <c r="Q71" s="137">
        <v>20716</v>
      </c>
      <c r="R71" s="117">
        <v>7352</v>
      </c>
      <c r="S71" s="105">
        <v>8.6</v>
      </c>
      <c r="T71" s="108">
        <v>9.2</v>
      </c>
      <c r="U71" s="290">
        <v>-0.6</v>
      </c>
      <c r="V71" s="108">
        <v>2</v>
      </c>
      <c r="W71" s="107">
        <v>22.4</v>
      </c>
      <c r="X71" s="118">
        <v>5.6</v>
      </c>
      <c r="Y71" s="119">
        <v>1.98</v>
      </c>
      <c r="Z71" s="155">
        <v>1.43</v>
      </c>
      <c r="AA71" s="111" t="str">
        <f>A71</f>
        <v>21年</v>
      </c>
    </row>
    <row r="72" spans="1:27" s="167" customFormat="1" ht="18" customHeight="1">
      <c r="A72" s="111" t="s">
        <v>729</v>
      </c>
      <c r="B72" s="99">
        <f>SUM(C72:D72)</f>
        <v>31896</v>
      </c>
      <c r="C72" s="112">
        <v>16344</v>
      </c>
      <c r="D72" s="113">
        <v>15552</v>
      </c>
      <c r="E72" s="99">
        <f>SUM(F72:G72)</f>
        <v>36420</v>
      </c>
      <c r="F72" s="112">
        <v>19072</v>
      </c>
      <c r="G72" s="113">
        <v>17348</v>
      </c>
      <c r="H72" s="276">
        <f t="shared" si="16"/>
        <v>-4524</v>
      </c>
      <c r="I72" s="277">
        <f t="shared" si="17"/>
        <v>-2728</v>
      </c>
      <c r="J72" s="278">
        <f t="shared" si="18"/>
        <v>-1796</v>
      </c>
      <c r="K72" s="158">
        <f>SUM(L72:M72)</f>
        <v>68</v>
      </c>
      <c r="L72" s="159">
        <v>29</v>
      </c>
      <c r="M72" s="160">
        <v>39</v>
      </c>
      <c r="N72" s="99">
        <f>SUM(O72:P72)</f>
        <v>716</v>
      </c>
      <c r="O72" s="159">
        <v>379</v>
      </c>
      <c r="P72" s="160">
        <v>337</v>
      </c>
      <c r="Q72" s="137">
        <v>20323</v>
      </c>
      <c r="R72" s="117">
        <v>7241</v>
      </c>
      <c r="S72" s="105">
        <v>8.6</v>
      </c>
      <c r="T72" s="108">
        <v>9.8</v>
      </c>
      <c r="U72" s="290">
        <v>-1.2</v>
      </c>
      <c r="V72" s="108">
        <v>2.1</v>
      </c>
      <c r="W72" s="107">
        <v>22</v>
      </c>
      <c r="X72" s="118">
        <v>5.5</v>
      </c>
      <c r="Y72" s="119">
        <v>1.96</v>
      </c>
      <c r="Z72" s="155">
        <v>1.54</v>
      </c>
      <c r="AA72" s="111" t="str">
        <f>A72</f>
        <v>22年</v>
      </c>
    </row>
    <row r="73" spans="1:27" s="167" customFormat="1" ht="18" customHeight="1">
      <c r="A73" s="318" t="s">
        <v>743</v>
      </c>
      <c r="B73" s="315">
        <f>SUM(C73:D73)</f>
        <v>31172</v>
      </c>
      <c r="C73" s="360">
        <v>15932</v>
      </c>
      <c r="D73" s="361">
        <v>15240</v>
      </c>
      <c r="E73" s="315">
        <f>SUM(F73:G73)</f>
        <v>37303</v>
      </c>
      <c r="F73" s="360">
        <v>19581</v>
      </c>
      <c r="G73" s="361">
        <v>17722</v>
      </c>
      <c r="H73" s="254">
        <f aca="true" t="shared" si="19" ref="H73:J74">B73-E73</f>
        <v>-6131</v>
      </c>
      <c r="I73" s="255">
        <f t="shared" si="19"/>
        <v>-3649</v>
      </c>
      <c r="J73" s="256">
        <f t="shared" si="19"/>
        <v>-2482</v>
      </c>
      <c r="K73" s="317">
        <f>SUM(L73:M73)</f>
        <v>70</v>
      </c>
      <c r="L73" s="362">
        <v>38</v>
      </c>
      <c r="M73" s="363">
        <v>32</v>
      </c>
      <c r="N73" s="315">
        <f>SUM(O73:P73)</f>
        <v>719</v>
      </c>
      <c r="O73" s="362">
        <v>373</v>
      </c>
      <c r="P73" s="363">
        <v>346</v>
      </c>
      <c r="Q73" s="364">
        <v>19093</v>
      </c>
      <c r="R73" s="365">
        <v>6804</v>
      </c>
      <c r="S73" s="366">
        <v>8.4</v>
      </c>
      <c r="T73" s="367">
        <v>10.1</v>
      </c>
      <c r="U73" s="368">
        <v>-1.7</v>
      </c>
      <c r="V73" s="367">
        <v>2.2</v>
      </c>
      <c r="W73" s="369">
        <v>22.5</v>
      </c>
      <c r="X73" s="370">
        <v>5.2</v>
      </c>
      <c r="Y73" s="371">
        <v>1.84</v>
      </c>
      <c r="Z73" s="372">
        <v>1.49</v>
      </c>
      <c r="AA73" s="111" t="str">
        <f>A73</f>
        <v>23年</v>
      </c>
    </row>
    <row r="74" spans="1:27" ht="16.5" customHeight="1">
      <c r="A74" s="168" t="s">
        <v>744</v>
      </c>
      <c r="B74" s="315">
        <f>SUM(C74:D74)</f>
        <v>1050806</v>
      </c>
      <c r="C74" s="373">
        <v>538271</v>
      </c>
      <c r="D74" s="374">
        <v>512535</v>
      </c>
      <c r="E74" s="316">
        <f>SUM(F74:G74)</f>
        <v>1253066</v>
      </c>
      <c r="F74" s="373">
        <v>656540</v>
      </c>
      <c r="G74" s="374">
        <v>596526</v>
      </c>
      <c r="H74" s="254">
        <f t="shared" si="19"/>
        <v>-202260</v>
      </c>
      <c r="I74" s="255">
        <f t="shared" si="19"/>
        <v>-118269</v>
      </c>
      <c r="J74" s="256">
        <f t="shared" si="19"/>
        <v>-83991</v>
      </c>
      <c r="K74" s="316">
        <f>SUM(L74:M74)</f>
        <v>2463</v>
      </c>
      <c r="L74" s="373">
        <v>1269</v>
      </c>
      <c r="M74" s="374">
        <v>1194</v>
      </c>
      <c r="N74" s="315">
        <f>SUM(O74:P74)</f>
        <v>25751</v>
      </c>
      <c r="O74" s="375">
        <v>11940</v>
      </c>
      <c r="P74" s="376">
        <v>13811</v>
      </c>
      <c r="Q74" s="377">
        <v>661895</v>
      </c>
      <c r="R74" s="378">
        <v>235719</v>
      </c>
      <c r="S74" s="369">
        <v>8.3</v>
      </c>
      <c r="T74" s="367">
        <v>9.9</v>
      </c>
      <c r="U74" s="368">
        <v>-1.6</v>
      </c>
      <c r="V74" s="367">
        <v>2.3</v>
      </c>
      <c r="W74" s="369">
        <v>23.9</v>
      </c>
      <c r="X74" s="367">
        <v>5.2</v>
      </c>
      <c r="Y74" s="371">
        <v>1.87</v>
      </c>
      <c r="Z74" s="372">
        <v>1.39</v>
      </c>
      <c r="AA74" s="169" t="str">
        <f>A74</f>
        <v>全国（23年）</v>
      </c>
    </row>
    <row r="75" spans="7:20" ht="16.5" customHeight="1">
      <c r="G75" s="38"/>
      <c r="L75" s="34"/>
      <c r="T75" s="38"/>
    </row>
  </sheetData>
  <sheetProtection/>
  <mergeCells count="11">
    <mergeCell ref="N3:P3"/>
    <mergeCell ref="Q3:Q4"/>
    <mergeCell ref="K3:M3"/>
    <mergeCell ref="A3:A4"/>
    <mergeCell ref="B3:D3"/>
    <mergeCell ref="E3:G3"/>
    <mergeCell ref="H3:J3"/>
    <mergeCell ref="R3:R4"/>
    <mergeCell ref="Z3:Z4"/>
    <mergeCell ref="S4:U4"/>
    <mergeCell ref="X4:Y4"/>
  </mergeCells>
  <printOptions horizontalCentered="1" verticalCentered="1"/>
  <pageMargins left="0.5905511811023623" right="0.5905511811023623" top="0.5905511811023623" bottom="0.1968503937007874" header="0" footer="0.4330708661417323"/>
  <pageSetup blackAndWhite="1" fitToWidth="2" horizontalDpi="600" verticalDpi="600" orientation="portrait" paperSize="9" scale="68" r:id="rId1"/>
  <colBreaks count="1" manualBreakCount="1">
    <brk id="13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view="pageBreakPreview" zoomScale="90" zoomScaleSheetLayoutView="90" zoomScalePageLayoutView="0" workbookViewId="0" topLeftCell="A1">
      <pane xSplit="2" ySplit="6" topLeftCell="C7" activePane="bottomRight" state="frozen"/>
      <selection pane="topLeft" activeCell="X74" sqref="X74"/>
      <selection pane="topRight" activeCell="X74" sqref="X74"/>
      <selection pane="bottomLeft" activeCell="X74" sqref="X74"/>
      <selection pane="bottomRight" activeCell="A1" sqref="A1"/>
    </sheetView>
  </sheetViews>
  <sheetFormatPr defaultColWidth="8.875" defaultRowHeight="13.5"/>
  <cols>
    <col min="1" max="1" width="5.125" style="480" customWidth="1"/>
    <col min="2" max="2" width="12.125" style="480" customWidth="1"/>
    <col min="3" max="20" width="8.125" style="480" customWidth="1"/>
    <col min="21" max="21" width="12.125" style="480" customWidth="1"/>
    <col min="22" max="22" width="5.125" style="480" customWidth="1"/>
    <col min="23" max="16384" width="8.875" style="480" customWidth="1"/>
  </cols>
  <sheetData>
    <row r="1" spans="1:22" ht="15" customHeight="1">
      <c r="A1" s="41" t="s">
        <v>282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2"/>
      <c r="U1" s="42"/>
      <c r="V1" s="44"/>
    </row>
    <row r="2" spans="1:22" ht="15" customHeight="1">
      <c r="A2" s="172"/>
      <c r="B2" s="4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T2" s="45"/>
      <c r="U2" s="45"/>
      <c r="V2" s="44" t="s">
        <v>750</v>
      </c>
    </row>
    <row r="3" spans="1:22" ht="15" customHeight="1">
      <c r="A3" s="515" t="s">
        <v>0</v>
      </c>
      <c r="B3" s="516"/>
      <c r="C3" s="526" t="s">
        <v>1</v>
      </c>
      <c r="D3" s="527"/>
      <c r="E3" s="527"/>
      <c r="F3" s="526" t="s">
        <v>2</v>
      </c>
      <c r="G3" s="527"/>
      <c r="H3" s="528"/>
      <c r="I3" s="529" t="s">
        <v>3</v>
      </c>
      <c r="J3" s="530"/>
      <c r="K3" s="530"/>
      <c r="L3" s="530"/>
      <c r="M3" s="530"/>
      <c r="N3" s="531"/>
      <c r="O3" s="490" t="s">
        <v>751</v>
      </c>
      <c r="P3" s="526" t="s">
        <v>5</v>
      </c>
      <c r="Q3" s="527"/>
      <c r="R3" s="528"/>
      <c r="S3" s="490" t="s">
        <v>752</v>
      </c>
      <c r="T3" s="490" t="s">
        <v>753</v>
      </c>
      <c r="U3" s="515" t="s">
        <v>0</v>
      </c>
      <c r="V3" s="516"/>
    </row>
    <row r="4" spans="1:22" ht="15" customHeight="1">
      <c r="A4" s="517"/>
      <c r="B4" s="518"/>
      <c r="C4" s="523"/>
      <c r="D4" s="521"/>
      <c r="E4" s="521"/>
      <c r="F4" s="523"/>
      <c r="G4" s="521"/>
      <c r="H4" s="522"/>
      <c r="I4" s="521" t="s">
        <v>8</v>
      </c>
      <c r="J4" s="521"/>
      <c r="K4" s="522"/>
      <c r="L4" s="523" t="s">
        <v>9</v>
      </c>
      <c r="M4" s="521"/>
      <c r="N4" s="522"/>
      <c r="O4" s="491"/>
      <c r="P4" s="523"/>
      <c r="Q4" s="521"/>
      <c r="R4" s="522"/>
      <c r="S4" s="491"/>
      <c r="T4" s="491"/>
      <c r="U4" s="517"/>
      <c r="V4" s="518"/>
    </row>
    <row r="5" spans="1:22" ht="15" customHeight="1">
      <c r="A5" s="519"/>
      <c r="B5" s="520"/>
      <c r="C5" s="46" t="s">
        <v>10</v>
      </c>
      <c r="D5" s="47" t="s">
        <v>11</v>
      </c>
      <c r="E5" s="48" t="s">
        <v>12</v>
      </c>
      <c r="F5" s="46" t="s">
        <v>10</v>
      </c>
      <c r="G5" s="47" t="s">
        <v>11</v>
      </c>
      <c r="H5" s="49" t="s">
        <v>12</v>
      </c>
      <c r="I5" s="50" t="s">
        <v>10</v>
      </c>
      <c r="J5" s="51" t="s">
        <v>11</v>
      </c>
      <c r="K5" s="52" t="s">
        <v>12</v>
      </c>
      <c r="L5" s="50" t="s">
        <v>10</v>
      </c>
      <c r="M5" s="51" t="s">
        <v>11</v>
      </c>
      <c r="N5" s="52" t="s">
        <v>12</v>
      </c>
      <c r="O5" s="492"/>
      <c r="P5" s="46" t="s">
        <v>10</v>
      </c>
      <c r="Q5" s="47" t="s">
        <v>13</v>
      </c>
      <c r="R5" s="48" t="s">
        <v>14</v>
      </c>
      <c r="S5" s="492"/>
      <c r="T5" s="492"/>
      <c r="U5" s="519"/>
      <c r="V5" s="520"/>
    </row>
    <row r="6" spans="1:22" ht="15" customHeight="1">
      <c r="A6" s="488" t="s">
        <v>15</v>
      </c>
      <c r="B6" s="489"/>
      <c r="C6" s="53">
        <f aca="true" t="shared" si="0" ref="C6:S6">SUM(C7:C14)</f>
        <v>31172</v>
      </c>
      <c r="D6" s="54">
        <f t="shared" si="0"/>
        <v>15932</v>
      </c>
      <c r="E6" s="379">
        <f t="shared" si="0"/>
        <v>15240</v>
      </c>
      <c r="F6" s="53">
        <f t="shared" si="0"/>
        <v>37303</v>
      </c>
      <c r="G6" s="54">
        <f>SUM(G7:G14)</f>
        <v>19581</v>
      </c>
      <c r="H6" s="55">
        <f t="shared" si="0"/>
        <v>17722</v>
      </c>
      <c r="I6" s="53">
        <f t="shared" si="0"/>
        <v>70</v>
      </c>
      <c r="J6" s="54">
        <f t="shared" si="0"/>
        <v>38</v>
      </c>
      <c r="K6" s="55">
        <f t="shared" si="0"/>
        <v>32</v>
      </c>
      <c r="L6" s="53">
        <f t="shared" si="0"/>
        <v>30</v>
      </c>
      <c r="M6" s="54">
        <f t="shared" si="0"/>
        <v>16</v>
      </c>
      <c r="N6" s="55">
        <f t="shared" si="0"/>
        <v>14</v>
      </c>
      <c r="O6" s="380">
        <f t="shared" si="0"/>
        <v>-6131</v>
      </c>
      <c r="P6" s="53">
        <f t="shared" si="0"/>
        <v>719</v>
      </c>
      <c r="Q6" s="54">
        <f t="shared" si="0"/>
        <v>373</v>
      </c>
      <c r="R6" s="379">
        <f t="shared" si="0"/>
        <v>346</v>
      </c>
      <c r="S6" s="269">
        <f t="shared" si="0"/>
        <v>19093</v>
      </c>
      <c r="T6" s="381">
        <f>SUM(T7:T14)</f>
        <v>6804</v>
      </c>
      <c r="U6" s="488" t="str">
        <f aca="true" t="shared" si="1" ref="U6:U15">+A6</f>
        <v>静岡県</v>
      </c>
      <c r="V6" s="489"/>
    </row>
    <row r="7" spans="1:22" ht="15" customHeight="1">
      <c r="A7" s="493" t="s">
        <v>253</v>
      </c>
      <c r="B7" s="486"/>
      <c r="C7" s="56">
        <f>SUM(D7:E7)</f>
        <v>392</v>
      </c>
      <c r="D7" s="57">
        <f aca="true" t="shared" si="2" ref="D7:N7">D15</f>
        <v>180</v>
      </c>
      <c r="E7" s="58">
        <f t="shared" si="2"/>
        <v>212</v>
      </c>
      <c r="F7" s="56">
        <f t="shared" si="2"/>
        <v>1150</v>
      </c>
      <c r="G7" s="57">
        <f t="shared" si="2"/>
        <v>592</v>
      </c>
      <c r="H7" s="58">
        <f t="shared" si="2"/>
        <v>558</v>
      </c>
      <c r="I7" s="56">
        <f t="shared" si="2"/>
        <v>2</v>
      </c>
      <c r="J7" s="57">
        <f t="shared" si="2"/>
        <v>2</v>
      </c>
      <c r="K7" s="58">
        <f t="shared" si="2"/>
        <v>0</v>
      </c>
      <c r="L7" s="56">
        <f t="shared" si="2"/>
        <v>1</v>
      </c>
      <c r="M7" s="57">
        <f t="shared" si="2"/>
        <v>1</v>
      </c>
      <c r="N7" s="58">
        <f t="shared" si="2"/>
        <v>0</v>
      </c>
      <c r="O7" s="59">
        <f aca="true" t="shared" si="3" ref="O7:O44">IF(C7-F7=0,"-",C7-F7)</f>
        <v>-758</v>
      </c>
      <c r="P7" s="56">
        <f>P15</f>
        <v>7</v>
      </c>
      <c r="Q7" s="57">
        <f>Q15</f>
        <v>4</v>
      </c>
      <c r="R7" s="58">
        <f>R15</f>
        <v>3</v>
      </c>
      <c r="S7" s="60">
        <f>S15</f>
        <v>261</v>
      </c>
      <c r="T7" s="60">
        <f>T15</f>
        <v>117</v>
      </c>
      <c r="U7" s="493" t="str">
        <f t="shared" si="1"/>
        <v>賀茂圏域</v>
      </c>
      <c r="V7" s="487"/>
    </row>
    <row r="8" spans="1:22" ht="15" customHeight="1">
      <c r="A8" s="524" t="s">
        <v>16</v>
      </c>
      <c r="B8" s="525"/>
      <c r="C8" s="61">
        <f>C22</f>
        <v>624</v>
      </c>
      <c r="D8" s="1">
        <f aca="true" t="shared" si="4" ref="D8:N8">D22</f>
        <v>345</v>
      </c>
      <c r="E8" s="3">
        <f t="shared" si="4"/>
        <v>279</v>
      </c>
      <c r="F8" s="61">
        <f t="shared" si="4"/>
        <v>1719</v>
      </c>
      <c r="G8" s="1">
        <f t="shared" si="4"/>
        <v>859</v>
      </c>
      <c r="H8" s="3">
        <f t="shared" si="4"/>
        <v>860</v>
      </c>
      <c r="I8" s="61">
        <f t="shared" si="4"/>
        <v>1</v>
      </c>
      <c r="J8" s="1">
        <f t="shared" si="4"/>
        <v>1</v>
      </c>
      <c r="K8" s="3">
        <f t="shared" si="4"/>
        <v>0</v>
      </c>
      <c r="L8" s="61">
        <f t="shared" si="4"/>
        <v>0</v>
      </c>
      <c r="M8" s="1">
        <f t="shared" si="4"/>
        <v>0</v>
      </c>
      <c r="N8" s="3">
        <f t="shared" si="4"/>
        <v>0</v>
      </c>
      <c r="O8" s="62">
        <f t="shared" si="3"/>
        <v>-1095</v>
      </c>
      <c r="P8" s="61">
        <f>P22</f>
        <v>20</v>
      </c>
      <c r="Q8" s="1">
        <f>Q22</f>
        <v>7</v>
      </c>
      <c r="R8" s="3">
        <f>R22</f>
        <v>13</v>
      </c>
      <c r="S8" s="5">
        <f>S22</f>
        <v>428</v>
      </c>
      <c r="T8" s="5">
        <f>T22</f>
        <v>227</v>
      </c>
      <c r="U8" s="524" t="str">
        <f t="shared" si="1"/>
        <v>熱海伊東圏域</v>
      </c>
      <c r="V8" s="494"/>
    </row>
    <row r="9" spans="1:22" ht="15" customHeight="1">
      <c r="A9" s="524" t="s">
        <v>17</v>
      </c>
      <c r="B9" s="525"/>
      <c r="C9" s="61">
        <f aca="true" t="shared" si="5" ref="C9:N9">C25+C34</f>
        <v>5569</v>
      </c>
      <c r="D9" s="1">
        <f t="shared" si="5"/>
        <v>2946</v>
      </c>
      <c r="E9" s="3">
        <f t="shared" si="5"/>
        <v>2623</v>
      </c>
      <c r="F9" s="61">
        <f t="shared" si="5"/>
        <v>6459</v>
      </c>
      <c r="G9" s="1">
        <f t="shared" si="5"/>
        <v>3503</v>
      </c>
      <c r="H9" s="3">
        <f t="shared" si="5"/>
        <v>2956</v>
      </c>
      <c r="I9" s="61">
        <f t="shared" si="5"/>
        <v>15</v>
      </c>
      <c r="J9" s="1">
        <f t="shared" si="5"/>
        <v>8</v>
      </c>
      <c r="K9" s="3">
        <f t="shared" si="5"/>
        <v>7</v>
      </c>
      <c r="L9" s="61">
        <f t="shared" si="5"/>
        <v>6</v>
      </c>
      <c r="M9" s="1">
        <f t="shared" si="5"/>
        <v>4</v>
      </c>
      <c r="N9" s="3">
        <f t="shared" si="5"/>
        <v>2</v>
      </c>
      <c r="O9" s="62">
        <f t="shared" si="3"/>
        <v>-890</v>
      </c>
      <c r="P9" s="61">
        <f>P25+P34</f>
        <v>133</v>
      </c>
      <c r="Q9" s="1">
        <f>Q25+Q34</f>
        <v>63</v>
      </c>
      <c r="R9" s="3">
        <f>R25+R34</f>
        <v>70</v>
      </c>
      <c r="S9" s="5">
        <f>S25+S34</f>
        <v>3537</v>
      </c>
      <c r="T9" s="5">
        <f>T25+T34</f>
        <v>1269</v>
      </c>
      <c r="U9" s="524" t="str">
        <f t="shared" si="1"/>
        <v>駿東田方圏域</v>
      </c>
      <c r="V9" s="494"/>
    </row>
    <row r="10" spans="1:22" ht="15" customHeight="1">
      <c r="A10" s="524" t="s">
        <v>754</v>
      </c>
      <c r="B10" s="525"/>
      <c r="C10" s="61">
        <f aca="true" t="shared" si="6" ref="C10:N10">C37</f>
        <v>3255</v>
      </c>
      <c r="D10" s="1">
        <f t="shared" si="6"/>
        <v>1623</v>
      </c>
      <c r="E10" s="3">
        <f t="shared" si="6"/>
        <v>1632</v>
      </c>
      <c r="F10" s="61">
        <f t="shared" si="6"/>
        <v>3553</v>
      </c>
      <c r="G10" s="1">
        <f t="shared" si="6"/>
        <v>1908</v>
      </c>
      <c r="H10" s="3">
        <f t="shared" si="6"/>
        <v>1645</v>
      </c>
      <c r="I10" s="61">
        <f t="shared" si="6"/>
        <v>11</v>
      </c>
      <c r="J10" s="1">
        <f t="shared" si="6"/>
        <v>8</v>
      </c>
      <c r="K10" s="3">
        <f t="shared" si="6"/>
        <v>3</v>
      </c>
      <c r="L10" s="61">
        <f t="shared" si="6"/>
        <v>5</v>
      </c>
      <c r="M10" s="1">
        <f t="shared" si="6"/>
        <v>3</v>
      </c>
      <c r="N10" s="3">
        <f t="shared" si="6"/>
        <v>2</v>
      </c>
      <c r="O10" s="62">
        <f t="shared" si="3"/>
        <v>-298</v>
      </c>
      <c r="P10" s="61">
        <f>P37</f>
        <v>85</v>
      </c>
      <c r="Q10" s="1">
        <f>Q37</f>
        <v>39</v>
      </c>
      <c r="R10" s="3">
        <f>R37</f>
        <v>46</v>
      </c>
      <c r="S10" s="5">
        <f>S37</f>
        <v>2064</v>
      </c>
      <c r="T10" s="5">
        <f>T37</f>
        <v>870</v>
      </c>
      <c r="U10" s="524" t="str">
        <f t="shared" si="1"/>
        <v>富士圏域</v>
      </c>
      <c r="V10" s="494"/>
    </row>
    <row r="11" spans="1:22" ht="15" customHeight="1">
      <c r="A11" s="524" t="s">
        <v>254</v>
      </c>
      <c r="B11" s="525"/>
      <c r="C11" s="4">
        <f aca="true" t="shared" si="7" ref="C11:N11">C40</f>
        <v>5771</v>
      </c>
      <c r="D11" s="1">
        <f t="shared" si="7"/>
        <v>2987</v>
      </c>
      <c r="E11" s="63">
        <f t="shared" si="7"/>
        <v>2784</v>
      </c>
      <c r="F11" s="4">
        <f t="shared" si="7"/>
        <v>7329</v>
      </c>
      <c r="G11" s="1">
        <f t="shared" si="7"/>
        <v>3811</v>
      </c>
      <c r="H11" s="63">
        <f t="shared" si="7"/>
        <v>3518</v>
      </c>
      <c r="I11" s="4">
        <f t="shared" si="7"/>
        <v>11</v>
      </c>
      <c r="J11" s="1">
        <f t="shared" si="7"/>
        <v>5</v>
      </c>
      <c r="K11" s="3">
        <f t="shared" si="7"/>
        <v>6</v>
      </c>
      <c r="L11" s="4">
        <f t="shared" si="7"/>
        <v>3</v>
      </c>
      <c r="M11" s="1">
        <f t="shared" si="7"/>
        <v>2</v>
      </c>
      <c r="N11" s="63">
        <f t="shared" si="7"/>
        <v>1</v>
      </c>
      <c r="O11" s="62">
        <f t="shared" si="3"/>
        <v>-1558</v>
      </c>
      <c r="P11" s="4">
        <f>P40</f>
        <v>160</v>
      </c>
      <c r="Q11" s="1">
        <f>Q40</f>
        <v>84</v>
      </c>
      <c r="R11" s="63">
        <f>R40</f>
        <v>76</v>
      </c>
      <c r="S11" s="61">
        <f>S40</f>
        <v>3627</v>
      </c>
      <c r="T11" s="61">
        <f>T40</f>
        <v>1227</v>
      </c>
      <c r="U11" s="524" t="str">
        <f t="shared" si="1"/>
        <v>静岡圏域</v>
      </c>
      <c r="V11" s="494"/>
    </row>
    <row r="12" spans="1:22" ht="15" customHeight="1">
      <c r="A12" s="524" t="s">
        <v>19</v>
      </c>
      <c r="B12" s="525"/>
      <c r="C12" s="4">
        <f aca="true" t="shared" si="8" ref="C12:N12">C50</f>
        <v>3858</v>
      </c>
      <c r="D12" s="1">
        <f t="shared" si="8"/>
        <v>1976</v>
      </c>
      <c r="E12" s="63">
        <f t="shared" si="8"/>
        <v>1882</v>
      </c>
      <c r="F12" s="4">
        <f t="shared" si="8"/>
        <v>4776</v>
      </c>
      <c r="G12" s="1">
        <f t="shared" si="8"/>
        <v>2508</v>
      </c>
      <c r="H12" s="63">
        <f t="shared" si="8"/>
        <v>2268</v>
      </c>
      <c r="I12" s="4">
        <f t="shared" si="8"/>
        <v>7</v>
      </c>
      <c r="J12" s="1">
        <f t="shared" si="8"/>
        <v>3</v>
      </c>
      <c r="K12" s="3">
        <f t="shared" si="8"/>
        <v>4</v>
      </c>
      <c r="L12" s="4">
        <f t="shared" si="8"/>
        <v>3</v>
      </c>
      <c r="M12" s="1">
        <f t="shared" si="8"/>
        <v>0</v>
      </c>
      <c r="N12" s="63">
        <f t="shared" si="8"/>
        <v>3</v>
      </c>
      <c r="O12" s="62">
        <f t="shared" si="3"/>
        <v>-918</v>
      </c>
      <c r="P12" s="4">
        <f>P50</f>
        <v>82</v>
      </c>
      <c r="Q12" s="1">
        <f>Q50</f>
        <v>45</v>
      </c>
      <c r="R12" s="63">
        <f>R50</f>
        <v>37</v>
      </c>
      <c r="S12" s="61">
        <f>S50</f>
        <v>2254</v>
      </c>
      <c r="T12" s="61">
        <f>T50</f>
        <v>832</v>
      </c>
      <c r="U12" s="524" t="str">
        <f t="shared" si="1"/>
        <v>志太榛原圏域</v>
      </c>
      <c r="V12" s="494"/>
    </row>
    <row r="13" spans="1:22" ht="15" customHeight="1">
      <c r="A13" s="524" t="s">
        <v>755</v>
      </c>
      <c r="B13" s="525"/>
      <c r="C13" s="61">
        <f aca="true" t="shared" si="9" ref="C13:N13">+C58+C59+C60+C62+C63+C64</f>
        <v>4231</v>
      </c>
      <c r="D13" s="1">
        <f t="shared" si="9"/>
        <v>2088</v>
      </c>
      <c r="E13" s="3">
        <f t="shared" si="9"/>
        <v>2143</v>
      </c>
      <c r="F13" s="61">
        <f t="shared" si="9"/>
        <v>4450</v>
      </c>
      <c r="G13" s="1">
        <f t="shared" si="9"/>
        <v>2278</v>
      </c>
      <c r="H13" s="3">
        <f t="shared" si="9"/>
        <v>2172</v>
      </c>
      <c r="I13" s="61">
        <f t="shared" si="9"/>
        <v>6</v>
      </c>
      <c r="J13" s="1">
        <f t="shared" si="9"/>
        <v>5</v>
      </c>
      <c r="K13" s="3">
        <f t="shared" si="9"/>
        <v>1</v>
      </c>
      <c r="L13" s="61">
        <f t="shared" si="9"/>
        <v>3</v>
      </c>
      <c r="M13" s="1">
        <f t="shared" si="9"/>
        <v>2</v>
      </c>
      <c r="N13" s="3">
        <f t="shared" si="9"/>
        <v>1</v>
      </c>
      <c r="O13" s="62">
        <f t="shared" si="3"/>
        <v>-219</v>
      </c>
      <c r="P13" s="61">
        <f>+P58+P59+P60+P62+P63+P64</f>
        <v>85</v>
      </c>
      <c r="Q13" s="1">
        <f>+Q58+Q59+Q60+Q62+Q63+Q64</f>
        <v>54</v>
      </c>
      <c r="R13" s="3">
        <f>+R58+R59+R60+R62+R63+R64</f>
        <v>31</v>
      </c>
      <c r="S13" s="5">
        <f>+S58+S59+S60+S62+S63+S64</f>
        <v>2437</v>
      </c>
      <c r="T13" s="5">
        <f>+T58+T59+T60+T62+T63+T64</f>
        <v>798</v>
      </c>
      <c r="U13" s="524" t="str">
        <f t="shared" si="1"/>
        <v>中東遠圏域</v>
      </c>
      <c r="V13" s="494"/>
    </row>
    <row r="14" spans="1:22" ht="15" customHeight="1">
      <c r="A14" s="532" t="s">
        <v>277</v>
      </c>
      <c r="B14" s="533"/>
      <c r="C14" s="53">
        <f>C65+C61</f>
        <v>7472</v>
      </c>
      <c r="D14" s="54">
        <f aca="true" t="shared" si="10" ref="D14:T14">D65+D61</f>
        <v>3787</v>
      </c>
      <c r="E14" s="55">
        <f t="shared" si="10"/>
        <v>3685</v>
      </c>
      <c r="F14" s="53">
        <f t="shared" si="10"/>
        <v>7867</v>
      </c>
      <c r="G14" s="54">
        <f t="shared" si="10"/>
        <v>4122</v>
      </c>
      <c r="H14" s="55">
        <f t="shared" si="10"/>
        <v>3745</v>
      </c>
      <c r="I14" s="53">
        <f t="shared" si="10"/>
        <v>17</v>
      </c>
      <c r="J14" s="54">
        <f t="shared" si="10"/>
        <v>6</v>
      </c>
      <c r="K14" s="55">
        <f t="shared" si="10"/>
        <v>11</v>
      </c>
      <c r="L14" s="53">
        <f t="shared" si="10"/>
        <v>9</v>
      </c>
      <c r="M14" s="54">
        <f t="shared" si="10"/>
        <v>4</v>
      </c>
      <c r="N14" s="55">
        <f t="shared" si="10"/>
        <v>5</v>
      </c>
      <c r="O14" s="64">
        <f t="shared" si="10"/>
        <v>-395</v>
      </c>
      <c r="P14" s="53">
        <f t="shared" si="10"/>
        <v>147</v>
      </c>
      <c r="Q14" s="54">
        <f t="shared" si="10"/>
        <v>77</v>
      </c>
      <c r="R14" s="55">
        <f t="shared" si="10"/>
        <v>70</v>
      </c>
      <c r="S14" s="65">
        <f t="shared" si="10"/>
        <v>4485</v>
      </c>
      <c r="T14" s="65">
        <f t="shared" si="10"/>
        <v>1464</v>
      </c>
      <c r="U14" s="532" t="str">
        <f t="shared" si="1"/>
        <v>西部圏域</v>
      </c>
      <c r="V14" s="534"/>
    </row>
    <row r="15" spans="1:22" ht="15" customHeight="1">
      <c r="A15" s="524" t="s">
        <v>255</v>
      </c>
      <c r="B15" s="494"/>
      <c r="C15" s="61">
        <f>SUM(C16:C21)</f>
        <v>392</v>
      </c>
      <c r="D15" s="1">
        <f>SUM(D16:D21)</f>
        <v>180</v>
      </c>
      <c r="E15" s="2">
        <f>SUM(E16:E21)</f>
        <v>212</v>
      </c>
      <c r="F15" s="61">
        <f aca="true" t="shared" si="11" ref="F15:F39">SUM(G15:H15)</f>
        <v>1150</v>
      </c>
      <c r="G15" s="1">
        <f>SUM(G16:G21)</f>
        <v>592</v>
      </c>
      <c r="H15" s="2">
        <f>SUM(H16:H21)</f>
        <v>558</v>
      </c>
      <c r="I15" s="61">
        <f aca="true" t="shared" si="12" ref="I15:I39">SUM(J15:K15)</f>
        <v>2</v>
      </c>
      <c r="J15" s="1">
        <f>SUM(J16:J21)</f>
        <v>2</v>
      </c>
      <c r="K15" s="3">
        <f>SUM(K16:K21)</f>
        <v>0</v>
      </c>
      <c r="L15" s="61">
        <f aca="true" t="shared" si="13" ref="L15:L39">SUM(M15:N15)</f>
        <v>1</v>
      </c>
      <c r="M15" s="1">
        <f>SUM(M16:M21)</f>
        <v>1</v>
      </c>
      <c r="N15" s="3">
        <f>SUM(N16:N21)</f>
        <v>0</v>
      </c>
      <c r="O15" s="62">
        <f t="shared" si="3"/>
        <v>-758</v>
      </c>
      <c r="P15" s="61">
        <f aca="true" t="shared" si="14" ref="P15:P44">SUM(Q15:R15)</f>
        <v>7</v>
      </c>
      <c r="Q15" s="1">
        <f>SUM(Q16:Q21)</f>
        <v>4</v>
      </c>
      <c r="R15" s="2">
        <f>SUM(R16:R21)</f>
        <v>3</v>
      </c>
      <c r="S15" s="4">
        <f>SUM(S16:S21)</f>
        <v>261</v>
      </c>
      <c r="T15" s="5">
        <f>SUM(T16:T21)</f>
        <v>117</v>
      </c>
      <c r="U15" s="524" t="str">
        <f t="shared" si="1"/>
        <v>賀茂保健所</v>
      </c>
      <c r="V15" s="494"/>
    </row>
    <row r="16" spans="1:22" ht="15" customHeight="1">
      <c r="A16" s="32"/>
      <c r="B16" s="30" t="s">
        <v>21</v>
      </c>
      <c r="C16" s="61">
        <f aca="true" t="shared" si="15" ref="C16:C39">SUM(D16:E16)</f>
        <v>150</v>
      </c>
      <c r="D16" s="1">
        <v>67</v>
      </c>
      <c r="E16" s="2">
        <v>83</v>
      </c>
      <c r="F16" s="61">
        <f t="shared" si="11"/>
        <v>371</v>
      </c>
      <c r="G16" s="1">
        <v>201</v>
      </c>
      <c r="H16" s="2">
        <v>170</v>
      </c>
      <c r="I16" s="61">
        <f t="shared" si="12"/>
        <v>1</v>
      </c>
      <c r="J16" s="1">
        <v>1</v>
      </c>
      <c r="K16" s="3">
        <v>0</v>
      </c>
      <c r="L16" s="61">
        <f t="shared" si="13"/>
        <v>0</v>
      </c>
      <c r="M16" s="1">
        <v>0</v>
      </c>
      <c r="N16" s="3">
        <v>0</v>
      </c>
      <c r="O16" s="62">
        <f t="shared" si="3"/>
        <v>-221</v>
      </c>
      <c r="P16" s="61">
        <f t="shared" si="14"/>
        <v>1</v>
      </c>
      <c r="Q16" s="1">
        <v>1</v>
      </c>
      <c r="R16" s="2">
        <v>0</v>
      </c>
      <c r="S16" s="4">
        <v>98</v>
      </c>
      <c r="T16" s="5">
        <v>52</v>
      </c>
      <c r="U16" s="6" t="str">
        <f aca="true" t="shared" si="16" ref="U16:U21">+B16</f>
        <v>下田市</v>
      </c>
      <c r="V16" s="7"/>
    </row>
    <row r="17" spans="1:22" ht="15" customHeight="1">
      <c r="A17" s="32"/>
      <c r="B17" s="30" t="s">
        <v>22</v>
      </c>
      <c r="C17" s="61">
        <f t="shared" si="15"/>
        <v>65</v>
      </c>
      <c r="D17" s="1">
        <v>30</v>
      </c>
      <c r="E17" s="2">
        <v>35</v>
      </c>
      <c r="F17" s="61">
        <f t="shared" si="11"/>
        <v>181</v>
      </c>
      <c r="G17" s="1">
        <v>83</v>
      </c>
      <c r="H17" s="2">
        <v>98</v>
      </c>
      <c r="I17" s="61">
        <f t="shared" si="12"/>
        <v>1</v>
      </c>
      <c r="J17" s="1">
        <v>1</v>
      </c>
      <c r="K17" s="3">
        <v>0</v>
      </c>
      <c r="L17" s="61">
        <f t="shared" si="13"/>
        <v>1</v>
      </c>
      <c r="M17" s="1">
        <v>1</v>
      </c>
      <c r="N17" s="3">
        <v>0</v>
      </c>
      <c r="O17" s="62">
        <f t="shared" si="3"/>
        <v>-116</v>
      </c>
      <c r="P17" s="61">
        <f t="shared" si="14"/>
        <v>2</v>
      </c>
      <c r="Q17" s="1">
        <v>1</v>
      </c>
      <c r="R17" s="2">
        <v>1</v>
      </c>
      <c r="S17" s="4">
        <v>44</v>
      </c>
      <c r="T17" s="5">
        <v>20</v>
      </c>
      <c r="U17" s="6" t="str">
        <f t="shared" si="16"/>
        <v>東伊豆町</v>
      </c>
      <c r="V17" s="7"/>
    </row>
    <row r="18" spans="1:22" ht="15" customHeight="1">
      <c r="A18" s="32"/>
      <c r="B18" s="30" t="s">
        <v>23</v>
      </c>
      <c r="C18" s="61">
        <f t="shared" si="15"/>
        <v>40</v>
      </c>
      <c r="D18" s="1">
        <v>23</v>
      </c>
      <c r="E18" s="2">
        <v>17</v>
      </c>
      <c r="F18" s="61">
        <f t="shared" si="11"/>
        <v>117</v>
      </c>
      <c r="G18" s="1">
        <v>57</v>
      </c>
      <c r="H18" s="2">
        <v>60</v>
      </c>
      <c r="I18" s="61">
        <f t="shared" si="12"/>
        <v>0</v>
      </c>
      <c r="J18" s="1">
        <v>0</v>
      </c>
      <c r="K18" s="3">
        <v>0</v>
      </c>
      <c r="L18" s="61">
        <f t="shared" si="13"/>
        <v>0</v>
      </c>
      <c r="M18" s="1">
        <v>0</v>
      </c>
      <c r="N18" s="3">
        <v>0</v>
      </c>
      <c r="O18" s="62">
        <f t="shared" si="3"/>
        <v>-77</v>
      </c>
      <c r="P18" s="61">
        <f t="shared" si="14"/>
        <v>2</v>
      </c>
      <c r="Q18" s="1">
        <v>1</v>
      </c>
      <c r="R18" s="2">
        <v>1</v>
      </c>
      <c r="S18" s="4">
        <v>30</v>
      </c>
      <c r="T18" s="5">
        <v>14</v>
      </c>
      <c r="U18" s="6" t="str">
        <f t="shared" si="16"/>
        <v>河津町</v>
      </c>
      <c r="V18" s="7"/>
    </row>
    <row r="19" spans="1:22" ht="15" customHeight="1">
      <c r="A19" s="32"/>
      <c r="B19" s="30" t="s">
        <v>24</v>
      </c>
      <c r="C19" s="61">
        <f t="shared" si="15"/>
        <v>66</v>
      </c>
      <c r="D19" s="1">
        <v>26</v>
      </c>
      <c r="E19" s="2">
        <v>40</v>
      </c>
      <c r="F19" s="61">
        <f t="shared" si="11"/>
        <v>146</v>
      </c>
      <c r="G19" s="1">
        <v>76</v>
      </c>
      <c r="H19" s="2">
        <v>70</v>
      </c>
      <c r="I19" s="61">
        <f t="shared" si="12"/>
        <v>0</v>
      </c>
      <c r="J19" s="1">
        <v>0</v>
      </c>
      <c r="K19" s="3">
        <v>0</v>
      </c>
      <c r="L19" s="61">
        <f t="shared" si="13"/>
        <v>0</v>
      </c>
      <c r="M19" s="1">
        <v>0</v>
      </c>
      <c r="N19" s="3">
        <v>0</v>
      </c>
      <c r="O19" s="62">
        <f t="shared" si="3"/>
        <v>-80</v>
      </c>
      <c r="P19" s="61">
        <f t="shared" si="14"/>
        <v>1</v>
      </c>
      <c r="Q19" s="1">
        <v>1</v>
      </c>
      <c r="R19" s="2">
        <v>0</v>
      </c>
      <c r="S19" s="4">
        <v>34</v>
      </c>
      <c r="T19" s="5">
        <v>17</v>
      </c>
      <c r="U19" s="6" t="str">
        <f t="shared" si="16"/>
        <v>南伊豆町</v>
      </c>
      <c r="V19" s="7"/>
    </row>
    <row r="20" spans="1:22" ht="15" customHeight="1">
      <c r="A20" s="32"/>
      <c r="B20" s="30" t="s">
        <v>25</v>
      </c>
      <c r="C20" s="61">
        <f t="shared" si="15"/>
        <v>37</v>
      </c>
      <c r="D20" s="1">
        <v>17</v>
      </c>
      <c r="E20" s="2">
        <v>20</v>
      </c>
      <c r="F20" s="61">
        <f t="shared" si="11"/>
        <v>152</v>
      </c>
      <c r="G20" s="1">
        <v>90</v>
      </c>
      <c r="H20" s="2">
        <v>62</v>
      </c>
      <c r="I20" s="61">
        <f t="shared" si="12"/>
        <v>0</v>
      </c>
      <c r="J20" s="1">
        <v>0</v>
      </c>
      <c r="K20" s="3">
        <v>0</v>
      </c>
      <c r="L20" s="61">
        <f t="shared" si="13"/>
        <v>0</v>
      </c>
      <c r="M20" s="1">
        <v>0</v>
      </c>
      <c r="N20" s="3">
        <v>0</v>
      </c>
      <c r="O20" s="62">
        <f t="shared" si="3"/>
        <v>-115</v>
      </c>
      <c r="P20" s="61">
        <f t="shared" si="14"/>
        <v>0</v>
      </c>
      <c r="Q20" s="1">
        <v>0</v>
      </c>
      <c r="R20" s="2">
        <v>0</v>
      </c>
      <c r="S20" s="4">
        <v>20</v>
      </c>
      <c r="T20" s="5">
        <v>5</v>
      </c>
      <c r="U20" s="6" t="str">
        <f t="shared" si="16"/>
        <v>松崎町</v>
      </c>
      <c r="V20" s="7"/>
    </row>
    <row r="21" spans="1:22" ht="15" customHeight="1">
      <c r="A21" s="33"/>
      <c r="B21" s="28" t="s">
        <v>26</v>
      </c>
      <c r="C21" s="53">
        <f t="shared" si="15"/>
        <v>34</v>
      </c>
      <c r="D21" s="54">
        <v>17</v>
      </c>
      <c r="E21" s="54">
        <v>17</v>
      </c>
      <c r="F21" s="53">
        <f t="shared" si="11"/>
        <v>183</v>
      </c>
      <c r="G21" s="54">
        <v>85</v>
      </c>
      <c r="H21" s="54">
        <v>98</v>
      </c>
      <c r="I21" s="53">
        <f t="shared" si="12"/>
        <v>0</v>
      </c>
      <c r="J21" s="54">
        <v>0</v>
      </c>
      <c r="K21" s="55">
        <v>0</v>
      </c>
      <c r="L21" s="53">
        <f t="shared" si="13"/>
        <v>0</v>
      </c>
      <c r="M21" s="54">
        <v>0</v>
      </c>
      <c r="N21" s="54">
        <v>0</v>
      </c>
      <c r="O21" s="64">
        <f t="shared" si="3"/>
        <v>-149</v>
      </c>
      <c r="P21" s="53">
        <f t="shared" si="14"/>
        <v>1</v>
      </c>
      <c r="Q21" s="54">
        <v>0</v>
      </c>
      <c r="R21" s="379">
        <v>1</v>
      </c>
      <c r="S21" s="65">
        <v>35</v>
      </c>
      <c r="T21" s="382">
        <v>9</v>
      </c>
      <c r="U21" s="31" t="str">
        <f t="shared" si="16"/>
        <v>西伊豆町</v>
      </c>
      <c r="V21" s="29"/>
    </row>
    <row r="22" spans="1:22" ht="15" customHeight="1">
      <c r="A22" s="524" t="s">
        <v>27</v>
      </c>
      <c r="B22" s="525"/>
      <c r="C22" s="61">
        <f>SUM(C23:C24)</f>
        <v>624</v>
      </c>
      <c r="D22" s="1">
        <f>SUM(D23:D24)</f>
        <v>345</v>
      </c>
      <c r="E22" s="2">
        <f>SUM(E23:E24)</f>
        <v>279</v>
      </c>
      <c r="F22" s="61">
        <f t="shared" si="11"/>
        <v>1719</v>
      </c>
      <c r="G22" s="1">
        <f>SUM(G23:G24)</f>
        <v>859</v>
      </c>
      <c r="H22" s="2">
        <f>SUM(H23:H24)</f>
        <v>860</v>
      </c>
      <c r="I22" s="61">
        <f t="shared" si="12"/>
        <v>1</v>
      </c>
      <c r="J22" s="1">
        <f>SUM(J23:J24)</f>
        <v>1</v>
      </c>
      <c r="K22" s="3">
        <f>SUM(K23:K24)</f>
        <v>0</v>
      </c>
      <c r="L22" s="61">
        <f t="shared" si="13"/>
        <v>0</v>
      </c>
      <c r="M22" s="1">
        <f>SUM(M23:M24)</f>
        <v>0</v>
      </c>
      <c r="N22" s="3">
        <f>SUM(N23:N24)</f>
        <v>0</v>
      </c>
      <c r="O22" s="62">
        <f t="shared" si="3"/>
        <v>-1095</v>
      </c>
      <c r="P22" s="61">
        <f t="shared" si="14"/>
        <v>20</v>
      </c>
      <c r="Q22" s="1">
        <f>SUM(Q23:Q24)</f>
        <v>7</v>
      </c>
      <c r="R22" s="2">
        <f>SUM(R23:R24)</f>
        <v>13</v>
      </c>
      <c r="S22" s="4">
        <f>SUM(S23:S24)</f>
        <v>428</v>
      </c>
      <c r="T22" s="5">
        <f>SUM(T23:T24)</f>
        <v>227</v>
      </c>
      <c r="U22" s="524" t="str">
        <f>+A22</f>
        <v>熱海保健所</v>
      </c>
      <c r="V22" s="494"/>
    </row>
    <row r="23" spans="1:22" ht="15" customHeight="1">
      <c r="A23" s="25"/>
      <c r="B23" s="30" t="s">
        <v>28</v>
      </c>
      <c r="C23" s="61">
        <f t="shared" si="15"/>
        <v>175</v>
      </c>
      <c r="D23" s="1">
        <v>96</v>
      </c>
      <c r="E23" s="2">
        <v>79</v>
      </c>
      <c r="F23" s="61">
        <f t="shared" si="11"/>
        <v>748</v>
      </c>
      <c r="G23" s="1">
        <v>341</v>
      </c>
      <c r="H23" s="2">
        <v>407</v>
      </c>
      <c r="I23" s="61">
        <f t="shared" si="12"/>
        <v>1</v>
      </c>
      <c r="J23" s="1">
        <v>1</v>
      </c>
      <c r="K23" s="3">
        <v>0</v>
      </c>
      <c r="L23" s="61">
        <f t="shared" si="13"/>
        <v>0</v>
      </c>
      <c r="M23" s="1">
        <v>0</v>
      </c>
      <c r="N23" s="3">
        <v>0</v>
      </c>
      <c r="O23" s="62">
        <f t="shared" si="3"/>
        <v>-573</v>
      </c>
      <c r="P23" s="61">
        <f t="shared" si="14"/>
        <v>10</v>
      </c>
      <c r="Q23" s="1">
        <v>5</v>
      </c>
      <c r="R23" s="2">
        <v>5</v>
      </c>
      <c r="S23" s="4">
        <v>143</v>
      </c>
      <c r="T23" s="5">
        <v>56</v>
      </c>
      <c r="U23" s="6" t="str">
        <f>+B23</f>
        <v>熱海市</v>
      </c>
      <c r="V23" s="7"/>
    </row>
    <row r="24" spans="1:22" ht="15" customHeight="1">
      <c r="A24" s="27"/>
      <c r="B24" s="28" t="s">
        <v>29</v>
      </c>
      <c r="C24" s="53">
        <f t="shared" si="15"/>
        <v>449</v>
      </c>
      <c r="D24" s="54">
        <v>249</v>
      </c>
      <c r="E24" s="379">
        <v>200</v>
      </c>
      <c r="F24" s="53">
        <f t="shared" si="11"/>
        <v>971</v>
      </c>
      <c r="G24" s="54">
        <v>518</v>
      </c>
      <c r="H24" s="379">
        <v>453</v>
      </c>
      <c r="I24" s="53">
        <f t="shared" si="12"/>
        <v>0</v>
      </c>
      <c r="J24" s="54">
        <v>0</v>
      </c>
      <c r="K24" s="55">
        <v>0</v>
      </c>
      <c r="L24" s="53">
        <f t="shared" si="13"/>
        <v>0</v>
      </c>
      <c r="M24" s="54">
        <v>0</v>
      </c>
      <c r="N24" s="55">
        <v>0</v>
      </c>
      <c r="O24" s="64">
        <f t="shared" si="3"/>
        <v>-522</v>
      </c>
      <c r="P24" s="53">
        <f t="shared" si="14"/>
        <v>10</v>
      </c>
      <c r="Q24" s="54">
        <v>2</v>
      </c>
      <c r="R24" s="379">
        <v>8</v>
      </c>
      <c r="S24" s="269">
        <v>285</v>
      </c>
      <c r="T24" s="65">
        <v>171</v>
      </c>
      <c r="U24" s="6" t="str">
        <f>+B24</f>
        <v>伊東市</v>
      </c>
      <c r="V24" s="7"/>
    </row>
    <row r="25" spans="1:22" ht="15" customHeight="1">
      <c r="A25" s="493" t="s">
        <v>30</v>
      </c>
      <c r="B25" s="486"/>
      <c r="C25" s="66">
        <f t="shared" si="15"/>
        <v>4558</v>
      </c>
      <c r="D25" s="57">
        <f>SUM(D26:D33)</f>
        <v>2418</v>
      </c>
      <c r="E25" s="67">
        <f>SUM(E26:E33)</f>
        <v>2140</v>
      </c>
      <c r="F25" s="56">
        <f t="shared" si="11"/>
        <v>5504</v>
      </c>
      <c r="G25" s="57">
        <f>SUM(G26:G33)</f>
        <v>3010</v>
      </c>
      <c r="H25" s="58">
        <f>SUM(H26:H33)</f>
        <v>2494</v>
      </c>
      <c r="I25" s="56">
        <f t="shared" si="12"/>
        <v>12</v>
      </c>
      <c r="J25" s="57">
        <f>SUM(J26:J33)</f>
        <v>6</v>
      </c>
      <c r="K25" s="58">
        <f>SUM(K26:K33)</f>
        <v>6</v>
      </c>
      <c r="L25" s="56">
        <f t="shared" si="13"/>
        <v>6</v>
      </c>
      <c r="M25" s="57">
        <f>SUM(M26:M33)</f>
        <v>4</v>
      </c>
      <c r="N25" s="58">
        <f>SUM(N26:N33)</f>
        <v>2</v>
      </c>
      <c r="O25" s="59">
        <f t="shared" si="3"/>
        <v>-946</v>
      </c>
      <c r="P25" s="56">
        <f t="shared" si="14"/>
        <v>106</v>
      </c>
      <c r="Q25" s="57">
        <f>SUM(Q26:Q33)</f>
        <v>51</v>
      </c>
      <c r="R25" s="58">
        <f>SUM(R26:R33)</f>
        <v>55</v>
      </c>
      <c r="S25" s="37">
        <f>SUM(S26:S33)</f>
        <v>2932</v>
      </c>
      <c r="T25" s="60">
        <f>SUM(T26:T33)</f>
        <v>1068</v>
      </c>
      <c r="U25" s="493" t="str">
        <f>+A25</f>
        <v>東部保健所</v>
      </c>
      <c r="V25" s="487"/>
    </row>
    <row r="26" spans="1:22" ht="15" customHeight="1">
      <c r="A26" s="25"/>
      <c r="B26" s="7" t="s">
        <v>31</v>
      </c>
      <c r="C26" s="61">
        <f t="shared" si="15"/>
        <v>1472</v>
      </c>
      <c r="D26" s="1">
        <v>772</v>
      </c>
      <c r="E26" s="2">
        <v>700</v>
      </c>
      <c r="F26" s="61">
        <f t="shared" si="11"/>
        <v>2188</v>
      </c>
      <c r="G26" s="1">
        <v>1205</v>
      </c>
      <c r="H26" s="3">
        <v>983</v>
      </c>
      <c r="I26" s="61">
        <f t="shared" si="12"/>
        <v>4</v>
      </c>
      <c r="J26" s="1">
        <v>2</v>
      </c>
      <c r="K26" s="3">
        <v>2</v>
      </c>
      <c r="L26" s="61">
        <f t="shared" si="13"/>
        <v>4</v>
      </c>
      <c r="M26" s="1">
        <v>2</v>
      </c>
      <c r="N26" s="3">
        <v>2</v>
      </c>
      <c r="O26" s="62">
        <f t="shared" si="3"/>
        <v>-716</v>
      </c>
      <c r="P26" s="61">
        <f t="shared" si="14"/>
        <v>37</v>
      </c>
      <c r="Q26" s="1">
        <v>16</v>
      </c>
      <c r="R26" s="3">
        <v>21</v>
      </c>
      <c r="S26" s="39">
        <v>1056</v>
      </c>
      <c r="T26" s="5">
        <v>425</v>
      </c>
      <c r="U26" s="6" t="str">
        <f aca="true" t="shared" si="17" ref="U26:U33">+B26</f>
        <v>沼津市</v>
      </c>
      <c r="V26" s="7"/>
    </row>
    <row r="27" spans="1:22" ht="15" customHeight="1">
      <c r="A27" s="25"/>
      <c r="B27" s="7" t="s">
        <v>32</v>
      </c>
      <c r="C27" s="61">
        <f t="shared" si="15"/>
        <v>913</v>
      </c>
      <c r="D27" s="1">
        <v>483</v>
      </c>
      <c r="E27" s="2">
        <v>430</v>
      </c>
      <c r="F27" s="61">
        <f t="shared" si="11"/>
        <v>1056</v>
      </c>
      <c r="G27" s="1">
        <v>592</v>
      </c>
      <c r="H27" s="3">
        <v>464</v>
      </c>
      <c r="I27" s="61">
        <f t="shared" si="12"/>
        <v>3</v>
      </c>
      <c r="J27" s="1">
        <v>1</v>
      </c>
      <c r="K27" s="3">
        <v>2</v>
      </c>
      <c r="L27" s="61">
        <f t="shared" si="13"/>
        <v>0</v>
      </c>
      <c r="M27" s="1">
        <v>0</v>
      </c>
      <c r="N27" s="3">
        <v>0</v>
      </c>
      <c r="O27" s="62">
        <f t="shared" si="3"/>
        <v>-143</v>
      </c>
      <c r="P27" s="61">
        <f t="shared" si="14"/>
        <v>25</v>
      </c>
      <c r="Q27" s="1">
        <v>11</v>
      </c>
      <c r="R27" s="3">
        <v>14</v>
      </c>
      <c r="S27" s="39">
        <v>516</v>
      </c>
      <c r="T27" s="5">
        <v>185</v>
      </c>
      <c r="U27" s="6" t="str">
        <f t="shared" si="17"/>
        <v>三島市</v>
      </c>
      <c r="V27" s="7"/>
    </row>
    <row r="28" spans="1:22" ht="15" customHeight="1">
      <c r="A28" s="25"/>
      <c r="B28" s="7" t="s">
        <v>33</v>
      </c>
      <c r="C28" s="61">
        <f t="shared" si="15"/>
        <v>580</v>
      </c>
      <c r="D28" s="1">
        <v>332</v>
      </c>
      <c r="E28" s="2">
        <v>248</v>
      </c>
      <c r="F28" s="61">
        <f t="shared" si="11"/>
        <v>372</v>
      </c>
      <c r="G28" s="1">
        <v>202</v>
      </c>
      <c r="H28" s="3">
        <v>170</v>
      </c>
      <c r="I28" s="61">
        <f t="shared" si="12"/>
        <v>1</v>
      </c>
      <c r="J28" s="1">
        <v>1</v>
      </c>
      <c r="K28" s="3">
        <v>0</v>
      </c>
      <c r="L28" s="61">
        <f t="shared" si="13"/>
        <v>1</v>
      </c>
      <c r="M28" s="1">
        <v>1</v>
      </c>
      <c r="N28" s="3">
        <v>0</v>
      </c>
      <c r="O28" s="62">
        <f t="shared" si="3"/>
        <v>208</v>
      </c>
      <c r="P28" s="61">
        <f t="shared" si="14"/>
        <v>8</v>
      </c>
      <c r="Q28" s="1">
        <v>8</v>
      </c>
      <c r="R28" s="3">
        <v>0</v>
      </c>
      <c r="S28" s="39">
        <v>325</v>
      </c>
      <c r="T28" s="5">
        <v>92</v>
      </c>
      <c r="U28" s="6" t="str">
        <f t="shared" si="17"/>
        <v>裾野市</v>
      </c>
      <c r="V28" s="7"/>
    </row>
    <row r="29" spans="1:22" ht="15" customHeight="1">
      <c r="A29" s="25"/>
      <c r="B29" s="7" t="s">
        <v>242</v>
      </c>
      <c r="C29" s="61">
        <f t="shared" si="15"/>
        <v>169</v>
      </c>
      <c r="D29" s="1">
        <v>83</v>
      </c>
      <c r="E29" s="2">
        <v>86</v>
      </c>
      <c r="F29" s="61">
        <f t="shared" si="11"/>
        <v>511</v>
      </c>
      <c r="G29" s="1">
        <v>270</v>
      </c>
      <c r="H29" s="3">
        <v>241</v>
      </c>
      <c r="I29" s="61">
        <f t="shared" si="12"/>
        <v>0</v>
      </c>
      <c r="J29" s="1">
        <v>0</v>
      </c>
      <c r="K29" s="3">
        <v>0</v>
      </c>
      <c r="L29" s="61">
        <f t="shared" si="13"/>
        <v>0</v>
      </c>
      <c r="M29" s="1">
        <v>0</v>
      </c>
      <c r="N29" s="3">
        <v>0</v>
      </c>
      <c r="O29" s="62">
        <f t="shared" si="3"/>
        <v>-342</v>
      </c>
      <c r="P29" s="61">
        <f t="shared" si="14"/>
        <v>6</v>
      </c>
      <c r="Q29" s="1">
        <v>3</v>
      </c>
      <c r="R29" s="3">
        <v>3</v>
      </c>
      <c r="S29" s="39">
        <v>125</v>
      </c>
      <c r="T29" s="5">
        <v>53</v>
      </c>
      <c r="U29" s="6" t="str">
        <f t="shared" si="17"/>
        <v>伊豆市</v>
      </c>
      <c r="V29" s="7"/>
    </row>
    <row r="30" spans="1:22" ht="15" customHeight="1">
      <c r="A30" s="25"/>
      <c r="B30" s="7" t="s">
        <v>246</v>
      </c>
      <c r="C30" s="61">
        <f t="shared" si="15"/>
        <v>330</v>
      </c>
      <c r="D30" s="1">
        <v>180</v>
      </c>
      <c r="E30" s="2">
        <v>150</v>
      </c>
      <c r="F30" s="61">
        <f t="shared" si="11"/>
        <v>484</v>
      </c>
      <c r="G30" s="1">
        <v>254</v>
      </c>
      <c r="H30" s="3">
        <v>230</v>
      </c>
      <c r="I30" s="61">
        <f t="shared" si="12"/>
        <v>1</v>
      </c>
      <c r="J30" s="1">
        <v>0</v>
      </c>
      <c r="K30" s="3">
        <v>1</v>
      </c>
      <c r="L30" s="61">
        <f t="shared" si="13"/>
        <v>0</v>
      </c>
      <c r="M30" s="1">
        <v>0</v>
      </c>
      <c r="N30" s="3">
        <v>0</v>
      </c>
      <c r="O30" s="62">
        <f t="shared" si="3"/>
        <v>-154</v>
      </c>
      <c r="P30" s="61">
        <f t="shared" si="14"/>
        <v>11</v>
      </c>
      <c r="Q30" s="1">
        <v>3</v>
      </c>
      <c r="R30" s="3">
        <v>8</v>
      </c>
      <c r="S30" s="39">
        <v>243</v>
      </c>
      <c r="T30" s="5">
        <v>90</v>
      </c>
      <c r="U30" s="6" t="str">
        <f t="shared" si="17"/>
        <v>伊豆の国市</v>
      </c>
      <c r="V30" s="7"/>
    </row>
    <row r="31" spans="1:22" ht="15" customHeight="1">
      <c r="A31" s="25"/>
      <c r="B31" s="7" t="s">
        <v>34</v>
      </c>
      <c r="C31" s="61">
        <f t="shared" si="15"/>
        <v>292</v>
      </c>
      <c r="D31" s="1">
        <v>155</v>
      </c>
      <c r="E31" s="2">
        <v>137</v>
      </c>
      <c r="F31" s="61">
        <f t="shared" si="11"/>
        <v>349</v>
      </c>
      <c r="G31" s="1">
        <v>186</v>
      </c>
      <c r="H31" s="3">
        <v>163</v>
      </c>
      <c r="I31" s="61">
        <f t="shared" si="12"/>
        <v>0</v>
      </c>
      <c r="J31" s="1">
        <v>0</v>
      </c>
      <c r="K31" s="3">
        <v>0</v>
      </c>
      <c r="L31" s="61">
        <f t="shared" si="13"/>
        <v>0</v>
      </c>
      <c r="M31" s="1">
        <v>0</v>
      </c>
      <c r="N31" s="3">
        <v>0</v>
      </c>
      <c r="O31" s="62">
        <f t="shared" si="3"/>
        <v>-57</v>
      </c>
      <c r="P31" s="61">
        <f t="shared" si="14"/>
        <v>4</v>
      </c>
      <c r="Q31" s="1">
        <v>3</v>
      </c>
      <c r="R31" s="3">
        <v>1</v>
      </c>
      <c r="S31" s="39">
        <v>192</v>
      </c>
      <c r="T31" s="5">
        <v>76</v>
      </c>
      <c r="U31" s="6" t="str">
        <f t="shared" si="17"/>
        <v>函南町</v>
      </c>
      <c r="V31" s="7"/>
    </row>
    <row r="32" spans="1:22" ht="15" customHeight="1">
      <c r="A32" s="25"/>
      <c r="B32" s="7" t="s">
        <v>35</v>
      </c>
      <c r="C32" s="61">
        <f t="shared" si="15"/>
        <v>304</v>
      </c>
      <c r="D32" s="1">
        <v>164</v>
      </c>
      <c r="E32" s="2">
        <v>140</v>
      </c>
      <c r="F32" s="61">
        <f t="shared" si="11"/>
        <v>247</v>
      </c>
      <c r="G32" s="1">
        <v>137</v>
      </c>
      <c r="H32" s="3">
        <v>110</v>
      </c>
      <c r="I32" s="61">
        <f t="shared" si="12"/>
        <v>0</v>
      </c>
      <c r="J32" s="1">
        <v>0</v>
      </c>
      <c r="K32" s="3">
        <v>0</v>
      </c>
      <c r="L32" s="61">
        <f t="shared" si="13"/>
        <v>0</v>
      </c>
      <c r="M32" s="1">
        <v>0</v>
      </c>
      <c r="N32" s="3">
        <v>0</v>
      </c>
      <c r="O32" s="62">
        <f t="shared" si="3"/>
        <v>57</v>
      </c>
      <c r="P32" s="61">
        <f t="shared" si="14"/>
        <v>7</v>
      </c>
      <c r="Q32" s="1">
        <v>3</v>
      </c>
      <c r="R32" s="3">
        <v>4</v>
      </c>
      <c r="S32" s="39">
        <v>206</v>
      </c>
      <c r="T32" s="5">
        <v>65</v>
      </c>
      <c r="U32" s="6" t="str">
        <f t="shared" si="17"/>
        <v>清水町</v>
      </c>
      <c r="V32" s="7"/>
    </row>
    <row r="33" spans="1:22" ht="15" customHeight="1">
      <c r="A33" s="27"/>
      <c r="B33" s="29" t="s">
        <v>36</v>
      </c>
      <c r="C33" s="53">
        <f t="shared" si="15"/>
        <v>498</v>
      </c>
      <c r="D33" s="1">
        <v>249</v>
      </c>
      <c r="E33" s="2">
        <v>249</v>
      </c>
      <c r="F33" s="53">
        <f t="shared" si="11"/>
        <v>297</v>
      </c>
      <c r="G33" s="1">
        <v>164</v>
      </c>
      <c r="H33" s="3">
        <v>133</v>
      </c>
      <c r="I33" s="53">
        <f t="shared" si="12"/>
        <v>3</v>
      </c>
      <c r="J33" s="1">
        <v>2</v>
      </c>
      <c r="K33" s="3">
        <v>1</v>
      </c>
      <c r="L33" s="53">
        <f t="shared" si="13"/>
        <v>1</v>
      </c>
      <c r="M33" s="1">
        <v>1</v>
      </c>
      <c r="N33" s="3">
        <v>0</v>
      </c>
      <c r="O33" s="64">
        <f t="shared" si="3"/>
        <v>201</v>
      </c>
      <c r="P33" s="53">
        <f t="shared" si="14"/>
        <v>8</v>
      </c>
      <c r="Q33" s="1">
        <v>4</v>
      </c>
      <c r="R33" s="3">
        <v>4</v>
      </c>
      <c r="S33" s="39">
        <v>269</v>
      </c>
      <c r="T33" s="5">
        <v>82</v>
      </c>
      <c r="U33" s="31" t="str">
        <f t="shared" si="17"/>
        <v>長泉町</v>
      </c>
      <c r="V33" s="29"/>
    </row>
    <row r="34" spans="1:22" ht="15" customHeight="1">
      <c r="A34" s="493" t="s">
        <v>37</v>
      </c>
      <c r="B34" s="486"/>
      <c r="C34" s="66">
        <f t="shared" si="15"/>
        <v>1011</v>
      </c>
      <c r="D34" s="57">
        <f>SUM(D35:D36)</f>
        <v>528</v>
      </c>
      <c r="E34" s="67">
        <f>SUM(E35:E36)</f>
        <v>483</v>
      </c>
      <c r="F34" s="56">
        <f t="shared" si="11"/>
        <v>955</v>
      </c>
      <c r="G34" s="57">
        <f>SUM(G35:G36)</f>
        <v>493</v>
      </c>
      <c r="H34" s="58">
        <f>SUM(H35:H36)</f>
        <v>462</v>
      </c>
      <c r="I34" s="56">
        <f t="shared" si="12"/>
        <v>3</v>
      </c>
      <c r="J34" s="57">
        <f>SUM(J35:J36)</f>
        <v>2</v>
      </c>
      <c r="K34" s="58">
        <f>SUM(K35:K36)</f>
        <v>1</v>
      </c>
      <c r="L34" s="56">
        <f t="shared" si="13"/>
        <v>0</v>
      </c>
      <c r="M34" s="57">
        <f>SUM(M35:M36)</f>
        <v>0</v>
      </c>
      <c r="N34" s="58">
        <f>SUM(N35:N36)</f>
        <v>0</v>
      </c>
      <c r="O34" s="59">
        <f t="shared" si="3"/>
        <v>56</v>
      </c>
      <c r="P34" s="56">
        <f t="shared" si="14"/>
        <v>27</v>
      </c>
      <c r="Q34" s="57">
        <f>SUM(Q35:Q36)</f>
        <v>12</v>
      </c>
      <c r="R34" s="58">
        <f>SUM(R35:R36)</f>
        <v>15</v>
      </c>
      <c r="S34" s="37">
        <f>SUM(S35:S36)</f>
        <v>605</v>
      </c>
      <c r="T34" s="60">
        <f>SUM(T35:T36)</f>
        <v>201</v>
      </c>
      <c r="U34" s="524" t="str">
        <f>+A34</f>
        <v>御殿場保健所</v>
      </c>
      <c r="V34" s="494"/>
    </row>
    <row r="35" spans="1:22" ht="15" customHeight="1">
      <c r="A35" s="25"/>
      <c r="B35" s="7" t="s">
        <v>38</v>
      </c>
      <c r="C35" s="61">
        <f t="shared" si="15"/>
        <v>857</v>
      </c>
      <c r="D35" s="1">
        <v>453</v>
      </c>
      <c r="E35" s="2">
        <v>404</v>
      </c>
      <c r="F35" s="61">
        <f t="shared" si="11"/>
        <v>736</v>
      </c>
      <c r="G35" s="1">
        <v>385</v>
      </c>
      <c r="H35" s="3">
        <v>351</v>
      </c>
      <c r="I35" s="61">
        <f t="shared" si="12"/>
        <v>3</v>
      </c>
      <c r="J35" s="1">
        <v>2</v>
      </c>
      <c r="K35" s="3">
        <v>1</v>
      </c>
      <c r="L35" s="61">
        <f t="shared" si="13"/>
        <v>0</v>
      </c>
      <c r="M35" s="1">
        <v>0</v>
      </c>
      <c r="N35" s="3">
        <v>0</v>
      </c>
      <c r="O35" s="62">
        <f t="shared" si="3"/>
        <v>121</v>
      </c>
      <c r="P35" s="61">
        <f t="shared" si="14"/>
        <v>22</v>
      </c>
      <c r="Q35" s="1">
        <v>10</v>
      </c>
      <c r="R35" s="3">
        <v>12</v>
      </c>
      <c r="S35" s="39">
        <v>504</v>
      </c>
      <c r="T35" s="5">
        <v>169</v>
      </c>
      <c r="U35" s="6" t="str">
        <f>+B35</f>
        <v>御殿場市</v>
      </c>
      <c r="V35" s="7"/>
    </row>
    <row r="36" spans="1:22" ht="15" customHeight="1">
      <c r="A36" s="27"/>
      <c r="B36" s="29" t="s">
        <v>39</v>
      </c>
      <c r="C36" s="53">
        <f t="shared" si="15"/>
        <v>154</v>
      </c>
      <c r="D36" s="54">
        <v>75</v>
      </c>
      <c r="E36" s="379">
        <v>79</v>
      </c>
      <c r="F36" s="53">
        <f t="shared" si="11"/>
        <v>219</v>
      </c>
      <c r="G36" s="54">
        <v>108</v>
      </c>
      <c r="H36" s="55">
        <v>111</v>
      </c>
      <c r="I36" s="53">
        <f t="shared" si="12"/>
        <v>0</v>
      </c>
      <c r="J36" s="54">
        <v>0</v>
      </c>
      <c r="K36" s="55">
        <v>0</v>
      </c>
      <c r="L36" s="53">
        <f t="shared" si="13"/>
        <v>0</v>
      </c>
      <c r="M36" s="54">
        <v>0</v>
      </c>
      <c r="N36" s="55">
        <v>0</v>
      </c>
      <c r="O36" s="64">
        <f t="shared" si="3"/>
        <v>-65</v>
      </c>
      <c r="P36" s="53">
        <f t="shared" si="14"/>
        <v>5</v>
      </c>
      <c r="Q36" s="54">
        <v>2</v>
      </c>
      <c r="R36" s="55">
        <v>3</v>
      </c>
      <c r="S36" s="232">
        <v>101</v>
      </c>
      <c r="T36" s="65">
        <v>32</v>
      </c>
      <c r="U36" s="31" t="str">
        <f>+B36</f>
        <v>小山町</v>
      </c>
      <c r="V36" s="29"/>
    </row>
    <row r="37" spans="1:22" ht="15" customHeight="1">
      <c r="A37" s="493" t="s">
        <v>40</v>
      </c>
      <c r="B37" s="486"/>
      <c r="C37" s="56">
        <f t="shared" si="15"/>
        <v>3255</v>
      </c>
      <c r="D37" s="57">
        <f>SUM(D38:D39)</f>
        <v>1623</v>
      </c>
      <c r="E37" s="57">
        <f>SUM(E38:E39)</f>
        <v>1632</v>
      </c>
      <c r="F37" s="56">
        <f t="shared" si="11"/>
        <v>3553</v>
      </c>
      <c r="G37" s="57">
        <f>SUM(G38:G39)</f>
        <v>1908</v>
      </c>
      <c r="H37" s="57">
        <f>SUM(H38:H39)</f>
        <v>1645</v>
      </c>
      <c r="I37" s="56">
        <f t="shared" si="12"/>
        <v>11</v>
      </c>
      <c r="J37" s="57">
        <f>SUM(J38:J39)</f>
        <v>8</v>
      </c>
      <c r="K37" s="58">
        <f>SUM(K38:K39)</f>
        <v>3</v>
      </c>
      <c r="L37" s="56">
        <f t="shared" si="13"/>
        <v>5</v>
      </c>
      <c r="M37" s="57">
        <f>SUM(M38:M39)</f>
        <v>3</v>
      </c>
      <c r="N37" s="57">
        <f>SUM(N38:N39)</f>
        <v>2</v>
      </c>
      <c r="O37" s="59">
        <f t="shared" si="3"/>
        <v>-298</v>
      </c>
      <c r="P37" s="66">
        <f t="shared" si="14"/>
        <v>85</v>
      </c>
      <c r="Q37" s="57">
        <f>SUM(Q38:Q39)</f>
        <v>39</v>
      </c>
      <c r="R37" s="67">
        <f>SUM(R38:R39)</f>
        <v>46</v>
      </c>
      <c r="S37" s="60">
        <f>SUM(S38:S39)</f>
        <v>2064</v>
      </c>
      <c r="T37" s="66">
        <f>SUM(T38:T39)</f>
        <v>870</v>
      </c>
      <c r="U37" s="524" t="str">
        <f>+A37</f>
        <v>富士保健所</v>
      </c>
      <c r="V37" s="494"/>
    </row>
    <row r="38" spans="1:22" ht="15" customHeight="1">
      <c r="A38" s="25"/>
      <c r="B38" s="26" t="s">
        <v>41</v>
      </c>
      <c r="C38" s="61">
        <f t="shared" si="15"/>
        <v>1090</v>
      </c>
      <c r="D38" s="1">
        <v>519</v>
      </c>
      <c r="E38" s="2">
        <v>571</v>
      </c>
      <c r="F38" s="61">
        <f t="shared" si="11"/>
        <v>1246</v>
      </c>
      <c r="G38" s="1">
        <v>649</v>
      </c>
      <c r="H38" s="3">
        <v>597</v>
      </c>
      <c r="I38" s="61">
        <f t="shared" si="12"/>
        <v>3</v>
      </c>
      <c r="J38" s="1">
        <v>2</v>
      </c>
      <c r="K38" s="3">
        <v>1</v>
      </c>
      <c r="L38" s="61">
        <f t="shared" si="13"/>
        <v>2</v>
      </c>
      <c r="M38" s="1">
        <v>1</v>
      </c>
      <c r="N38" s="3">
        <v>1</v>
      </c>
      <c r="O38" s="62">
        <f t="shared" si="3"/>
        <v>-156</v>
      </c>
      <c r="P38" s="61">
        <f t="shared" si="14"/>
        <v>32</v>
      </c>
      <c r="Q38" s="1">
        <v>18</v>
      </c>
      <c r="R38" s="2">
        <v>14</v>
      </c>
      <c r="S38" s="5">
        <v>687</v>
      </c>
      <c r="T38" s="5">
        <v>283</v>
      </c>
      <c r="U38" s="6" t="str">
        <f>+B38</f>
        <v>富士宮市</v>
      </c>
      <c r="V38" s="7"/>
    </row>
    <row r="39" spans="1:22" ht="15" customHeight="1">
      <c r="A39" s="25"/>
      <c r="B39" s="26" t="s">
        <v>42</v>
      </c>
      <c r="C39" s="61">
        <f t="shared" si="15"/>
        <v>2165</v>
      </c>
      <c r="D39" s="1">
        <v>1104</v>
      </c>
      <c r="E39" s="2">
        <v>1061</v>
      </c>
      <c r="F39" s="61">
        <f t="shared" si="11"/>
        <v>2307</v>
      </c>
      <c r="G39" s="1">
        <v>1259</v>
      </c>
      <c r="H39" s="3">
        <v>1048</v>
      </c>
      <c r="I39" s="61">
        <f t="shared" si="12"/>
        <v>8</v>
      </c>
      <c r="J39" s="1">
        <v>6</v>
      </c>
      <c r="K39" s="3">
        <v>2</v>
      </c>
      <c r="L39" s="61">
        <f t="shared" si="13"/>
        <v>3</v>
      </c>
      <c r="M39" s="1">
        <v>2</v>
      </c>
      <c r="N39" s="3">
        <v>1</v>
      </c>
      <c r="O39" s="62">
        <f t="shared" si="3"/>
        <v>-142</v>
      </c>
      <c r="P39" s="61">
        <f t="shared" si="14"/>
        <v>53</v>
      </c>
      <c r="Q39" s="1">
        <v>21</v>
      </c>
      <c r="R39" s="2">
        <v>32</v>
      </c>
      <c r="S39" s="5">
        <v>1377</v>
      </c>
      <c r="T39" s="5">
        <v>587</v>
      </c>
      <c r="U39" s="6" t="str">
        <f>+B39</f>
        <v>富士市</v>
      </c>
      <c r="V39" s="7"/>
    </row>
    <row r="40" spans="1:22" ht="15" customHeight="1">
      <c r="A40" s="493" t="s">
        <v>252</v>
      </c>
      <c r="B40" s="486"/>
      <c r="C40" s="56">
        <f aca="true" t="shared" si="18" ref="C40:N40">SUM(C41)</f>
        <v>5771</v>
      </c>
      <c r="D40" s="57">
        <f t="shared" si="18"/>
        <v>2987</v>
      </c>
      <c r="E40" s="67">
        <f t="shared" si="18"/>
        <v>2784</v>
      </c>
      <c r="F40" s="56">
        <f t="shared" si="18"/>
        <v>7329</v>
      </c>
      <c r="G40" s="57">
        <f t="shared" si="18"/>
        <v>3811</v>
      </c>
      <c r="H40" s="67">
        <f t="shared" si="18"/>
        <v>3518</v>
      </c>
      <c r="I40" s="56">
        <f t="shared" si="18"/>
        <v>11</v>
      </c>
      <c r="J40" s="57">
        <f t="shared" si="18"/>
        <v>5</v>
      </c>
      <c r="K40" s="58">
        <f t="shared" si="18"/>
        <v>6</v>
      </c>
      <c r="L40" s="56">
        <f t="shared" si="18"/>
        <v>3</v>
      </c>
      <c r="M40" s="57">
        <f t="shared" si="18"/>
        <v>2</v>
      </c>
      <c r="N40" s="58">
        <f t="shared" si="18"/>
        <v>1</v>
      </c>
      <c r="O40" s="59">
        <f t="shared" si="3"/>
        <v>-1558</v>
      </c>
      <c r="P40" s="56">
        <f t="shared" si="14"/>
        <v>160</v>
      </c>
      <c r="Q40" s="57">
        <f>SUM(Q41)</f>
        <v>84</v>
      </c>
      <c r="R40" s="67">
        <f>SUM(R41)</f>
        <v>76</v>
      </c>
      <c r="S40" s="173">
        <f>SUM(S41)</f>
        <v>3627</v>
      </c>
      <c r="T40" s="60">
        <f>SUM(T41)</f>
        <v>1227</v>
      </c>
      <c r="U40" s="493" t="str">
        <f>+A40</f>
        <v>静岡市保健所</v>
      </c>
      <c r="V40" s="487"/>
    </row>
    <row r="41" spans="1:22" ht="15" customHeight="1">
      <c r="A41" s="25"/>
      <c r="B41" s="26" t="s">
        <v>244</v>
      </c>
      <c r="C41" s="61">
        <f>SUM(D41:E41)</f>
        <v>5771</v>
      </c>
      <c r="D41" s="1">
        <f>SUM(D42:D44)</f>
        <v>2987</v>
      </c>
      <c r="E41" s="1">
        <f>SUM(E42:E44)</f>
        <v>2784</v>
      </c>
      <c r="F41" s="61">
        <f>SUM(G41:H41)</f>
        <v>7329</v>
      </c>
      <c r="G41" s="1">
        <f>SUM(G42:G44)</f>
        <v>3811</v>
      </c>
      <c r="H41" s="1">
        <f>SUM(H42:H44)</f>
        <v>3518</v>
      </c>
      <c r="I41" s="61">
        <f>SUM(J41:K41)</f>
        <v>11</v>
      </c>
      <c r="J41" s="1">
        <f>SUM(J42:J44)</f>
        <v>5</v>
      </c>
      <c r="K41" s="3">
        <f>SUM(K42:K44)</f>
        <v>6</v>
      </c>
      <c r="L41" s="61">
        <f>SUM(M41:N41)</f>
        <v>3</v>
      </c>
      <c r="M41" s="1">
        <f>SUM(M42:M44)</f>
        <v>2</v>
      </c>
      <c r="N41" s="1">
        <f>SUM(N42:N44)</f>
        <v>1</v>
      </c>
      <c r="O41" s="62">
        <f t="shared" si="3"/>
        <v>-1558</v>
      </c>
      <c r="P41" s="61">
        <f t="shared" si="14"/>
        <v>160</v>
      </c>
      <c r="Q41" s="1">
        <f>SUM(Q42:Q44)</f>
        <v>84</v>
      </c>
      <c r="R41" s="2">
        <f>SUM(R42:R44)</f>
        <v>76</v>
      </c>
      <c r="S41" s="5">
        <f>SUM(S42:S44)</f>
        <v>3627</v>
      </c>
      <c r="T41" s="63">
        <f>SUM(T42:T44)</f>
        <v>1227</v>
      </c>
      <c r="U41" s="6" t="str">
        <f>+B41</f>
        <v>静岡市</v>
      </c>
      <c r="V41" s="7"/>
    </row>
    <row r="42" spans="1:22" ht="15" customHeight="1">
      <c r="A42" s="25"/>
      <c r="B42" s="7" t="s">
        <v>286</v>
      </c>
      <c r="C42" s="4">
        <f>SUM(D42:E42)</f>
        <v>1931</v>
      </c>
      <c r="D42" s="1">
        <v>991</v>
      </c>
      <c r="E42" s="383">
        <v>940</v>
      </c>
      <c r="F42" s="4">
        <f>SUM(G42:H42)</f>
        <v>2662</v>
      </c>
      <c r="G42" s="1">
        <v>1337</v>
      </c>
      <c r="H42" s="383">
        <v>1325</v>
      </c>
      <c r="I42" s="4">
        <f>SUM(J42:K42)</f>
        <v>4</v>
      </c>
      <c r="J42" s="1">
        <v>2</v>
      </c>
      <c r="K42" s="3">
        <v>2</v>
      </c>
      <c r="L42" s="4">
        <f>SUM(M42:N42)</f>
        <v>0</v>
      </c>
      <c r="M42" s="1">
        <v>0</v>
      </c>
      <c r="N42" s="383">
        <v>0</v>
      </c>
      <c r="O42" s="62">
        <f t="shared" si="3"/>
        <v>-731</v>
      </c>
      <c r="P42" s="4">
        <f t="shared" si="14"/>
        <v>60</v>
      </c>
      <c r="Q42" s="384">
        <v>39</v>
      </c>
      <c r="R42" s="385">
        <v>21</v>
      </c>
      <c r="S42" s="5">
        <v>1234</v>
      </c>
      <c r="T42" s="5">
        <v>408</v>
      </c>
      <c r="U42" s="6" t="str">
        <f>+B42</f>
        <v>　葵　　　区</v>
      </c>
      <c r="V42" s="7"/>
    </row>
    <row r="43" spans="1:22" ht="15" customHeight="1">
      <c r="A43" s="25"/>
      <c r="B43" s="7" t="s">
        <v>284</v>
      </c>
      <c r="C43" s="4">
        <f>SUM(D43:E43)</f>
        <v>2047</v>
      </c>
      <c r="D43" s="1">
        <v>1059</v>
      </c>
      <c r="E43" s="383">
        <v>988</v>
      </c>
      <c r="F43" s="4">
        <f>SUM(G43:H43)</f>
        <v>1867</v>
      </c>
      <c r="G43" s="1">
        <v>1028</v>
      </c>
      <c r="H43" s="383">
        <v>839</v>
      </c>
      <c r="I43" s="4">
        <f>SUM(J43:K43)</f>
        <v>5</v>
      </c>
      <c r="J43" s="1">
        <v>2</v>
      </c>
      <c r="K43" s="3">
        <v>3</v>
      </c>
      <c r="L43" s="4">
        <f>SUM(M43:N43)</f>
        <v>3</v>
      </c>
      <c r="M43" s="1">
        <v>2</v>
      </c>
      <c r="N43" s="383">
        <v>1</v>
      </c>
      <c r="O43" s="62">
        <f t="shared" si="3"/>
        <v>180</v>
      </c>
      <c r="P43" s="4">
        <f t="shared" si="14"/>
        <v>50</v>
      </c>
      <c r="Q43" s="384">
        <v>25</v>
      </c>
      <c r="R43" s="383">
        <v>25</v>
      </c>
      <c r="S43" s="5">
        <v>1232</v>
      </c>
      <c r="T43" s="5">
        <v>393</v>
      </c>
      <c r="U43" s="6" t="str">
        <f>+B43</f>
        <v>　駿河区</v>
      </c>
      <c r="V43" s="7"/>
    </row>
    <row r="44" spans="1:22" ht="15" customHeight="1">
      <c r="A44" s="27"/>
      <c r="B44" s="29" t="s">
        <v>285</v>
      </c>
      <c r="C44" s="269">
        <f>SUM(D44:E44)</f>
        <v>1793</v>
      </c>
      <c r="D44" s="54">
        <v>937</v>
      </c>
      <c r="E44" s="386">
        <v>856</v>
      </c>
      <c r="F44" s="269">
        <f>SUM(G44:H44)</f>
        <v>2800</v>
      </c>
      <c r="G44" s="54">
        <v>1446</v>
      </c>
      <c r="H44" s="386">
        <v>1354</v>
      </c>
      <c r="I44" s="269">
        <f>SUM(J44:K44)</f>
        <v>2</v>
      </c>
      <c r="J44" s="54">
        <v>1</v>
      </c>
      <c r="K44" s="55">
        <v>1</v>
      </c>
      <c r="L44" s="269">
        <f>SUM(M44:N44)</f>
        <v>0</v>
      </c>
      <c r="M44" s="54">
        <v>0</v>
      </c>
      <c r="N44" s="386">
        <v>0</v>
      </c>
      <c r="O44" s="64">
        <f t="shared" si="3"/>
        <v>-1007</v>
      </c>
      <c r="P44" s="269">
        <f t="shared" si="14"/>
        <v>50</v>
      </c>
      <c r="Q44" s="54">
        <v>20</v>
      </c>
      <c r="R44" s="386">
        <v>30</v>
      </c>
      <c r="S44" s="65">
        <v>1161</v>
      </c>
      <c r="T44" s="65">
        <v>426</v>
      </c>
      <c r="U44" s="31" t="str">
        <f>+B44</f>
        <v>　清水区</v>
      </c>
      <c r="V44" s="29"/>
    </row>
    <row r="45" spans="1:22" ht="15" customHeight="1">
      <c r="A45" s="68"/>
      <c r="B45" s="26"/>
      <c r="C45" s="39"/>
      <c r="D45" s="39"/>
      <c r="E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R45" s="39"/>
      <c r="S45" s="39"/>
      <c r="T45" s="39"/>
      <c r="U45" s="26"/>
      <c r="V45" s="26"/>
    </row>
    <row r="46" spans="1:22" ht="12.75" customHeight="1">
      <c r="A46" s="40" t="s">
        <v>43</v>
      </c>
      <c r="B46" s="45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3"/>
      <c r="T46" s="45"/>
      <c r="U46" s="45"/>
      <c r="V46" s="44" t="str">
        <f>V2</f>
        <v>(平成23年)</v>
      </c>
    </row>
    <row r="47" spans="1:22" ht="15" customHeight="1">
      <c r="A47" s="515" t="s">
        <v>0</v>
      </c>
      <c r="B47" s="516"/>
      <c r="C47" s="526" t="s">
        <v>1</v>
      </c>
      <c r="D47" s="527"/>
      <c r="E47" s="527"/>
      <c r="F47" s="526" t="s">
        <v>2</v>
      </c>
      <c r="G47" s="527"/>
      <c r="H47" s="528"/>
      <c r="I47" s="529" t="s">
        <v>3</v>
      </c>
      <c r="J47" s="530"/>
      <c r="K47" s="530"/>
      <c r="L47" s="530"/>
      <c r="M47" s="530"/>
      <c r="N47" s="531"/>
      <c r="O47" s="490" t="s">
        <v>756</v>
      </c>
      <c r="P47" s="526" t="s">
        <v>5</v>
      </c>
      <c r="Q47" s="527"/>
      <c r="R47" s="528"/>
      <c r="S47" s="490" t="s">
        <v>757</v>
      </c>
      <c r="T47" s="490" t="s">
        <v>758</v>
      </c>
      <c r="U47" s="515" t="s">
        <v>0</v>
      </c>
      <c r="V47" s="516"/>
    </row>
    <row r="48" spans="1:22" ht="15" customHeight="1">
      <c r="A48" s="517"/>
      <c r="B48" s="518"/>
      <c r="C48" s="523"/>
      <c r="D48" s="521"/>
      <c r="E48" s="521"/>
      <c r="F48" s="523"/>
      <c r="G48" s="521"/>
      <c r="H48" s="522"/>
      <c r="I48" s="521" t="s">
        <v>8</v>
      </c>
      <c r="J48" s="521"/>
      <c r="K48" s="522"/>
      <c r="L48" s="523" t="s">
        <v>9</v>
      </c>
      <c r="M48" s="521"/>
      <c r="N48" s="522"/>
      <c r="O48" s="491"/>
      <c r="P48" s="523"/>
      <c r="Q48" s="521"/>
      <c r="R48" s="522"/>
      <c r="S48" s="491"/>
      <c r="T48" s="491"/>
      <c r="U48" s="517"/>
      <c r="V48" s="518"/>
    </row>
    <row r="49" spans="1:22" ht="15" customHeight="1">
      <c r="A49" s="519"/>
      <c r="B49" s="520"/>
      <c r="C49" s="46" t="s">
        <v>10</v>
      </c>
      <c r="D49" s="47" t="s">
        <v>11</v>
      </c>
      <c r="E49" s="48" t="s">
        <v>12</v>
      </c>
      <c r="F49" s="46" t="s">
        <v>10</v>
      </c>
      <c r="G49" s="47" t="s">
        <v>11</v>
      </c>
      <c r="H49" s="49" t="s">
        <v>12</v>
      </c>
      <c r="I49" s="50" t="s">
        <v>10</v>
      </c>
      <c r="J49" s="51" t="s">
        <v>11</v>
      </c>
      <c r="K49" s="52" t="s">
        <v>12</v>
      </c>
      <c r="L49" s="50" t="s">
        <v>10</v>
      </c>
      <c r="M49" s="51" t="s">
        <v>11</v>
      </c>
      <c r="N49" s="52" t="s">
        <v>12</v>
      </c>
      <c r="O49" s="492"/>
      <c r="P49" s="46" t="s">
        <v>10</v>
      </c>
      <c r="Q49" s="47" t="s">
        <v>13</v>
      </c>
      <c r="R49" s="48" t="s">
        <v>14</v>
      </c>
      <c r="S49" s="492"/>
      <c r="T49" s="492"/>
      <c r="U49" s="519"/>
      <c r="V49" s="520"/>
    </row>
    <row r="50" spans="1:22" ht="15" customHeight="1">
      <c r="A50" s="493" t="s">
        <v>247</v>
      </c>
      <c r="B50" s="486"/>
      <c r="C50" s="56">
        <f aca="true" t="shared" si="19" ref="C50:C65">SUM(D50:E50)</f>
        <v>3858</v>
      </c>
      <c r="D50" s="57">
        <f>SUM(D51:D56)</f>
        <v>1976</v>
      </c>
      <c r="E50" s="67">
        <f>SUM(E51:E56)</f>
        <v>1882</v>
      </c>
      <c r="F50" s="56">
        <f aca="true" t="shared" si="20" ref="F50:F65">SUM(G50:H50)</f>
        <v>4776</v>
      </c>
      <c r="G50" s="57">
        <f>SUM(G51:G56)</f>
        <v>2508</v>
      </c>
      <c r="H50" s="58">
        <f>SUM(H51:H56)</f>
        <v>2268</v>
      </c>
      <c r="I50" s="56">
        <f aca="true" t="shared" si="21" ref="I50:I65">SUM(J50:K50)</f>
        <v>7</v>
      </c>
      <c r="J50" s="57">
        <f>SUM(J51:J56)</f>
        <v>3</v>
      </c>
      <c r="K50" s="58">
        <f>SUM(K51:K56)</f>
        <v>4</v>
      </c>
      <c r="L50" s="56">
        <f aca="true" t="shared" si="22" ref="L50:L65">SUM(M50:N50)</f>
        <v>3</v>
      </c>
      <c r="M50" s="57">
        <f>SUM(M51:M56)</f>
        <v>0</v>
      </c>
      <c r="N50" s="58">
        <f>SUM(N51:N56)</f>
        <v>3</v>
      </c>
      <c r="O50" s="59">
        <f aca="true" t="shared" si="23" ref="O50:O73">IF(C50-F50=0,"-",C50-F50)</f>
        <v>-918</v>
      </c>
      <c r="P50" s="66">
        <f aca="true" t="shared" si="24" ref="P50:P65">SUM(Q50:R50)</f>
        <v>82</v>
      </c>
      <c r="Q50" s="57">
        <f>SUM(Q51:Q56)</f>
        <v>45</v>
      </c>
      <c r="R50" s="67">
        <f>SUM(R51:R56)</f>
        <v>37</v>
      </c>
      <c r="S50" s="60">
        <f>SUM(S51:S56)</f>
        <v>2254</v>
      </c>
      <c r="T50" s="60">
        <f>SUM(T51:T56)</f>
        <v>832</v>
      </c>
      <c r="U50" s="493" t="str">
        <f>+A50</f>
        <v>中部保健所</v>
      </c>
      <c r="V50" s="487"/>
    </row>
    <row r="51" spans="1:22" ht="15" customHeight="1">
      <c r="A51" s="25"/>
      <c r="B51" s="26" t="s">
        <v>44</v>
      </c>
      <c r="C51" s="61">
        <f t="shared" si="19"/>
        <v>788</v>
      </c>
      <c r="D51" s="1">
        <v>413</v>
      </c>
      <c r="E51" s="2">
        <v>375</v>
      </c>
      <c r="F51" s="61">
        <f t="shared" si="20"/>
        <v>1061</v>
      </c>
      <c r="G51" s="1">
        <v>563</v>
      </c>
      <c r="H51" s="3">
        <v>498</v>
      </c>
      <c r="I51" s="61">
        <f t="shared" si="21"/>
        <v>3</v>
      </c>
      <c r="J51" s="1">
        <v>1</v>
      </c>
      <c r="K51" s="3">
        <v>2</v>
      </c>
      <c r="L51" s="61">
        <f t="shared" si="22"/>
        <v>2</v>
      </c>
      <c r="M51" s="1">
        <v>0</v>
      </c>
      <c r="N51" s="3">
        <v>2</v>
      </c>
      <c r="O51" s="62">
        <f t="shared" si="23"/>
        <v>-273</v>
      </c>
      <c r="P51" s="61">
        <f t="shared" si="24"/>
        <v>18</v>
      </c>
      <c r="Q51" s="1">
        <v>11</v>
      </c>
      <c r="R51" s="2">
        <v>7</v>
      </c>
      <c r="S51" s="5">
        <v>429</v>
      </c>
      <c r="T51" s="5">
        <v>148</v>
      </c>
      <c r="U51" s="6" t="str">
        <f aca="true" t="shared" si="25" ref="U51:U56">+B51</f>
        <v>島田市</v>
      </c>
      <c r="V51" s="8"/>
    </row>
    <row r="52" spans="1:22" ht="15" customHeight="1">
      <c r="A52" s="25"/>
      <c r="B52" s="26" t="s">
        <v>45</v>
      </c>
      <c r="C52" s="61">
        <f t="shared" si="19"/>
        <v>1236</v>
      </c>
      <c r="D52" s="1">
        <v>640</v>
      </c>
      <c r="E52" s="2">
        <v>596</v>
      </c>
      <c r="F52" s="61">
        <f t="shared" si="20"/>
        <v>1351</v>
      </c>
      <c r="G52" s="1">
        <v>706</v>
      </c>
      <c r="H52" s="3">
        <v>645</v>
      </c>
      <c r="I52" s="61">
        <f t="shared" si="21"/>
        <v>1</v>
      </c>
      <c r="J52" s="1">
        <v>0</v>
      </c>
      <c r="K52" s="3">
        <v>1</v>
      </c>
      <c r="L52" s="61">
        <f t="shared" si="22"/>
        <v>0</v>
      </c>
      <c r="M52" s="1">
        <v>0</v>
      </c>
      <c r="N52" s="3">
        <v>0</v>
      </c>
      <c r="O52" s="62">
        <f t="shared" si="23"/>
        <v>-115</v>
      </c>
      <c r="P52" s="61">
        <f t="shared" si="24"/>
        <v>31</v>
      </c>
      <c r="Q52" s="1">
        <v>19</v>
      </c>
      <c r="R52" s="2">
        <v>12</v>
      </c>
      <c r="S52" s="5">
        <v>722</v>
      </c>
      <c r="T52" s="5">
        <v>258</v>
      </c>
      <c r="U52" s="6" t="str">
        <f t="shared" si="25"/>
        <v>焼津市</v>
      </c>
      <c r="V52" s="8"/>
    </row>
    <row r="53" spans="1:22" ht="15" customHeight="1">
      <c r="A53" s="25"/>
      <c r="B53" s="26" t="s">
        <v>46</v>
      </c>
      <c r="C53" s="61">
        <f t="shared" si="19"/>
        <v>1117</v>
      </c>
      <c r="D53" s="1">
        <v>555</v>
      </c>
      <c r="E53" s="2">
        <v>562</v>
      </c>
      <c r="F53" s="61">
        <f t="shared" si="20"/>
        <v>1403</v>
      </c>
      <c r="G53" s="1">
        <v>732</v>
      </c>
      <c r="H53" s="3">
        <v>671</v>
      </c>
      <c r="I53" s="61">
        <f t="shared" si="21"/>
        <v>2</v>
      </c>
      <c r="J53" s="1">
        <v>1</v>
      </c>
      <c r="K53" s="3">
        <v>1</v>
      </c>
      <c r="L53" s="61">
        <f t="shared" si="22"/>
        <v>1</v>
      </c>
      <c r="M53" s="1">
        <v>0</v>
      </c>
      <c r="N53" s="3">
        <v>1</v>
      </c>
      <c r="O53" s="62">
        <f t="shared" si="23"/>
        <v>-286</v>
      </c>
      <c r="P53" s="61">
        <f t="shared" si="24"/>
        <v>19</v>
      </c>
      <c r="Q53" s="1">
        <v>8</v>
      </c>
      <c r="R53" s="2">
        <v>11</v>
      </c>
      <c r="S53" s="5">
        <v>668</v>
      </c>
      <c r="T53" s="5">
        <v>255</v>
      </c>
      <c r="U53" s="6" t="str">
        <f t="shared" si="25"/>
        <v>藤枝市</v>
      </c>
      <c r="V53" s="8"/>
    </row>
    <row r="54" spans="1:22" ht="15" customHeight="1">
      <c r="A54" s="25"/>
      <c r="B54" s="26" t="s">
        <v>248</v>
      </c>
      <c r="C54" s="61">
        <f t="shared" si="19"/>
        <v>385</v>
      </c>
      <c r="D54" s="1">
        <v>200</v>
      </c>
      <c r="E54" s="2">
        <v>185</v>
      </c>
      <c r="F54" s="61">
        <f t="shared" si="20"/>
        <v>572</v>
      </c>
      <c r="G54" s="1">
        <v>307</v>
      </c>
      <c r="H54" s="3">
        <v>265</v>
      </c>
      <c r="I54" s="61">
        <f t="shared" si="21"/>
        <v>1</v>
      </c>
      <c r="J54" s="1">
        <v>1</v>
      </c>
      <c r="K54" s="3">
        <v>0</v>
      </c>
      <c r="L54" s="61">
        <f t="shared" si="22"/>
        <v>0</v>
      </c>
      <c r="M54" s="1">
        <v>0</v>
      </c>
      <c r="N54" s="3">
        <v>0</v>
      </c>
      <c r="O54" s="62">
        <f t="shared" si="23"/>
        <v>-187</v>
      </c>
      <c r="P54" s="61">
        <f t="shared" si="24"/>
        <v>4</v>
      </c>
      <c r="Q54" s="1">
        <v>2</v>
      </c>
      <c r="R54" s="2">
        <v>2</v>
      </c>
      <c r="S54" s="5">
        <v>229</v>
      </c>
      <c r="T54" s="5">
        <v>102</v>
      </c>
      <c r="U54" s="6" t="str">
        <f t="shared" si="25"/>
        <v>牧之原市</v>
      </c>
      <c r="V54" s="8"/>
    </row>
    <row r="55" spans="1:22" ht="15" customHeight="1">
      <c r="A55" s="25"/>
      <c r="B55" s="26" t="s">
        <v>47</v>
      </c>
      <c r="C55" s="61">
        <f t="shared" si="19"/>
        <v>289</v>
      </c>
      <c r="D55" s="1">
        <v>147</v>
      </c>
      <c r="E55" s="2">
        <v>142</v>
      </c>
      <c r="F55" s="61">
        <f t="shared" si="20"/>
        <v>258</v>
      </c>
      <c r="G55" s="1">
        <v>136</v>
      </c>
      <c r="H55" s="3">
        <v>122</v>
      </c>
      <c r="I55" s="61">
        <f t="shared" si="21"/>
        <v>0</v>
      </c>
      <c r="J55" s="1">
        <v>0</v>
      </c>
      <c r="K55" s="3">
        <v>0</v>
      </c>
      <c r="L55" s="61">
        <f t="shared" si="22"/>
        <v>0</v>
      </c>
      <c r="M55" s="1">
        <v>0</v>
      </c>
      <c r="N55" s="3">
        <v>0</v>
      </c>
      <c r="O55" s="62">
        <f t="shared" si="23"/>
        <v>31</v>
      </c>
      <c r="P55" s="61">
        <f t="shared" si="24"/>
        <v>9</v>
      </c>
      <c r="Q55" s="1">
        <v>4</v>
      </c>
      <c r="R55" s="2">
        <v>5</v>
      </c>
      <c r="S55" s="5">
        <v>181</v>
      </c>
      <c r="T55" s="5">
        <v>63</v>
      </c>
      <c r="U55" s="6" t="str">
        <f t="shared" si="25"/>
        <v>吉田町</v>
      </c>
      <c r="V55" s="8"/>
    </row>
    <row r="56" spans="1:22" ht="15" customHeight="1">
      <c r="A56" s="25"/>
      <c r="B56" s="26" t="s">
        <v>249</v>
      </c>
      <c r="C56" s="61">
        <f t="shared" si="19"/>
        <v>43</v>
      </c>
      <c r="D56" s="1">
        <v>21</v>
      </c>
      <c r="E56" s="2">
        <v>22</v>
      </c>
      <c r="F56" s="61">
        <f t="shared" si="20"/>
        <v>131</v>
      </c>
      <c r="G56" s="1">
        <v>64</v>
      </c>
      <c r="H56" s="3">
        <v>67</v>
      </c>
      <c r="I56" s="61">
        <f t="shared" si="21"/>
        <v>0</v>
      </c>
      <c r="J56" s="1">
        <v>0</v>
      </c>
      <c r="K56" s="3">
        <v>0</v>
      </c>
      <c r="L56" s="61">
        <f t="shared" si="22"/>
        <v>0</v>
      </c>
      <c r="M56" s="1">
        <v>0</v>
      </c>
      <c r="N56" s="3">
        <v>0</v>
      </c>
      <c r="O56" s="62">
        <f t="shared" si="23"/>
        <v>-88</v>
      </c>
      <c r="P56" s="61">
        <f t="shared" si="24"/>
        <v>1</v>
      </c>
      <c r="Q56" s="1">
        <v>1</v>
      </c>
      <c r="R56" s="2">
        <v>0</v>
      </c>
      <c r="S56" s="5">
        <v>25</v>
      </c>
      <c r="T56" s="5">
        <v>6</v>
      </c>
      <c r="U56" s="6" t="str">
        <f t="shared" si="25"/>
        <v>川根本町</v>
      </c>
      <c r="V56" s="8"/>
    </row>
    <row r="57" spans="1:22" ht="15" customHeight="1">
      <c r="A57" s="493" t="s">
        <v>256</v>
      </c>
      <c r="B57" s="486"/>
      <c r="C57" s="56">
        <f t="shared" si="19"/>
        <v>4701</v>
      </c>
      <c r="D57" s="57">
        <f>SUM(D58:D64)</f>
        <v>2317</v>
      </c>
      <c r="E57" s="58">
        <f>SUM(E58:E64)</f>
        <v>2384</v>
      </c>
      <c r="F57" s="56">
        <f t="shared" si="20"/>
        <v>5013</v>
      </c>
      <c r="G57" s="57">
        <f>SUM(G58:G64)</f>
        <v>2563</v>
      </c>
      <c r="H57" s="58">
        <f>SUM(H58:H64)</f>
        <v>2450</v>
      </c>
      <c r="I57" s="56">
        <f t="shared" si="21"/>
        <v>6</v>
      </c>
      <c r="J57" s="57">
        <f>SUM(J58:J64)</f>
        <v>5</v>
      </c>
      <c r="K57" s="58">
        <f>SUM(K58:K64)</f>
        <v>1</v>
      </c>
      <c r="L57" s="56">
        <f t="shared" si="22"/>
        <v>3</v>
      </c>
      <c r="M57" s="57">
        <f>SUM(M58:M64)</f>
        <v>2</v>
      </c>
      <c r="N57" s="58">
        <f>SUM(N58:N64)</f>
        <v>1</v>
      </c>
      <c r="O57" s="59">
        <f t="shared" si="23"/>
        <v>-312</v>
      </c>
      <c r="P57" s="56">
        <f t="shared" si="24"/>
        <v>91</v>
      </c>
      <c r="Q57" s="57">
        <f>SUM(Q58:Q64)</f>
        <v>58</v>
      </c>
      <c r="R57" s="58">
        <f>SUM(R58:R64)</f>
        <v>33</v>
      </c>
      <c r="S57" s="60">
        <f>SUM(S58:S64)</f>
        <v>2730</v>
      </c>
      <c r="T57" s="60">
        <f>SUM(T58:T64)</f>
        <v>884</v>
      </c>
      <c r="U57" s="493" t="str">
        <f>+A57</f>
        <v>西部保健所</v>
      </c>
      <c r="V57" s="487"/>
    </row>
    <row r="58" spans="1:22" ht="15" customHeight="1">
      <c r="A58" s="25"/>
      <c r="B58" s="26" t="s">
        <v>48</v>
      </c>
      <c r="C58" s="61">
        <f t="shared" si="19"/>
        <v>1451</v>
      </c>
      <c r="D58" s="1">
        <v>695</v>
      </c>
      <c r="E58" s="3">
        <v>756</v>
      </c>
      <c r="F58" s="61">
        <f t="shared" si="20"/>
        <v>1531</v>
      </c>
      <c r="G58" s="1">
        <v>754</v>
      </c>
      <c r="H58" s="3">
        <v>777</v>
      </c>
      <c r="I58" s="61">
        <f t="shared" si="21"/>
        <v>0</v>
      </c>
      <c r="J58" s="1">
        <v>0</v>
      </c>
      <c r="K58" s="3">
        <v>0</v>
      </c>
      <c r="L58" s="61">
        <f t="shared" si="22"/>
        <v>0</v>
      </c>
      <c r="M58" s="1">
        <v>0</v>
      </c>
      <c r="N58" s="3">
        <v>0</v>
      </c>
      <c r="O58" s="62">
        <f t="shared" si="23"/>
        <v>-80</v>
      </c>
      <c r="P58" s="61">
        <f t="shared" si="24"/>
        <v>24</v>
      </c>
      <c r="Q58" s="1">
        <v>19</v>
      </c>
      <c r="R58" s="3">
        <v>5</v>
      </c>
      <c r="S58" s="5">
        <v>868</v>
      </c>
      <c r="T58" s="5">
        <v>289</v>
      </c>
      <c r="U58" s="6" t="str">
        <f aca="true" t="shared" si="26" ref="U58:U64">+B58</f>
        <v>磐田市</v>
      </c>
      <c r="V58" s="8"/>
    </row>
    <row r="59" spans="1:22" ht="15" customHeight="1">
      <c r="A59" s="25"/>
      <c r="B59" s="26" t="s">
        <v>49</v>
      </c>
      <c r="C59" s="61">
        <f t="shared" si="19"/>
        <v>1051</v>
      </c>
      <c r="D59" s="1">
        <v>514</v>
      </c>
      <c r="E59" s="3">
        <v>537</v>
      </c>
      <c r="F59" s="61">
        <f t="shared" si="20"/>
        <v>1160</v>
      </c>
      <c r="G59" s="1">
        <v>595</v>
      </c>
      <c r="H59" s="3">
        <v>565</v>
      </c>
      <c r="I59" s="61">
        <f t="shared" si="21"/>
        <v>4</v>
      </c>
      <c r="J59" s="1">
        <v>3</v>
      </c>
      <c r="K59" s="3">
        <v>1</v>
      </c>
      <c r="L59" s="61">
        <f t="shared" si="22"/>
        <v>2</v>
      </c>
      <c r="M59" s="1">
        <v>1</v>
      </c>
      <c r="N59" s="3">
        <v>1</v>
      </c>
      <c r="O59" s="62">
        <f t="shared" si="23"/>
        <v>-109</v>
      </c>
      <c r="P59" s="61">
        <f t="shared" si="24"/>
        <v>26</v>
      </c>
      <c r="Q59" s="1">
        <v>14</v>
      </c>
      <c r="R59" s="3">
        <v>12</v>
      </c>
      <c r="S59" s="5">
        <v>584</v>
      </c>
      <c r="T59" s="5">
        <v>163</v>
      </c>
      <c r="U59" s="6" t="str">
        <f t="shared" si="26"/>
        <v>掛川市</v>
      </c>
      <c r="V59" s="8"/>
    </row>
    <row r="60" spans="1:22" ht="15" customHeight="1">
      <c r="A60" s="25"/>
      <c r="B60" s="26" t="s">
        <v>50</v>
      </c>
      <c r="C60" s="61">
        <f t="shared" si="19"/>
        <v>913</v>
      </c>
      <c r="D60" s="1">
        <v>489</v>
      </c>
      <c r="E60" s="3">
        <v>424</v>
      </c>
      <c r="F60" s="61">
        <f t="shared" si="20"/>
        <v>710</v>
      </c>
      <c r="G60" s="1">
        <v>386</v>
      </c>
      <c r="H60" s="3">
        <v>324</v>
      </c>
      <c r="I60" s="61">
        <f t="shared" si="21"/>
        <v>1</v>
      </c>
      <c r="J60" s="1">
        <v>1</v>
      </c>
      <c r="K60" s="3">
        <v>0</v>
      </c>
      <c r="L60" s="61">
        <f t="shared" si="22"/>
        <v>0</v>
      </c>
      <c r="M60" s="1">
        <v>0</v>
      </c>
      <c r="N60" s="3">
        <v>0</v>
      </c>
      <c r="O60" s="62">
        <f t="shared" si="23"/>
        <v>203</v>
      </c>
      <c r="P60" s="61">
        <f t="shared" si="24"/>
        <v>14</v>
      </c>
      <c r="Q60" s="1">
        <v>7</v>
      </c>
      <c r="R60" s="3">
        <v>7</v>
      </c>
      <c r="S60" s="5">
        <v>518</v>
      </c>
      <c r="T60" s="5">
        <v>158</v>
      </c>
      <c r="U60" s="6" t="str">
        <f t="shared" si="26"/>
        <v>袋井市</v>
      </c>
      <c r="V60" s="8"/>
    </row>
    <row r="61" spans="1:22" ht="15" customHeight="1">
      <c r="A61" s="25"/>
      <c r="B61" s="26" t="s">
        <v>250</v>
      </c>
      <c r="C61" s="61">
        <f>SUM(D61:E61)</f>
        <v>470</v>
      </c>
      <c r="D61" s="1">
        <v>229</v>
      </c>
      <c r="E61" s="3">
        <v>241</v>
      </c>
      <c r="F61" s="61">
        <f>SUM(G61:H61)</f>
        <v>563</v>
      </c>
      <c r="G61" s="1">
        <v>285</v>
      </c>
      <c r="H61" s="3">
        <v>278</v>
      </c>
      <c r="I61" s="61">
        <f>SUM(J61:K61)</f>
        <v>0</v>
      </c>
      <c r="J61" s="1">
        <v>0</v>
      </c>
      <c r="K61" s="3">
        <v>0</v>
      </c>
      <c r="L61" s="61">
        <f>SUM(M61:N61)</f>
        <v>0</v>
      </c>
      <c r="M61" s="1">
        <v>0</v>
      </c>
      <c r="N61" s="3">
        <v>0</v>
      </c>
      <c r="O61" s="62">
        <f>IF(C61-F61=0,"-",C61-F61)</f>
        <v>-93</v>
      </c>
      <c r="P61" s="61">
        <f>SUM(Q61:R61)</f>
        <v>6</v>
      </c>
      <c r="Q61" s="1">
        <v>4</v>
      </c>
      <c r="R61" s="3">
        <v>2</v>
      </c>
      <c r="S61" s="5">
        <v>293</v>
      </c>
      <c r="T61" s="5">
        <v>86</v>
      </c>
      <c r="U61" s="6" t="str">
        <f>+B61</f>
        <v>湖西市</v>
      </c>
      <c r="V61" s="8"/>
    </row>
    <row r="62" spans="1:22" ht="15" customHeight="1">
      <c r="A62" s="25"/>
      <c r="B62" s="26" t="s">
        <v>243</v>
      </c>
      <c r="C62" s="61">
        <f t="shared" si="19"/>
        <v>317</v>
      </c>
      <c r="D62" s="1">
        <v>142</v>
      </c>
      <c r="E62" s="3">
        <v>175</v>
      </c>
      <c r="F62" s="61">
        <f t="shared" si="20"/>
        <v>391</v>
      </c>
      <c r="G62" s="1">
        <v>195</v>
      </c>
      <c r="H62" s="3">
        <v>196</v>
      </c>
      <c r="I62" s="61">
        <f t="shared" si="21"/>
        <v>0</v>
      </c>
      <c r="J62" s="1">
        <v>0</v>
      </c>
      <c r="K62" s="3">
        <v>0</v>
      </c>
      <c r="L62" s="61">
        <f t="shared" si="22"/>
        <v>0</v>
      </c>
      <c r="M62" s="1">
        <v>0</v>
      </c>
      <c r="N62" s="3">
        <v>0</v>
      </c>
      <c r="O62" s="62">
        <f t="shared" si="23"/>
        <v>-74</v>
      </c>
      <c r="P62" s="61">
        <f t="shared" si="24"/>
        <v>4</v>
      </c>
      <c r="Q62" s="1">
        <v>2</v>
      </c>
      <c r="R62" s="3">
        <v>2</v>
      </c>
      <c r="S62" s="5">
        <v>182</v>
      </c>
      <c r="T62" s="5">
        <v>73</v>
      </c>
      <c r="U62" s="6" t="str">
        <f t="shared" si="26"/>
        <v>御前崎市</v>
      </c>
      <c r="V62" s="8"/>
    </row>
    <row r="63" spans="1:22" ht="15" customHeight="1">
      <c r="A63" s="25"/>
      <c r="B63" s="26" t="s">
        <v>251</v>
      </c>
      <c r="C63" s="61">
        <f t="shared" si="19"/>
        <v>377</v>
      </c>
      <c r="D63" s="1">
        <v>182</v>
      </c>
      <c r="E63" s="3">
        <v>195</v>
      </c>
      <c r="F63" s="61">
        <f t="shared" si="20"/>
        <v>466</v>
      </c>
      <c r="G63" s="1">
        <v>263</v>
      </c>
      <c r="H63" s="3">
        <v>203</v>
      </c>
      <c r="I63" s="61">
        <f t="shared" si="21"/>
        <v>1</v>
      </c>
      <c r="J63" s="1">
        <v>1</v>
      </c>
      <c r="K63" s="3">
        <v>0</v>
      </c>
      <c r="L63" s="61">
        <f t="shared" si="22"/>
        <v>1</v>
      </c>
      <c r="M63" s="1">
        <v>1</v>
      </c>
      <c r="N63" s="3">
        <v>0</v>
      </c>
      <c r="O63" s="62">
        <f t="shared" si="23"/>
        <v>-89</v>
      </c>
      <c r="P63" s="61">
        <f t="shared" si="24"/>
        <v>16</v>
      </c>
      <c r="Q63" s="1">
        <v>11</v>
      </c>
      <c r="R63" s="3">
        <v>5</v>
      </c>
      <c r="S63" s="5">
        <v>211</v>
      </c>
      <c r="T63" s="5">
        <v>96</v>
      </c>
      <c r="U63" s="6" t="str">
        <f t="shared" si="26"/>
        <v>菊川市</v>
      </c>
      <c r="V63" s="8"/>
    </row>
    <row r="64" spans="1:22" ht="15" customHeight="1">
      <c r="A64" s="25"/>
      <c r="B64" s="26" t="s">
        <v>51</v>
      </c>
      <c r="C64" s="61">
        <f t="shared" si="19"/>
        <v>122</v>
      </c>
      <c r="D64" s="1">
        <v>66</v>
      </c>
      <c r="E64" s="3">
        <v>56</v>
      </c>
      <c r="F64" s="61">
        <f t="shared" si="20"/>
        <v>192</v>
      </c>
      <c r="G64" s="1">
        <v>85</v>
      </c>
      <c r="H64" s="3">
        <v>107</v>
      </c>
      <c r="I64" s="61">
        <f t="shared" si="21"/>
        <v>0</v>
      </c>
      <c r="J64" s="1">
        <v>0</v>
      </c>
      <c r="K64" s="3">
        <v>0</v>
      </c>
      <c r="L64" s="61">
        <f t="shared" si="22"/>
        <v>0</v>
      </c>
      <c r="M64" s="1">
        <v>0</v>
      </c>
      <c r="N64" s="3">
        <v>0</v>
      </c>
      <c r="O64" s="62">
        <f t="shared" si="23"/>
        <v>-70</v>
      </c>
      <c r="P64" s="61">
        <f t="shared" si="24"/>
        <v>1</v>
      </c>
      <c r="Q64" s="1">
        <v>1</v>
      </c>
      <c r="R64" s="3">
        <v>0</v>
      </c>
      <c r="S64" s="5">
        <v>74</v>
      </c>
      <c r="T64" s="5">
        <v>19</v>
      </c>
      <c r="U64" s="6" t="str">
        <f t="shared" si="26"/>
        <v>森町</v>
      </c>
      <c r="V64" s="8"/>
    </row>
    <row r="65" spans="1:22" ht="15" customHeight="1">
      <c r="A65" s="493" t="s">
        <v>52</v>
      </c>
      <c r="B65" s="486"/>
      <c r="C65" s="56">
        <f t="shared" si="19"/>
        <v>7002</v>
      </c>
      <c r="D65" s="57">
        <f>SUM(D66)</f>
        <v>3558</v>
      </c>
      <c r="E65" s="67">
        <f>SUM(E66)</f>
        <v>3444</v>
      </c>
      <c r="F65" s="56">
        <f t="shared" si="20"/>
        <v>7304</v>
      </c>
      <c r="G65" s="57">
        <f>SUM(G66)</f>
        <v>3837</v>
      </c>
      <c r="H65" s="67">
        <f>SUM(H66)</f>
        <v>3467</v>
      </c>
      <c r="I65" s="56">
        <f t="shared" si="21"/>
        <v>17</v>
      </c>
      <c r="J65" s="57">
        <f>SUM(J66)</f>
        <v>6</v>
      </c>
      <c r="K65" s="58">
        <f>SUM(K66)</f>
        <v>11</v>
      </c>
      <c r="L65" s="56">
        <f t="shared" si="22"/>
        <v>9</v>
      </c>
      <c r="M65" s="57">
        <f>SUM(M66)</f>
        <v>4</v>
      </c>
      <c r="N65" s="58">
        <f>SUM(N66)</f>
        <v>5</v>
      </c>
      <c r="O65" s="59">
        <f t="shared" si="23"/>
        <v>-302</v>
      </c>
      <c r="P65" s="56">
        <f t="shared" si="24"/>
        <v>141</v>
      </c>
      <c r="Q65" s="57">
        <f>SUM(Q66)</f>
        <v>73</v>
      </c>
      <c r="R65" s="67">
        <f>SUM(R66)</f>
        <v>68</v>
      </c>
      <c r="S65" s="173">
        <f>SUM(S66)</f>
        <v>4192</v>
      </c>
      <c r="T65" s="60">
        <f>SUM(T66)</f>
        <v>1378</v>
      </c>
      <c r="U65" s="493" t="str">
        <f>+A65</f>
        <v>浜松市保健所</v>
      </c>
      <c r="V65" s="487"/>
    </row>
    <row r="66" spans="1:22" ht="15" customHeight="1">
      <c r="A66" s="25"/>
      <c r="B66" s="7" t="s">
        <v>53</v>
      </c>
      <c r="C66" s="63">
        <f>SUM(C67:C73)</f>
        <v>7002</v>
      </c>
      <c r="D66" s="1">
        <f>SUM(D67:D73)</f>
        <v>3558</v>
      </c>
      <c r="E66" s="2">
        <f aca="true" t="shared" si="27" ref="E66:T66">SUM(E67:E73)</f>
        <v>3444</v>
      </c>
      <c r="F66" s="61">
        <f>SUM(F67:F73)</f>
        <v>7304</v>
      </c>
      <c r="G66" s="1">
        <f>SUM(G67:G73)</f>
        <v>3837</v>
      </c>
      <c r="H66" s="2">
        <f t="shared" si="27"/>
        <v>3467</v>
      </c>
      <c r="I66" s="61">
        <f t="shared" si="27"/>
        <v>17</v>
      </c>
      <c r="J66" s="1">
        <f t="shared" si="27"/>
        <v>6</v>
      </c>
      <c r="K66" s="3">
        <f t="shared" si="27"/>
        <v>11</v>
      </c>
      <c r="L66" s="61">
        <f t="shared" si="27"/>
        <v>9</v>
      </c>
      <c r="M66" s="1">
        <f t="shared" si="27"/>
        <v>4</v>
      </c>
      <c r="N66" s="3">
        <f t="shared" si="27"/>
        <v>5</v>
      </c>
      <c r="O66" s="62">
        <f t="shared" si="27"/>
        <v>-302</v>
      </c>
      <c r="P66" s="61">
        <f t="shared" si="27"/>
        <v>141</v>
      </c>
      <c r="Q66" s="1">
        <f t="shared" si="27"/>
        <v>73</v>
      </c>
      <c r="R66" s="2">
        <f t="shared" si="27"/>
        <v>68</v>
      </c>
      <c r="S66" s="4">
        <f t="shared" si="27"/>
        <v>4192</v>
      </c>
      <c r="T66" s="5">
        <f t="shared" si="27"/>
        <v>1378</v>
      </c>
      <c r="U66" s="6" t="str">
        <f>+B66</f>
        <v>浜松市</v>
      </c>
      <c r="V66" s="8"/>
    </row>
    <row r="67" spans="1:22" ht="15" customHeight="1">
      <c r="A67" s="32"/>
      <c r="B67" s="323" t="s">
        <v>732</v>
      </c>
      <c r="C67" s="63">
        <f>SUM(D67:E67)</f>
        <v>2030</v>
      </c>
      <c r="D67" s="1">
        <v>1038</v>
      </c>
      <c r="E67" s="2">
        <v>992</v>
      </c>
      <c r="F67" s="61">
        <f aca="true" t="shared" si="28" ref="F67:F73">SUM(G67:H67)</f>
        <v>1977</v>
      </c>
      <c r="G67" s="1">
        <v>1080</v>
      </c>
      <c r="H67" s="2">
        <v>897</v>
      </c>
      <c r="I67" s="61">
        <f aca="true" t="shared" si="29" ref="I67:I73">SUM(J67:K67)</f>
        <v>3</v>
      </c>
      <c r="J67" s="1">
        <v>1</v>
      </c>
      <c r="K67" s="3">
        <v>2</v>
      </c>
      <c r="L67" s="61">
        <f aca="true" t="shared" si="30" ref="L67:L73">SUM(M67:N67)</f>
        <v>2</v>
      </c>
      <c r="M67" s="1">
        <v>1</v>
      </c>
      <c r="N67" s="3">
        <v>1</v>
      </c>
      <c r="O67" s="62">
        <f t="shared" si="23"/>
        <v>53</v>
      </c>
      <c r="P67" s="61">
        <f aca="true" t="shared" si="31" ref="P67:P73">SUM(Q67:R67)</f>
        <v>36</v>
      </c>
      <c r="Q67" s="1">
        <v>15</v>
      </c>
      <c r="R67" s="2">
        <v>21</v>
      </c>
      <c r="S67" s="4">
        <v>1337</v>
      </c>
      <c r="T67" s="5">
        <v>452</v>
      </c>
      <c r="U67" s="284" t="s">
        <v>732</v>
      </c>
      <c r="V67" s="8"/>
    </row>
    <row r="68" spans="1:22" ht="15" customHeight="1">
      <c r="A68" s="32"/>
      <c r="B68" s="323" t="s">
        <v>733</v>
      </c>
      <c r="C68" s="63">
        <f aca="true" t="shared" si="32" ref="C68:C73">SUM(D68:E68)</f>
        <v>1284</v>
      </c>
      <c r="D68" s="1">
        <v>677</v>
      </c>
      <c r="E68" s="2">
        <v>607</v>
      </c>
      <c r="F68" s="61">
        <f t="shared" si="28"/>
        <v>971</v>
      </c>
      <c r="G68" s="1">
        <v>538</v>
      </c>
      <c r="H68" s="2">
        <v>433</v>
      </c>
      <c r="I68" s="61">
        <f t="shared" si="29"/>
        <v>2</v>
      </c>
      <c r="J68" s="1">
        <v>1</v>
      </c>
      <c r="K68" s="3">
        <v>1</v>
      </c>
      <c r="L68" s="61">
        <f t="shared" si="30"/>
        <v>2</v>
      </c>
      <c r="M68" s="1">
        <v>1</v>
      </c>
      <c r="N68" s="3">
        <v>1</v>
      </c>
      <c r="O68" s="62">
        <f t="shared" si="23"/>
        <v>313</v>
      </c>
      <c r="P68" s="61">
        <f t="shared" si="31"/>
        <v>25</v>
      </c>
      <c r="Q68" s="1">
        <v>16</v>
      </c>
      <c r="R68" s="2">
        <v>9</v>
      </c>
      <c r="S68" s="4">
        <v>775</v>
      </c>
      <c r="T68" s="5">
        <v>264</v>
      </c>
      <c r="U68" s="284" t="s">
        <v>733</v>
      </c>
      <c r="V68" s="8"/>
    </row>
    <row r="69" spans="1:22" ht="15" customHeight="1">
      <c r="A69" s="32"/>
      <c r="B69" s="284" t="s">
        <v>734</v>
      </c>
      <c r="C69" s="61">
        <f t="shared" si="32"/>
        <v>1056</v>
      </c>
      <c r="D69" s="1">
        <v>503</v>
      </c>
      <c r="E69" s="2">
        <v>553</v>
      </c>
      <c r="F69" s="61">
        <f t="shared" si="28"/>
        <v>1035</v>
      </c>
      <c r="G69" s="1">
        <v>528</v>
      </c>
      <c r="H69" s="2">
        <v>507</v>
      </c>
      <c r="I69" s="61">
        <f t="shared" si="29"/>
        <v>6</v>
      </c>
      <c r="J69" s="1">
        <v>2</v>
      </c>
      <c r="K69" s="3">
        <v>4</v>
      </c>
      <c r="L69" s="61">
        <f t="shared" si="30"/>
        <v>3</v>
      </c>
      <c r="M69" s="1">
        <v>1</v>
      </c>
      <c r="N69" s="3">
        <v>2</v>
      </c>
      <c r="O69" s="62">
        <f t="shared" si="23"/>
        <v>21</v>
      </c>
      <c r="P69" s="61">
        <f t="shared" si="31"/>
        <v>27</v>
      </c>
      <c r="Q69" s="1">
        <v>14</v>
      </c>
      <c r="R69" s="2">
        <v>13</v>
      </c>
      <c r="S69" s="4">
        <v>562</v>
      </c>
      <c r="T69" s="5">
        <v>174</v>
      </c>
      <c r="U69" s="284" t="s">
        <v>734</v>
      </c>
      <c r="V69" s="8"/>
    </row>
    <row r="70" spans="1:22" ht="15" customHeight="1">
      <c r="A70" s="32"/>
      <c r="B70" s="284" t="s">
        <v>735</v>
      </c>
      <c r="C70" s="61">
        <f t="shared" si="32"/>
        <v>886</v>
      </c>
      <c r="D70" s="1">
        <v>458</v>
      </c>
      <c r="E70" s="2">
        <v>428</v>
      </c>
      <c r="F70" s="61">
        <f t="shared" si="28"/>
        <v>869</v>
      </c>
      <c r="G70" s="1">
        <v>464</v>
      </c>
      <c r="H70" s="2">
        <v>405</v>
      </c>
      <c r="I70" s="61">
        <f t="shared" si="29"/>
        <v>2</v>
      </c>
      <c r="J70" s="1">
        <v>2</v>
      </c>
      <c r="K70" s="3">
        <v>0</v>
      </c>
      <c r="L70" s="61">
        <f t="shared" si="30"/>
        <v>1</v>
      </c>
      <c r="M70" s="1">
        <v>1</v>
      </c>
      <c r="N70" s="3">
        <v>0</v>
      </c>
      <c r="O70" s="62">
        <f t="shared" si="23"/>
        <v>17</v>
      </c>
      <c r="P70" s="61">
        <f t="shared" si="31"/>
        <v>10</v>
      </c>
      <c r="Q70" s="1">
        <v>4</v>
      </c>
      <c r="R70" s="2">
        <v>6</v>
      </c>
      <c r="S70" s="4">
        <v>509</v>
      </c>
      <c r="T70" s="5">
        <v>181</v>
      </c>
      <c r="U70" s="284" t="s">
        <v>735</v>
      </c>
      <c r="V70" s="8"/>
    </row>
    <row r="71" spans="1:22" ht="15" customHeight="1">
      <c r="A71" s="32"/>
      <c r="B71" s="284" t="s">
        <v>736</v>
      </c>
      <c r="C71" s="61">
        <f t="shared" si="32"/>
        <v>714</v>
      </c>
      <c r="D71" s="1">
        <v>373</v>
      </c>
      <c r="E71" s="2">
        <v>341</v>
      </c>
      <c r="F71" s="61">
        <f t="shared" si="28"/>
        <v>1059</v>
      </c>
      <c r="G71" s="1">
        <v>513</v>
      </c>
      <c r="H71" s="2">
        <v>546</v>
      </c>
      <c r="I71" s="61">
        <f t="shared" si="29"/>
        <v>1</v>
      </c>
      <c r="J71" s="1">
        <v>0</v>
      </c>
      <c r="K71" s="3">
        <v>1</v>
      </c>
      <c r="L71" s="61">
        <f t="shared" si="30"/>
        <v>1</v>
      </c>
      <c r="M71" s="1">
        <v>0</v>
      </c>
      <c r="N71" s="3">
        <v>1</v>
      </c>
      <c r="O71" s="62">
        <f t="shared" si="23"/>
        <v>-345</v>
      </c>
      <c r="P71" s="61">
        <f t="shared" si="31"/>
        <v>17</v>
      </c>
      <c r="Q71" s="1">
        <v>10</v>
      </c>
      <c r="R71" s="2">
        <v>7</v>
      </c>
      <c r="S71" s="4">
        <v>452</v>
      </c>
      <c r="T71" s="5">
        <v>164</v>
      </c>
      <c r="U71" s="284" t="s">
        <v>736</v>
      </c>
      <c r="V71" s="8"/>
    </row>
    <row r="72" spans="1:22" ht="15" customHeight="1">
      <c r="A72" s="32"/>
      <c r="B72" s="284" t="s">
        <v>730</v>
      </c>
      <c r="C72" s="61">
        <f t="shared" si="32"/>
        <v>892</v>
      </c>
      <c r="D72" s="1">
        <v>445</v>
      </c>
      <c r="E72" s="2">
        <v>447</v>
      </c>
      <c r="F72" s="61">
        <f t="shared" si="28"/>
        <v>797</v>
      </c>
      <c r="G72" s="1">
        <v>405</v>
      </c>
      <c r="H72" s="2">
        <v>392</v>
      </c>
      <c r="I72" s="61">
        <f t="shared" si="29"/>
        <v>2</v>
      </c>
      <c r="J72" s="1">
        <v>0</v>
      </c>
      <c r="K72" s="3">
        <v>2</v>
      </c>
      <c r="L72" s="61">
        <f t="shared" si="30"/>
        <v>0</v>
      </c>
      <c r="M72" s="1">
        <v>0</v>
      </c>
      <c r="N72" s="3">
        <v>0</v>
      </c>
      <c r="O72" s="62">
        <f t="shared" si="23"/>
        <v>95</v>
      </c>
      <c r="P72" s="61">
        <f t="shared" si="31"/>
        <v>20</v>
      </c>
      <c r="Q72" s="1">
        <v>11</v>
      </c>
      <c r="R72" s="2">
        <v>9</v>
      </c>
      <c r="S72" s="4">
        <v>432</v>
      </c>
      <c r="T72" s="5">
        <v>110</v>
      </c>
      <c r="U72" s="284" t="s">
        <v>730</v>
      </c>
      <c r="V72" s="8"/>
    </row>
    <row r="73" spans="1:22" ht="15" customHeight="1">
      <c r="A73" s="33"/>
      <c r="B73" s="285" t="s">
        <v>731</v>
      </c>
      <c r="C73" s="53">
        <f t="shared" si="32"/>
        <v>140</v>
      </c>
      <c r="D73" s="54">
        <v>64</v>
      </c>
      <c r="E73" s="379">
        <v>76</v>
      </c>
      <c r="F73" s="53">
        <f t="shared" si="28"/>
        <v>596</v>
      </c>
      <c r="G73" s="54">
        <v>309</v>
      </c>
      <c r="H73" s="379">
        <v>287</v>
      </c>
      <c r="I73" s="53">
        <f t="shared" si="29"/>
        <v>1</v>
      </c>
      <c r="J73" s="54">
        <v>0</v>
      </c>
      <c r="K73" s="55">
        <v>1</v>
      </c>
      <c r="L73" s="53">
        <f t="shared" si="30"/>
        <v>0</v>
      </c>
      <c r="M73" s="54">
        <v>0</v>
      </c>
      <c r="N73" s="55">
        <v>0</v>
      </c>
      <c r="O73" s="64">
        <f t="shared" si="23"/>
        <v>-456</v>
      </c>
      <c r="P73" s="53">
        <f t="shared" si="31"/>
        <v>6</v>
      </c>
      <c r="Q73" s="54">
        <v>3</v>
      </c>
      <c r="R73" s="379">
        <v>3</v>
      </c>
      <c r="S73" s="269">
        <v>125</v>
      </c>
      <c r="T73" s="65">
        <v>33</v>
      </c>
      <c r="U73" s="285" t="s">
        <v>731</v>
      </c>
      <c r="V73" s="69"/>
    </row>
    <row r="74" spans="1:22" ht="1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</sheetData>
  <sheetProtection/>
  <mergeCells count="58">
    <mergeCell ref="T47:T49"/>
    <mergeCell ref="A65:B65"/>
    <mergeCell ref="U65:V65"/>
    <mergeCell ref="A50:B50"/>
    <mergeCell ref="U50:V50"/>
    <mergeCell ref="A57:B57"/>
    <mergeCell ref="U57:V57"/>
    <mergeCell ref="L48:N48"/>
    <mergeCell ref="O47:O49"/>
    <mergeCell ref="P47:R48"/>
    <mergeCell ref="S47:S49"/>
    <mergeCell ref="A40:B40"/>
    <mergeCell ref="U40:V40"/>
    <mergeCell ref="A25:B25"/>
    <mergeCell ref="C47:E48"/>
    <mergeCell ref="F47:H48"/>
    <mergeCell ref="I47:N47"/>
    <mergeCell ref="A37:B37"/>
    <mergeCell ref="A47:B49"/>
    <mergeCell ref="U47:V49"/>
    <mergeCell ref="I48:K48"/>
    <mergeCell ref="A13:B13"/>
    <mergeCell ref="U13:V13"/>
    <mergeCell ref="U22:V22"/>
    <mergeCell ref="U37:V37"/>
    <mergeCell ref="U25:V25"/>
    <mergeCell ref="A34:B34"/>
    <mergeCell ref="U34:V34"/>
    <mergeCell ref="A22:B22"/>
    <mergeCell ref="A15:B15"/>
    <mergeCell ref="U15:V15"/>
    <mergeCell ref="U10:V10"/>
    <mergeCell ref="A11:B11"/>
    <mergeCell ref="U11:V11"/>
    <mergeCell ref="A14:B14"/>
    <mergeCell ref="U14:V14"/>
    <mergeCell ref="A10:B10"/>
    <mergeCell ref="A12:B12"/>
    <mergeCell ref="U12:V12"/>
    <mergeCell ref="C3:E4"/>
    <mergeCell ref="F3:H4"/>
    <mergeCell ref="O3:O5"/>
    <mergeCell ref="P3:R4"/>
    <mergeCell ref="I3:N3"/>
    <mergeCell ref="A9:B9"/>
    <mergeCell ref="A7:B7"/>
    <mergeCell ref="U9:V9"/>
    <mergeCell ref="U7:V7"/>
    <mergeCell ref="U3:V5"/>
    <mergeCell ref="I4:K4"/>
    <mergeCell ref="L4:N4"/>
    <mergeCell ref="A8:B8"/>
    <mergeCell ref="U8:V8"/>
    <mergeCell ref="A6:B6"/>
    <mergeCell ref="U6:V6"/>
    <mergeCell ref="S3:S5"/>
    <mergeCell ref="T3:T5"/>
    <mergeCell ref="A3:B5"/>
  </mergeCells>
  <printOptions/>
  <pageMargins left="0.5905511811023623" right="0.5905511811023623" top="0.5905511811023623" bottom="0.5905511811023623" header="0" footer="0.5118110236220472"/>
  <pageSetup horizontalDpi="600" verticalDpi="600" orientation="portrait" pageOrder="overThenDown" paperSize="9" scale="97" r:id="rId1"/>
  <rowBreaks count="1" manualBreakCount="1">
    <brk id="45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6"/>
  <sheetViews>
    <sheetView view="pageBreakPreview" zoomScale="90" zoomScaleSheetLayoutView="90" zoomScalePageLayoutView="0" workbookViewId="0" topLeftCell="A1">
      <pane xSplit="2" ySplit="6" topLeftCell="C7" activePane="bottomRight" state="frozen"/>
      <selection pane="topLeft" activeCell="X74" sqref="X74"/>
      <selection pane="topRight" activeCell="X74" sqref="X74"/>
      <selection pane="bottomLeft" activeCell="X74" sqref="X74"/>
      <selection pane="bottomRight" activeCell="A1" sqref="A1"/>
    </sheetView>
  </sheetViews>
  <sheetFormatPr defaultColWidth="13.375" defaultRowHeight="13.5" customHeight="1"/>
  <cols>
    <col min="1" max="1" width="4.625" style="179" customWidth="1"/>
    <col min="2" max="2" width="15.875" style="179" customWidth="1"/>
    <col min="3" max="12" width="13.375" style="179" customWidth="1"/>
    <col min="13" max="13" width="15.875" style="179" customWidth="1"/>
    <col min="14" max="14" width="4.625" style="179" customWidth="1"/>
    <col min="15" max="15" width="4.00390625" style="179" customWidth="1"/>
    <col min="16" max="20" width="13.375" style="179" customWidth="1"/>
    <col min="21" max="21" width="13.375" style="180" customWidth="1"/>
    <col min="22" max="16384" width="13.375" style="179" customWidth="1"/>
  </cols>
  <sheetData>
    <row r="1" spans="1:16" ht="15" customHeight="1">
      <c r="A1" s="176" t="s">
        <v>281</v>
      </c>
      <c r="B1" s="34"/>
      <c r="C1" s="34"/>
      <c r="D1" s="34"/>
      <c r="E1" s="34"/>
      <c r="F1" s="34"/>
      <c r="G1" s="34"/>
      <c r="H1" s="34"/>
      <c r="I1" s="34"/>
      <c r="J1" s="34"/>
      <c r="K1" s="177"/>
      <c r="L1" s="34"/>
      <c r="M1" s="34"/>
      <c r="N1" s="178"/>
      <c r="O1" s="34"/>
      <c r="P1" s="178"/>
    </row>
    <row r="2" spans="1:16" ht="15" customHeight="1">
      <c r="A2" s="176"/>
      <c r="B2" s="34"/>
      <c r="C2" s="34"/>
      <c r="D2" s="34"/>
      <c r="E2" s="34"/>
      <c r="F2" s="34"/>
      <c r="G2" s="34"/>
      <c r="H2" s="34"/>
      <c r="I2" s="34"/>
      <c r="J2" s="34"/>
      <c r="K2" s="177"/>
      <c r="L2" s="34"/>
      <c r="M2" s="34"/>
      <c r="N2" s="178"/>
      <c r="O2" s="34"/>
      <c r="P2" s="178"/>
    </row>
    <row r="3" spans="1:16" ht="15" customHeight="1">
      <c r="A3" s="176"/>
      <c r="B3" s="35"/>
      <c r="C3" s="34"/>
      <c r="D3" s="34"/>
      <c r="E3" s="34"/>
      <c r="F3" s="34"/>
      <c r="G3" s="34"/>
      <c r="H3" s="181"/>
      <c r="I3" s="181"/>
      <c r="J3" s="181"/>
      <c r="K3" s="177"/>
      <c r="L3" s="35"/>
      <c r="M3" s="35"/>
      <c r="N3" s="274" t="s">
        <v>749</v>
      </c>
      <c r="O3" s="35"/>
      <c r="P3" s="178"/>
    </row>
    <row r="4" spans="1:17" ht="15" customHeight="1">
      <c r="A4" s="174" t="s">
        <v>0</v>
      </c>
      <c r="B4" s="182"/>
      <c r="C4" s="183" t="s">
        <v>54</v>
      </c>
      <c r="D4" s="184" t="s">
        <v>55</v>
      </c>
      <c r="E4" s="183" t="s">
        <v>257</v>
      </c>
      <c r="F4" s="184" t="s">
        <v>258</v>
      </c>
      <c r="G4" s="184" t="s">
        <v>259</v>
      </c>
      <c r="H4" s="535" t="s">
        <v>260</v>
      </c>
      <c r="I4" s="536"/>
      <c r="J4" s="537"/>
      <c r="K4" s="184" t="s">
        <v>56</v>
      </c>
      <c r="L4" s="183" t="s">
        <v>57</v>
      </c>
      <c r="M4" s="174" t="s">
        <v>0</v>
      </c>
      <c r="N4" s="182"/>
      <c r="O4" s="35"/>
      <c r="P4" s="538" t="s">
        <v>261</v>
      </c>
      <c r="Q4" s="185"/>
    </row>
    <row r="5" spans="1:17" ht="15" customHeight="1">
      <c r="A5" s="175"/>
      <c r="B5" s="186"/>
      <c r="C5" s="540" t="s">
        <v>58</v>
      </c>
      <c r="D5" s="541"/>
      <c r="E5" s="540" t="s">
        <v>59</v>
      </c>
      <c r="F5" s="541"/>
      <c r="G5" s="187" t="s">
        <v>58</v>
      </c>
      <c r="H5" s="36" t="s">
        <v>10</v>
      </c>
      <c r="I5" s="188" t="s">
        <v>13</v>
      </c>
      <c r="J5" s="189" t="s">
        <v>14</v>
      </c>
      <c r="K5" s="542" t="s">
        <v>58</v>
      </c>
      <c r="L5" s="542"/>
      <c r="M5" s="190"/>
      <c r="N5" s="191"/>
      <c r="O5" s="35"/>
      <c r="P5" s="539"/>
      <c r="Q5" s="185"/>
    </row>
    <row r="6" spans="1:18" ht="15" customHeight="1">
      <c r="A6" s="545" t="s">
        <v>15</v>
      </c>
      <c r="B6" s="546"/>
      <c r="C6" s="192">
        <f>IF('表２'!C6=0,"-",'表２'!C6/P6*1000)</f>
        <v>8.438548998375744</v>
      </c>
      <c r="D6" s="193">
        <f>IF('表２'!F6=0,"-",'表２'!F6/P6*1000)</f>
        <v>10.098267460747156</v>
      </c>
      <c r="E6" s="194">
        <f>IF('表２'!I6=0,"-",'表２'!I6/'表２'!$C6*1000)</f>
        <v>2.2456050301552675</v>
      </c>
      <c r="F6" s="195">
        <f>IF('表２'!L6=0,"-",'表２'!L6/'表２'!$C6*1000)</f>
        <v>0.962402155780829</v>
      </c>
      <c r="G6" s="193">
        <f>IF('表２'!O6=0,"-",'表２'!O6/'表３'!P6*1000)</f>
        <v>-1.6597184623714132</v>
      </c>
      <c r="H6" s="196">
        <f>IF('表２'!P6=0,"-",'表２'!P6/('表２'!$C6+'表２'!$P6)*1000)</f>
        <v>22.545545765262926</v>
      </c>
      <c r="I6" s="197">
        <f>IF('表２'!Q6=0,"-",'表２'!Q6/('表２'!$C6+'表２'!$P6)*1000)</f>
        <v>11.69608980590135</v>
      </c>
      <c r="J6" s="198">
        <f>IF('表２'!R6=0,"-",'表２'!R6/('表２'!$C6+'表２'!$P6)*1000)</f>
        <v>10.849455959361576</v>
      </c>
      <c r="K6" s="199">
        <f>IF('表２'!S6=0,"-",'表２'!S6/P6*1000)</f>
        <v>5.168651867893882</v>
      </c>
      <c r="L6" s="200">
        <f>IF('表２'!T6=0,"-",'表２'!T6/P6*1000)</f>
        <v>1.8419057931781266</v>
      </c>
      <c r="M6" s="547" t="s">
        <v>15</v>
      </c>
      <c r="N6" s="548"/>
      <c r="O6" s="35"/>
      <c r="P6" s="201">
        <f>'付表（人口）'!C3</f>
        <v>3694000</v>
      </c>
      <c r="Q6" s="185"/>
      <c r="R6" s="180"/>
    </row>
    <row r="7" spans="1:18" ht="15" customHeight="1">
      <c r="A7" s="549" t="s">
        <v>253</v>
      </c>
      <c r="B7" s="550"/>
      <c r="C7" s="203">
        <f>IF('表２'!C7=0,"-",'表２'!C7/P7*1000)</f>
        <v>5.41324311261479</v>
      </c>
      <c r="D7" s="195">
        <f>IF('表２'!F7=0,"-",'表２'!F7/P7*1000)</f>
        <v>15.880687702824002</v>
      </c>
      <c r="E7" s="194">
        <f>IF('表２'!I7=0,"-",'表２'!I7/'表２'!$C7*1000)</f>
        <v>5.1020408163265305</v>
      </c>
      <c r="F7" s="195">
        <f>IF('表２'!L7=0,"-",'表２'!L7/'表２'!$C7*1000)</f>
        <v>2.5510204081632653</v>
      </c>
      <c r="G7" s="195">
        <f>IF('表２'!O7=0,"-",'表２'!O7/'表３'!P7*1000)</f>
        <v>-10.46744459020921</v>
      </c>
      <c r="H7" s="196">
        <f>IF('表２'!P7=0,"-",'表２'!P7/('表２'!$C7+'表２'!$P7)*1000)</f>
        <v>17.543859649122805</v>
      </c>
      <c r="I7" s="197">
        <f>IF('表２'!Q7=0,"-",'表２'!Q7/('表２'!$C7+'表２'!$P7)*1000)</f>
        <v>10.025062656641603</v>
      </c>
      <c r="J7" s="198">
        <f>IF('表２'!R7=0,"-",'表２'!R7/('表２'!$C7+'表２'!$P7)*1000)</f>
        <v>7.518796992481203</v>
      </c>
      <c r="K7" s="204">
        <f>IF('表２'!S7=0,"-",'表２'!S7/P7*1000)</f>
        <v>3.6042256438583165</v>
      </c>
      <c r="L7" s="205">
        <f>IF('表２'!T7=0,"-",'表２'!T7/P7*1000)</f>
        <v>1.6156873575916593</v>
      </c>
      <c r="M7" s="551" t="str">
        <f aca="true" t="shared" si="0" ref="M7:M15">A7</f>
        <v>賀茂圏域</v>
      </c>
      <c r="N7" s="552"/>
      <c r="O7" s="35"/>
      <c r="P7" s="233">
        <f>'付表（人口）'!C6</f>
        <v>72415</v>
      </c>
      <c r="Q7" s="185"/>
      <c r="R7" s="257"/>
    </row>
    <row r="8" spans="1:18" ht="15" customHeight="1">
      <c r="A8" s="549" t="s">
        <v>16</v>
      </c>
      <c r="B8" s="550"/>
      <c r="C8" s="206">
        <f>IF('表２'!C8=0,"-",'表２'!C8/P8*1000)</f>
        <v>5.665979606105457</v>
      </c>
      <c r="D8" s="207">
        <f>IF('表２'!F8=0,"-",'表２'!F8/P8*1000)</f>
        <v>15.60868420335782</v>
      </c>
      <c r="E8" s="207">
        <f>IF('表２'!I8=0,"-",'表２'!I8/'表２'!$C8*1000)</f>
        <v>1.6025641025641024</v>
      </c>
      <c r="F8" s="208" t="str">
        <f>IF('表２'!L8=0,"-",'表２'!L8/'表２'!$C8*1000)</f>
        <v>-</v>
      </c>
      <c r="G8" s="207">
        <f>IF('表２'!O8=0,"-",'表２'!O8/'表３'!P8*1000)</f>
        <v>-9.942704597252362</v>
      </c>
      <c r="H8" s="209">
        <f>IF('表２'!P8=0,"-",'表２'!P8/('表２'!$C8+'表２'!$P8)*1000)</f>
        <v>31.055900621118013</v>
      </c>
      <c r="I8" s="210">
        <f>IF('表２'!Q8=0,"-",'表２'!Q8/('表２'!$C8+'表２'!$P8)*1000)</f>
        <v>10.869565217391305</v>
      </c>
      <c r="J8" s="211">
        <f>IF('表２'!R8=0,"-",'表２'!R8/('表２'!$C8+'表２'!$P8)*1000)</f>
        <v>20.18633540372671</v>
      </c>
      <c r="K8" s="212">
        <f>IF('表２'!S8=0,"-",'表２'!S8/P8*1000)</f>
        <v>3.886280883674896</v>
      </c>
      <c r="L8" s="213">
        <f>IF('表２'!T8=0,"-",'表２'!T8/P8*1000)</f>
        <v>2.061181683631312</v>
      </c>
      <c r="M8" s="543" t="str">
        <f t="shared" si="0"/>
        <v>熱海伊東圏域</v>
      </c>
      <c r="N8" s="544"/>
      <c r="O8" s="35"/>
      <c r="P8" s="214">
        <f>'付表（人口）'!C7</f>
        <v>110131</v>
      </c>
      <c r="Q8" s="185"/>
      <c r="R8" s="257"/>
    </row>
    <row r="9" spans="1:18" ht="15" customHeight="1">
      <c r="A9" s="549" t="s">
        <v>17</v>
      </c>
      <c r="B9" s="550"/>
      <c r="C9" s="206">
        <f>IF('表２'!C9=0,"-",'表２'!C9/P9*1000)</f>
        <v>8.298600607679894</v>
      </c>
      <c r="D9" s="207">
        <f>IF('表２'!F9=0,"-",'表２'!F9/P9*1000)</f>
        <v>9.624826957264219</v>
      </c>
      <c r="E9" s="208">
        <f>IF('表２'!I9=0,"-",'表２'!I9/'表２'!$C9*1000)</f>
        <v>2.6934817741066617</v>
      </c>
      <c r="F9" s="207">
        <f>IF('表２'!L9=0,"-",'表２'!L9/'表２'!$C9*1000)</f>
        <v>1.0773927096426648</v>
      </c>
      <c r="G9" s="207">
        <f>IF('表２'!O9=0,"-",'表２'!O9/'表３'!P9*1000)</f>
        <v>-1.3262263495843247</v>
      </c>
      <c r="H9" s="209">
        <f>IF('表２'!P9=0,"-",'表２'!P9/('表２'!$C9+'表２'!$P9)*1000)</f>
        <v>23.325149070501578</v>
      </c>
      <c r="I9" s="210">
        <f>IF('表２'!Q9=0,"-",'表２'!Q9/('表２'!$C9+'表２'!$P9)*1000)</f>
        <v>11.048754822869169</v>
      </c>
      <c r="J9" s="211">
        <f>IF('表２'!R9=0,"-",'表２'!R9/('表２'!$C9+'表２'!$P9)*1000)</f>
        <v>12.276394247632409</v>
      </c>
      <c r="K9" s="212">
        <f>IF('表２'!S9=0,"-",'表２'!S9/P9*1000)</f>
        <v>5.270632133123323</v>
      </c>
      <c r="L9" s="213">
        <f>IF('表２'!T9=0,"-",'表２'!T9/P9*1000)</f>
        <v>1.8909901546320318</v>
      </c>
      <c r="M9" s="543" t="str">
        <f t="shared" si="0"/>
        <v>駿東田方圏域</v>
      </c>
      <c r="N9" s="544"/>
      <c r="O9" s="35"/>
      <c r="P9" s="234">
        <f>'付表（人口）'!C8</f>
        <v>671077</v>
      </c>
      <c r="Q9" s="185"/>
      <c r="R9" s="257"/>
    </row>
    <row r="10" spans="1:18" ht="15" customHeight="1">
      <c r="A10" s="549" t="s">
        <v>18</v>
      </c>
      <c r="B10" s="550"/>
      <c r="C10" s="206">
        <f>IF('表２'!C10=0,"-",'表２'!C10/P10*1000)</f>
        <v>8.431637680483673</v>
      </c>
      <c r="D10" s="207">
        <f>IF('表２'!F10=0,"-",'表２'!F10/P10*1000)</f>
        <v>9.203566414365127</v>
      </c>
      <c r="E10" s="208">
        <f>IF('表２'!I10=0,"-",'表２'!I10/'表２'!$C10*1000)</f>
        <v>3.3794162826420893</v>
      </c>
      <c r="F10" s="207">
        <f>IF('表２'!L10=0,"-",'表２'!L10/'表２'!$C10*1000)</f>
        <v>1.5360983102918586</v>
      </c>
      <c r="G10" s="207">
        <f>IF('表２'!O10=0,"-",'表２'!O10/'表３'!P10*1000)</f>
        <v>-0.7719287338814546</v>
      </c>
      <c r="H10" s="209">
        <f>IF('表２'!P10=0,"-",'表２'!P10/('表２'!$C10+'表２'!$P10)*1000)</f>
        <v>25.449101796407184</v>
      </c>
      <c r="I10" s="210">
        <f>IF('表２'!Q10=0,"-",'表２'!Q10/('表２'!$C10+'表２'!$P10)*1000)</f>
        <v>11.676646706586826</v>
      </c>
      <c r="J10" s="211">
        <f>IF('表２'!R10=0,"-",'表２'!R10/('表２'!$C10+'表２'!$P10)*1000)</f>
        <v>13.772455089820358</v>
      </c>
      <c r="K10" s="212">
        <f>IF('表２'!S10=0,"-",'表２'!S10/P10*1000)</f>
        <v>5.346513109836652</v>
      </c>
      <c r="L10" s="213">
        <f>IF('表２'!T10=0,"-",'表２'!T10/P10*1000)</f>
        <v>2.2536174445532398</v>
      </c>
      <c r="M10" s="543" t="str">
        <f t="shared" si="0"/>
        <v>富士圏域</v>
      </c>
      <c r="N10" s="544"/>
      <c r="O10" s="35"/>
      <c r="P10" s="234">
        <f>'付表（人口）'!C9</f>
        <v>386046</v>
      </c>
      <c r="Q10" s="185"/>
      <c r="R10" s="257"/>
    </row>
    <row r="11" spans="1:18" ht="15" customHeight="1">
      <c r="A11" s="549" t="s">
        <v>254</v>
      </c>
      <c r="B11" s="550"/>
      <c r="C11" s="206">
        <f>IF('表２'!C11=0,"-",'表２'!C11/P11*1000)</f>
        <v>8.076829952709048</v>
      </c>
      <c r="D11" s="207">
        <f>IF('表２'!F11=0,"-",'表２'!F11/P11*1000)</f>
        <v>10.257336115648</v>
      </c>
      <c r="E11" s="208">
        <f>IF('表２'!I11=0,"-",'表２'!I11/'表２'!$C11*1000)</f>
        <v>1.906082134811991</v>
      </c>
      <c r="F11" s="207">
        <f>IF('表２'!L11=0,"-",'表２'!L11/'表２'!$C11*1000)</f>
        <v>0.5198405822214521</v>
      </c>
      <c r="G11" s="207">
        <f>IF('表２'!O11=0,"-",'表２'!O11/'表３'!P11*1000)</f>
        <v>-2.180506162938953</v>
      </c>
      <c r="H11" s="209">
        <f>IF('表２'!P11=0,"-",'表２'!P11/('表２'!$C11+'表２'!$P11)*1000)</f>
        <v>26.97690102849435</v>
      </c>
      <c r="I11" s="210">
        <f>IF('表２'!Q11=0,"-",'表２'!Q11/('表２'!$C11+'表２'!$P11)*1000)</f>
        <v>14.162873039959536</v>
      </c>
      <c r="J11" s="211">
        <f>IF('表２'!R11=0,"-",'表２'!R11/('表２'!$C11+'表２'!$P11)*1000)</f>
        <v>12.814027988534816</v>
      </c>
      <c r="K11" s="212">
        <f>IF('表２'!S11=0,"-",'表２'!S11/P11*1000)</f>
        <v>5.076184758010001</v>
      </c>
      <c r="L11" s="213">
        <f>IF('表２'!T11=0,"-",'表２'!T11/P11*1000)</f>
        <v>1.7172535699140534</v>
      </c>
      <c r="M11" s="543" t="str">
        <f t="shared" si="0"/>
        <v>静岡圏域</v>
      </c>
      <c r="N11" s="544"/>
      <c r="O11" s="35"/>
      <c r="P11" s="234">
        <f>'付表（人口）'!C10</f>
        <v>714513</v>
      </c>
      <c r="Q11" s="185"/>
      <c r="R11" s="257"/>
    </row>
    <row r="12" spans="1:18" ht="15" customHeight="1">
      <c r="A12" s="549" t="s">
        <v>19</v>
      </c>
      <c r="B12" s="550"/>
      <c r="C12" s="206">
        <f>IF('表２'!C12=0,"-",'表２'!C12/P12*1000)</f>
        <v>8.191221931582701</v>
      </c>
      <c r="D12" s="207">
        <f>IF('表２'!F12=0,"-",'表２'!F12/P12*1000)</f>
        <v>10.140299622923532</v>
      </c>
      <c r="E12" s="208">
        <f>IF('表２'!I12=0,"-",'表２'!I12/'表２'!$C12*1000)</f>
        <v>1.8144116122343183</v>
      </c>
      <c r="F12" s="207">
        <f>IF('表２'!L12=0,"-",'表２'!L12/'表２'!$C12*1000)</f>
        <v>0.7776049766718507</v>
      </c>
      <c r="G12" s="207">
        <f>IF('表２'!O12=0,"-",'表２'!O12/'表３'!P12*1000)</f>
        <v>-1.9490776913408296</v>
      </c>
      <c r="H12" s="209">
        <f>IF('表２'!P12=0,"-",'表２'!P12/('表２'!$C12+'表２'!$P12)*1000)</f>
        <v>20.81218274111675</v>
      </c>
      <c r="I12" s="210">
        <f>IF('表２'!Q12=0,"-",'表２'!Q12/('表２'!$C12+'表２'!$P12)*1000)</f>
        <v>11.421319796954315</v>
      </c>
      <c r="J12" s="211">
        <f>IF('表２'!R12=0,"-",'表２'!R12/('表２'!$C12+'表２'!$P12)*1000)</f>
        <v>9.390862944162437</v>
      </c>
      <c r="K12" s="212">
        <f>IF('表２'!S12=0,"-",'表２'!S12/P12*1000)</f>
        <v>4.78564391751877</v>
      </c>
      <c r="L12" s="213">
        <f>IF('表２'!T12=0,"-",'表２'!T12/P12*1000)</f>
        <v>1.7664843564221897</v>
      </c>
      <c r="M12" s="543" t="str">
        <f t="shared" si="0"/>
        <v>志太榛原圏域</v>
      </c>
      <c r="N12" s="544"/>
      <c r="O12" s="35"/>
      <c r="P12" s="234">
        <f>'付表（人口）'!C11</f>
        <v>470992</v>
      </c>
      <c r="Q12" s="185"/>
      <c r="R12" s="257"/>
    </row>
    <row r="13" spans="1:18" ht="15" customHeight="1">
      <c r="A13" s="549" t="s">
        <v>20</v>
      </c>
      <c r="B13" s="550"/>
      <c r="C13" s="206">
        <f>IF('表２'!C13=0,"-",'表２'!C13/P13*1000)</f>
        <v>9.025478685279362</v>
      </c>
      <c r="D13" s="207">
        <f>IF('表２'!F13=0,"-",'表２'!F13/P13*1000)</f>
        <v>9.492644800163827</v>
      </c>
      <c r="E13" s="208">
        <f>IF('表２'!I13=0,"-",'表２'!I13/'表２'!$C13*1000)</f>
        <v>1.4181044670290712</v>
      </c>
      <c r="F13" s="207">
        <f>IF('表２'!L13=0,"-",'表２'!L13/'表２'!$C13*1000)</f>
        <v>0.7090522335145356</v>
      </c>
      <c r="G13" s="207">
        <f>IF('表２'!O13=0,"-",'表２'!O13/'表３'!P13*1000)</f>
        <v>-0.467166114884467</v>
      </c>
      <c r="H13" s="209">
        <f>IF('表２'!P13=0,"-",'表２'!P13/('表２'!$C13+'表２'!$P13)*1000)</f>
        <v>19.69416126042632</v>
      </c>
      <c r="I13" s="210">
        <f>IF('表２'!Q13=0,"-",'表２'!Q13/('表２'!$C13+'表２'!$P13)*1000)</f>
        <v>12.511584800741428</v>
      </c>
      <c r="J13" s="211">
        <f>IF('表２'!R13=0,"-",'表２'!R13/('表２'!$C13+'表２'!$P13)*1000)</f>
        <v>7.182576459684893</v>
      </c>
      <c r="K13" s="212">
        <f>IF('表２'!S13=0,"-",'表２'!S13/P13*1000)</f>
        <v>5.198556264718933</v>
      </c>
      <c r="L13" s="213">
        <f>IF('表２'!T13=0,"-",'表２'!T13/P13*1000)</f>
        <v>1.7022765282091539</v>
      </c>
      <c r="M13" s="543" t="str">
        <f t="shared" si="0"/>
        <v>中東遠圏域</v>
      </c>
      <c r="N13" s="544"/>
      <c r="O13" s="35"/>
      <c r="P13" s="234">
        <f>'付表（人口）'!C12</f>
        <v>468784</v>
      </c>
      <c r="Q13" s="185"/>
      <c r="R13" s="257"/>
    </row>
    <row r="14" spans="1:18" ht="15" customHeight="1">
      <c r="A14" s="549" t="s">
        <v>277</v>
      </c>
      <c r="B14" s="550"/>
      <c r="C14" s="215">
        <f>IF('表２'!C14=0,"-",'表２'!C14/P14*1000)</f>
        <v>8.702194415781346</v>
      </c>
      <c r="D14" s="216">
        <f>IF('表２'!F14=0,"-",'表２'!F14/P14*1000)</f>
        <v>9.162227444988202</v>
      </c>
      <c r="E14" s="217">
        <f>IF('表２'!I14=0,"-",'表２'!I14/'表２'!$C14*1000)</f>
        <v>2.275160599571734</v>
      </c>
      <c r="F14" s="216">
        <f>IF('表２'!L14=0,"-",'表２'!L14/'表２'!$C14*1000)</f>
        <v>1.2044967880085653</v>
      </c>
      <c r="G14" s="216">
        <f>IF('表２'!O14=0,"-",'表２'!O14/'表３'!P14*1000)</f>
        <v>-0.4600330292068565</v>
      </c>
      <c r="H14" s="218">
        <f>IF('表２'!P14=0,"-",'表２'!P14/('表２'!$C14+'表２'!$P14)*1000)</f>
        <v>19.293870586691167</v>
      </c>
      <c r="I14" s="219">
        <f>IF('表２'!Q14=0,"-",'表２'!Q14/('表２'!$C14+'表２'!$P14)*1000)</f>
        <v>10.106313164457278</v>
      </c>
      <c r="J14" s="220">
        <f>IF('表２'!R14=0,"-",'表２'!R14/('表２'!$C14+'表２'!$P14)*1000)</f>
        <v>9.187557422233889</v>
      </c>
      <c r="K14" s="221">
        <f>IF('表２'!S14=0,"-",'表２'!S14/P14*1000)</f>
        <v>5.223413002513295</v>
      </c>
      <c r="L14" s="222">
        <f>IF('表２'!T14=0,"-",'表２'!T14/P14*1000)</f>
        <v>1.7050338095160453</v>
      </c>
      <c r="M14" s="555" t="str">
        <f t="shared" si="0"/>
        <v>西部圏域</v>
      </c>
      <c r="N14" s="556"/>
      <c r="O14" s="35"/>
      <c r="P14" s="236">
        <f>'付表（人口）'!C13</f>
        <v>858634</v>
      </c>
      <c r="Q14" s="291">
        <f>SUM(P7:P14)</f>
        <v>3752592</v>
      </c>
      <c r="R14" s="257"/>
    </row>
    <row r="15" spans="1:18" ht="15" customHeight="1">
      <c r="A15" s="557" t="s">
        <v>255</v>
      </c>
      <c r="B15" s="558"/>
      <c r="C15" s="203">
        <f>IF('表２'!C15=0,"-",'表２'!C15/P15*1000)</f>
        <v>5.41324311261479</v>
      </c>
      <c r="D15" s="195">
        <f>IF('表２'!F15=0,"-",'表２'!F15/P15*1000)</f>
        <v>15.880687702824002</v>
      </c>
      <c r="E15" s="194">
        <f>IF('表２'!I15=0,"-",'表２'!I15/'表２'!$C15*1000)</f>
        <v>5.1020408163265305</v>
      </c>
      <c r="F15" s="195">
        <f>IF('表２'!L15=0,"-",'表２'!L15/'表２'!$C15*1000)</f>
        <v>2.5510204081632653</v>
      </c>
      <c r="G15" s="195">
        <f>IF('表２'!O15=0,"-",'表２'!O15/'表３'!P15*1000)</f>
        <v>-10.46744459020921</v>
      </c>
      <c r="H15" s="196">
        <f>IF('表２'!P15=0,"-",'表２'!P15/('表２'!$C15+'表２'!$P15)*1000)</f>
        <v>17.543859649122805</v>
      </c>
      <c r="I15" s="197">
        <f>IF('表２'!Q15=0,"-",'表２'!Q15/('表２'!$C15+'表２'!$P15)*1000)</f>
        <v>10.025062656641603</v>
      </c>
      <c r="J15" s="198">
        <f>IF('表２'!R15=0,"-",'表２'!R15/('表２'!$C15+'表２'!$P15)*1000)</f>
        <v>7.518796992481203</v>
      </c>
      <c r="K15" s="204">
        <f>IF('表２'!S15=0,"-",'表２'!S15/P15*1000)</f>
        <v>3.6042256438583165</v>
      </c>
      <c r="L15" s="205">
        <f>IF('表２'!T15=0,"-",'表２'!T15/P15*1000)</f>
        <v>1.6156873575916593</v>
      </c>
      <c r="M15" s="551" t="str">
        <f t="shared" si="0"/>
        <v>賀茂保健所</v>
      </c>
      <c r="N15" s="559"/>
      <c r="O15" s="35"/>
      <c r="P15" s="271">
        <f>SUM(P16:P21)</f>
        <v>72415</v>
      </c>
      <c r="Q15" s="185"/>
      <c r="R15" s="180"/>
    </row>
    <row r="16" spans="1:18" ht="15" customHeight="1">
      <c r="A16" s="223"/>
      <c r="B16" s="224" t="s">
        <v>21</v>
      </c>
      <c r="C16" s="206">
        <f>IF('表２'!C16=0,"-",'表２'!C16/P16*1000)</f>
        <v>6.085439571585054</v>
      </c>
      <c r="D16" s="207">
        <f>IF('表２'!F16=0,"-",'表２'!F16/P16*1000)</f>
        <v>15.051320540387033</v>
      </c>
      <c r="E16" s="208">
        <f>IF('表２'!I16=0,"-",'表２'!I16/'表２'!$C16*1000)</f>
        <v>6.666666666666667</v>
      </c>
      <c r="F16" s="207" t="str">
        <f>IF('表２'!L16=0,"-",'表２'!L16/'表２'!$C16*1000)</f>
        <v>-</v>
      </c>
      <c r="G16" s="207">
        <f>IF('表２'!O16=0,"-",'表２'!O16/'表３'!P16*1000)</f>
        <v>-8.965880968801981</v>
      </c>
      <c r="H16" s="209">
        <f>IF('表２'!P16=0,"-",'表２'!P16/('表２'!$C16+'表２'!$P16)*1000)</f>
        <v>6.622516556291391</v>
      </c>
      <c r="I16" s="210">
        <f>IF('表２'!Q16=0,"-",'表２'!Q16/('表２'!$C16+'表２'!$P16)*1000)</f>
        <v>6.622516556291391</v>
      </c>
      <c r="J16" s="211" t="str">
        <f>IF('表２'!R16=0,"-",'表２'!R16/('表２'!$C16+'表２'!$P16)*1000)</f>
        <v>-</v>
      </c>
      <c r="K16" s="212">
        <f>IF('表２'!S16=0,"-",'表２'!S16/P16*1000)</f>
        <v>3.975820520102235</v>
      </c>
      <c r="L16" s="213">
        <f>IF('表２'!T16=0,"-",'表２'!T16/P16*1000)</f>
        <v>2.109619051482819</v>
      </c>
      <c r="M16" s="224" t="str">
        <f aca="true" t="shared" si="1" ref="M16:M21">B16</f>
        <v>下田市</v>
      </c>
      <c r="N16" s="202"/>
      <c r="O16" s="35"/>
      <c r="P16" s="214">
        <f>'付表（人口）'!C15</f>
        <v>24649</v>
      </c>
      <c r="Q16" s="185"/>
      <c r="R16" s="180"/>
    </row>
    <row r="17" spans="1:18" ht="15" customHeight="1">
      <c r="A17" s="223"/>
      <c r="B17" s="224" t="s">
        <v>22</v>
      </c>
      <c r="C17" s="206">
        <f>IF('表２'!C17=0,"-",'表２'!C17/P17*1000)</f>
        <v>4.710486267120806</v>
      </c>
      <c r="D17" s="207">
        <f>IF('表２'!F17=0,"-",'表２'!F17/P17*1000)</f>
        <v>13.11689252844409</v>
      </c>
      <c r="E17" s="208">
        <f>IF('表２'!I17=0,"-",'表２'!I17/'表２'!$C17*1000)</f>
        <v>15.384615384615385</v>
      </c>
      <c r="F17" s="207">
        <f>IF('表２'!L17=0,"-",'表２'!L17/'表２'!$C17*1000)</f>
        <v>15.384615384615385</v>
      </c>
      <c r="G17" s="207">
        <f>IF('表２'!O17=0,"-",'表２'!O17/'表３'!P17*1000)</f>
        <v>-8.406406261323284</v>
      </c>
      <c r="H17" s="209">
        <f>IF('表２'!P17=0,"-",'表２'!P17/('表２'!$C17+'表２'!$P17)*1000)</f>
        <v>29.850746268656717</v>
      </c>
      <c r="I17" s="210">
        <f>IF('表２'!Q17=0,"-",'表２'!Q17/('表２'!$C17+'表２'!$P17)*1000)</f>
        <v>14.925373134328359</v>
      </c>
      <c r="J17" s="211">
        <f>IF('表２'!R17=0,"-",'表２'!R17/('表２'!$C17+'表２'!$P17)*1000)</f>
        <v>14.925373134328359</v>
      </c>
      <c r="K17" s="212">
        <f>IF('表２'!S17=0,"-",'表２'!S17/P17*1000)</f>
        <v>3.188636857743315</v>
      </c>
      <c r="L17" s="213">
        <f>IF('表２'!T17=0,"-",'表２'!T17/P17*1000)</f>
        <v>1.4493803898833248</v>
      </c>
      <c r="M17" s="224" t="str">
        <f t="shared" si="1"/>
        <v>東伊豆町</v>
      </c>
      <c r="N17" s="202"/>
      <c r="O17" s="35"/>
      <c r="P17" s="214">
        <f>'付表（人口）'!C16</f>
        <v>13799</v>
      </c>
      <c r="Q17" s="185"/>
      <c r="R17" s="180"/>
    </row>
    <row r="18" spans="1:18" ht="15" customHeight="1">
      <c r="A18" s="223"/>
      <c r="B18" s="224" t="s">
        <v>23</v>
      </c>
      <c r="C18" s="206">
        <f>IF('表２'!C18=0,"-",'表２'!C18/P18*1000)</f>
        <v>5.063291139240507</v>
      </c>
      <c r="D18" s="207">
        <f>IF('表２'!F18=0,"-",'表２'!F18/P18*1000)</f>
        <v>14.81012658227848</v>
      </c>
      <c r="E18" s="208" t="str">
        <f>IF('表２'!I18=0,"-",'表２'!I18/'表２'!$C18*1000)</f>
        <v>-</v>
      </c>
      <c r="F18" s="207" t="str">
        <f>IF('表２'!L18=0,"-",'表２'!L18/'表２'!$C18*1000)</f>
        <v>-</v>
      </c>
      <c r="G18" s="207">
        <f>IF('表２'!O18=0,"-",'表２'!O18/'表３'!P18*1000)</f>
        <v>-9.746835443037975</v>
      </c>
      <c r="H18" s="209">
        <f>IF('表２'!P18=0,"-",'表２'!P18/('表２'!$C18+'表２'!$P18)*1000)</f>
        <v>47.61904761904761</v>
      </c>
      <c r="I18" s="210">
        <f>IF('表２'!Q18=0,"-",'表２'!Q18/('表２'!$C18+'表２'!$P18)*1000)</f>
        <v>23.809523809523807</v>
      </c>
      <c r="J18" s="211">
        <f>IF('表２'!R18=0,"-",'表２'!R18/('表２'!$C18+'表２'!$P18)*1000)</f>
        <v>23.809523809523807</v>
      </c>
      <c r="K18" s="212">
        <f>IF('表２'!S18=0,"-",'表２'!S18/P18*1000)</f>
        <v>3.7974683544303796</v>
      </c>
      <c r="L18" s="213">
        <f>IF('表２'!T18=0,"-",'表２'!T18/P18*1000)</f>
        <v>1.7721518987341771</v>
      </c>
      <c r="M18" s="224" t="str">
        <f t="shared" si="1"/>
        <v>河津町</v>
      </c>
      <c r="N18" s="202"/>
      <c r="O18" s="35"/>
      <c r="P18" s="214">
        <f>'付表（人口）'!C17</f>
        <v>7900</v>
      </c>
      <c r="Q18" s="185"/>
      <c r="R18" s="180"/>
    </row>
    <row r="19" spans="1:18" ht="15" customHeight="1">
      <c r="A19" s="223"/>
      <c r="B19" s="224" t="s">
        <v>24</v>
      </c>
      <c r="C19" s="206">
        <f>IF('表２'!C19=0,"-",'表２'!C19/P19*1000)</f>
        <v>7.052035473875414</v>
      </c>
      <c r="D19" s="207">
        <f>IF('表２'!F19=0,"-",'表２'!F19/P19*1000)</f>
        <v>15.599957260391067</v>
      </c>
      <c r="E19" s="208" t="str">
        <f>IF('表２'!I19=0,"-",'表２'!I19/'表２'!$C19*1000)</f>
        <v>-</v>
      </c>
      <c r="F19" s="207" t="str">
        <f>IF('表２'!L19=0,"-",'表２'!L19/'表２'!$C19*1000)</f>
        <v>-</v>
      </c>
      <c r="G19" s="207">
        <f>IF('表２'!O19=0,"-",'表２'!O19/'表３'!P19*1000)</f>
        <v>-8.547921786515653</v>
      </c>
      <c r="H19" s="209">
        <f>IF('表２'!P19=0,"-",'表２'!P19/('表２'!$C19+'表２'!$P19)*1000)</f>
        <v>14.925373134328359</v>
      </c>
      <c r="I19" s="210">
        <f>IF('表２'!Q19=0,"-",'表２'!Q19/('表２'!$C19+'表２'!$P19)*1000)</f>
        <v>14.925373134328359</v>
      </c>
      <c r="J19" s="211" t="str">
        <f>IF('表２'!R19=0,"-",'表２'!R19/('表２'!$C19+'表２'!$P19)*1000)</f>
        <v>-</v>
      </c>
      <c r="K19" s="212">
        <f>IF('表２'!S19=0,"-",'表２'!S19/P19*1000)</f>
        <v>3.6328667592691524</v>
      </c>
      <c r="L19" s="213">
        <f>IF('表２'!T19=0,"-",'表２'!T19/P19*1000)</f>
        <v>1.8164333796345762</v>
      </c>
      <c r="M19" s="224" t="str">
        <f t="shared" si="1"/>
        <v>南伊豆町</v>
      </c>
      <c r="N19" s="202"/>
      <c r="O19" s="35"/>
      <c r="P19" s="214">
        <f>'付表（人口）'!C18</f>
        <v>9359</v>
      </c>
      <c r="Q19" s="185"/>
      <c r="R19" s="180"/>
    </row>
    <row r="20" spans="1:18" ht="15" customHeight="1">
      <c r="A20" s="223"/>
      <c r="B20" s="224" t="s">
        <v>25</v>
      </c>
      <c r="C20" s="206">
        <f>IF('表２'!C20=0,"-",'表２'!C20/P20*1000)</f>
        <v>4.943880277926242</v>
      </c>
      <c r="D20" s="207">
        <f>IF('表２'!F20=0,"-",'表２'!F20/P20*1000)</f>
        <v>20.309994655264564</v>
      </c>
      <c r="E20" s="208" t="str">
        <f>IF('表２'!I20=0,"-",'表２'!I20/'表２'!$C20*1000)</f>
        <v>-</v>
      </c>
      <c r="F20" s="207" t="str">
        <f>IF('表２'!L20=0,"-",'表２'!L20/'表２'!$C20*1000)</f>
        <v>-</v>
      </c>
      <c r="G20" s="207">
        <f>IF('表２'!O20=0,"-",'表２'!O20/'表３'!P20*1000)</f>
        <v>-15.366114377338322</v>
      </c>
      <c r="H20" s="209" t="str">
        <f>IF('表２'!P20=0,"-",'表２'!P20/('表２'!$C20+'表２'!$P20)*1000)</f>
        <v>-</v>
      </c>
      <c r="I20" s="210" t="str">
        <f>IF('表２'!Q20=0,"-",'表２'!Q20/('表２'!$C20+'表２'!$P20)*1000)</f>
        <v>-</v>
      </c>
      <c r="J20" s="211" t="str">
        <f>IF('表２'!R20=0,"-",'表２'!R20/('表２'!$C20+'表２'!$P20)*1000)</f>
        <v>-</v>
      </c>
      <c r="K20" s="212">
        <f>IF('表２'!S20=0,"-",'表２'!S20/P20*1000)</f>
        <v>2.672367717797969</v>
      </c>
      <c r="L20" s="213">
        <f>IF('表２'!T20=0,"-",'表２'!T20/P20*1000)</f>
        <v>0.6680919294494923</v>
      </c>
      <c r="M20" s="224" t="str">
        <f t="shared" si="1"/>
        <v>松崎町</v>
      </c>
      <c r="N20" s="202"/>
      <c r="O20" s="35"/>
      <c r="P20" s="214">
        <f>'付表（人口）'!C19</f>
        <v>7484</v>
      </c>
      <c r="Q20" s="185"/>
      <c r="R20" s="180"/>
    </row>
    <row r="21" spans="1:18" ht="15" customHeight="1">
      <c r="A21" s="225"/>
      <c r="B21" s="226" t="s">
        <v>26</v>
      </c>
      <c r="C21" s="206">
        <f>IF('表２'!C21=0,"-",'表２'!C21/P21*1000)</f>
        <v>3.686036426712923</v>
      </c>
      <c r="D21" s="207">
        <f>IF('表２'!F21=0,"-",'表２'!F21/P21*1000)</f>
        <v>19.83954900260191</v>
      </c>
      <c r="E21" s="208" t="str">
        <f>IF('表２'!I21=0,"-",'表２'!I21/'表２'!$C21*1000)</f>
        <v>-</v>
      </c>
      <c r="F21" s="207" t="str">
        <f>IF('表２'!L21=0,"-",'表２'!L21/'表２'!$C21*1000)</f>
        <v>-</v>
      </c>
      <c r="G21" s="207">
        <f>IF('表２'!O21=0,"-",'表２'!O21/'表３'!P21*1000)</f>
        <v>-16.153512575888985</v>
      </c>
      <c r="H21" s="209">
        <f>IF('表２'!P21=0,"-",'表２'!P21/('表２'!$C21+'表２'!$P21)*1000)</f>
        <v>28.57142857142857</v>
      </c>
      <c r="I21" s="210" t="str">
        <f>IF('表２'!Q21=0,"-",'表２'!Q21/('表２'!$C21+'表２'!$P21)*1000)</f>
        <v>-</v>
      </c>
      <c r="J21" s="211">
        <f>IF('表２'!R21=0,"-",'表２'!R21/('表２'!$C21+'表２'!$P21)*1000)</f>
        <v>28.57142857142857</v>
      </c>
      <c r="K21" s="212">
        <f>IF('表２'!S21=0,"-",'表２'!S21/P21*1000)</f>
        <v>3.794449262792715</v>
      </c>
      <c r="L21" s="213">
        <f>IF('表２'!T21=0,"-",'表２'!T21/P21*1000)</f>
        <v>0.9757155247181266</v>
      </c>
      <c r="M21" s="224" t="str">
        <f t="shared" si="1"/>
        <v>西伊豆町</v>
      </c>
      <c r="N21" s="202"/>
      <c r="O21" s="35"/>
      <c r="P21" s="236">
        <f>'付表（人口）'!C20</f>
        <v>9224</v>
      </c>
      <c r="Q21" s="185"/>
      <c r="R21" s="180"/>
    </row>
    <row r="22" spans="1:18" ht="15" customHeight="1">
      <c r="A22" s="549" t="s">
        <v>27</v>
      </c>
      <c r="B22" s="550"/>
      <c r="C22" s="203">
        <f>IF('表２'!C22=0,"-",'表２'!C22/P22*1000)</f>
        <v>5.665979606105457</v>
      </c>
      <c r="D22" s="195">
        <f>IF('表２'!F22=0,"-",'表２'!F22/P22*1000)</f>
        <v>15.60868420335782</v>
      </c>
      <c r="E22" s="194">
        <f>IF('表２'!I22=0,"-",'表２'!I22/'表２'!$C22*1000)</f>
        <v>1.6025641025641024</v>
      </c>
      <c r="F22" s="195" t="str">
        <f>IF('表２'!L22=0,"-",'表２'!L22/'表２'!$C22*1000)</f>
        <v>-</v>
      </c>
      <c r="G22" s="195">
        <f>IF('表２'!O22=0,"-",'表２'!O22/'表３'!P22*1000)</f>
        <v>-9.942704597252362</v>
      </c>
      <c r="H22" s="196">
        <f>IF('表２'!P22=0,"-",'表２'!P22/('表２'!$C22+'表２'!$P22)*1000)</f>
        <v>31.055900621118013</v>
      </c>
      <c r="I22" s="197">
        <f>IF('表２'!Q22=0,"-",'表２'!Q22/('表２'!$C22+'表２'!$P22)*1000)</f>
        <v>10.869565217391305</v>
      </c>
      <c r="J22" s="198">
        <f>IF('表２'!R22=0,"-",'表２'!R22/('表２'!$C22+'表２'!$P22)*1000)</f>
        <v>20.18633540372671</v>
      </c>
      <c r="K22" s="204">
        <f>IF('表２'!S22=0,"-",'表２'!S22/P22*1000)</f>
        <v>3.886280883674896</v>
      </c>
      <c r="L22" s="205">
        <f>IF('表２'!T22=0,"-",'表２'!T22/P22*1000)</f>
        <v>2.061181683631312</v>
      </c>
      <c r="M22" s="560" t="str">
        <f>A22</f>
        <v>熱海保健所</v>
      </c>
      <c r="N22" s="558"/>
      <c r="O22" s="35"/>
      <c r="P22" s="271">
        <f>SUM(P23:P24)</f>
        <v>110131</v>
      </c>
      <c r="Q22" s="185"/>
      <c r="R22" s="180"/>
    </row>
    <row r="23" spans="1:18" ht="15" customHeight="1">
      <c r="A23" s="227"/>
      <c r="B23" s="224" t="s">
        <v>28</v>
      </c>
      <c r="C23" s="206">
        <f>IF('表２'!C23=0,"-",'表２'!C23/P23*1000)</f>
        <v>4.472043340488603</v>
      </c>
      <c r="D23" s="207">
        <f>IF('表２'!F23=0,"-",'表２'!F23/P23*1000)</f>
        <v>19.114790963917</v>
      </c>
      <c r="E23" s="208">
        <f>IF('表２'!I23=0,"-",'表２'!I23/'表２'!$C23*1000)</f>
        <v>5.714285714285714</v>
      </c>
      <c r="F23" s="207" t="str">
        <f>IF('表２'!L23=0,"-",'表２'!L23/'表２'!$C23*1000)</f>
        <v>-</v>
      </c>
      <c r="G23" s="207">
        <f>IF('表２'!O23=0,"-",'表２'!O23/'表３'!P23*1000)</f>
        <v>-14.642747623428397</v>
      </c>
      <c r="H23" s="209">
        <f>IF('表２'!P23=0,"-",'表２'!P23/('表２'!$C23+'表２'!$P23)*1000)</f>
        <v>54.054054054054056</v>
      </c>
      <c r="I23" s="210">
        <f>IF('表２'!Q23=0,"-",'表２'!Q23/('表２'!$C23+'表２'!$P23)*1000)</f>
        <v>27.027027027027028</v>
      </c>
      <c r="J23" s="211">
        <f>IF('表２'!R23=0,"-",'表２'!R23/('表２'!$C23+'表２'!$P23)*1000)</f>
        <v>27.027027027027028</v>
      </c>
      <c r="K23" s="212">
        <f>IF('表２'!S23=0,"-",'表２'!S23/P23*1000)</f>
        <v>3.654298272513544</v>
      </c>
      <c r="L23" s="213">
        <f>IF('表２'!T23=0,"-",'表２'!T23/P23*1000)</f>
        <v>1.431053868956353</v>
      </c>
      <c r="M23" s="224" t="str">
        <f>B23</f>
        <v>熱海市</v>
      </c>
      <c r="N23" s="202"/>
      <c r="O23" s="35"/>
      <c r="P23" s="214">
        <f>'付表（人口）'!C22</f>
        <v>39132</v>
      </c>
      <c r="Q23" s="185"/>
      <c r="R23" s="180"/>
    </row>
    <row r="24" spans="1:18" ht="15" customHeight="1">
      <c r="A24" s="227"/>
      <c r="B24" s="224" t="s">
        <v>29</v>
      </c>
      <c r="C24" s="215">
        <f>IF('表２'!C24=0,"-",'表２'!C24/P24*1000)</f>
        <v>6.324032732855392</v>
      </c>
      <c r="D24" s="216">
        <f>IF('表２'!F24=0,"-",'表２'!F24/P24*1000)</f>
        <v>13.676248961252975</v>
      </c>
      <c r="E24" s="217" t="str">
        <f>IF('表２'!I24=0,"-",'表２'!I24/'表２'!$C24*1000)</f>
        <v>-</v>
      </c>
      <c r="F24" s="216" t="str">
        <f>IF('表２'!L24=0,"-",'表２'!L24/'表２'!$C24*1000)</f>
        <v>-</v>
      </c>
      <c r="G24" s="216">
        <f>IF('表２'!O24=0,"-",'表２'!O24/'表３'!P24*1000)</f>
        <v>-7.352216228397583</v>
      </c>
      <c r="H24" s="218">
        <f>IF('表２'!P24=0,"-",'表２'!P24/('表２'!$C24+'表２'!$P24)*1000)</f>
        <v>21.78649237472767</v>
      </c>
      <c r="I24" s="219">
        <f>IF('表２'!Q24=0,"-",'表２'!Q24/('表２'!$C24+'表２'!$P24)*1000)</f>
        <v>4.357298474945535</v>
      </c>
      <c r="J24" s="220">
        <f>IF('表２'!R24=0,"-",'表２'!R24/('表２'!$C24+'表２'!$P24)*1000)</f>
        <v>17.42919389978214</v>
      </c>
      <c r="K24" s="221">
        <f>IF('表２'!S24=0,"-",'表２'!S24/P24*1000)</f>
        <v>4.01414104424006</v>
      </c>
      <c r="L24" s="222">
        <f>IF('表２'!T24=0,"-",'表２'!T24/P24*1000)</f>
        <v>2.408484626544036</v>
      </c>
      <c r="M24" s="224" t="str">
        <f>B24</f>
        <v>伊東市</v>
      </c>
      <c r="N24" s="202"/>
      <c r="O24" s="35"/>
      <c r="P24" s="214">
        <f>'付表（人口）'!C23</f>
        <v>70999</v>
      </c>
      <c r="Q24" s="185"/>
      <c r="R24" s="180"/>
    </row>
    <row r="25" spans="1:18" ht="15" customHeight="1">
      <c r="A25" s="557" t="s">
        <v>30</v>
      </c>
      <c r="B25" s="561"/>
      <c r="C25" s="203">
        <f>IF('表２'!C25=0,"-",'表２'!C25/P25*1000)</f>
        <v>8.116776154699556</v>
      </c>
      <c r="D25" s="195">
        <f>IF('表２'!F25=0,"-",'表２'!F25/P25*1000)</f>
        <v>9.801390073599466</v>
      </c>
      <c r="E25" s="194">
        <f>IF('表２'!I25=0,"-",'表２'!I25/'表２'!$C25*1000)</f>
        <v>2.6327336551118914</v>
      </c>
      <c r="F25" s="195">
        <f>IF('表２'!L25=0,"-",'表２'!L25/'表２'!$C25*1000)</f>
        <v>1.3163668275559457</v>
      </c>
      <c r="G25" s="195">
        <f>IF('表２'!O25=0,"-",'表２'!O25/'表３'!P25*1000)</f>
        <v>-1.6846139188999079</v>
      </c>
      <c r="H25" s="196">
        <f>IF('表２'!P25=0,"-",'表２'!P25/('表２'!$C25+'表２'!$P25)*1000)</f>
        <v>22.727272727272727</v>
      </c>
      <c r="I25" s="197">
        <f>IF('表２'!Q25=0,"-",'表２'!Q25/('表２'!$C25+'表２'!$P25)*1000)</f>
        <v>10.934819897084047</v>
      </c>
      <c r="J25" s="198">
        <f>IF('表２'!R25=0,"-",'表２'!R25/('表２'!$C25+'表２'!$P25)*1000)</f>
        <v>11.79245283018868</v>
      </c>
      <c r="K25" s="204">
        <f>IF('表２'!S25=0,"-",'表２'!S25/P25*1000)</f>
        <v>5.22123468310204</v>
      </c>
      <c r="L25" s="205">
        <f>IF('表２'!T25=0,"-",'表２'!T25/P25*1000)</f>
        <v>1.9018685680603613</v>
      </c>
      <c r="M25" s="560" t="str">
        <f>A25</f>
        <v>東部保健所</v>
      </c>
      <c r="N25" s="558"/>
      <c r="O25" s="35"/>
      <c r="P25" s="270">
        <f>SUM(P26:P33)</f>
        <v>561553</v>
      </c>
      <c r="Q25" s="185"/>
      <c r="R25" s="180"/>
    </row>
    <row r="26" spans="1:18" ht="15" customHeight="1">
      <c r="A26" s="227"/>
      <c r="B26" s="7" t="s">
        <v>31</v>
      </c>
      <c r="C26" s="206">
        <f>IF('表２'!C26=0,"-",'表２'!C26/P26*1000)</f>
        <v>7.333489435689981</v>
      </c>
      <c r="D26" s="207">
        <f>IF('表２'!F26=0,"-",'表２'!F26/P26*1000)</f>
        <v>10.900594351419619</v>
      </c>
      <c r="E26" s="208">
        <f>IF('表２'!I26=0,"-",'表２'!I26/'表２'!$C26*1000)</f>
        <v>2.717391304347826</v>
      </c>
      <c r="F26" s="207">
        <f>IF('表２'!L26=0,"-",'表２'!L26/'表２'!$C26*1000)</f>
        <v>2.717391304347826</v>
      </c>
      <c r="G26" s="207">
        <f>IF('表２'!O26=0,"-",'表２'!O26/'表３'!P26*1000)</f>
        <v>-3.567104915729637</v>
      </c>
      <c r="H26" s="209">
        <f>IF('表２'!P26=0,"-",'表２'!P26/('表２'!$C26+'表２'!$P26)*1000)</f>
        <v>24.519549370444004</v>
      </c>
      <c r="I26" s="210">
        <f>IF('表２'!Q26=0,"-",'表２'!Q26/('表２'!$C26+'表２'!$P26)*1000)</f>
        <v>10.603048376408218</v>
      </c>
      <c r="J26" s="211">
        <f>IF('表２'!R26=0,"-",'表２'!R26/('表２'!$C26+'表２'!$P26)*1000)</f>
        <v>13.916500994035786</v>
      </c>
      <c r="K26" s="212">
        <f>IF('表２'!S26=0,"-",'表２'!S26/P26*1000)</f>
        <v>5.260981551690638</v>
      </c>
      <c r="L26" s="213">
        <f>IF('表２'!T26=0,"-",'表２'!T26/P26*1000)</f>
        <v>2.1173457949512513</v>
      </c>
      <c r="M26" s="224" t="str">
        <f aca="true" t="shared" si="2" ref="M26:M33">B26</f>
        <v>沼津市</v>
      </c>
      <c r="N26" s="202"/>
      <c r="O26" s="35"/>
      <c r="P26" s="214">
        <f>'付表（人口）'!C25</f>
        <v>200723</v>
      </c>
      <c r="Q26" s="185"/>
      <c r="R26" s="180"/>
    </row>
    <row r="27" spans="1:18" ht="15" customHeight="1">
      <c r="A27" s="227"/>
      <c r="B27" s="7" t="s">
        <v>32</v>
      </c>
      <c r="C27" s="206">
        <f>IF('表２'!C27=0,"-",'表２'!C27/P27*1000)</f>
        <v>8.173020974138161</v>
      </c>
      <c r="D27" s="207">
        <f>IF('表２'!F27=0,"-",'表２'!F27/P27*1000)</f>
        <v>9.45313269297908</v>
      </c>
      <c r="E27" s="208">
        <f>IF('表２'!I27=0,"-",'表２'!I27/'表２'!$C27*1000)</f>
        <v>3.2858707557502735</v>
      </c>
      <c r="F27" s="207" t="str">
        <f>IF('表２'!L27=0,"-",'表２'!L27/'表２'!$C27*1000)</f>
        <v>-</v>
      </c>
      <c r="G27" s="207">
        <f>IF('表２'!O27=0,"-",'表２'!O27/'表３'!P27*1000)</f>
        <v>-1.280111718840917</v>
      </c>
      <c r="H27" s="209">
        <f>IF('表２'!P27=0,"-",'表２'!P27/('表２'!$C27+'表２'!$P27)*1000)</f>
        <v>26.652452025586353</v>
      </c>
      <c r="I27" s="210">
        <f>IF('表２'!Q27=0,"-",'表２'!Q27/('表２'!$C27+'表２'!$P27)*1000)</f>
        <v>11.727078891257996</v>
      </c>
      <c r="J27" s="211">
        <f>IF('表２'!R27=0,"-",'表２'!R27/('表２'!$C27+'表２'!$P27)*1000)</f>
        <v>14.925373134328359</v>
      </c>
      <c r="K27" s="212">
        <f>IF('表２'!S27=0,"-",'表２'!S27/P27*1000)</f>
        <v>4.6191443840693225</v>
      </c>
      <c r="L27" s="213">
        <f>IF('表２'!T27=0,"-",'表２'!T27/P27*1000)</f>
        <v>1.656088587311676</v>
      </c>
      <c r="M27" s="224" t="str">
        <f t="shared" si="2"/>
        <v>三島市</v>
      </c>
      <c r="N27" s="202"/>
      <c r="O27" s="35"/>
      <c r="P27" s="214">
        <f>'付表（人口）'!C26</f>
        <v>111709</v>
      </c>
      <c r="Q27" s="185"/>
      <c r="R27" s="180"/>
    </row>
    <row r="28" spans="1:18" ht="15" customHeight="1">
      <c r="A28" s="227"/>
      <c r="B28" s="7" t="s">
        <v>33</v>
      </c>
      <c r="C28" s="206">
        <f>IF('表２'!C28=0,"-",'表２'!C28/P28*1000)</f>
        <v>10.6758945663378</v>
      </c>
      <c r="D28" s="207">
        <f>IF('表２'!F28=0,"-",'表２'!F28/P28*1000)</f>
        <v>6.847297894271831</v>
      </c>
      <c r="E28" s="208">
        <f>IF('表２'!I28=0,"-",'表２'!I28/'表２'!$C28*1000)</f>
        <v>1.7241379310344827</v>
      </c>
      <c r="F28" s="207">
        <f>IF('表２'!L28=0,"-",'表２'!L28/'表２'!$C28*1000)</f>
        <v>1.7241379310344827</v>
      </c>
      <c r="G28" s="207">
        <f>IF('表２'!O28=0,"-",'表２'!O28/'表３'!P28*1000)</f>
        <v>3.8285966720659697</v>
      </c>
      <c r="H28" s="209">
        <f>IF('表２'!P28=0,"-",'表２'!P28/('表２'!$C28+'表２'!$P28)*1000)</f>
        <v>13.605442176870747</v>
      </c>
      <c r="I28" s="210">
        <f>IF('表２'!Q28=0,"-",'表２'!Q28/('表２'!$C28+'表２'!$P28)*1000)</f>
        <v>13.605442176870747</v>
      </c>
      <c r="J28" s="211" t="str">
        <f>IF('表２'!R28=0,"-",'表２'!R28/('表２'!$C28+'表２'!$P28)*1000)</f>
        <v>-</v>
      </c>
      <c r="K28" s="212">
        <f>IF('表２'!S28=0,"-",'表２'!S28/P28*1000)</f>
        <v>5.982182300103077</v>
      </c>
      <c r="L28" s="213">
        <f>IF('表２'!T28=0,"-",'表２'!T28/P28*1000)</f>
        <v>1.6934177587984098</v>
      </c>
      <c r="M28" s="224" t="str">
        <f t="shared" si="2"/>
        <v>裾野市</v>
      </c>
      <c r="N28" s="202"/>
      <c r="O28" s="35"/>
      <c r="P28" s="214">
        <f>'付表（人口）'!C27</f>
        <v>54328</v>
      </c>
      <c r="Q28" s="185"/>
      <c r="R28" s="180"/>
    </row>
    <row r="29" spans="1:18" ht="15" customHeight="1">
      <c r="A29" s="227"/>
      <c r="B29" s="7" t="s">
        <v>242</v>
      </c>
      <c r="C29" s="206">
        <f>IF('表２'!C29=0,"-",'表２'!C29/P29*1000)</f>
        <v>5.033357159876102</v>
      </c>
      <c r="D29" s="207">
        <f>IF('表２'!F29=0,"-",'表２'!F29/P29*1000)</f>
        <v>15.219204193471526</v>
      </c>
      <c r="E29" s="208" t="str">
        <f>IF('表２'!I29=0,"-",'表２'!I29/'表２'!$C29*1000)</f>
        <v>-</v>
      </c>
      <c r="F29" s="207" t="str">
        <f>IF('表２'!L29=0,"-",'表２'!L29/'表２'!$C29*1000)</f>
        <v>-</v>
      </c>
      <c r="G29" s="207">
        <f>IF('表２'!O29=0,"-",'表２'!O29/'表３'!P29*1000)</f>
        <v>-10.185847033595424</v>
      </c>
      <c r="H29" s="209">
        <f>IF('表２'!P29=0,"-",'表２'!P29/('表２'!$C29+'表２'!$P29)*1000)</f>
        <v>34.285714285714285</v>
      </c>
      <c r="I29" s="210">
        <f>IF('表２'!Q29=0,"-",'表２'!Q29/('表２'!$C29+'表２'!$P29)*1000)</f>
        <v>17.142857142857142</v>
      </c>
      <c r="J29" s="211">
        <f>IF('表２'!R29=0,"-",'表２'!R29/('表２'!$C29+'表２'!$P29)*1000)</f>
        <v>17.142857142857142</v>
      </c>
      <c r="K29" s="212">
        <f>IF('表２'!S29=0,"-",'表２'!S29/P29*1000)</f>
        <v>3.7228973076006673</v>
      </c>
      <c r="L29" s="213">
        <f>IF('表２'!T29=0,"-",'表２'!T29/P29*1000)</f>
        <v>1.5785084584226827</v>
      </c>
      <c r="M29" s="224" t="str">
        <f t="shared" si="2"/>
        <v>伊豆市</v>
      </c>
      <c r="N29" s="202"/>
      <c r="O29" s="35"/>
      <c r="P29" s="214">
        <f>'付表（人口）'!C28</f>
        <v>33576</v>
      </c>
      <c r="Q29" s="185"/>
      <c r="R29" s="180"/>
    </row>
    <row r="30" spans="1:18" ht="15" customHeight="1">
      <c r="A30" s="227"/>
      <c r="B30" s="7" t="s">
        <v>246</v>
      </c>
      <c r="C30" s="206">
        <f>IF('表２'!C30=0,"-",'表２'!C30/P30*1000)</f>
        <v>6.733731915848756</v>
      </c>
      <c r="D30" s="207">
        <f>IF('表２'!F30=0,"-",'表２'!F30/P30*1000)</f>
        <v>9.876140143244843</v>
      </c>
      <c r="E30" s="208">
        <f>IF('表２'!I30=0,"-",'表２'!I30/'表２'!$C30*1000)</f>
        <v>3.0303030303030303</v>
      </c>
      <c r="F30" s="207" t="str">
        <f>IF('表２'!L30=0,"-",'表２'!L30/'表２'!$C30*1000)</f>
        <v>-</v>
      </c>
      <c r="G30" s="207">
        <f>IF('表２'!O30=0,"-",'表２'!O30/'表３'!P30*1000)</f>
        <v>-3.142408227396086</v>
      </c>
      <c r="H30" s="209">
        <f>IF('表２'!P30=0,"-",'表２'!P30/('表２'!$C30+'表２'!$P30)*1000)</f>
        <v>32.25806451612903</v>
      </c>
      <c r="I30" s="210">
        <f>IF('表２'!Q30=0,"-",'表２'!Q30/('表２'!$C30+'表２'!$P30)*1000)</f>
        <v>8.797653958944283</v>
      </c>
      <c r="J30" s="211">
        <f>IF('表２'!R30=0,"-",'表２'!R30/('表２'!$C30+'表２'!$P30)*1000)</f>
        <v>23.46041055718475</v>
      </c>
      <c r="K30" s="212">
        <f>IF('表２'!S30=0,"-",'表２'!S30/P30*1000)</f>
        <v>4.9584753198522655</v>
      </c>
      <c r="L30" s="213">
        <f>IF('表２'!T30=0,"-",'表２'!T30/P30*1000)</f>
        <v>1.8364723406860246</v>
      </c>
      <c r="M30" s="224" t="str">
        <f t="shared" si="2"/>
        <v>伊豆の国市</v>
      </c>
      <c r="N30" s="202"/>
      <c r="O30" s="35"/>
      <c r="P30" s="214">
        <f>'付表（人口）'!C29</f>
        <v>49007</v>
      </c>
      <c r="Q30" s="185"/>
      <c r="R30" s="180"/>
    </row>
    <row r="31" spans="1:18" ht="15" customHeight="1">
      <c r="A31" s="227"/>
      <c r="B31" s="7" t="s">
        <v>34</v>
      </c>
      <c r="C31" s="206">
        <f>IF('表２'!C31=0,"-",'表２'!C31/P31*1000)</f>
        <v>7.585991894419619</v>
      </c>
      <c r="D31" s="207">
        <f>IF('表２'!F31=0,"-",'表２'!F31/P31*1000)</f>
        <v>9.066819079289202</v>
      </c>
      <c r="E31" s="208" t="str">
        <f>IF('表２'!I31=0,"-",'表２'!I31/'表２'!$C31*1000)</f>
        <v>-</v>
      </c>
      <c r="F31" s="207" t="str">
        <f>IF('表２'!L31=0,"-",'表２'!L31/'表２'!$C31*1000)</f>
        <v>-</v>
      </c>
      <c r="G31" s="207">
        <f>IF('表２'!O31=0,"-",'表２'!O31/'表３'!P31*1000)</f>
        <v>-1.4808271848695833</v>
      </c>
      <c r="H31" s="209">
        <f>IF('表２'!P31=0,"-",'表２'!P31/('表２'!$C31+'表２'!$P31)*1000)</f>
        <v>13.513513513513514</v>
      </c>
      <c r="I31" s="210">
        <f>IF('表２'!Q31=0,"-",'表２'!Q31/('表２'!$C31+'表２'!$P31)*1000)</f>
        <v>10.135135135135135</v>
      </c>
      <c r="J31" s="211">
        <f>IF('表２'!R31=0,"-",'表２'!R31/('表２'!$C31+'表２'!$P31)*1000)</f>
        <v>3.3783783783783785</v>
      </c>
      <c r="K31" s="212">
        <f>IF('表２'!S31=0,"-",'表２'!S31/P31*1000)</f>
        <v>4.98804946482386</v>
      </c>
      <c r="L31" s="213">
        <f>IF('表２'!T31=0,"-",'表２'!T31/P31*1000)</f>
        <v>1.9744362464927776</v>
      </c>
      <c r="M31" s="224" t="str">
        <f t="shared" si="2"/>
        <v>函南町</v>
      </c>
      <c r="N31" s="202"/>
      <c r="O31" s="35"/>
      <c r="P31" s="214">
        <f>'付表（人口）'!C30</f>
        <v>38492</v>
      </c>
      <c r="Q31" s="185"/>
      <c r="R31" s="180"/>
    </row>
    <row r="32" spans="1:18" ht="15" customHeight="1">
      <c r="A32" s="227"/>
      <c r="B32" s="7" t="s">
        <v>35</v>
      </c>
      <c r="C32" s="206">
        <f>IF('表２'!C32=0,"-",'表２'!C32/P32*1000)</f>
        <v>9.39112168298786</v>
      </c>
      <c r="D32" s="207">
        <f>IF('表２'!F32=0,"-",'表２'!F32/P32*1000)</f>
        <v>7.630286367427636</v>
      </c>
      <c r="E32" s="208" t="str">
        <f>IF('表２'!I32=0,"-",'表２'!I32/'表２'!$C32*1000)</f>
        <v>-</v>
      </c>
      <c r="F32" s="207" t="str">
        <f>IF('表２'!L32=0,"-",'表２'!L32/'表２'!$C32*1000)</f>
        <v>-</v>
      </c>
      <c r="G32" s="207">
        <f>IF('表２'!O32=0,"-",'表２'!O32/'表３'!P32*1000)</f>
        <v>1.7608353155602237</v>
      </c>
      <c r="H32" s="209">
        <f>IF('表２'!P32=0,"-",'表２'!P32/('表２'!$C32+'表２'!$P32)*1000)</f>
        <v>22.508038585209004</v>
      </c>
      <c r="I32" s="210">
        <f>IF('表２'!Q32=0,"-",'表２'!Q32/('表２'!$C32+'表２'!$P32)*1000)</f>
        <v>9.64630225080386</v>
      </c>
      <c r="J32" s="211">
        <f>IF('表２'!R32=0,"-",'表２'!R32/('表２'!$C32+'表２'!$P32)*1000)</f>
        <v>12.861736334405144</v>
      </c>
      <c r="K32" s="212">
        <f>IF('表２'!S32=0,"-",'表２'!S32/P32*1000)</f>
        <v>6.363720614129931</v>
      </c>
      <c r="L32" s="213">
        <f>IF('表２'!T32=0,"-",'表２'!T32/P32*1000)</f>
        <v>2.007970096691483</v>
      </c>
      <c r="M32" s="224" t="str">
        <f t="shared" si="2"/>
        <v>清水町</v>
      </c>
      <c r="N32" s="202"/>
      <c r="O32" s="35"/>
      <c r="P32" s="214">
        <f>'付表（人口）'!C31</f>
        <v>32371</v>
      </c>
      <c r="Q32" s="185"/>
      <c r="R32" s="180"/>
    </row>
    <row r="33" spans="1:18" ht="15" customHeight="1">
      <c r="A33" s="228"/>
      <c r="B33" s="29" t="s">
        <v>36</v>
      </c>
      <c r="C33" s="206">
        <f>IF('表２'!C33=0,"-",'表２'!C33/P33*1000)</f>
        <v>12.04440467264856</v>
      </c>
      <c r="D33" s="207">
        <f>IF('表２'!F33=0,"-",'表２'!F33/P33*1000)</f>
        <v>7.183108810796431</v>
      </c>
      <c r="E33" s="208">
        <f>IF('表２'!I33=0,"-",'表２'!I33/'表２'!$C33*1000)</f>
        <v>6.024096385542169</v>
      </c>
      <c r="F33" s="207">
        <f>IF('表２'!L33=0,"-",'表２'!L33/'表２'!$C33*1000)</f>
        <v>2.008032128514056</v>
      </c>
      <c r="G33" s="207">
        <f>IF('表２'!O33=0,"-",'表２'!O33/'表３'!P33*1000)</f>
        <v>4.861295861852129</v>
      </c>
      <c r="H33" s="209">
        <f>IF('表２'!P33=0,"-",'表２'!P33/('表２'!$C33+'表２'!$P33)*1000)</f>
        <v>15.810276679841897</v>
      </c>
      <c r="I33" s="210">
        <f>IF('表２'!Q33=0,"-",'表２'!Q33/('表２'!$C33+'表２'!$P33)*1000)</f>
        <v>7.905138339920948</v>
      </c>
      <c r="J33" s="211">
        <f>IF('表２'!R33=0,"-",'表２'!R33/('表２'!$C33+'表２'!$P33)*1000)</f>
        <v>7.905138339920948</v>
      </c>
      <c r="K33" s="212">
        <f>IF('表２'!S33=0,"-",'表２'!S33/P33*1000)</f>
        <v>6.505913367354343</v>
      </c>
      <c r="L33" s="213">
        <f>IF('表２'!T33=0,"-",'表２'!T33/P33*1000)</f>
        <v>1.9832152272232566</v>
      </c>
      <c r="M33" s="252" t="str">
        <f t="shared" si="2"/>
        <v>長泉町</v>
      </c>
      <c r="N33" s="226"/>
      <c r="O33" s="35"/>
      <c r="P33" s="214">
        <f>'付表（人口）'!C32</f>
        <v>41347</v>
      </c>
      <c r="Q33" s="185"/>
      <c r="R33" s="180"/>
    </row>
    <row r="34" spans="1:18" ht="15" customHeight="1">
      <c r="A34" s="549" t="s">
        <v>37</v>
      </c>
      <c r="B34" s="550"/>
      <c r="C34" s="203">
        <f>IF('表２'!C34=0,"-",'表２'!C34/P34*1000)</f>
        <v>9.23085351155911</v>
      </c>
      <c r="D34" s="195">
        <f>IF('表２'!F34=0,"-",'表２'!F34/P34*1000)</f>
        <v>8.71955005295643</v>
      </c>
      <c r="E34" s="194">
        <f>IF('表２'!I34=0,"-",'表２'!I34/'表２'!$C34*1000)</f>
        <v>2.967359050445104</v>
      </c>
      <c r="F34" s="195" t="str">
        <f>IF('表２'!L34=0,"-",'表２'!L34/'表２'!$C34*1000)</f>
        <v>-</v>
      </c>
      <c r="G34" s="195">
        <f>IF('表２'!O34=0,"-",'表２'!O34/'表３'!P34*1000)</f>
        <v>0.5113034586026808</v>
      </c>
      <c r="H34" s="196">
        <f>IF('表２'!P34=0,"-",'表２'!P34/('表２'!$C34+'表２'!$P34)*1000)</f>
        <v>26.01156069364162</v>
      </c>
      <c r="I34" s="197">
        <f>IF('表２'!Q34=0,"-",'表２'!Q34/('表２'!$C34+'表２'!$P34)*1000)</f>
        <v>11.560693641618496</v>
      </c>
      <c r="J34" s="198">
        <f>IF('表２'!R34=0,"-",'表２'!R34/('表２'!$C34+'表２'!$P34)*1000)</f>
        <v>14.45086705202312</v>
      </c>
      <c r="K34" s="204">
        <f>IF('表２'!S34=0,"-",'表２'!S34/P34*1000)</f>
        <v>5.523903436689675</v>
      </c>
      <c r="L34" s="205">
        <f>IF('表２'!T34=0,"-",'表２'!T34/P34*1000)</f>
        <v>1.835214199627479</v>
      </c>
      <c r="M34" s="553" t="str">
        <f>A34</f>
        <v>御殿場保健所</v>
      </c>
      <c r="N34" s="554"/>
      <c r="O34" s="35"/>
      <c r="P34" s="270">
        <f>SUM(P35:P36)</f>
        <v>109524</v>
      </c>
      <c r="Q34" s="185"/>
      <c r="R34" s="180"/>
    </row>
    <row r="35" spans="1:18" ht="15" customHeight="1">
      <c r="A35" s="227"/>
      <c r="B35" s="224" t="s">
        <v>38</v>
      </c>
      <c r="C35" s="206">
        <f>IF('表２'!C35=0,"-",'表２'!C35/P35*1000)</f>
        <v>9.622942352174988</v>
      </c>
      <c r="D35" s="207">
        <f>IF('表２'!F35=0,"-",'表２'!F35/P35*1000)</f>
        <v>8.264277212603023</v>
      </c>
      <c r="E35" s="208">
        <f>IF('表２'!I35=0,"-",'表２'!I35/'表２'!$C35*1000)</f>
        <v>3.500583430571762</v>
      </c>
      <c r="F35" s="207" t="str">
        <f>IF('表２'!L35=0,"-",'表２'!L35/'表２'!$C35*1000)</f>
        <v>-</v>
      </c>
      <c r="G35" s="207">
        <f>IF('表２'!O35=0,"-",'表２'!O35/'表３'!P35*1000)</f>
        <v>1.3586651395719642</v>
      </c>
      <c r="H35" s="209">
        <f>IF('表２'!P35=0,"-",'表２'!P35/('表２'!$C35+'表２'!$P35)*1000)</f>
        <v>25.028441410693972</v>
      </c>
      <c r="I35" s="210">
        <f>IF('表２'!Q35=0,"-",'表２'!Q35/('表２'!$C35+'表２'!$P35)*1000)</f>
        <v>11.376564277588168</v>
      </c>
      <c r="J35" s="211">
        <f>IF('表２'!R35=0,"-",'表２'!R35/('表２'!$C35+'表２'!$P35)*1000)</f>
        <v>13.651877133105803</v>
      </c>
      <c r="K35" s="212">
        <f>IF('表２'!S35=0,"-",'表２'!S35/P35*1000)</f>
        <v>5.659233308630331</v>
      </c>
      <c r="L35" s="213">
        <f>IF('表２'!T35=0,"-",'表２'!T35/P35*1000)</f>
        <v>1.8976397403939005</v>
      </c>
      <c r="M35" s="224" t="str">
        <f>B35</f>
        <v>御殿場市</v>
      </c>
      <c r="N35" s="202"/>
      <c r="O35" s="35"/>
      <c r="P35" s="214">
        <f>'付表（人口）'!C34</f>
        <v>89058</v>
      </c>
      <c r="Q35" s="185"/>
      <c r="R35" s="180"/>
    </row>
    <row r="36" spans="1:18" ht="15" customHeight="1">
      <c r="A36" s="227"/>
      <c r="B36" s="224" t="s">
        <v>39</v>
      </c>
      <c r="C36" s="215">
        <f>IF('表２'!C36=0,"-",'表２'!C36/P36*1000)</f>
        <v>7.524675070849214</v>
      </c>
      <c r="D36" s="216">
        <f>IF('表２'!F36=0,"-",'表２'!F36/P36*1000)</f>
        <v>10.70067428906479</v>
      </c>
      <c r="E36" s="217" t="str">
        <f>IF('表２'!I36=0,"-",'表２'!I36/'表２'!$C36*1000)</f>
        <v>-</v>
      </c>
      <c r="F36" s="216" t="str">
        <f>IF('表２'!L36=0,"-",'表２'!L36/'表２'!$C36*1000)</f>
        <v>-</v>
      </c>
      <c r="G36" s="216">
        <f>IF('表２'!O36=0,"-",'表２'!O36/'表３'!P36*1000)</f>
        <v>-3.175999218215577</v>
      </c>
      <c r="H36" s="218">
        <f>IF('表２'!P36=0,"-",'表２'!P36/('表２'!$C36+'表２'!$P36)*1000)</f>
        <v>31.446540880503143</v>
      </c>
      <c r="I36" s="219">
        <f>IF('表２'!Q36=0,"-",'表２'!Q36/('表２'!$C36+'表２'!$P36)*1000)</f>
        <v>12.578616352201259</v>
      </c>
      <c r="J36" s="220">
        <f>IF('表２'!R36=0,"-",'表２'!R36/('表２'!$C36+'表２'!$P36)*1000)</f>
        <v>18.867924528301884</v>
      </c>
      <c r="K36" s="221">
        <f>IF('表２'!S36=0,"-",'表２'!S36/P36*1000)</f>
        <v>4.935014169842666</v>
      </c>
      <c r="L36" s="222">
        <f>IF('表２'!T36=0,"-",'表２'!T36/P36*1000)</f>
        <v>1.5635688458907457</v>
      </c>
      <c r="M36" s="224" t="str">
        <f>B36</f>
        <v>小山町</v>
      </c>
      <c r="N36" s="202"/>
      <c r="O36" s="35"/>
      <c r="P36" s="214">
        <f>'付表（人口）'!C35</f>
        <v>20466</v>
      </c>
      <c r="Q36" s="185"/>
      <c r="R36" s="180"/>
    </row>
    <row r="37" spans="1:18" ht="15" customHeight="1">
      <c r="A37" s="557" t="s">
        <v>40</v>
      </c>
      <c r="B37" s="561"/>
      <c r="C37" s="203">
        <f>IF('表２'!C37=0,"-",'表２'!C37/P37*1000)</f>
        <v>8.431637680483673</v>
      </c>
      <c r="D37" s="195">
        <f>IF('表２'!F37=0,"-",'表２'!F37/P37*1000)</f>
        <v>9.203566414365127</v>
      </c>
      <c r="E37" s="194">
        <f>IF('表２'!I37=0,"-",'表２'!I37/'表２'!$C37*1000)</f>
        <v>3.3794162826420893</v>
      </c>
      <c r="F37" s="195">
        <f>IF('表２'!L37=0,"-",'表２'!L37/'表２'!$C37*1000)</f>
        <v>1.5360983102918586</v>
      </c>
      <c r="G37" s="195">
        <f>IF('表２'!O37=0,"-",'表２'!O37/'表３'!P37*1000)</f>
        <v>-0.7719287338814546</v>
      </c>
      <c r="H37" s="196">
        <f>IF('表２'!P37=0,"-",'表２'!P37/('表２'!$C37+'表２'!$P37)*1000)</f>
        <v>25.449101796407184</v>
      </c>
      <c r="I37" s="197">
        <f>IF('表２'!Q37=0,"-",'表２'!Q37/('表２'!$C37+'表２'!$P37)*1000)</f>
        <v>11.676646706586826</v>
      </c>
      <c r="J37" s="198">
        <f>IF('表２'!R37=0,"-",'表２'!R37/('表２'!$C37+'表２'!$P37)*1000)</f>
        <v>13.772455089820358</v>
      </c>
      <c r="K37" s="204">
        <f>IF('表２'!S37=0,"-",'表２'!S37/P37*1000)</f>
        <v>5.346513109836652</v>
      </c>
      <c r="L37" s="205">
        <f>IF('表２'!T37=0,"-",'表２'!T37/P37*1000)</f>
        <v>2.2536174445532398</v>
      </c>
      <c r="M37" s="560" t="str">
        <f>A37</f>
        <v>富士保健所</v>
      </c>
      <c r="N37" s="558"/>
      <c r="O37" s="35"/>
      <c r="P37" s="270">
        <f>SUM(P38:P39)</f>
        <v>386046</v>
      </c>
      <c r="Q37" s="185"/>
      <c r="R37" s="180"/>
    </row>
    <row r="38" spans="1:18" ht="15" customHeight="1">
      <c r="A38" s="227"/>
      <c r="B38" s="224" t="s">
        <v>41</v>
      </c>
      <c r="C38" s="206">
        <f>IF('表２'!C38=0,"-",'表２'!C38/P38*1000)</f>
        <v>8.251574612403102</v>
      </c>
      <c r="D38" s="207">
        <f>IF('表２'!F38=0,"-",'表２'!F38/P38*1000)</f>
        <v>9.432533914728682</v>
      </c>
      <c r="E38" s="208">
        <f>IF('表２'!I38=0,"-",'表２'!I38/'表２'!$C38*1000)</f>
        <v>2.7522935779816518</v>
      </c>
      <c r="F38" s="207">
        <f>IF('表２'!L38=0,"-",'表２'!L38/'表２'!$C38*1000)</f>
        <v>1.834862385321101</v>
      </c>
      <c r="G38" s="207">
        <f>IF('表２'!O38=0,"-",'表２'!O38/'表３'!P38*1000)</f>
        <v>-1.1809593023255813</v>
      </c>
      <c r="H38" s="209">
        <f>IF('表２'!P38=0,"-",'表２'!P38/('表２'!$C38+'表２'!$P38)*1000)</f>
        <v>28.520499108734402</v>
      </c>
      <c r="I38" s="210">
        <f>IF('表２'!Q38=0,"-",'表２'!Q38/('表２'!$C38+'表２'!$P38)*1000)</f>
        <v>16.0427807486631</v>
      </c>
      <c r="J38" s="211">
        <f>IF('表２'!R38=0,"-",'表２'!R38/('表２'!$C38+'表２'!$P38)*1000)</f>
        <v>12.477718360071302</v>
      </c>
      <c r="K38" s="212">
        <f>IF('表２'!S38=0,"-",'表２'!S38/P38*1000)</f>
        <v>5.2007630813953485</v>
      </c>
      <c r="L38" s="213">
        <f>IF('表２'!T38=0,"-",'表２'!T38/P38*1000)</f>
        <v>2.1423812984496124</v>
      </c>
      <c r="M38" s="224" t="str">
        <f>B38</f>
        <v>富士宮市</v>
      </c>
      <c r="N38" s="202"/>
      <c r="O38" s="35"/>
      <c r="P38" s="214">
        <f>'付表（人口）'!G4</f>
        <v>132096</v>
      </c>
      <c r="Q38" s="185"/>
      <c r="R38" s="180"/>
    </row>
    <row r="39" spans="1:18" ht="15" customHeight="1">
      <c r="A39" s="227"/>
      <c r="B39" s="224" t="s">
        <v>42</v>
      </c>
      <c r="C39" s="206">
        <f>IF('表２'!C39=0,"-",'表２'!C39/P39*1000)</f>
        <v>8.525300255955896</v>
      </c>
      <c r="D39" s="207">
        <f>IF('表２'!F39=0,"-",'表２'!F39/P39*1000)</f>
        <v>9.084465445953928</v>
      </c>
      <c r="E39" s="208">
        <f>IF('表２'!I39=0,"-",'表２'!I39/'表２'!$C39*1000)</f>
        <v>3.695150115473441</v>
      </c>
      <c r="F39" s="207">
        <f>IF('表２'!L39=0,"-",'表２'!L39/'表２'!$C39*1000)</f>
        <v>1.3856812933025404</v>
      </c>
      <c r="G39" s="207">
        <f>IF('表２'!O39=0,"-",'表２'!O39/'表３'!P39*1000)</f>
        <v>-0.5591651899980311</v>
      </c>
      <c r="H39" s="209">
        <f>IF('表２'!P39=0,"-",'表２'!P39/('表２'!$C39+'表２'!$P39)*1000)</f>
        <v>23.895401262398558</v>
      </c>
      <c r="I39" s="210">
        <f>IF('表２'!Q39=0,"-",'表２'!Q39/('表２'!$C39+'表２'!$P39)*1000)</f>
        <v>9.467989179440938</v>
      </c>
      <c r="J39" s="211">
        <f>IF('表２'!R39=0,"-",'表２'!R39/('表２'!$C39+'表２'!$P39)*1000)</f>
        <v>14.427412082957618</v>
      </c>
      <c r="K39" s="212">
        <f>IF('表２'!S39=0,"-",'表２'!S39/P39*1000)</f>
        <v>5.422327229769639</v>
      </c>
      <c r="L39" s="213">
        <f>IF('表２'!T39=0,"-",'表２'!T39/P39*1000)</f>
        <v>2.3114786375270726</v>
      </c>
      <c r="M39" s="224" t="str">
        <f>B39</f>
        <v>富士市</v>
      </c>
      <c r="N39" s="202"/>
      <c r="O39" s="34"/>
      <c r="P39" s="214">
        <f>'付表（人口）'!G5</f>
        <v>253950</v>
      </c>
      <c r="Q39" s="185"/>
      <c r="R39" s="180"/>
    </row>
    <row r="40" spans="1:18" ht="15" customHeight="1">
      <c r="A40" s="557" t="s">
        <v>262</v>
      </c>
      <c r="B40" s="561"/>
      <c r="C40" s="203">
        <f>IF('表２'!C40=0,"-",'表２'!C40/P40*1000)</f>
        <v>8.076829952709048</v>
      </c>
      <c r="D40" s="195">
        <f>IF('表２'!F40=0,"-",'表２'!F40/P40*1000)</f>
        <v>10.257336115648</v>
      </c>
      <c r="E40" s="194">
        <f>IF('表２'!I40=0,"-",'表２'!I40/'表２'!$C40*1000)</f>
        <v>1.906082134811991</v>
      </c>
      <c r="F40" s="195">
        <f>IF('表２'!L40=0,"-",'表２'!L40/'表２'!$C40*1000)</f>
        <v>0.5198405822214521</v>
      </c>
      <c r="G40" s="195">
        <f>IF('表２'!O40=0,"-",'表２'!O40/'表３'!P40*1000)</f>
        <v>-2.180506162938953</v>
      </c>
      <c r="H40" s="196">
        <f>IF('表２'!P40=0,"-",'表２'!P40/('表２'!$C40+'表２'!$P40)*1000)</f>
        <v>26.97690102849435</v>
      </c>
      <c r="I40" s="197">
        <f>IF('表２'!Q40=0,"-",'表２'!Q40/('表２'!$C40+'表２'!$P40)*1000)</f>
        <v>14.162873039959536</v>
      </c>
      <c r="J40" s="198">
        <f>IF('表２'!R40=0,"-",'表２'!R40/('表２'!$C40+'表２'!$P40)*1000)</f>
        <v>12.814027988534816</v>
      </c>
      <c r="K40" s="204">
        <f>IF('表２'!S40=0,"-",'表２'!S40/P40*1000)</f>
        <v>5.076184758010001</v>
      </c>
      <c r="L40" s="205">
        <f>IF('表２'!T40=0,"-",'表２'!T40/P40*1000)</f>
        <v>1.7172535699140534</v>
      </c>
      <c r="M40" s="560" t="str">
        <f>A40</f>
        <v>静岡市保健所</v>
      </c>
      <c r="N40" s="558"/>
      <c r="O40" s="35"/>
      <c r="P40" s="272">
        <f>SUM(P41:P41)</f>
        <v>714513</v>
      </c>
      <c r="Q40" s="180"/>
      <c r="R40" s="180"/>
    </row>
    <row r="41" spans="1:18" ht="15" customHeight="1">
      <c r="A41" s="227"/>
      <c r="B41" s="224" t="s">
        <v>263</v>
      </c>
      <c r="C41" s="206">
        <f>IF('表２'!C41=0,"-",'表２'!C41/P41*1000)</f>
        <v>8.076829952709048</v>
      </c>
      <c r="D41" s="207">
        <f>IF('表２'!F41=0,"-",'表２'!F41/P41*1000)</f>
        <v>10.257336115648</v>
      </c>
      <c r="E41" s="208">
        <f>IF('表２'!I41=0,"-",'表２'!I41/'表２'!$C41*1000)</f>
        <v>1.906082134811991</v>
      </c>
      <c r="F41" s="207">
        <f>IF('表２'!L41=0,"-",'表２'!L41/'表２'!$C41*1000)</f>
        <v>0.5198405822214521</v>
      </c>
      <c r="G41" s="207">
        <f>IF('表２'!O41=0,"-",'表２'!O41/'表３'!P41*1000)</f>
        <v>-2.180506162938953</v>
      </c>
      <c r="H41" s="209">
        <f>IF('表２'!P41=0,"-",'表２'!P41/('表２'!$C41+'表２'!$P41)*1000)</f>
        <v>26.97690102849435</v>
      </c>
      <c r="I41" s="210">
        <f>IF('表２'!Q41=0,"-",'表２'!Q41/('表２'!$C41+'表２'!$P41)*1000)</f>
        <v>14.162873039959536</v>
      </c>
      <c r="J41" s="211">
        <f>IF('表２'!R41=0,"-",'表２'!R41/('表２'!$C41+'表２'!$P41)*1000)</f>
        <v>12.814027988534816</v>
      </c>
      <c r="K41" s="212">
        <f>IF('表２'!S41=0,"-",'表２'!S41/P41*1000)</f>
        <v>5.076184758010001</v>
      </c>
      <c r="L41" s="213">
        <f>IF('表２'!T41=0,"-",'表２'!T41/P41*1000)</f>
        <v>1.7172535699140534</v>
      </c>
      <c r="M41" s="224" t="str">
        <f>B41</f>
        <v>静岡市</v>
      </c>
      <c r="N41" s="202"/>
      <c r="O41" s="35"/>
      <c r="P41" s="273">
        <f>'付表（人口）'!G8</f>
        <v>714513</v>
      </c>
      <c r="Q41" s="180"/>
      <c r="R41" s="180"/>
    </row>
    <row r="42" spans="1:18" ht="15" customHeight="1">
      <c r="A42" s="227"/>
      <c r="B42" s="7" t="s">
        <v>287</v>
      </c>
      <c r="C42" s="206">
        <f>IF('表２'!C42=0,"-",'表２'!C42/P42*1000)</f>
        <v>7.587396513176766</v>
      </c>
      <c r="D42" s="207">
        <f>IF('表２'!F42=0,"-",'表２'!F42/P42*1000)</f>
        <v>10.459683851929857</v>
      </c>
      <c r="E42" s="207">
        <f>IF('表２'!I42=0,"-",'表２'!I42/'表２'!$C42*1000)</f>
        <v>2.0714655618850335</v>
      </c>
      <c r="F42" s="207" t="str">
        <f>IF('表２'!L42=0,"-",'表２'!L42/'表２'!$C42*1000)</f>
        <v>-</v>
      </c>
      <c r="G42" s="207">
        <f>IF('表２'!O42=0,"-",'表２'!O42/'表３'!P42*1000)</f>
        <v>-2.872287338753089</v>
      </c>
      <c r="H42" s="206">
        <f>IF('表２'!P42=0,"-",'表２'!P42/('表２'!$C42+'表２'!$P42)*1000)</f>
        <v>30.135610246107486</v>
      </c>
      <c r="I42" s="210">
        <f>IF('表２'!Q42=0,"-",'表２'!Q42/('表２'!$C42+'表２'!$P42)*1000)</f>
        <v>19.588146659969865</v>
      </c>
      <c r="J42" s="212">
        <f>IF('表２'!R42=0,"-",'表２'!R42/('表２'!$C42+'表２'!$P42)*1000)</f>
        <v>10.547463586137619</v>
      </c>
      <c r="K42" s="207">
        <f>IF('表２'!S42=0,"-",'表２'!S42/P42*1000)</f>
        <v>4.84870393436568</v>
      </c>
      <c r="L42" s="213">
        <f>IF('表２'!T42=0,"-",'表２'!T42/P42*1000)</f>
        <v>1.6031371193040498</v>
      </c>
      <c r="M42" s="6" t="s">
        <v>287</v>
      </c>
      <c r="N42" s="202"/>
      <c r="O42" s="34"/>
      <c r="P42" s="234">
        <f>'付表（人口）'!G9</f>
        <v>254501</v>
      </c>
      <c r="Q42" s="180"/>
      <c r="R42" s="180"/>
    </row>
    <row r="43" spans="1:18" ht="15" customHeight="1">
      <c r="A43" s="227"/>
      <c r="B43" s="7" t="s">
        <v>284</v>
      </c>
      <c r="C43" s="206">
        <f>IF('表２'!C43=0,"-",'表２'!C43/P43*1000)</f>
        <v>9.581449340485486</v>
      </c>
      <c r="D43" s="207">
        <f>IF('表２'!F43=0,"-",'表２'!F43/P43*1000)</f>
        <v>8.738918377472595</v>
      </c>
      <c r="E43" s="207">
        <f>IF('表２'!I43=0,"-",'表２'!I43/'表２'!$C43*1000)</f>
        <v>2.4425989252564726</v>
      </c>
      <c r="F43" s="207">
        <f>IF('表２'!L43=0,"-",'表２'!L43/'表２'!$C43*1000)</f>
        <v>1.4655593551538837</v>
      </c>
      <c r="G43" s="207">
        <f>IF('表２'!O43=0,"-",'表２'!O43/'表３'!P43*1000)</f>
        <v>0.8425309630128908</v>
      </c>
      <c r="H43" s="206">
        <f>IF('表２'!P43=0,"-",'表２'!P43/('表２'!$C43+'表２'!$P43)*1000)</f>
        <v>23.843586075345733</v>
      </c>
      <c r="I43" s="210">
        <f>IF('表２'!Q43=0,"-",'表２'!Q43/('表２'!$C43+'表２'!$P43)*1000)</f>
        <v>11.921793037672867</v>
      </c>
      <c r="J43" s="212">
        <f>IF('表２'!R43=0,"-",'表２'!R43/('表２'!$C43+'表２'!$P43)*1000)</f>
        <v>11.921793037672867</v>
      </c>
      <c r="K43" s="207">
        <f>IF('表２'!S43=0,"-",'表２'!S43/P43*1000)</f>
        <v>5.766656369066008</v>
      </c>
      <c r="L43" s="213">
        <f>IF('表２'!T43=0,"-",'表２'!T43/P43*1000)</f>
        <v>1.8395259359114782</v>
      </c>
      <c r="M43" s="6" t="s">
        <v>284</v>
      </c>
      <c r="N43" s="202"/>
      <c r="O43" s="34"/>
      <c r="P43" s="234">
        <f>'付表（人口）'!G10</f>
        <v>213642</v>
      </c>
      <c r="Q43" s="180"/>
      <c r="R43" s="180"/>
    </row>
    <row r="44" spans="1:18" ht="15" customHeight="1">
      <c r="A44" s="228"/>
      <c r="B44" s="29" t="s">
        <v>285</v>
      </c>
      <c r="C44" s="216">
        <f>IF('表２'!C44=0,"-",'表２'!C44/P44*1000)</f>
        <v>7.277671794455494</v>
      </c>
      <c r="D44" s="216">
        <f>IF('表２'!F44=0,"-",'表２'!F44/P44*1000)</f>
        <v>11.365020091731948</v>
      </c>
      <c r="E44" s="216">
        <f>IF('表２'!I44=0,"-",'表２'!I44/'表２'!$C44*1000)</f>
        <v>1.1154489682097044</v>
      </c>
      <c r="F44" s="216" t="str">
        <f>IF('表２'!L44=0,"-",'表２'!L44/'表２'!$C44*1000)</f>
        <v>-</v>
      </c>
      <c r="G44" s="216">
        <f>IF('表２'!O44=0,"-",'表２'!O44/'表３'!P44*1000)</f>
        <v>-4.0873482972764545</v>
      </c>
      <c r="H44" s="215">
        <f>IF('表２'!P44=0,"-",'表２'!P44/('表２'!$C44+'表２'!$P44)*1000)</f>
        <v>27.129679869777537</v>
      </c>
      <c r="I44" s="219">
        <f>IF('表２'!Q44=0,"-",'表２'!Q44/('表２'!$C44+'表２'!$P44)*1000)</f>
        <v>10.851871947911015</v>
      </c>
      <c r="J44" s="221">
        <f>IF('表２'!R44=0,"-",'表２'!R44/('表２'!$C44+'表２'!$P44)*1000)</f>
        <v>16.277807921866522</v>
      </c>
      <c r="K44" s="216">
        <f>IF('表２'!S44=0,"-",'表２'!S44/P44*1000)</f>
        <v>4.7124244023217114</v>
      </c>
      <c r="L44" s="222">
        <f>IF('表２'!T44=0,"-",'表２'!T44/P44*1000)</f>
        <v>1.7291066282420748</v>
      </c>
      <c r="M44" s="31" t="s">
        <v>285</v>
      </c>
      <c r="N44" s="226"/>
      <c r="O44" s="34"/>
      <c r="P44" s="236">
        <f>'付表（人口）'!G11</f>
        <v>246370</v>
      </c>
      <c r="Q44" s="180"/>
      <c r="R44" s="180"/>
    </row>
    <row r="45" spans="1:18" ht="15" customHeight="1">
      <c r="A45" s="229"/>
      <c r="B45" s="224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24"/>
      <c r="N45" s="224"/>
      <c r="O45" s="34"/>
      <c r="P45" s="39"/>
      <c r="Q45" s="180"/>
      <c r="R45" s="180"/>
    </row>
    <row r="46" spans="1:18" ht="15" customHeight="1">
      <c r="A46" s="231"/>
      <c r="B46" s="34"/>
      <c r="C46" s="34"/>
      <c r="D46" s="34"/>
      <c r="E46" s="34"/>
      <c r="F46" s="34"/>
      <c r="G46" s="34"/>
      <c r="H46" s="34"/>
      <c r="I46" s="34"/>
      <c r="J46" s="34"/>
      <c r="K46" s="177"/>
      <c r="L46" s="34"/>
      <c r="M46" s="34"/>
      <c r="N46" s="178"/>
      <c r="O46" s="35"/>
      <c r="P46" s="39"/>
      <c r="Q46" s="180"/>
      <c r="R46" s="180"/>
    </row>
    <row r="47" spans="1:19" ht="15" customHeight="1">
      <c r="A47" s="40" t="s">
        <v>43</v>
      </c>
      <c r="B47" s="35"/>
      <c r="C47" s="34"/>
      <c r="D47" s="34"/>
      <c r="E47" s="34"/>
      <c r="F47" s="34"/>
      <c r="G47" s="34"/>
      <c r="H47" s="181"/>
      <c r="I47" s="181"/>
      <c r="J47" s="181"/>
      <c r="K47" s="177"/>
      <c r="L47" s="35"/>
      <c r="M47" s="34"/>
      <c r="N47" s="178" t="str">
        <f>N3</f>
        <v>(平成23年)</v>
      </c>
      <c r="O47" s="35"/>
      <c r="P47" s="232"/>
      <c r="Q47" s="180"/>
      <c r="R47" s="180"/>
      <c r="S47" s="180"/>
    </row>
    <row r="48" spans="1:17" ht="15" customHeight="1">
      <c r="A48" s="174" t="s">
        <v>0</v>
      </c>
      <c r="B48" s="182"/>
      <c r="C48" s="183" t="s">
        <v>54</v>
      </c>
      <c r="D48" s="184" t="s">
        <v>55</v>
      </c>
      <c r="E48" s="183" t="s">
        <v>257</v>
      </c>
      <c r="F48" s="184" t="s">
        <v>258</v>
      </c>
      <c r="G48" s="184" t="s">
        <v>259</v>
      </c>
      <c r="H48" s="535" t="s">
        <v>260</v>
      </c>
      <c r="I48" s="536"/>
      <c r="J48" s="537"/>
      <c r="K48" s="184" t="s">
        <v>56</v>
      </c>
      <c r="L48" s="183" t="s">
        <v>57</v>
      </c>
      <c r="M48" s="174" t="s">
        <v>0</v>
      </c>
      <c r="N48" s="182"/>
      <c r="O48" s="35"/>
      <c r="P48" s="562" t="s">
        <v>261</v>
      </c>
      <c r="Q48" s="180"/>
    </row>
    <row r="49" spans="1:17" ht="15" customHeight="1">
      <c r="A49" s="175"/>
      <c r="B49" s="186"/>
      <c r="C49" s="540" t="s">
        <v>58</v>
      </c>
      <c r="D49" s="541"/>
      <c r="E49" s="540" t="s">
        <v>59</v>
      </c>
      <c r="F49" s="541"/>
      <c r="G49" s="187" t="s">
        <v>58</v>
      </c>
      <c r="H49" s="36" t="s">
        <v>10</v>
      </c>
      <c r="I49" s="188" t="s">
        <v>13</v>
      </c>
      <c r="J49" s="189" t="s">
        <v>14</v>
      </c>
      <c r="K49" s="542" t="s">
        <v>58</v>
      </c>
      <c r="L49" s="542"/>
      <c r="M49" s="175"/>
      <c r="N49" s="186"/>
      <c r="O49" s="35"/>
      <c r="P49" s="563"/>
      <c r="Q49" s="180"/>
    </row>
    <row r="50" spans="1:17" ht="15" customHeight="1">
      <c r="A50" s="549" t="s">
        <v>247</v>
      </c>
      <c r="B50" s="550"/>
      <c r="C50" s="203">
        <f>IF('表２'!C50=0,"-",'表２'!C50/P50*1000)</f>
        <v>8.191221931582701</v>
      </c>
      <c r="D50" s="195">
        <f>IF('表２'!F50=0,"-",'表２'!F50/P50*1000)</f>
        <v>10.140299622923532</v>
      </c>
      <c r="E50" s="204">
        <f>IF('表２'!I50=0,"-",'表２'!I50/'表２'!$C50*1000)</f>
        <v>1.8144116122343183</v>
      </c>
      <c r="F50" s="195">
        <f>IF('表２'!L50=0,"-",'表２'!L50/'表２'!$C50*1000)</f>
        <v>0.7776049766718507</v>
      </c>
      <c r="G50" s="195">
        <f>IF('表２'!O50=0,"-",'表２'!O50/'表３'!P50*1000)</f>
        <v>-1.9490776913408296</v>
      </c>
      <c r="H50" s="196">
        <f>IF('表２'!P50=0,"-",'表２'!P50/('表２'!$C50+'表２'!$P50)*1000)</f>
        <v>20.81218274111675</v>
      </c>
      <c r="I50" s="197">
        <f>IF('表２'!Q50=0,"-",'表２'!Q50/('表２'!$C50+'表２'!$P50)*1000)</f>
        <v>11.421319796954315</v>
      </c>
      <c r="J50" s="198">
        <f>IF('表２'!R50=0,"-",'表２'!R50/('表２'!$C50+'表２'!$P50)*1000)</f>
        <v>9.390862944162437</v>
      </c>
      <c r="K50" s="204">
        <f>IF('表２'!S50=0,"-",'表２'!S50/P50*1000)</f>
        <v>4.78564391751877</v>
      </c>
      <c r="L50" s="205">
        <f>IF('表２'!T50=0,"-",'表２'!T50/P50*1000)</f>
        <v>1.7664843564221897</v>
      </c>
      <c r="M50" s="553" t="str">
        <f>A50</f>
        <v>中部保健所</v>
      </c>
      <c r="N50" s="554"/>
      <c r="O50" s="35"/>
      <c r="P50" s="272">
        <f>SUM(P51:P56)</f>
        <v>470992</v>
      </c>
      <c r="Q50" s="180"/>
    </row>
    <row r="51" spans="1:18" ht="15" customHeight="1">
      <c r="A51" s="227"/>
      <c r="B51" s="26" t="s">
        <v>44</v>
      </c>
      <c r="C51" s="206">
        <f>IF('表２'!C51=0,"-",'表２'!C51/P51*1000)</f>
        <v>7.897295076216915</v>
      </c>
      <c r="D51" s="207">
        <f>IF('表２'!F51=0,"-",'表２'!F51/P51*1000)</f>
        <v>10.633286898307293</v>
      </c>
      <c r="E51" s="212">
        <f>IF('表２'!I51=0,"-",'表２'!I51/'表２'!$C51*1000)</f>
        <v>3.8071065989847717</v>
      </c>
      <c r="F51" s="207">
        <f>IF('表２'!L51=0,"-",'表２'!L51/'表２'!$C51*1000)</f>
        <v>2.5380710659898473</v>
      </c>
      <c r="G51" s="207">
        <f>IF('表２'!O51=0,"-",'表２'!O51/'表３'!P51*1000)</f>
        <v>-2.7359918220903783</v>
      </c>
      <c r="H51" s="206">
        <f>IF('表２'!P51=0,"-",'表２'!P51/('表２'!$C51+'表２'!$P51)*1000)</f>
        <v>22.332506203473944</v>
      </c>
      <c r="I51" s="210">
        <f>IF('表２'!Q51=0,"-",'表２'!Q51/('表２'!$C51+'表２'!$P51)*1000)</f>
        <v>13.647642679900745</v>
      </c>
      <c r="J51" s="212">
        <f>IF('表２'!R51=0,"-",'表２'!R51/('表２'!$C51+'表２'!$P51)*1000)</f>
        <v>8.6848635235732</v>
      </c>
      <c r="K51" s="212">
        <f>IF('表２'!S51=0,"-",'表２'!S51/P51*1000)</f>
        <v>4.299415720427737</v>
      </c>
      <c r="L51" s="213">
        <f>IF('表２'!T51=0,"-",'表２'!T51/P51*1000)</f>
        <v>1.4832483138072379</v>
      </c>
      <c r="M51" s="224" t="str">
        <f aca="true" t="shared" si="3" ref="M51:M56">B51</f>
        <v>島田市</v>
      </c>
      <c r="N51" s="235"/>
      <c r="O51" s="35"/>
      <c r="P51" s="234">
        <f>'付表（人口）'!G13</f>
        <v>99781</v>
      </c>
      <c r="Q51" s="185"/>
      <c r="R51" s="180"/>
    </row>
    <row r="52" spans="1:18" ht="15" customHeight="1">
      <c r="A52" s="227"/>
      <c r="B52" s="26" t="s">
        <v>45</v>
      </c>
      <c r="C52" s="206">
        <f>IF('表２'!C52=0,"-",'表２'!C52/P52*1000)</f>
        <v>8.648799944020713</v>
      </c>
      <c r="D52" s="207">
        <f>IF('表２'!F52=0,"-",'表２'!F52/P52*1000)</f>
        <v>9.453502204184451</v>
      </c>
      <c r="E52" s="212">
        <f>IF('表２'!I52=0,"-",'表２'!I52/'表２'!$C52*1000)</f>
        <v>0.8090614886731392</v>
      </c>
      <c r="F52" s="207" t="str">
        <f>IF('表２'!L52=0,"-",'表２'!L52/'表２'!$C52*1000)</f>
        <v>-</v>
      </c>
      <c r="G52" s="207">
        <f>IF('表２'!O52=0,"-",'表２'!O52/'表３'!P52*1000)</f>
        <v>-0.8047022601637395</v>
      </c>
      <c r="H52" s="209">
        <f>IF('表２'!P52=0,"-",'表２'!P52/('表２'!$C52+'表２'!$P52)*1000)</f>
        <v>24.4672454617206</v>
      </c>
      <c r="I52" s="210">
        <f>IF('表２'!Q52=0,"-",'表２'!Q52/('表２'!$C52+'表２'!$P52)*1000)</f>
        <v>14.99605367008682</v>
      </c>
      <c r="J52" s="211">
        <f>IF('表２'!R52=0,"-",'表２'!R52/('表２'!$C52+'表２'!$P52)*1000)</f>
        <v>9.471191791633782</v>
      </c>
      <c r="K52" s="212">
        <f>IF('表２'!S52=0,"-",'表２'!S52/P52*1000)</f>
        <v>5.0521307116366945</v>
      </c>
      <c r="L52" s="213">
        <f>IF('表２'!T52=0,"-",'表２'!T52/P52*1000)</f>
        <v>1.8053320271499547</v>
      </c>
      <c r="M52" s="224" t="str">
        <f t="shared" si="3"/>
        <v>焼津市</v>
      </c>
      <c r="N52" s="235"/>
      <c r="O52" s="35"/>
      <c r="P52" s="234">
        <f>'付表（人口）'!G14</f>
        <v>142910</v>
      </c>
      <c r="Q52" s="185"/>
      <c r="R52" s="180"/>
    </row>
    <row r="53" spans="1:18" ht="15" customHeight="1">
      <c r="A53" s="227"/>
      <c r="B53" s="26" t="s">
        <v>46</v>
      </c>
      <c r="C53" s="206">
        <f>IF('表２'!C53=0,"-",'表２'!C53/P53*1000)</f>
        <v>7.85574130206978</v>
      </c>
      <c r="D53" s="207">
        <f>IF('表２'!F53=0,"-",'表２'!F53/P53*1000)</f>
        <v>9.867148654255956</v>
      </c>
      <c r="E53" s="212">
        <f>IF('表２'!I53=0,"-",'表２'!I53/'表２'!$C53*1000)</f>
        <v>1.7905102954341987</v>
      </c>
      <c r="F53" s="207">
        <f>IF('表２'!L53=0,"-",'表２'!L53/'表２'!$C53*1000)</f>
        <v>0.8952551477170994</v>
      </c>
      <c r="G53" s="207">
        <f>IF('表２'!O53=0,"-",'表２'!O53/'表３'!P53*1000)</f>
        <v>-2.0114073521861746</v>
      </c>
      <c r="H53" s="209">
        <f>IF('表２'!P53=0,"-",'表２'!P53/('表２'!$C53+'表２'!$P53)*1000)</f>
        <v>16.725352112676056</v>
      </c>
      <c r="I53" s="210">
        <f>IF('表２'!Q53=0,"-",'表２'!Q53/('表２'!$C53+'表２'!$P53)*1000)</f>
        <v>7.042253521126761</v>
      </c>
      <c r="J53" s="211">
        <f>IF('表２'!R53=0,"-",'表２'!R53/('表２'!$C53+'表２'!$P53)*1000)</f>
        <v>9.683098591549294</v>
      </c>
      <c r="K53" s="212">
        <f>IF('表２'!S53=0,"-",'表２'!S53/P53*1000)</f>
        <v>4.697972416994282</v>
      </c>
      <c r="L53" s="213">
        <f>IF('表２'!T53=0,"-",'表２'!T53/P53*1000)</f>
        <v>1.793387674152009</v>
      </c>
      <c r="M53" s="224" t="str">
        <f t="shared" si="3"/>
        <v>藤枝市</v>
      </c>
      <c r="N53" s="235"/>
      <c r="O53" s="35"/>
      <c r="P53" s="234">
        <f>'付表（人口）'!G15</f>
        <v>142189</v>
      </c>
      <c r="R53" s="180"/>
    </row>
    <row r="54" spans="1:18" ht="15" customHeight="1">
      <c r="A54" s="227"/>
      <c r="B54" s="26" t="s">
        <v>248</v>
      </c>
      <c r="C54" s="206">
        <f>IF('表２'!C54=0,"-",'表２'!C54/P54*1000)</f>
        <v>7.969859440660774</v>
      </c>
      <c r="D54" s="207">
        <f>IF('表２'!F54=0,"-",'表２'!F54/P54*1000)</f>
        <v>11.840934026124579</v>
      </c>
      <c r="E54" s="212">
        <f>IF('表２'!I54=0,"-",'表２'!I54/'表２'!$C54*1000)</f>
        <v>2.5974025974025974</v>
      </c>
      <c r="F54" s="207" t="str">
        <f>IF('表２'!L54=0,"-",'表２'!L54/'表２'!$C54*1000)</f>
        <v>-</v>
      </c>
      <c r="G54" s="207">
        <f>IF('表２'!O54=0,"-",'表２'!O54/'表３'!P54*1000)</f>
        <v>-3.8710745854638047</v>
      </c>
      <c r="H54" s="209">
        <f>IF('表２'!P54=0,"-",'表２'!P54/('表２'!$C54+'表２'!$P54)*1000)</f>
        <v>10.282776349614394</v>
      </c>
      <c r="I54" s="210">
        <f>IF('表２'!Q54=0,"-",'表２'!Q54/('表２'!$C54+'表２'!$P54)*1000)</f>
        <v>5.141388174807197</v>
      </c>
      <c r="J54" s="211">
        <f>IF('表２'!R54=0,"-",'表２'!R54/('表２'!$C54+'表２'!$P54)*1000)</f>
        <v>5.141388174807197</v>
      </c>
      <c r="K54" s="212">
        <f>IF('表２'!S54=0,"-",'表２'!S54/P54*1000)</f>
        <v>4.740513797172253</v>
      </c>
      <c r="L54" s="213">
        <f>IF('表２'!T54=0,"-",'表２'!T54/P54*1000)</f>
        <v>2.1114952284348023</v>
      </c>
      <c r="M54" s="224" t="str">
        <f t="shared" si="3"/>
        <v>牧之原市</v>
      </c>
      <c r="N54" s="235"/>
      <c r="O54" s="35"/>
      <c r="P54" s="234">
        <f>'付表（人口）'!G16</f>
        <v>48307</v>
      </c>
      <c r="Q54" s="185"/>
      <c r="R54" s="180"/>
    </row>
    <row r="55" spans="1:18" ht="15" customHeight="1">
      <c r="A55" s="227"/>
      <c r="B55" s="26" t="s">
        <v>47</v>
      </c>
      <c r="C55" s="206">
        <f>IF('表２'!C55=0,"-",'表２'!C55/P55*1000)</f>
        <v>9.657799759390457</v>
      </c>
      <c r="D55" s="207">
        <f>IF('表２'!F55=0,"-",'表２'!F55/P55*1000)</f>
        <v>8.621841999732656</v>
      </c>
      <c r="E55" s="212" t="str">
        <f>IF('表２'!I55=0,"-",'表２'!I55/'表２'!$C55*1000)</f>
        <v>-</v>
      </c>
      <c r="F55" s="207" t="str">
        <f>IF('表２'!L55=0,"-",'表２'!L55/'表２'!$C55*1000)</f>
        <v>-</v>
      </c>
      <c r="G55" s="207">
        <f>IF('表２'!O55=0,"-",'表２'!O55/'表３'!P55*1000)</f>
        <v>1.0359577596577996</v>
      </c>
      <c r="H55" s="209">
        <f>IF('表２'!P55=0,"-",'表２'!P55/('表２'!$C55+'表２'!$P55)*1000)</f>
        <v>30.201342281879196</v>
      </c>
      <c r="I55" s="210">
        <f>IF('表２'!Q55=0,"-",'表２'!Q55/('表２'!$C55+'表２'!$P55)*1000)</f>
        <v>13.422818791946309</v>
      </c>
      <c r="J55" s="211">
        <f>IF('表２'!R55=0,"-",'表２'!R55/('表２'!$C55+'表２'!$P55)*1000)</f>
        <v>16.778523489932887</v>
      </c>
      <c r="K55" s="212">
        <f>IF('表２'!S55=0,"-",'表２'!S55/P55*1000)</f>
        <v>6.048656596711669</v>
      </c>
      <c r="L55" s="213">
        <f>IF('表２'!T55=0,"-",'表２'!T55/P55*1000)</f>
        <v>2.105333511562625</v>
      </c>
      <c r="M55" s="224" t="str">
        <f t="shared" si="3"/>
        <v>吉田町</v>
      </c>
      <c r="N55" s="235"/>
      <c r="O55" s="35"/>
      <c r="P55" s="234">
        <f>'付表（人口）'!G17</f>
        <v>29924</v>
      </c>
      <c r="Q55" s="180"/>
      <c r="R55" s="180"/>
    </row>
    <row r="56" spans="1:18" ht="15" customHeight="1">
      <c r="A56" s="227"/>
      <c r="B56" s="26" t="s">
        <v>249</v>
      </c>
      <c r="C56" s="206">
        <f>IF('表２'!C56=0,"-",'表２'!C56/P56*1000)</f>
        <v>5.45616038573785</v>
      </c>
      <c r="D56" s="207">
        <f>IF('表２'!F56=0,"-",'表２'!F56/P56*1000)</f>
        <v>16.622256058875777</v>
      </c>
      <c r="E56" s="212" t="str">
        <f>IF('表２'!I56=0,"-",'表２'!I56/'表２'!$C56*1000)</f>
        <v>-</v>
      </c>
      <c r="F56" s="207" t="str">
        <f>IF('表２'!L56=0,"-",'表２'!L56/'表２'!$C56*1000)</f>
        <v>-</v>
      </c>
      <c r="G56" s="207">
        <f>IF('表２'!O56=0,"-",'表２'!O56/'表３'!P56*1000)</f>
        <v>-11.166095673137926</v>
      </c>
      <c r="H56" s="209">
        <f>IF('表２'!P56=0,"-",'表２'!P56/('表２'!$C56+'表２'!$P56)*1000)</f>
        <v>22.727272727272727</v>
      </c>
      <c r="I56" s="210">
        <f>IF('表２'!Q56=0,"-",'表２'!Q56/('表２'!$C56+'表２'!$P56)*1000)</f>
        <v>22.727272727272727</v>
      </c>
      <c r="J56" s="211" t="str">
        <f>IF('表２'!R56=0,"-",'表２'!R56/('表２'!$C56+'表２'!$P56)*1000)</f>
        <v>-</v>
      </c>
      <c r="K56" s="212">
        <f>IF('表２'!S56=0,"-",'表２'!S56/P56*1000)</f>
        <v>3.1721862707778197</v>
      </c>
      <c r="L56" s="213">
        <f>IF('表２'!T56=0,"-",'表２'!T56/P56*1000)</f>
        <v>0.7613247049866768</v>
      </c>
      <c r="M56" s="224" t="str">
        <f t="shared" si="3"/>
        <v>川根本町</v>
      </c>
      <c r="N56" s="235"/>
      <c r="O56" s="35"/>
      <c r="P56" s="234">
        <f>'付表（人口）'!G18</f>
        <v>7881</v>
      </c>
      <c r="Q56" s="180"/>
      <c r="R56" s="180"/>
    </row>
    <row r="57" spans="1:18" ht="15" customHeight="1">
      <c r="A57" s="557" t="s">
        <v>256</v>
      </c>
      <c r="B57" s="561"/>
      <c r="C57" s="203">
        <f>IF('表２'!C57=0,"-",'表２'!C57/P57*1000)</f>
        <v>8.8950867937952</v>
      </c>
      <c r="D57" s="195">
        <f>IF('表２'!F57=0,"-",'表２'!F57/P57*1000)</f>
        <v>9.485443543351485</v>
      </c>
      <c r="E57" s="204">
        <f>IF('表２'!I57=0,"-",'表２'!I57/'表２'!$C57*1000)</f>
        <v>1.2763241863433312</v>
      </c>
      <c r="F57" s="195">
        <f>IF('表２'!L57=0,"-",'表２'!L57/'表２'!$C57*1000)</f>
        <v>0.6381620931716656</v>
      </c>
      <c r="G57" s="195">
        <f>IF('表２'!O57=0,"-",'表２'!O57/'表３'!P57*1000)</f>
        <v>-0.5903567495562864</v>
      </c>
      <c r="H57" s="196">
        <f>IF('表２'!P57=0,"-",'表２'!P57/('表２'!$C57+'表２'!$P57)*1000)</f>
        <v>18.98998330550918</v>
      </c>
      <c r="I57" s="197">
        <f>IF('表２'!Q57=0,"-",'表２'!Q57/('表２'!$C57+'表２'!$P57)*1000)</f>
        <v>12.103505843071787</v>
      </c>
      <c r="J57" s="198">
        <f>IF('表２'!R57=0,"-",'表２'!R57/('表２'!$C57+'表２'!$P57)*1000)</f>
        <v>6.886477462437396</v>
      </c>
      <c r="K57" s="204">
        <f>IF('表２'!S57=0,"-",'表２'!S57/P57*1000)</f>
        <v>5.165621558617506</v>
      </c>
      <c r="L57" s="205">
        <f>IF('表２'!T57=0,"-",'表２'!T57/P57*1000)</f>
        <v>1.6726774570761447</v>
      </c>
      <c r="M57" s="560" t="str">
        <f>A57</f>
        <v>西部保健所</v>
      </c>
      <c r="N57" s="558"/>
      <c r="O57" s="35"/>
      <c r="P57" s="272">
        <f>SUM(P58:P64)</f>
        <v>528494</v>
      </c>
      <c r="Q57" s="180"/>
      <c r="R57" s="180"/>
    </row>
    <row r="58" spans="1:18" ht="15" customHeight="1">
      <c r="A58" s="227"/>
      <c r="B58" s="26" t="s">
        <v>48</v>
      </c>
      <c r="C58" s="206">
        <f>IF('表２'!C58=0,"-",'表２'!C58/P58*1000)</f>
        <v>8.656433263135288</v>
      </c>
      <c r="D58" s="207">
        <f>IF('表２'!F58=0,"-",'表２'!F58/P58*1000)</f>
        <v>9.133700431330205</v>
      </c>
      <c r="E58" s="212" t="str">
        <f>IF('表２'!I58=0,"-",'表２'!I58/'表２'!$C58*1000)</f>
        <v>-</v>
      </c>
      <c r="F58" s="207" t="str">
        <f>IF('表２'!L58=0,"-",'表２'!L58/'表２'!$C58*1000)</f>
        <v>-</v>
      </c>
      <c r="G58" s="207">
        <f>IF('表２'!O58=0,"-",'表２'!O58/'表３'!P58*1000)</f>
        <v>-0.47726716819491594</v>
      </c>
      <c r="H58" s="209">
        <f>IF('表２'!P58=0,"-",'表２'!P58/('表２'!$C58+'表２'!$P58)*1000)</f>
        <v>16.271186440677965</v>
      </c>
      <c r="I58" s="210">
        <f>IF('表２'!Q58=0,"-",'表２'!Q58/('表２'!$C58+'表２'!$P58)*1000)</f>
        <v>12.88135593220339</v>
      </c>
      <c r="J58" s="211">
        <f>IF('表２'!R58=0,"-",'表２'!R58/('表２'!$C58+'表２'!$P58)*1000)</f>
        <v>3.389830508474576</v>
      </c>
      <c r="K58" s="212">
        <f>IF('表２'!S58=0,"-",'表２'!S58/P58*1000)</f>
        <v>5.178348774914837</v>
      </c>
      <c r="L58" s="213">
        <f>IF('表２'!T58=0,"-",'表２'!T58/P58*1000)</f>
        <v>1.7241276451041336</v>
      </c>
      <c r="M58" s="224" t="str">
        <f aca="true" t="shared" si="4" ref="M58:M64">B58</f>
        <v>磐田市</v>
      </c>
      <c r="N58" s="235"/>
      <c r="O58" s="35"/>
      <c r="P58" s="234">
        <f>'付表（人口）'!G20</f>
        <v>167621</v>
      </c>
      <c r="Q58" s="180"/>
      <c r="R58" s="180"/>
    </row>
    <row r="59" spans="1:18" ht="15" customHeight="1">
      <c r="A59" s="227"/>
      <c r="B59" s="26" t="s">
        <v>49</v>
      </c>
      <c r="C59" s="206">
        <f>IF('表２'!C59=0,"-",'表２'!C59/P59*1000)</f>
        <v>9.07544448953863</v>
      </c>
      <c r="D59" s="207">
        <f>IF('表２'!F59=0,"-",'表２'!F59/P59*1000)</f>
        <v>10.016665659243397</v>
      </c>
      <c r="E59" s="212">
        <f>IF('表２'!I59=0,"-",'表２'!I59/'表２'!$C59*1000)</f>
        <v>3.805899143672693</v>
      </c>
      <c r="F59" s="207">
        <f>IF('表２'!L59=0,"-",'表２'!L59/'表２'!$C59*1000)</f>
        <v>1.9029495718363465</v>
      </c>
      <c r="G59" s="207">
        <f>IF('表２'!O59=0,"-",'表２'!O59/'表３'!P59*1000)</f>
        <v>-0.9412211697047674</v>
      </c>
      <c r="H59" s="209">
        <f>IF('表２'!P59=0,"-",'表２'!P59/('表２'!$C59+'表２'!$P59)*1000)</f>
        <v>24.141132776230272</v>
      </c>
      <c r="I59" s="210">
        <f>IF('表２'!Q59=0,"-",'表２'!Q59/('表２'!$C59+'表２'!$P59)*1000)</f>
        <v>12.99907149489322</v>
      </c>
      <c r="J59" s="211">
        <f>IF('表２'!R59=0,"-",'表２'!R59/('表２'!$C59+'表２'!$P59)*1000)</f>
        <v>11.142061281337048</v>
      </c>
      <c r="K59" s="212">
        <f>IF('表２'!S59=0,"-",'表２'!S59/P59*1000)</f>
        <v>5.0428730560328825</v>
      </c>
      <c r="L59" s="213">
        <f>IF('表２'!T59=0,"-",'表２'!T59/P59*1000)</f>
        <v>1.4075142262557532</v>
      </c>
      <c r="M59" s="224" t="str">
        <f t="shared" si="4"/>
        <v>掛川市</v>
      </c>
      <c r="N59" s="235"/>
      <c r="O59" s="35"/>
      <c r="P59" s="234">
        <f>'付表（人口）'!G21</f>
        <v>115807</v>
      </c>
      <c r="Q59" s="180"/>
      <c r="R59" s="180"/>
    </row>
    <row r="60" spans="1:18" ht="15" customHeight="1">
      <c r="A60" s="227"/>
      <c r="B60" s="26" t="s">
        <v>50</v>
      </c>
      <c r="C60" s="206">
        <f>IF('表２'!C60=0,"-",'表２'!C60/P60*1000)</f>
        <v>10.736881717901076</v>
      </c>
      <c r="D60" s="207">
        <f>IF('表２'!F60=0,"-",'表２'!F60/P60*1000)</f>
        <v>8.349601335936214</v>
      </c>
      <c r="E60" s="212">
        <f>IF('表２'!I60=0,"-",'表２'!I60/'表２'!$C60*1000)</f>
        <v>1.095290251916758</v>
      </c>
      <c r="F60" s="207" t="str">
        <f>IF('表２'!L60=0,"-",'表２'!L60/'表２'!$C60*1000)</f>
        <v>-</v>
      </c>
      <c r="G60" s="207">
        <f>IF('表２'!O60=0,"-",'表２'!O60/'表３'!P60*1000)</f>
        <v>2.387280381964861</v>
      </c>
      <c r="H60" s="209">
        <f>IF('表２'!P60=0,"-",'表２'!P60/('表２'!$C60+'表２'!$P60)*1000)</f>
        <v>15.102481121898599</v>
      </c>
      <c r="I60" s="210">
        <f>IF('表２'!Q60=0,"-",'表２'!Q60/('表２'!$C60+'表２'!$P60)*1000)</f>
        <v>7.551240560949299</v>
      </c>
      <c r="J60" s="211">
        <f>IF('表２'!R60=0,"-",'表２'!R60/('表２'!$C60+'表２'!$P60)*1000)</f>
        <v>7.551240560949299</v>
      </c>
      <c r="K60" s="212">
        <f>IF('表２'!S60=0,"-",'表２'!S60/P60*1000)</f>
        <v>6.091680974668956</v>
      </c>
      <c r="L60" s="213">
        <f>IF('表２'!T60=0,"-",'表２'!T60/P60*1000)</f>
        <v>1.8580802972928474</v>
      </c>
      <c r="M60" s="224" t="str">
        <f t="shared" si="4"/>
        <v>袋井市</v>
      </c>
      <c r="N60" s="235"/>
      <c r="O60" s="35"/>
      <c r="P60" s="234">
        <f>'付表（人口）'!G22</f>
        <v>85034</v>
      </c>
      <c r="Q60" s="180"/>
      <c r="R60" s="180"/>
    </row>
    <row r="61" spans="1:18" ht="15" customHeight="1">
      <c r="A61" s="227"/>
      <c r="B61" s="26" t="s">
        <v>250</v>
      </c>
      <c r="C61" s="206">
        <f>IF('表２'!C61=0,"-",'表２'!C61/P61*1000)</f>
        <v>7.871378328588176</v>
      </c>
      <c r="D61" s="207">
        <f>IF('表２'!F61=0,"-",'表２'!F61/P61*1000)</f>
        <v>9.42890638084073</v>
      </c>
      <c r="E61" s="212" t="str">
        <f>IF('表２'!I61=0,"-",'表２'!I61/'表２'!$C61*1000)</f>
        <v>-</v>
      </c>
      <c r="F61" s="207" t="str">
        <f>IF('表２'!L61=0,"-",'表２'!L61/'表２'!$C61*1000)</f>
        <v>-</v>
      </c>
      <c r="G61" s="207">
        <f>IF('表２'!O61=0,"-",'表２'!O61/'表３'!P61*1000)</f>
        <v>-1.5575280522525539</v>
      </c>
      <c r="H61" s="209">
        <f>IF('表２'!P61=0,"-",'表２'!P61/('表２'!$C61+'表２'!$P61)*1000)</f>
        <v>12.605042016806722</v>
      </c>
      <c r="I61" s="210">
        <f>IF('表２'!Q61=0,"-",'表２'!Q61/('表２'!$C61+'表２'!$P61)*1000)</f>
        <v>8.403361344537815</v>
      </c>
      <c r="J61" s="211">
        <f>IF('表２'!R61=0,"-",'表２'!R61/('表２'!$C61+'表２'!$P61)*1000)</f>
        <v>4.201680672268908</v>
      </c>
      <c r="K61" s="212">
        <f>IF('表２'!S61=0,"-",'表２'!S61/P61*1000)</f>
        <v>4.9070507452687995</v>
      </c>
      <c r="L61" s="213">
        <f>IF('表２'!T61=0,"-",'表２'!T61/P61*1000)</f>
        <v>1.4402947579969854</v>
      </c>
      <c r="M61" s="224" t="str">
        <f t="shared" si="4"/>
        <v>湖西市</v>
      </c>
      <c r="N61" s="235"/>
      <c r="O61" s="35"/>
      <c r="P61" s="234">
        <f>'付表（人口）'!G23</f>
        <v>59710</v>
      </c>
      <c r="Q61" s="180"/>
      <c r="R61" s="180"/>
    </row>
    <row r="62" spans="1:18" ht="15" customHeight="1">
      <c r="A62" s="227"/>
      <c r="B62" s="26" t="s">
        <v>243</v>
      </c>
      <c r="C62" s="206">
        <f>IF('表２'!C62=0,"-",'表２'!C62/P62*1000)</f>
        <v>9.252502845801349</v>
      </c>
      <c r="D62" s="207">
        <f>IF('表２'!F62=0,"-",'表２'!F62/P62*1000)</f>
        <v>11.412393100026268</v>
      </c>
      <c r="E62" s="212" t="str">
        <f>IF('表２'!I62=0,"-",'表２'!I62/'表２'!$C62*1000)</f>
        <v>-</v>
      </c>
      <c r="F62" s="207" t="str">
        <f>IF('表２'!L62=0,"-",'表２'!L62/'表２'!$C62*1000)</f>
        <v>-</v>
      </c>
      <c r="G62" s="207">
        <f>IF('表２'!O62=0,"-",'表２'!O62/'表３'!P62*1000)</f>
        <v>-2.1598902542249205</v>
      </c>
      <c r="H62" s="209">
        <f>IF('表２'!P62=0,"-",'表２'!P62/('表２'!$C62+'表２'!$P62)*1000)</f>
        <v>12.461059190031152</v>
      </c>
      <c r="I62" s="210">
        <f>IF('表２'!Q62=0,"-",'表２'!Q62/('表２'!$C62+'表２'!$P62)*1000)</f>
        <v>6.230529595015576</v>
      </c>
      <c r="J62" s="211">
        <f>IF('表２'!R62=0,"-",'表２'!R62/('表２'!$C62+'表２'!$P62)*1000)</f>
        <v>6.230529595015576</v>
      </c>
      <c r="K62" s="212">
        <f>IF('表２'!S62=0,"-",'表２'!S62/P62*1000)</f>
        <v>5.312162517147778</v>
      </c>
      <c r="L62" s="213">
        <f>IF('表２'!T62=0,"-",'表２'!T62/P62*1000)</f>
        <v>2.130702548086746</v>
      </c>
      <c r="M62" s="224" t="str">
        <f t="shared" si="4"/>
        <v>御前崎市</v>
      </c>
      <c r="N62" s="235"/>
      <c r="O62" s="35"/>
      <c r="P62" s="234">
        <f>'付表（人口）'!G24</f>
        <v>34261</v>
      </c>
      <c r="Q62" s="180"/>
      <c r="R62" s="180"/>
    </row>
    <row r="63" spans="1:18" ht="15" customHeight="1">
      <c r="A63" s="227"/>
      <c r="B63" s="26" t="s">
        <v>251</v>
      </c>
      <c r="C63" s="206">
        <f>IF('表２'!C63=0,"-",'表２'!C63/P63*1000)</f>
        <v>8.051598573350704</v>
      </c>
      <c r="D63" s="207">
        <f>IF('表２'!F63=0,"-",'表２'!F63/P63*1000)</f>
        <v>9.952373833372487</v>
      </c>
      <c r="E63" s="212">
        <f>IF('表２'!I63=0,"-",'表２'!I63/'表２'!$C63*1000)</f>
        <v>2.6525198938992043</v>
      </c>
      <c r="F63" s="207">
        <f>IF('表２'!L63=0,"-",'表２'!L63/'表２'!$C63*1000)</f>
        <v>2.6525198938992043</v>
      </c>
      <c r="G63" s="207">
        <f>IF('表２'!O63=0,"-",'表２'!O63/'表３'!P63*1000)</f>
        <v>-1.9007752600217842</v>
      </c>
      <c r="H63" s="209">
        <f>IF('表２'!P63=0,"-",'表２'!P63/('表２'!$C63+'表２'!$P63)*1000)</f>
        <v>40.712468193384225</v>
      </c>
      <c r="I63" s="210">
        <f>IF('表２'!Q63=0,"-",'表２'!Q63/('表２'!$C63+'表２'!$P63)*1000)</f>
        <v>27.989821882951656</v>
      </c>
      <c r="J63" s="211">
        <f>IF('表２'!R63=0,"-",'表２'!R63/('表２'!$C63+'表２'!$P63)*1000)</f>
        <v>12.72264631043257</v>
      </c>
      <c r="K63" s="212">
        <f>IF('表２'!S63=0,"-",'表２'!S63/P63*1000)</f>
        <v>4.506332358029174</v>
      </c>
      <c r="L63" s="213">
        <f>IF('表２'!T63=0,"-",'表２'!T63/P63*1000)</f>
        <v>2.0502744377763062</v>
      </c>
      <c r="M63" s="224" t="str">
        <f t="shared" si="4"/>
        <v>菊川市</v>
      </c>
      <c r="N63" s="235"/>
      <c r="O63" s="35"/>
      <c r="P63" s="234">
        <f>'付表（人口）'!G25</f>
        <v>46823</v>
      </c>
      <c r="Q63" s="180"/>
      <c r="R63" s="180"/>
    </row>
    <row r="64" spans="1:18" ht="15" customHeight="1">
      <c r="A64" s="227"/>
      <c r="B64" s="26" t="s">
        <v>51</v>
      </c>
      <c r="C64" s="206">
        <f>IF('表２'!C64=0,"-",'表２'!C64/P64*1000)</f>
        <v>6.34161555255224</v>
      </c>
      <c r="D64" s="207">
        <f>IF('表２'!F64=0,"-",'表２'!F64/P64*1000)</f>
        <v>9.98024742696746</v>
      </c>
      <c r="E64" s="212" t="str">
        <f>IF('表２'!I64=0,"-",'表２'!I64/'表２'!$C64*1000)</f>
        <v>-</v>
      </c>
      <c r="F64" s="207" t="str">
        <f>IF('表２'!L64=0,"-",'表２'!L64/'表２'!$C64*1000)</f>
        <v>-</v>
      </c>
      <c r="G64" s="207">
        <f>IF('表２'!O64=0,"-",'表２'!O64/'表３'!P64*1000)</f>
        <v>-3.6386318744152195</v>
      </c>
      <c r="H64" s="209">
        <f>IF('表２'!P64=0,"-",'表２'!P64/('表２'!$C64+'表２'!$P64)*1000)</f>
        <v>8.130081300813009</v>
      </c>
      <c r="I64" s="210">
        <f>IF('表２'!Q64=0,"-",'表２'!Q64/('表２'!$C64+'表２'!$P64)*1000)</f>
        <v>8.130081300813009</v>
      </c>
      <c r="J64" s="211" t="str">
        <f>IF('表２'!R64=0,"-",'表２'!R64/('表２'!$C64+'表２'!$P64)*1000)</f>
        <v>-</v>
      </c>
      <c r="K64" s="212">
        <f>IF('表２'!S64=0,"-",'表２'!S64/P64*1000)</f>
        <v>3.846553695810375</v>
      </c>
      <c r="L64" s="213">
        <f>IF('表２'!T64=0,"-",'表２'!T64/P64*1000)</f>
        <v>0.9876286516269882</v>
      </c>
      <c r="M64" s="224" t="str">
        <f t="shared" si="4"/>
        <v>森町</v>
      </c>
      <c r="N64" s="235"/>
      <c r="O64" s="35"/>
      <c r="P64" s="234">
        <f>'付表（人口）'!G26</f>
        <v>19238</v>
      </c>
      <c r="Q64" s="180"/>
      <c r="R64" s="180"/>
    </row>
    <row r="65" spans="1:18" ht="15" customHeight="1">
      <c r="A65" s="493" t="s">
        <v>52</v>
      </c>
      <c r="B65" s="486"/>
      <c r="C65" s="204">
        <f>IF('表２'!C65=0,"-",'表２'!C65/P65*1000)</f>
        <v>8.76428796731604</v>
      </c>
      <c r="D65" s="195">
        <f>IF('表２'!F65=0,"-",'表２'!F65/P65*1000)</f>
        <v>9.142296388642725</v>
      </c>
      <c r="E65" s="195">
        <f>IF('表２'!I65=0,"-",'表２'!I65/'表２'!$C65*1000)</f>
        <v>2.42787774921451</v>
      </c>
      <c r="F65" s="203">
        <f>IF('表２'!L65=0,"-",'表２'!L65/'表２'!$C65*1000)</f>
        <v>1.2853470437017993</v>
      </c>
      <c r="G65" s="195">
        <f>IF('表２'!O65=0,"-",'表２'!O65/'表３'!P65*1000)</f>
        <v>-0.37800842132668444</v>
      </c>
      <c r="H65" s="196">
        <f>IF('表２'!P65=0,"-",'表２'!P65/('表２'!$C65+'表２'!$P65)*1000)</f>
        <v>19.739605207895842</v>
      </c>
      <c r="I65" s="197">
        <f>IF('表２'!Q65=0,"-",'表２'!Q65/('表２'!$C65+'表２'!$P65)*1000)</f>
        <v>10.219795604087919</v>
      </c>
      <c r="J65" s="198">
        <f>IF('表２'!R65=0,"-",'表２'!R65/('表２'!$C65+'表２'!$P65)*1000)</f>
        <v>9.519809603807925</v>
      </c>
      <c r="K65" s="195">
        <f>IF('表２'!S65=0,"-",'表２'!S65/P65*1000)</f>
        <v>5.247057292057818</v>
      </c>
      <c r="L65" s="205">
        <f>IF('表２'!T65=0,"-",'表２'!T65/P65*1000)</f>
        <v>1.7248198827422885</v>
      </c>
      <c r="M65" s="564" t="str">
        <f>A65</f>
        <v>浜松市保健所</v>
      </c>
      <c r="N65" s="487"/>
      <c r="O65" s="35"/>
      <c r="P65" s="273">
        <f>SUM(P66)</f>
        <v>798924</v>
      </c>
      <c r="Q65" s="180"/>
      <c r="R65" s="180"/>
    </row>
    <row r="66" spans="1:18" ht="15" customHeight="1">
      <c r="A66" s="25"/>
      <c r="B66" s="7" t="s">
        <v>53</v>
      </c>
      <c r="C66" s="212">
        <f>IF('表２'!C66=0,"-",'表２'!C66/P66*1000)</f>
        <v>8.76428796731604</v>
      </c>
      <c r="D66" s="207">
        <f>IF('表２'!F66=0,"-",'表２'!F66/P66*1000)</f>
        <v>9.142296388642725</v>
      </c>
      <c r="E66" s="207">
        <f>IF('表２'!I66=0,"-",'表２'!I66/'表２'!$C66*1000)</f>
        <v>2.42787774921451</v>
      </c>
      <c r="F66" s="206">
        <f>IF('表２'!L66=0,"-",'表２'!L66/'表２'!$C66*1000)</f>
        <v>1.2853470437017993</v>
      </c>
      <c r="G66" s="207">
        <f>IF('表２'!O66=0,"-",'表２'!O66/'表３'!P66*1000)</f>
        <v>-0.37800842132668444</v>
      </c>
      <c r="H66" s="209">
        <f>IF('表２'!P66=0,"-",'表２'!P66/('表２'!$C66+'表２'!$P66)*1000)</f>
        <v>19.739605207895842</v>
      </c>
      <c r="I66" s="210">
        <f>IF('表２'!Q66=0,"-",'表２'!Q66/('表２'!$C66+'表２'!$P66)*1000)</f>
        <v>10.219795604087919</v>
      </c>
      <c r="J66" s="211">
        <f>IF('表２'!R66=0,"-",'表２'!R66/('表２'!$C66+'表２'!$P66)*1000)</f>
        <v>9.519809603807925</v>
      </c>
      <c r="K66" s="207">
        <f>IF('表２'!S66=0,"-",'表２'!S66/P66*1000)</f>
        <v>5.247057292057818</v>
      </c>
      <c r="L66" s="213">
        <f>IF('表２'!T66=0,"-",'表２'!T66/P66*1000)</f>
        <v>1.7248198827422885</v>
      </c>
      <c r="M66" s="26" t="str">
        <f>B66</f>
        <v>浜松市</v>
      </c>
      <c r="N66" s="8"/>
      <c r="O66" s="35"/>
      <c r="P66" s="234">
        <f>'付表（人口）'!G29</f>
        <v>798924</v>
      </c>
      <c r="Q66" s="180"/>
      <c r="R66" s="180"/>
    </row>
    <row r="67" spans="1:18" ht="15" customHeight="1">
      <c r="A67" s="32"/>
      <c r="B67" s="323" t="s">
        <v>732</v>
      </c>
      <c r="C67" s="212">
        <f>IF('表２'!C67=0,"-",'表２'!C67/P67*1000)</f>
        <v>8.55796227751406</v>
      </c>
      <c r="D67" s="207">
        <f>IF('表２'!F67=0,"-",'表２'!F67/P67*1000)</f>
        <v>8.334527794406549</v>
      </c>
      <c r="E67" s="207">
        <f>IF('表２'!I67=0,"-",'表２'!I67/'表２'!$C67*1000)</f>
        <v>1.4778325123152711</v>
      </c>
      <c r="F67" s="206">
        <f>IF('表２'!L67=0,"-",'表２'!L67/'表２'!$C67*1000)</f>
        <v>0.9852216748768472</v>
      </c>
      <c r="G67" s="207">
        <f>IF('表２'!O67=0,"-",'表２'!O67/'表３'!P67*1000)</f>
        <v>0.2234344831075099</v>
      </c>
      <c r="H67" s="209">
        <f>IF('表２'!P67=0,"-",'表２'!P67/('表２'!$C67+'表２'!$P67)*1000)</f>
        <v>17.424975798644727</v>
      </c>
      <c r="I67" s="210">
        <f>IF('表２'!Q67=0,"-",'表２'!Q67/('表２'!$C67+'表２'!$P67)*1000)</f>
        <v>7.260406582768635</v>
      </c>
      <c r="J67" s="211">
        <f>IF('表２'!R67=0,"-",'表２'!R67/('表２'!$C67+'表２'!$P67)*1000)</f>
        <v>10.164569215876089</v>
      </c>
      <c r="K67" s="207">
        <f>IF('表２'!S67=0,"-",'表２'!S67/P67*1000)</f>
        <v>5.63645101725926</v>
      </c>
      <c r="L67" s="213">
        <f>IF('表２'!T67=0,"-",'表２'!T67/P67*1000)</f>
        <v>1.9055167238602733</v>
      </c>
      <c r="M67" s="284" t="s">
        <v>732</v>
      </c>
      <c r="N67" s="8"/>
      <c r="O67" s="34"/>
      <c r="P67" s="234">
        <f>'付表（人口）'!G30</f>
        <v>237206</v>
      </c>
      <c r="Q67" s="180"/>
      <c r="R67" s="180"/>
    </row>
    <row r="68" spans="1:18" ht="15" customHeight="1">
      <c r="A68" s="32"/>
      <c r="B68" s="323" t="s">
        <v>733</v>
      </c>
      <c r="C68" s="212">
        <f>IF('表２'!C68=0,"-",'表２'!C68/P68*1000)</f>
        <v>10.163212968386391</v>
      </c>
      <c r="D68" s="207">
        <f>IF('表２'!F68=0,"-",'表２'!F68/P68*1000)</f>
        <v>7.685731925469772</v>
      </c>
      <c r="E68" s="207">
        <f>IF('表２'!I68=0,"-",'表２'!I68/'表２'!$C68*1000)</f>
        <v>1.557632398753894</v>
      </c>
      <c r="F68" s="206">
        <f>IF('表２'!L68=0,"-",'表２'!L68/'表２'!$C68*1000)</f>
        <v>1.557632398753894</v>
      </c>
      <c r="G68" s="207">
        <f>IF('表２'!O68=0,"-",'表２'!O68/'表３'!P68*1000)</f>
        <v>2.4774810429166205</v>
      </c>
      <c r="H68" s="209">
        <f>IF('表２'!P68=0,"-",'表２'!P68/('表２'!$C68+'表２'!$P68)*1000)</f>
        <v>19.098548510313215</v>
      </c>
      <c r="I68" s="210">
        <f>IF('表２'!Q68=0,"-",'表２'!Q68/('表２'!$C68+'表２'!$P68)*1000)</f>
        <v>12.223071046600458</v>
      </c>
      <c r="J68" s="211">
        <f>IF('表２'!R68=0,"-",'表２'!R68/('表２'!$C68+'表２'!$P68)*1000)</f>
        <v>6.875477463712758</v>
      </c>
      <c r="K68" s="207">
        <f>IF('表２'!S68=0,"-",'表２'!S68/P68*1000)</f>
        <v>6.134338045560322</v>
      </c>
      <c r="L68" s="213">
        <f>IF('表２'!T68=0,"-",'表２'!T68/P68*1000)</f>
        <v>2.089632572939258</v>
      </c>
      <c r="M68" s="284" t="s">
        <v>733</v>
      </c>
      <c r="N68" s="8"/>
      <c r="O68" s="34"/>
      <c r="P68" s="234">
        <f>'付表（人口）'!G31</f>
        <v>126338</v>
      </c>
      <c r="Q68" s="180"/>
      <c r="R68" s="180"/>
    </row>
    <row r="69" spans="1:18" ht="15" customHeight="1">
      <c r="A69" s="32"/>
      <c r="B69" s="323" t="s">
        <v>734</v>
      </c>
      <c r="C69" s="212">
        <f>IF('表２'!C69=0,"-",'表２'!C69/P69*1000)</f>
        <v>9.300277423048131</v>
      </c>
      <c r="D69" s="207">
        <f>IF('表２'!F69=0,"-",'表２'!F69/P69*1000)</f>
        <v>9.115328724294333</v>
      </c>
      <c r="E69" s="207">
        <f>IF('表２'!I69=0,"-",'表２'!I69/'表２'!$C69*1000)</f>
        <v>5.681818181818182</v>
      </c>
      <c r="F69" s="206">
        <f>IF('表２'!L69=0,"-",'表２'!L69/'表２'!$C69*1000)</f>
        <v>2.840909090909091</v>
      </c>
      <c r="G69" s="207">
        <f>IF('表２'!O69=0,"-",'表２'!O69/'表３'!P69*1000)</f>
        <v>0.18494869875379805</v>
      </c>
      <c r="H69" s="209">
        <f>IF('表２'!P69=0,"-",'表２'!P69/('表２'!$C69+'表２'!$P69)*1000)</f>
        <v>24.930747922437675</v>
      </c>
      <c r="I69" s="210">
        <f>IF('表２'!Q69=0,"-",'表２'!Q69/('表２'!$C69+'表２'!$P69)*1000)</f>
        <v>12.927054478301015</v>
      </c>
      <c r="J69" s="211">
        <f>IF('表２'!R69=0,"-",'表２'!R69/('表２'!$C69+'表２'!$P69)*1000)</f>
        <v>12.003693444136657</v>
      </c>
      <c r="K69" s="207">
        <f>IF('表２'!S69=0,"-",'表２'!S69/P69*1000)</f>
        <v>4.949579461887358</v>
      </c>
      <c r="L69" s="213">
        <f>IF('表２'!T69=0,"-",'表２'!T69/P69*1000)</f>
        <v>1.5324320753886125</v>
      </c>
      <c r="M69" s="284" t="s">
        <v>734</v>
      </c>
      <c r="N69" s="8"/>
      <c r="O69" s="34"/>
      <c r="P69" s="234">
        <f>'付表（人口）'!G32</f>
        <v>113545</v>
      </c>
      <c r="Q69" s="180"/>
      <c r="R69" s="180"/>
    </row>
    <row r="70" spans="1:18" ht="15" customHeight="1">
      <c r="A70" s="32"/>
      <c r="B70" s="323" t="s">
        <v>735</v>
      </c>
      <c r="C70" s="212">
        <f>IF('表２'!C70=0,"-",'表２'!C70/P70*1000)</f>
        <v>8.65902405175868</v>
      </c>
      <c r="D70" s="207">
        <f>IF('表２'!F70=0,"-",'表２'!F70/P70*1000)</f>
        <v>8.492880249411167</v>
      </c>
      <c r="E70" s="207">
        <f>IF('表２'!I70=0,"-",'表２'!I70/'表２'!$C70*1000)</f>
        <v>2.257336343115124</v>
      </c>
      <c r="F70" s="206">
        <f>IF('表２'!L70=0,"-",'表２'!L70/'表２'!$C70*1000)</f>
        <v>1.128668171557562</v>
      </c>
      <c r="G70" s="207">
        <f>IF('表２'!O70=0,"-",'表２'!O70/'表３'!P70*1000)</f>
        <v>0.1661438023475142</v>
      </c>
      <c r="H70" s="209">
        <f>IF('表２'!P70=0,"-",'表２'!P70/('表２'!$C70+'表２'!$P70)*1000)</f>
        <v>11.160714285714286</v>
      </c>
      <c r="I70" s="210">
        <f>IF('表２'!Q70=0,"-",'表２'!Q70/('表２'!$C70+'表２'!$P70)*1000)</f>
        <v>4.464285714285714</v>
      </c>
      <c r="J70" s="211">
        <f>IF('表２'!R70=0,"-",'表２'!R70/('表２'!$C70+'表２'!$P70)*1000)</f>
        <v>6.696428571428571</v>
      </c>
      <c r="K70" s="207">
        <f>IF('表２'!S70=0,"-",'表２'!S70/P70*1000)</f>
        <v>4.9745409055814545</v>
      </c>
      <c r="L70" s="213">
        <f>IF('表２'!T70=0,"-",'表２'!T70/P70*1000)</f>
        <v>1.7689428367588278</v>
      </c>
      <c r="M70" s="284" t="s">
        <v>735</v>
      </c>
      <c r="N70" s="8"/>
      <c r="O70" s="34"/>
      <c r="P70" s="234">
        <f>'付表（人口）'!G33</f>
        <v>102321</v>
      </c>
      <c r="Q70" s="180"/>
      <c r="R70" s="180"/>
    </row>
    <row r="71" spans="1:18" ht="15" customHeight="1">
      <c r="A71" s="32"/>
      <c r="B71" s="323" t="s">
        <v>736</v>
      </c>
      <c r="C71" s="212">
        <f>IF('表２'!C71=0,"-",'表２'!C71/P71*1000)</f>
        <v>7.5694127874309585</v>
      </c>
      <c r="D71" s="207">
        <f>IF('表２'!F71=0,"-",'表２'!F71/P71*1000)</f>
        <v>11.226902159508944</v>
      </c>
      <c r="E71" s="207">
        <f>IF('表２'!I71=0,"-",'表２'!I71/'表２'!$C71*1000)</f>
        <v>1.4005602240896358</v>
      </c>
      <c r="F71" s="206">
        <f>IF('表２'!L71=0,"-",'表２'!L71/'表２'!$C71*1000)</f>
        <v>1.4005602240896358</v>
      </c>
      <c r="G71" s="207">
        <f>IF('表２'!O71=0,"-",'表２'!O71/'表３'!P71*1000)</f>
        <v>-3.657489372077984</v>
      </c>
      <c r="H71" s="209">
        <f>IF('表２'!P71=0,"-",'表２'!P71/('表２'!$C71+'表２'!$P71)*1000)</f>
        <v>23.25581395348837</v>
      </c>
      <c r="I71" s="210">
        <f>IF('表２'!Q71=0,"-",'表２'!Q71/('表２'!$C71+'表２'!$P71)*1000)</f>
        <v>13.679890560875513</v>
      </c>
      <c r="J71" s="211">
        <f>IF('表２'!R71=0,"-",'表２'!R71/('表２'!$C71+'表２'!$P71)*1000)</f>
        <v>9.575923392612859</v>
      </c>
      <c r="K71" s="207">
        <f>IF('表２'!S71=0,"-",'表２'!S71/P71*1000)</f>
        <v>4.791841148345649</v>
      </c>
      <c r="L71" s="213">
        <f>IF('表２'!T71=0,"-",'表２'!T71/P71*1000)</f>
        <v>1.7386326290457663</v>
      </c>
      <c r="M71" s="284" t="s">
        <v>736</v>
      </c>
      <c r="N71" s="8"/>
      <c r="O71" s="34"/>
      <c r="P71" s="234">
        <f>'付表（人口）'!G34</f>
        <v>94327</v>
      </c>
      <c r="Q71" s="180"/>
      <c r="R71" s="180"/>
    </row>
    <row r="72" spans="1:18" ht="15" customHeight="1">
      <c r="A72" s="32"/>
      <c r="B72" s="323" t="s">
        <v>730</v>
      </c>
      <c r="C72" s="212">
        <f>IF('表２'!C72=0,"-",'表２'!C72/P72*1000)</f>
        <v>9.694176973069315</v>
      </c>
      <c r="D72" s="207">
        <f>IF('表２'!F72=0,"-",'表２'!F72/P72*1000)</f>
        <v>8.661725389614624</v>
      </c>
      <c r="E72" s="207">
        <f>IF('表２'!I72=0,"-",'表２'!I72/'表２'!$C72*1000)</f>
        <v>2.242152466367713</v>
      </c>
      <c r="F72" s="206" t="str">
        <f>IF('表２'!L72=0,"-",'表２'!L72/'表２'!$C72*1000)</f>
        <v>-</v>
      </c>
      <c r="G72" s="207">
        <f>IF('表２'!O72=0,"-",'表２'!O72/'表３'!P72*1000)</f>
        <v>1.0324515834546917</v>
      </c>
      <c r="H72" s="209">
        <f>IF('表２'!P72=0,"-",'表２'!P72/('表２'!$C72+'表２'!$P72)*1000)</f>
        <v>21.929824561403507</v>
      </c>
      <c r="I72" s="210">
        <f>IF('表２'!Q72=0,"-",'表２'!Q72/('表２'!$C72+'表２'!$P72)*1000)</f>
        <v>12.06140350877193</v>
      </c>
      <c r="J72" s="211">
        <f>IF('表２'!R72=0,"-",'表２'!R72/('表２'!$C72+'表２'!$P72)*1000)</f>
        <v>9.868421052631579</v>
      </c>
      <c r="K72" s="207">
        <f>IF('表２'!S72=0,"-",'表２'!S72/P72*1000)</f>
        <v>4.694937726867651</v>
      </c>
      <c r="L72" s="213">
        <f>IF('表２'!T72=0,"-",'表２'!T72/P72*1000)</f>
        <v>1.195470254526485</v>
      </c>
      <c r="M72" s="284" t="s">
        <v>730</v>
      </c>
      <c r="N72" s="8"/>
      <c r="O72" s="34"/>
      <c r="P72" s="234">
        <f>'付表（人口）'!G35</f>
        <v>92014</v>
      </c>
      <c r="Q72" s="180"/>
      <c r="R72" s="180"/>
    </row>
    <row r="73" spans="1:18" ht="15" customHeight="1">
      <c r="A73" s="33"/>
      <c r="B73" s="325" t="s">
        <v>731</v>
      </c>
      <c r="C73" s="221">
        <f>IF('表２'!C73=0,"-",'表２'!C73/P73*1000)</f>
        <v>4.22029964127453</v>
      </c>
      <c r="D73" s="216">
        <f>IF('表２'!F73=0,"-",'表２'!F73/P73*1000)</f>
        <v>17.966418472854432</v>
      </c>
      <c r="E73" s="216">
        <f>IF('表２'!I73=0,"-",'表２'!I73/'表２'!$C73*1000)</f>
        <v>7.142857142857142</v>
      </c>
      <c r="F73" s="215" t="str">
        <f>IF('表２'!L73=0,"-",'表２'!L73/'表２'!$C73*1000)</f>
        <v>-</v>
      </c>
      <c r="G73" s="216">
        <f>IF('表２'!O73=0,"-",'表２'!O73/'表３'!P73*1000)</f>
        <v>-13.7461188315799</v>
      </c>
      <c r="H73" s="218">
        <f>IF('表２'!P73=0,"-",'表２'!P73/('表２'!$C73+'表２'!$P73)*1000)</f>
        <v>41.0958904109589</v>
      </c>
      <c r="I73" s="219">
        <f>IF('表２'!Q73=0,"-",'表２'!Q73/('表２'!$C73+'表２'!$P73)*1000)</f>
        <v>20.54794520547945</v>
      </c>
      <c r="J73" s="220">
        <f>IF('表２'!R73=0,"-",'表２'!R73/('表２'!$C73+'表２'!$P73)*1000)</f>
        <v>20.54794520547945</v>
      </c>
      <c r="K73" s="216">
        <f>IF('表２'!S73=0,"-",'表２'!S73/P73*1000)</f>
        <v>3.7681246797094023</v>
      </c>
      <c r="L73" s="222">
        <f>IF('表２'!T73=0,"-",'表２'!T73/P73*1000)</f>
        <v>0.9947849154432822</v>
      </c>
      <c r="M73" s="285" t="s">
        <v>731</v>
      </c>
      <c r="N73" s="69"/>
      <c r="O73" s="34"/>
      <c r="P73" s="234">
        <f>'付表（人口）'!G36</f>
        <v>33173</v>
      </c>
      <c r="Q73" s="180"/>
      <c r="R73" s="180"/>
    </row>
    <row r="74" spans="1:18" ht="1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253"/>
      <c r="Q74" s="180"/>
      <c r="R74" s="180"/>
    </row>
    <row r="75" spans="17:18" ht="15" customHeight="1">
      <c r="Q75" s="180"/>
      <c r="R75" s="180"/>
    </row>
    <row r="76" spans="17:18" ht="15" customHeight="1">
      <c r="Q76" s="180"/>
      <c r="R76" s="180"/>
    </row>
    <row r="77" ht="15" customHeight="1"/>
  </sheetData>
  <sheetProtection/>
  <mergeCells count="46">
    <mergeCell ref="P48:P49"/>
    <mergeCell ref="A65:B65"/>
    <mergeCell ref="M65:N65"/>
    <mergeCell ref="A50:B50"/>
    <mergeCell ref="M50:N50"/>
    <mergeCell ref="A57:B57"/>
    <mergeCell ref="A37:B37"/>
    <mergeCell ref="M37:N37"/>
    <mergeCell ref="M57:N57"/>
    <mergeCell ref="A40:B40"/>
    <mergeCell ref="M40:N40"/>
    <mergeCell ref="H48:J48"/>
    <mergeCell ref="C49:D49"/>
    <mergeCell ref="E49:F49"/>
    <mergeCell ref="K49:L49"/>
    <mergeCell ref="A34:B34"/>
    <mergeCell ref="M34:N34"/>
    <mergeCell ref="A14:B14"/>
    <mergeCell ref="M14:N14"/>
    <mergeCell ref="A15:B15"/>
    <mergeCell ref="M15:N15"/>
    <mergeCell ref="A22:B22"/>
    <mergeCell ref="M22:N22"/>
    <mergeCell ref="A25:B25"/>
    <mergeCell ref="M25:N25"/>
    <mergeCell ref="A12:B12"/>
    <mergeCell ref="M12:N12"/>
    <mergeCell ref="A13:B13"/>
    <mergeCell ref="M13:N13"/>
    <mergeCell ref="C5:D5"/>
    <mergeCell ref="A7:B7"/>
    <mergeCell ref="M7:N7"/>
    <mergeCell ref="A8:B8"/>
    <mergeCell ref="M8:N8"/>
    <mergeCell ref="M11:N11"/>
    <mergeCell ref="A6:B6"/>
    <mergeCell ref="M6:N6"/>
    <mergeCell ref="A9:B9"/>
    <mergeCell ref="M9:N9"/>
    <mergeCell ref="A10:B10"/>
    <mergeCell ref="M10:N10"/>
    <mergeCell ref="A11:B11"/>
    <mergeCell ref="H4:J4"/>
    <mergeCell ref="P4:P5"/>
    <mergeCell ref="E5:F5"/>
    <mergeCell ref="K5:L5"/>
  </mergeCells>
  <printOptions horizontalCentered="1"/>
  <pageMargins left="0.5905511811023623" right="0.5905511811023623" top="0.5905511811023623" bottom="0.5905511811023623" header="0.5118110236220472" footer="0.35433070866141736"/>
  <pageSetup fitToHeight="2" fitToWidth="2" horizontalDpi="600" verticalDpi="600" orientation="portrait" pageOrder="overThenDown" paperSize="9" r:id="rId1"/>
  <rowBreaks count="1" manualBreakCount="1">
    <brk id="45" max="13" man="1"/>
  </rowBreaks>
  <colBreaks count="1" manualBreakCount="1">
    <brk id="7" max="10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F84"/>
  <sheetViews>
    <sheetView showGridLines="0" view="pageBreakPreview" zoomScale="50" zoomScaleSheetLayoutView="50" zoomScalePageLayoutView="0" workbookViewId="0" topLeftCell="A1">
      <pane xSplit="4" ySplit="6" topLeftCell="E7" activePane="bottomRight" state="frozen"/>
      <selection pane="topLeft" activeCell="X74" sqref="X74"/>
      <selection pane="topRight" activeCell="X74" sqref="X74"/>
      <selection pane="bottomLeft" activeCell="X74" sqref="X74"/>
      <selection pane="bottomRight" activeCell="A1" sqref="A1"/>
    </sheetView>
  </sheetViews>
  <sheetFormatPr defaultColWidth="9.00390625" defaultRowHeight="13.5"/>
  <cols>
    <col min="1" max="1" width="9.875" style="388" bestFit="1" customWidth="1"/>
    <col min="2" max="2" width="27.875" style="387" bestFit="1" customWidth="1"/>
    <col min="3" max="3" width="7.75390625" style="388" bestFit="1" customWidth="1"/>
    <col min="4" max="4" width="8.25390625" style="389" bestFit="1" customWidth="1"/>
    <col min="5" max="5" width="4.25390625" style="387" customWidth="1"/>
    <col min="6" max="9" width="5.00390625" style="387" bestFit="1" customWidth="1"/>
    <col min="10" max="30" width="6.50390625" style="387" customWidth="1"/>
    <col min="31" max="31" width="5.375" style="387" bestFit="1" customWidth="1"/>
    <col min="32" max="32" width="9.875" style="387" bestFit="1" customWidth="1"/>
    <col min="33" max="16384" width="9.00390625" style="387" customWidth="1"/>
  </cols>
  <sheetData>
    <row r="1" ht="15">
      <c r="A1" s="287" t="s">
        <v>740</v>
      </c>
    </row>
    <row r="2" ht="13.5">
      <c r="AF2" s="390" t="s">
        <v>745</v>
      </c>
    </row>
    <row r="3" spans="1:32" s="398" customFormat="1" ht="24">
      <c r="A3" s="391" t="s">
        <v>295</v>
      </c>
      <c r="B3" s="392" t="s">
        <v>296</v>
      </c>
      <c r="C3" s="393"/>
      <c r="D3" s="394" t="s">
        <v>10</v>
      </c>
      <c r="E3" s="395" t="s">
        <v>297</v>
      </c>
      <c r="F3" s="396" t="s">
        <v>298</v>
      </c>
      <c r="G3" s="396" t="s">
        <v>299</v>
      </c>
      <c r="H3" s="396" t="s">
        <v>300</v>
      </c>
      <c r="I3" s="397" t="s">
        <v>301</v>
      </c>
      <c r="J3" s="395" t="s">
        <v>302</v>
      </c>
      <c r="K3" s="396" t="s">
        <v>567</v>
      </c>
      <c r="L3" s="396" t="s">
        <v>568</v>
      </c>
      <c r="M3" s="396" t="s">
        <v>569</v>
      </c>
      <c r="N3" s="396" t="s">
        <v>570</v>
      </c>
      <c r="O3" s="396" t="s">
        <v>571</v>
      </c>
      <c r="P3" s="396" t="s">
        <v>572</v>
      </c>
      <c r="Q3" s="396" t="s">
        <v>573</v>
      </c>
      <c r="R3" s="396" t="s">
        <v>574</v>
      </c>
      <c r="S3" s="396" t="s">
        <v>575</v>
      </c>
      <c r="T3" s="396" t="s">
        <v>576</v>
      </c>
      <c r="U3" s="396" t="s">
        <v>577</v>
      </c>
      <c r="V3" s="396" t="s">
        <v>578</v>
      </c>
      <c r="W3" s="396" t="s">
        <v>579</v>
      </c>
      <c r="X3" s="396" t="s">
        <v>580</v>
      </c>
      <c r="Y3" s="396" t="s">
        <v>581</v>
      </c>
      <c r="Z3" s="396" t="s">
        <v>582</v>
      </c>
      <c r="AA3" s="396" t="s">
        <v>583</v>
      </c>
      <c r="AB3" s="396" t="s">
        <v>584</v>
      </c>
      <c r="AC3" s="396" t="s">
        <v>585</v>
      </c>
      <c r="AD3" s="396" t="s">
        <v>303</v>
      </c>
      <c r="AE3" s="397" t="s">
        <v>293</v>
      </c>
      <c r="AF3" s="391" t="s">
        <v>295</v>
      </c>
    </row>
    <row r="4" spans="1:32" ht="13.5">
      <c r="A4" s="399" t="s">
        <v>304</v>
      </c>
      <c r="B4" s="400" t="s">
        <v>305</v>
      </c>
      <c r="C4" s="401" t="s">
        <v>10</v>
      </c>
      <c r="D4" s="402">
        <v>37303</v>
      </c>
      <c r="E4" s="403">
        <v>70</v>
      </c>
      <c r="F4" s="404">
        <v>8</v>
      </c>
      <c r="G4" s="404">
        <v>10</v>
      </c>
      <c r="H4" s="404">
        <v>5</v>
      </c>
      <c r="I4" s="405">
        <v>5</v>
      </c>
      <c r="J4" s="403">
        <v>98</v>
      </c>
      <c r="K4" s="404">
        <v>17</v>
      </c>
      <c r="L4" s="404">
        <v>10</v>
      </c>
      <c r="M4" s="404">
        <v>48</v>
      </c>
      <c r="N4" s="404">
        <v>86</v>
      </c>
      <c r="O4" s="404">
        <v>91</v>
      </c>
      <c r="P4" s="404">
        <v>104</v>
      </c>
      <c r="Q4" s="404">
        <v>201</v>
      </c>
      <c r="R4" s="404">
        <v>303</v>
      </c>
      <c r="S4" s="404">
        <v>419</v>
      </c>
      <c r="T4" s="404">
        <v>618</v>
      </c>
      <c r="U4" s="404">
        <v>969</v>
      </c>
      <c r="V4" s="404">
        <v>2022</v>
      </c>
      <c r="W4" s="404">
        <v>2391</v>
      </c>
      <c r="X4" s="404">
        <v>3354</v>
      </c>
      <c r="Y4" s="404">
        <v>4840</v>
      </c>
      <c r="Z4" s="404">
        <v>6746</v>
      </c>
      <c r="AA4" s="404">
        <v>6804</v>
      </c>
      <c r="AB4" s="404">
        <v>5014</v>
      </c>
      <c r="AC4" s="404">
        <v>2562</v>
      </c>
      <c r="AD4" s="404">
        <v>606</v>
      </c>
      <c r="AE4" s="405" t="s">
        <v>294</v>
      </c>
      <c r="AF4" s="406" t="s">
        <v>304</v>
      </c>
    </row>
    <row r="5" spans="1:32" ht="13.5">
      <c r="A5" s="407"/>
      <c r="B5" s="408"/>
      <c r="C5" s="409" t="s">
        <v>11</v>
      </c>
      <c r="D5" s="410">
        <v>19581</v>
      </c>
      <c r="E5" s="326">
        <v>38</v>
      </c>
      <c r="F5" s="327">
        <v>4</v>
      </c>
      <c r="G5" s="327">
        <v>4</v>
      </c>
      <c r="H5" s="327">
        <v>3</v>
      </c>
      <c r="I5" s="328">
        <v>3</v>
      </c>
      <c r="J5" s="326">
        <v>52</v>
      </c>
      <c r="K5" s="327">
        <v>9</v>
      </c>
      <c r="L5" s="327">
        <v>5</v>
      </c>
      <c r="M5" s="327">
        <v>24</v>
      </c>
      <c r="N5" s="327">
        <v>59</v>
      </c>
      <c r="O5" s="327">
        <v>66</v>
      </c>
      <c r="P5" s="327">
        <v>66</v>
      </c>
      <c r="Q5" s="327">
        <v>131</v>
      </c>
      <c r="R5" s="327">
        <v>203</v>
      </c>
      <c r="S5" s="327">
        <v>254</v>
      </c>
      <c r="T5" s="327">
        <v>412</v>
      </c>
      <c r="U5" s="327">
        <v>648</v>
      </c>
      <c r="V5" s="327">
        <v>1390</v>
      </c>
      <c r="W5" s="327">
        <v>1652</v>
      </c>
      <c r="X5" s="327">
        <v>2275</v>
      </c>
      <c r="Y5" s="327">
        <v>3073</v>
      </c>
      <c r="Z5" s="327">
        <v>3903</v>
      </c>
      <c r="AA5" s="327">
        <v>3034</v>
      </c>
      <c r="AB5" s="327">
        <v>1637</v>
      </c>
      <c r="AC5" s="327">
        <v>598</v>
      </c>
      <c r="AD5" s="327">
        <v>90</v>
      </c>
      <c r="AE5" s="328" t="s">
        <v>294</v>
      </c>
      <c r="AF5" s="411"/>
    </row>
    <row r="6" spans="1:32" ht="13.5">
      <c r="A6" s="407"/>
      <c r="B6" s="408"/>
      <c r="C6" s="409" t="s">
        <v>12</v>
      </c>
      <c r="D6" s="410">
        <v>17722</v>
      </c>
      <c r="E6" s="326">
        <v>32</v>
      </c>
      <c r="F6" s="327">
        <v>4</v>
      </c>
      <c r="G6" s="327">
        <v>6</v>
      </c>
      <c r="H6" s="327">
        <v>2</v>
      </c>
      <c r="I6" s="328">
        <v>2</v>
      </c>
      <c r="J6" s="326">
        <v>46</v>
      </c>
      <c r="K6" s="327">
        <v>8</v>
      </c>
      <c r="L6" s="327">
        <v>5</v>
      </c>
      <c r="M6" s="327">
        <v>24</v>
      </c>
      <c r="N6" s="327">
        <v>27</v>
      </c>
      <c r="O6" s="327">
        <v>25</v>
      </c>
      <c r="P6" s="327">
        <v>38</v>
      </c>
      <c r="Q6" s="327">
        <v>70</v>
      </c>
      <c r="R6" s="327">
        <v>100</v>
      </c>
      <c r="S6" s="327">
        <v>165</v>
      </c>
      <c r="T6" s="327">
        <v>206</v>
      </c>
      <c r="U6" s="327">
        <v>321</v>
      </c>
      <c r="V6" s="327">
        <v>632</v>
      </c>
      <c r="W6" s="327">
        <v>739</v>
      </c>
      <c r="X6" s="327">
        <v>1079</v>
      </c>
      <c r="Y6" s="327">
        <v>1767</v>
      </c>
      <c r="Z6" s="327">
        <v>2843</v>
      </c>
      <c r="AA6" s="327">
        <v>3770</v>
      </c>
      <c r="AB6" s="327">
        <v>3377</v>
      </c>
      <c r="AC6" s="327">
        <v>1964</v>
      </c>
      <c r="AD6" s="327">
        <v>516</v>
      </c>
      <c r="AE6" s="328" t="s">
        <v>294</v>
      </c>
      <c r="AF6" s="411"/>
    </row>
    <row r="7" spans="1:32" ht="13.5">
      <c r="A7" s="407"/>
      <c r="B7" s="408"/>
      <c r="C7" s="409"/>
      <c r="D7" s="410"/>
      <c r="E7" s="326"/>
      <c r="F7" s="327"/>
      <c r="G7" s="327"/>
      <c r="H7" s="327"/>
      <c r="I7" s="328"/>
      <c r="J7" s="326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8"/>
      <c r="AF7" s="411"/>
    </row>
    <row r="8" spans="1:32" ht="13.5">
      <c r="A8" s="407" t="s">
        <v>306</v>
      </c>
      <c r="B8" s="408" t="s">
        <v>307</v>
      </c>
      <c r="C8" s="409" t="s">
        <v>10</v>
      </c>
      <c r="D8" s="410">
        <v>777</v>
      </c>
      <c r="E8" s="326">
        <v>3</v>
      </c>
      <c r="F8" s="327">
        <v>1</v>
      </c>
      <c r="G8" s="327" t="s">
        <v>294</v>
      </c>
      <c r="H8" s="327" t="s">
        <v>294</v>
      </c>
      <c r="I8" s="328" t="s">
        <v>294</v>
      </c>
      <c r="J8" s="326">
        <v>4</v>
      </c>
      <c r="K8" s="327" t="s">
        <v>294</v>
      </c>
      <c r="L8" s="327" t="s">
        <v>294</v>
      </c>
      <c r="M8" s="327" t="s">
        <v>294</v>
      </c>
      <c r="N8" s="327" t="s">
        <v>294</v>
      </c>
      <c r="O8" s="327">
        <v>1</v>
      </c>
      <c r="P8" s="327" t="s">
        <v>294</v>
      </c>
      <c r="Q8" s="327">
        <v>2</v>
      </c>
      <c r="R8" s="327" t="s">
        <v>294</v>
      </c>
      <c r="S8" s="327">
        <v>9</v>
      </c>
      <c r="T8" s="327">
        <v>13</v>
      </c>
      <c r="U8" s="327">
        <v>17</v>
      </c>
      <c r="V8" s="327">
        <v>34</v>
      </c>
      <c r="W8" s="327">
        <v>49</v>
      </c>
      <c r="X8" s="327">
        <v>64</v>
      </c>
      <c r="Y8" s="327">
        <v>143</v>
      </c>
      <c r="Z8" s="327">
        <v>180</v>
      </c>
      <c r="AA8" s="327">
        <v>151</v>
      </c>
      <c r="AB8" s="327">
        <v>76</v>
      </c>
      <c r="AC8" s="327">
        <v>28</v>
      </c>
      <c r="AD8" s="327">
        <v>6</v>
      </c>
      <c r="AE8" s="328" t="s">
        <v>294</v>
      </c>
      <c r="AF8" s="411" t="s">
        <v>306</v>
      </c>
    </row>
    <row r="9" spans="1:32" ht="13.5">
      <c r="A9" s="407"/>
      <c r="B9" s="408"/>
      <c r="C9" s="409" t="s">
        <v>11</v>
      </c>
      <c r="D9" s="410">
        <v>401</v>
      </c>
      <c r="E9" s="326">
        <v>2</v>
      </c>
      <c r="F9" s="327">
        <v>1</v>
      </c>
      <c r="G9" s="327" t="s">
        <v>294</v>
      </c>
      <c r="H9" s="327" t="s">
        <v>294</v>
      </c>
      <c r="I9" s="328" t="s">
        <v>294</v>
      </c>
      <c r="J9" s="326">
        <v>3</v>
      </c>
      <c r="K9" s="327" t="s">
        <v>294</v>
      </c>
      <c r="L9" s="327" t="s">
        <v>294</v>
      </c>
      <c r="M9" s="327" t="s">
        <v>294</v>
      </c>
      <c r="N9" s="327" t="s">
        <v>294</v>
      </c>
      <c r="O9" s="327">
        <v>1</v>
      </c>
      <c r="P9" s="327" t="s">
        <v>294</v>
      </c>
      <c r="Q9" s="327">
        <v>2</v>
      </c>
      <c r="R9" s="327" t="s">
        <v>294</v>
      </c>
      <c r="S9" s="327">
        <v>7</v>
      </c>
      <c r="T9" s="327">
        <v>9</v>
      </c>
      <c r="U9" s="327">
        <v>12</v>
      </c>
      <c r="V9" s="327">
        <v>23</v>
      </c>
      <c r="W9" s="327">
        <v>32</v>
      </c>
      <c r="X9" s="327">
        <v>33</v>
      </c>
      <c r="Y9" s="327">
        <v>79</v>
      </c>
      <c r="Z9" s="327">
        <v>97</v>
      </c>
      <c r="AA9" s="327">
        <v>73</v>
      </c>
      <c r="AB9" s="327">
        <v>24</v>
      </c>
      <c r="AC9" s="327">
        <v>6</v>
      </c>
      <c r="AD9" s="327" t="s">
        <v>294</v>
      </c>
      <c r="AE9" s="328" t="s">
        <v>294</v>
      </c>
      <c r="AF9" s="411"/>
    </row>
    <row r="10" spans="1:32" ht="13.5">
      <c r="A10" s="407"/>
      <c r="B10" s="408"/>
      <c r="C10" s="409" t="s">
        <v>12</v>
      </c>
      <c r="D10" s="410">
        <v>376</v>
      </c>
      <c r="E10" s="326">
        <v>1</v>
      </c>
      <c r="F10" s="327" t="s">
        <v>294</v>
      </c>
      <c r="G10" s="327" t="s">
        <v>294</v>
      </c>
      <c r="H10" s="327" t="s">
        <v>294</v>
      </c>
      <c r="I10" s="328" t="s">
        <v>294</v>
      </c>
      <c r="J10" s="326">
        <v>1</v>
      </c>
      <c r="K10" s="327" t="s">
        <v>294</v>
      </c>
      <c r="L10" s="327" t="s">
        <v>294</v>
      </c>
      <c r="M10" s="327" t="s">
        <v>294</v>
      </c>
      <c r="N10" s="327" t="s">
        <v>294</v>
      </c>
      <c r="O10" s="327" t="s">
        <v>294</v>
      </c>
      <c r="P10" s="327" t="s">
        <v>294</v>
      </c>
      <c r="Q10" s="327" t="s">
        <v>294</v>
      </c>
      <c r="R10" s="327" t="s">
        <v>294</v>
      </c>
      <c r="S10" s="327">
        <v>2</v>
      </c>
      <c r="T10" s="327">
        <v>4</v>
      </c>
      <c r="U10" s="327">
        <v>5</v>
      </c>
      <c r="V10" s="327">
        <v>11</v>
      </c>
      <c r="W10" s="327">
        <v>17</v>
      </c>
      <c r="X10" s="327">
        <v>31</v>
      </c>
      <c r="Y10" s="327">
        <v>64</v>
      </c>
      <c r="Z10" s="327">
        <v>83</v>
      </c>
      <c r="AA10" s="327">
        <v>78</v>
      </c>
      <c r="AB10" s="327">
        <v>52</v>
      </c>
      <c r="AC10" s="327">
        <v>22</v>
      </c>
      <c r="AD10" s="327">
        <v>6</v>
      </c>
      <c r="AE10" s="328" t="s">
        <v>294</v>
      </c>
      <c r="AF10" s="411"/>
    </row>
    <row r="11" spans="1:32" ht="13.5">
      <c r="A11" s="407"/>
      <c r="B11" s="408"/>
      <c r="C11" s="409"/>
      <c r="D11" s="410"/>
      <c r="E11" s="326"/>
      <c r="F11" s="327"/>
      <c r="G11" s="327"/>
      <c r="H11" s="327"/>
      <c r="I11" s="328"/>
      <c r="J11" s="326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  <c r="AF11" s="411"/>
    </row>
    <row r="12" spans="1:32" ht="13.5">
      <c r="A12" s="407" t="s">
        <v>308</v>
      </c>
      <c r="B12" s="408" t="s">
        <v>309</v>
      </c>
      <c r="C12" s="409" t="s">
        <v>10</v>
      </c>
      <c r="D12" s="410">
        <v>68</v>
      </c>
      <c r="E12" s="326" t="s">
        <v>294</v>
      </c>
      <c r="F12" s="327">
        <v>1</v>
      </c>
      <c r="G12" s="327" t="s">
        <v>294</v>
      </c>
      <c r="H12" s="327" t="s">
        <v>294</v>
      </c>
      <c r="I12" s="328" t="s">
        <v>294</v>
      </c>
      <c r="J12" s="326">
        <v>1</v>
      </c>
      <c r="K12" s="327" t="s">
        <v>294</v>
      </c>
      <c r="L12" s="327" t="s">
        <v>294</v>
      </c>
      <c r="M12" s="327" t="s">
        <v>294</v>
      </c>
      <c r="N12" s="327" t="s">
        <v>294</v>
      </c>
      <c r="O12" s="327" t="s">
        <v>294</v>
      </c>
      <c r="P12" s="327" t="s">
        <v>294</v>
      </c>
      <c r="Q12" s="327" t="s">
        <v>294</v>
      </c>
      <c r="R12" s="327" t="s">
        <v>294</v>
      </c>
      <c r="S12" s="327" t="s">
        <v>294</v>
      </c>
      <c r="T12" s="327">
        <v>1</v>
      </c>
      <c r="U12" s="327">
        <v>1</v>
      </c>
      <c r="V12" s="327">
        <v>1</v>
      </c>
      <c r="W12" s="327">
        <v>3</v>
      </c>
      <c r="X12" s="327">
        <v>4</v>
      </c>
      <c r="Y12" s="327">
        <v>11</v>
      </c>
      <c r="Z12" s="327">
        <v>16</v>
      </c>
      <c r="AA12" s="327">
        <v>15</v>
      </c>
      <c r="AB12" s="327">
        <v>9</v>
      </c>
      <c r="AC12" s="327">
        <v>6</v>
      </c>
      <c r="AD12" s="327" t="s">
        <v>294</v>
      </c>
      <c r="AE12" s="328" t="s">
        <v>294</v>
      </c>
      <c r="AF12" s="411" t="s">
        <v>308</v>
      </c>
    </row>
    <row r="13" spans="1:32" ht="13.5">
      <c r="A13" s="407"/>
      <c r="B13" s="408"/>
      <c r="C13" s="409" t="s">
        <v>11</v>
      </c>
      <c r="D13" s="410">
        <v>32</v>
      </c>
      <c r="E13" s="326" t="s">
        <v>294</v>
      </c>
      <c r="F13" s="327">
        <v>1</v>
      </c>
      <c r="G13" s="327" t="s">
        <v>294</v>
      </c>
      <c r="H13" s="327" t="s">
        <v>294</v>
      </c>
      <c r="I13" s="328" t="s">
        <v>294</v>
      </c>
      <c r="J13" s="326">
        <v>1</v>
      </c>
      <c r="K13" s="327" t="s">
        <v>294</v>
      </c>
      <c r="L13" s="327" t="s">
        <v>294</v>
      </c>
      <c r="M13" s="327" t="s">
        <v>294</v>
      </c>
      <c r="N13" s="327" t="s">
        <v>294</v>
      </c>
      <c r="O13" s="327" t="s">
        <v>294</v>
      </c>
      <c r="P13" s="327" t="s">
        <v>294</v>
      </c>
      <c r="Q13" s="327" t="s">
        <v>294</v>
      </c>
      <c r="R13" s="327" t="s">
        <v>294</v>
      </c>
      <c r="S13" s="327" t="s">
        <v>294</v>
      </c>
      <c r="T13" s="327">
        <v>1</v>
      </c>
      <c r="U13" s="327">
        <v>1</v>
      </c>
      <c r="V13" s="327">
        <v>1</v>
      </c>
      <c r="W13" s="482">
        <v>2</v>
      </c>
      <c r="X13" s="482">
        <v>3</v>
      </c>
      <c r="Y13" s="482">
        <v>6</v>
      </c>
      <c r="Z13" s="482">
        <v>7</v>
      </c>
      <c r="AA13" s="482">
        <v>5</v>
      </c>
      <c r="AB13" s="482">
        <v>4</v>
      </c>
      <c r="AC13" s="327">
        <v>1</v>
      </c>
      <c r="AD13" s="482" t="s">
        <v>294</v>
      </c>
      <c r="AE13" s="328" t="s">
        <v>294</v>
      </c>
      <c r="AF13" s="411"/>
    </row>
    <row r="14" spans="1:32" ht="13.5">
      <c r="A14" s="407"/>
      <c r="B14" s="408"/>
      <c r="C14" s="409" t="s">
        <v>12</v>
      </c>
      <c r="D14" s="410">
        <v>36</v>
      </c>
      <c r="E14" s="326" t="s">
        <v>294</v>
      </c>
      <c r="F14" s="327" t="s">
        <v>294</v>
      </c>
      <c r="G14" s="327" t="s">
        <v>294</v>
      </c>
      <c r="H14" s="327" t="s">
        <v>294</v>
      </c>
      <c r="I14" s="328" t="s">
        <v>294</v>
      </c>
      <c r="J14" s="326" t="s">
        <v>294</v>
      </c>
      <c r="K14" s="327" t="s">
        <v>294</v>
      </c>
      <c r="L14" s="327" t="s">
        <v>294</v>
      </c>
      <c r="M14" s="327" t="s">
        <v>294</v>
      </c>
      <c r="N14" s="327" t="s">
        <v>294</v>
      </c>
      <c r="O14" s="327" t="s">
        <v>294</v>
      </c>
      <c r="P14" s="327" t="s">
        <v>294</v>
      </c>
      <c r="Q14" s="327" t="s">
        <v>294</v>
      </c>
      <c r="R14" s="327" t="s">
        <v>294</v>
      </c>
      <c r="S14" s="327" t="s">
        <v>294</v>
      </c>
      <c r="T14" s="327" t="s">
        <v>294</v>
      </c>
      <c r="U14" s="327" t="s">
        <v>294</v>
      </c>
      <c r="V14" s="327" t="s">
        <v>294</v>
      </c>
      <c r="W14" s="327">
        <v>1</v>
      </c>
      <c r="X14" s="482">
        <v>1</v>
      </c>
      <c r="Y14" s="482">
        <v>5</v>
      </c>
      <c r="Z14" s="482">
        <v>9</v>
      </c>
      <c r="AA14" s="482">
        <v>10</v>
      </c>
      <c r="AB14" s="482">
        <v>5</v>
      </c>
      <c r="AC14" s="327">
        <v>5</v>
      </c>
      <c r="AD14" s="482" t="s">
        <v>294</v>
      </c>
      <c r="AE14" s="328" t="s">
        <v>294</v>
      </c>
      <c r="AF14" s="411"/>
    </row>
    <row r="15" spans="1:32" ht="13.5">
      <c r="A15" s="407"/>
      <c r="B15" s="408"/>
      <c r="C15" s="409"/>
      <c r="D15" s="410"/>
      <c r="E15" s="326"/>
      <c r="F15" s="327"/>
      <c r="G15" s="327"/>
      <c r="H15" s="327"/>
      <c r="I15" s="328"/>
      <c r="J15" s="326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8"/>
      <c r="AF15" s="411"/>
    </row>
    <row r="16" spans="1:32" ht="13.5">
      <c r="A16" s="407" t="s">
        <v>310</v>
      </c>
      <c r="B16" s="408" t="s">
        <v>311</v>
      </c>
      <c r="C16" s="409" t="s">
        <v>10</v>
      </c>
      <c r="D16" s="410">
        <v>64</v>
      </c>
      <c r="E16" s="326" t="s">
        <v>294</v>
      </c>
      <c r="F16" s="327" t="s">
        <v>294</v>
      </c>
      <c r="G16" s="327" t="s">
        <v>294</v>
      </c>
      <c r="H16" s="327" t="s">
        <v>294</v>
      </c>
      <c r="I16" s="328" t="s">
        <v>294</v>
      </c>
      <c r="J16" s="326" t="s">
        <v>294</v>
      </c>
      <c r="K16" s="327" t="s">
        <v>294</v>
      </c>
      <c r="L16" s="327" t="s">
        <v>294</v>
      </c>
      <c r="M16" s="327" t="s">
        <v>294</v>
      </c>
      <c r="N16" s="327" t="s">
        <v>294</v>
      </c>
      <c r="O16" s="327">
        <v>1</v>
      </c>
      <c r="P16" s="327" t="s">
        <v>294</v>
      </c>
      <c r="Q16" s="327" t="s">
        <v>294</v>
      </c>
      <c r="R16" s="327" t="s">
        <v>294</v>
      </c>
      <c r="S16" s="327" t="s">
        <v>294</v>
      </c>
      <c r="T16" s="327" t="s">
        <v>294</v>
      </c>
      <c r="U16" s="327" t="s">
        <v>294</v>
      </c>
      <c r="V16" s="327">
        <v>1</v>
      </c>
      <c r="W16" s="327">
        <v>1</v>
      </c>
      <c r="X16" s="327">
        <v>3</v>
      </c>
      <c r="Y16" s="327">
        <v>9</v>
      </c>
      <c r="Z16" s="327">
        <v>15</v>
      </c>
      <c r="AA16" s="327">
        <v>22</v>
      </c>
      <c r="AB16" s="327">
        <v>7</v>
      </c>
      <c r="AC16" s="327">
        <v>5</v>
      </c>
      <c r="AD16" s="327" t="s">
        <v>294</v>
      </c>
      <c r="AE16" s="328" t="s">
        <v>294</v>
      </c>
      <c r="AF16" s="411" t="s">
        <v>310</v>
      </c>
    </row>
    <row r="17" spans="1:32" ht="13.5">
      <c r="A17" s="407"/>
      <c r="B17" s="408"/>
      <c r="C17" s="409" t="s">
        <v>11</v>
      </c>
      <c r="D17" s="410">
        <v>40</v>
      </c>
      <c r="E17" s="326" t="s">
        <v>294</v>
      </c>
      <c r="F17" s="327" t="s">
        <v>294</v>
      </c>
      <c r="G17" s="327" t="s">
        <v>294</v>
      </c>
      <c r="H17" s="327" t="s">
        <v>294</v>
      </c>
      <c r="I17" s="328" t="s">
        <v>294</v>
      </c>
      <c r="J17" s="326" t="s">
        <v>294</v>
      </c>
      <c r="K17" s="327" t="s">
        <v>294</v>
      </c>
      <c r="L17" s="327" t="s">
        <v>294</v>
      </c>
      <c r="M17" s="327" t="s">
        <v>294</v>
      </c>
      <c r="N17" s="327" t="s">
        <v>294</v>
      </c>
      <c r="O17" s="327">
        <v>1</v>
      </c>
      <c r="P17" s="327" t="s">
        <v>294</v>
      </c>
      <c r="Q17" s="327" t="s">
        <v>294</v>
      </c>
      <c r="R17" s="327" t="s">
        <v>294</v>
      </c>
      <c r="S17" s="327" t="s">
        <v>294</v>
      </c>
      <c r="T17" s="327" t="s">
        <v>294</v>
      </c>
      <c r="U17" s="327" t="s">
        <v>294</v>
      </c>
      <c r="V17" s="327">
        <v>1</v>
      </c>
      <c r="W17" s="327">
        <v>1</v>
      </c>
      <c r="X17" s="327">
        <v>1</v>
      </c>
      <c r="Y17" s="327">
        <v>5</v>
      </c>
      <c r="Z17" s="327">
        <v>9</v>
      </c>
      <c r="AA17" s="327">
        <v>17</v>
      </c>
      <c r="AB17" s="327">
        <v>3</v>
      </c>
      <c r="AC17" s="327">
        <v>2</v>
      </c>
      <c r="AD17" s="327" t="s">
        <v>294</v>
      </c>
      <c r="AE17" s="328" t="s">
        <v>294</v>
      </c>
      <c r="AF17" s="411"/>
    </row>
    <row r="18" spans="1:32" ht="13.5">
      <c r="A18" s="407"/>
      <c r="B18" s="408"/>
      <c r="C18" s="409" t="s">
        <v>12</v>
      </c>
      <c r="D18" s="410">
        <v>24</v>
      </c>
      <c r="E18" s="326" t="s">
        <v>294</v>
      </c>
      <c r="F18" s="327" t="s">
        <v>294</v>
      </c>
      <c r="G18" s="327" t="s">
        <v>294</v>
      </c>
      <c r="H18" s="327" t="s">
        <v>294</v>
      </c>
      <c r="I18" s="328" t="s">
        <v>294</v>
      </c>
      <c r="J18" s="326" t="s">
        <v>294</v>
      </c>
      <c r="K18" s="327" t="s">
        <v>294</v>
      </c>
      <c r="L18" s="327" t="s">
        <v>294</v>
      </c>
      <c r="M18" s="327" t="s">
        <v>294</v>
      </c>
      <c r="N18" s="327" t="s">
        <v>294</v>
      </c>
      <c r="O18" s="327" t="s">
        <v>294</v>
      </c>
      <c r="P18" s="327" t="s">
        <v>294</v>
      </c>
      <c r="Q18" s="327" t="s">
        <v>294</v>
      </c>
      <c r="R18" s="327" t="s">
        <v>294</v>
      </c>
      <c r="S18" s="327" t="s">
        <v>294</v>
      </c>
      <c r="T18" s="327" t="s">
        <v>294</v>
      </c>
      <c r="U18" s="327" t="s">
        <v>294</v>
      </c>
      <c r="V18" s="327" t="s">
        <v>294</v>
      </c>
      <c r="W18" s="327" t="s">
        <v>294</v>
      </c>
      <c r="X18" s="327">
        <v>2</v>
      </c>
      <c r="Y18" s="327">
        <v>4</v>
      </c>
      <c r="Z18" s="327">
        <v>6</v>
      </c>
      <c r="AA18" s="327">
        <v>5</v>
      </c>
      <c r="AB18" s="327">
        <v>4</v>
      </c>
      <c r="AC18" s="327">
        <v>3</v>
      </c>
      <c r="AD18" s="327" t="s">
        <v>294</v>
      </c>
      <c r="AE18" s="328" t="s">
        <v>294</v>
      </c>
      <c r="AF18" s="411"/>
    </row>
    <row r="19" spans="1:32" ht="13.5">
      <c r="A19" s="407"/>
      <c r="B19" s="408"/>
      <c r="C19" s="409"/>
      <c r="D19" s="410"/>
      <c r="E19" s="326"/>
      <c r="F19" s="327"/>
      <c r="G19" s="327"/>
      <c r="H19" s="327"/>
      <c r="I19" s="328"/>
      <c r="J19" s="326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8"/>
      <c r="AF19" s="411"/>
    </row>
    <row r="20" spans="1:32" ht="13.5">
      <c r="A20" s="407" t="s">
        <v>312</v>
      </c>
      <c r="B20" s="408" t="s">
        <v>313</v>
      </c>
      <c r="C20" s="409" t="s">
        <v>10</v>
      </c>
      <c r="D20" s="410">
        <v>56</v>
      </c>
      <c r="E20" s="326" t="s">
        <v>294</v>
      </c>
      <c r="F20" s="327" t="s">
        <v>294</v>
      </c>
      <c r="G20" s="327" t="s">
        <v>294</v>
      </c>
      <c r="H20" s="327" t="s">
        <v>294</v>
      </c>
      <c r="I20" s="328" t="s">
        <v>294</v>
      </c>
      <c r="J20" s="326" t="s">
        <v>294</v>
      </c>
      <c r="K20" s="327" t="s">
        <v>294</v>
      </c>
      <c r="L20" s="327" t="s">
        <v>294</v>
      </c>
      <c r="M20" s="327" t="s">
        <v>294</v>
      </c>
      <c r="N20" s="327" t="s">
        <v>294</v>
      </c>
      <c r="O20" s="327">
        <v>1</v>
      </c>
      <c r="P20" s="327" t="s">
        <v>294</v>
      </c>
      <c r="Q20" s="327" t="s">
        <v>294</v>
      </c>
      <c r="R20" s="327" t="s">
        <v>294</v>
      </c>
      <c r="S20" s="327" t="s">
        <v>294</v>
      </c>
      <c r="T20" s="327" t="s">
        <v>294</v>
      </c>
      <c r="U20" s="327" t="s">
        <v>294</v>
      </c>
      <c r="V20" s="327">
        <v>1</v>
      </c>
      <c r="W20" s="327" t="s">
        <v>294</v>
      </c>
      <c r="X20" s="327">
        <v>2</v>
      </c>
      <c r="Y20" s="327">
        <v>7</v>
      </c>
      <c r="Z20" s="327">
        <v>12</v>
      </c>
      <c r="AA20" s="327">
        <v>21</v>
      </c>
      <c r="AB20" s="327">
        <v>7</v>
      </c>
      <c r="AC20" s="327">
        <v>5</v>
      </c>
      <c r="AD20" s="327" t="s">
        <v>294</v>
      </c>
      <c r="AE20" s="328" t="s">
        <v>294</v>
      </c>
      <c r="AF20" s="411" t="s">
        <v>312</v>
      </c>
    </row>
    <row r="21" spans="1:32" ht="13.5">
      <c r="A21" s="407"/>
      <c r="B21" s="408"/>
      <c r="C21" s="409" t="s">
        <v>11</v>
      </c>
      <c r="D21" s="410">
        <v>36</v>
      </c>
      <c r="E21" s="326" t="s">
        <v>294</v>
      </c>
      <c r="F21" s="327" t="s">
        <v>294</v>
      </c>
      <c r="G21" s="327" t="s">
        <v>294</v>
      </c>
      <c r="H21" s="327" t="s">
        <v>294</v>
      </c>
      <c r="I21" s="328" t="s">
        <v>294</v>
      </c>
      <c r="J21" s="326" t="s">
        <v>294</v>
      </c>
      <c r="K21" s="327" t="s">
        <v>294</v>
      </c>
      <c r="L21" s="327" t="s">
        <v>294</v>
      </c>
      <c r="M21" s="327" t="s">
        <v>294</v>
      </c>
      <c r="N21" s="327" t="s">
        <v>294</v>
      </c>
      <c r="O21" s="327">
        <v>1</v>
      </c>
      <c r="P21" s="327" t="s">
        <v>294</v>
      </c>
      <c r="Q21" s="327" t="s">
        <v>294</v>
      </c>
      <c r="R21" s="327" t="s">
        <v>294</v>
      </c>
      <c r="S21" s="327" t="s">
        <v>294</v>
      </c>
      <c r="T21" s="327" t="s">
        <v>294</v>
      </c>
      <c r="U21" s="327" t="s">
        <v>294</v>
      </c>
      <c r="V21" s="327">
        <v>1</v>
      </c>
      <c r="W21" s="327" t="s">
        <v>294</v>
      </c>
      <c r="X21" s="327">
        <v>1</v>
      </c>
      <c r="Y21" s="327">
        <v>5</v>
      </c>
      <c r="Z21" s="327">
        <v>7</v>
      </c>
      <c r="AA21" s="327">
        <v>16</v>
      </c>
      <c r="AB21" s="327">
        <v>3</v>
      </c>
      <c r="AC21" s="327">
        <v>2</v>
      </c>
      <c r="AD21" s="327" t="s">
        <v>294</v>
      </c>
      <c r="AE21" s="328" t="s">
        <v>294</v>
      </c>
      <c r="AF21" s="411"/>
    </row>
    <row r="22" spans="1:32" ht="13.5">
      <c r="A22" s="407"/>
      <c r="B22" s="408"/>
      <c r="C22" s="409" t="s">
        <v>12</v>
      </c>
      <c r="D22" s="410">
        <v>20</v>
      </c>
      <c r="E22" s="326" t="s">
        <v>294</v>
      </c>
      <c r="F22" s="327" t="s">
        <v>294</v>
      </c>
      <c r="G22" s="327" t="s">
        <v>294</v>
      </c>
      <c r="H22" s="327" t="s">
        <v>294</v>
      </c>
      <c r="I22" s="328" t="s">
        <v>294</v>
      </c>
      <c r="J22" s="326" t="s">
        <v>294</v>
      </c>
      <c r="K22" s="327" t="s">
        <v>294</v>
      </c>
      <c r="L22" s="327" t="s">
        <v>294</v>
      </c>
      <c r="M22" s="327" t="s">
        <v>294</v>
      </c>
      <c r="N22" s="327" t="s">
        <v>294</v>
      </c>
      <c r="O22" s="327" t="s">
        <v>294</v>
      </c>
      <c r="P22" s="327" t="s">
        <v>294</v>
      </c>
      <c r="Q22" s="327" t="s">
        <v>294</v>
      </c>
      <c r="R22" s="327" t="s">
        <v>294</v>
      </c>
      <c r="S22" s="327" t="s">
        <v>294</v>
      </c>
      <c r="T22" s="327" t="s">
        <v>294</v>
      </c>
      <c r="U22" s="327" t="s">
        <v>294</v>
      </c>
      <c r="V22" s="327" t="s">
        <v>294</v>
      </c>
      <c r="W22" s="327" t="s">
        <v>294</v>
      </c>
      <c r="X22" s="327">
        <v>1</v>
      </c>
      <c r="Y22" s="327">
        <v>2</v>
      </c>
      <c r="Z22" s="327">
        <v>5</v>
      </c>
      <c r="AA22" s="327">
        <v>5</v>
      </c>
      <c r="AB22" s="327">
        <v>4</v>
      </c>
      <c r="AC22" s="327">
        <v>3</v>
      </c>
      <c r="AD22" s="327" t="s">
        <v>294</v>
      </c>
      <c r="AE22" s="328" t="s">
        <v>294</v>
      </c>
      <c r="AF22" s="411"/>
    </row>
    <row r="23" spans="1:32" ht="13.5">
      <c r="A23" s="407"/>
      <c r="B23" s="408"/>
      <c r="C23" s="409"/>
      <c r="D23" s="410"/>
      <c r="E23" s="326"/>
      <c r="F23" s="327"/>
      <c r="G23" s="327"/>
      <c r="H23" s="327"/>
      <c r="I23" s="328"/>
      <c r="J23" s="326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8"/>
      <c r="AF23" s="411"/>
    </row>
    <row r="24" spans="1:32" ht="13.5">
      <c r="A24" s="407" t="s">
        <v>314</v>
      </c>
      <c r="B24" s="408" t="s">
        <v>315</v>
      </c>
      <c r="C24" s="409" t="s">
        <v>10</v>
      </c>
      <c r="D24" s="410">
        <v>8</v>
      </c>
      <c r="E24" s="326" t="s">
        <v>294</v>
      </c>
      <c r="F24" s="327" t="s">
        <v>294</v>
      </c>
      <c r="G24" s="327" t="s">
        <v>294</v>
      </c>
      <c r="H24" s="327" t="s">
        <v>294</v>
      </c>
      <c r="I24" s="328" t="s">
        <v>294</v>
      </c>
      <c r="J24" s="326" t="s">
        <v>294</v>
      </c>
      <c r="K24" s="327" t="s">
        <v>294</v>
      </c>
      <c r="L24" s="327" t="s">
        <v>294</v>
      </c>
      <c r="M24" s="327" t="s">
        <v>294</v>
      </c>
      <c r="N24" s="327" t="s">
        <v>294</v>
      </c>
      <c r="O24" s="327" t="s">
        <v>294</v>
      </c>
      <c r="P24" s="327" t="s">
        <v>294</v>
      </c>
      <c r="Q24" s="327" t="s">
        <v>294</v>
      </c>
      <c r="R24" s="327" t="s">
        <v>294</v>
      </c>
      <c r="S24" s="327" t="s">
        <v>294</v>
      </c>
      <c r="T24" s="327" t="s">
        <v>294</v>
      </c>
      <c r="U24" s="327" t="s">
        <v>294</v>
      </c>
      <c r="V24" s="327" t="s">
        <v>294</v>
      </c>
      <c r="W24" s="327">
        <v>1</v>
      </c>
      <c r="X24" s="327">
        <v>1</v>
      </c>
      <c r="Y24" s="327">
        <v>2</v>
      </c>
      <c r="Z24" s="327">
        <v>3</v>
      </c>
      <c r="AA24" s="327">
        <v>1</v>
      </c>
      <c r="AB24" s="327" t="s">
        <v>294</v>
      </c>
      <c r="AC24" s="327" t="s">
        <v>294</v>
      </c>
      <c r="AD24" s="327" t="s">
        <v>294</v>
      </c>
      <c r="AE24" s="328" t="s">
        <v>294</v>
      </c>
      <c r="AF24" s="411" t="s">
        <v>314</v>
      </c>
    </row>
    <row r="25" spans="1:32" ht="13.5">
      <c r="A25" s="407"/>
      <c r="B25" s="408"/>
      <c r="C25" s="409" t="s">
        <v>11</v>
      </c>
      <c r="D25" s="410">
        <v>4</v>
      </c>
      <c r="E25" s="326" t="s">
        <v>294</v>
      </c>
      <c r="F25" s="327" t="s">
        <v>294</v>
      </c>
      <c r="G25" s="327" t="s">
        <v>294</v>
      </c>
      <c r="H25" s="327" t="s">
        <v>294</v>
      </c>
      <c r="I25" s="328" t="s">
        <v>294</v>
      </c>
      <c r="J25" s="326" t="s">
        <v>294</v>
      </c>
      <c r="K25" s="327" t="s">
        <v>294</v>
      </c>
      <c r="L25" s="327" t="s">
        <v>294</v>
      </c>
      <c r="M25" s="327" t="s">
        <v>294</v>
      </c>
      <c r="N25" s="327" t="s">
        <v>294</v>
      </c>
      <c r="O25" s="327" t="s">
        <v>294</v>
      </c>
      <c r="P25" s="327" t="s">
        <v>294</v>
      </c>
      <c r="Q25" s="327" t="s">
        <v>294</v>
      </c>
      <c r="R25" s="327" t="s">
        <v>294</v>
      </c>
      <c r="S25" s="327" t="s">
        <v>294</v>
      </c>
      <c r="T25" s="327" t="s">
        <v>294</v>
      </c>
      <c r="U25" s="327" t="s">
        <v>294</v>
      </c>
      <c r="V25" s="327" t="s">
        <v>294</v>
      </c>
      <c r="W25" s="327">
        <v>1</v>
      </c>
      <c r="X25" s="327" t="s">
        <v>294</v>
      </c>
      <c r="Y25" s="327" t="s">
        <v>294</v>
      </c>
      <c r="Z25" s="327">
        <v>2</v>
      </c>
      <c r="AA25" s="327">
        <v>1</v>
      </c>
      <c r="AB25" s="327" t="s">
        <v>294</v>
      </c>
      <c r="AC25" s="327" t="s">
        <v>294</v>
      </c>
      <c r="AD25" s="327" t="s">
        <v>294</v>
      </c>
      <c r="AE25" s="328" t="s">
        <v>294</v>
      </c>
      <c r="AF25" s="411"/>
    </row>
    <row r="26" spans="1:32" ht="13.5">
      <c r="A26" s="407"/>
      <c r="B26" s="408"/>
      <c r="C26" s="409" t="s">
        <v>12</v>
      </c>
      <c r="D26" s="410">
        <v>4</v>
      </c>
      <c r="E26" s="326" t="s">
        <v>294</v>
      </c>
      <c r="F26" s="327" t="s">
        <v>294</v>
      </c>
      <c r="G26" s="327" t="s">
        <v>294</v>
      </c>
      <c r="H26" s="327" t="s">
        <v>294</v>
      </c>
      <c r="I26" s="328" t="s">
        <v>294</v>
      </c>
      <c r="J26" s="326" t="s">
        <v>294</v>
      </c>
      <c r="K26" s="327" t="s">
        <v>294</v>
      </c>
      <c r="L26" s="327" t="s">
        <v>294</v>
      </c>
      <c r="M26" s="327" t="s">
        <v>294</v>
      </c>
      <c r="N26" s="327" t="s">
        <v>294</v>
      </c>
      <c r="O26" s="327" t="s">
        <v>294</v>
      </c>
      <c r="P26" s="327" t="s">
        <v>294</v>
      </c>
      <c r="Q26" s="327" t="s">
        <v>294</v>
      </c>
      <c r="R26" s="327" t="s">
        <v>294</v>
      </c>
      <c r="S26" s="327" t="s">
        <v>294</v>
      </c>
      <c r="T26" s="327" t="s">
        <v>294</v>
      </c>
      <c r="U26" s="327" t="s">
        <v>294</v>
      </c>
      <c r="V26" s="327" t="s">
        <v>294</v>
      </c>
      <c r="W26" s="327" t="s">
        <v>294</v>
      </c>
      <c r="X26" s="327">
        <v>1</v>
      </c>
      <c r="Y26" s="327">
        <v>2</v>
      </c>
      <c r="Z26" s="327">
        <v>1</v>
      </c>
      <c r="AA26" s="327" t="s">
        <v>294</v>
      </c>
      <c r="AB26" s="327" t="s">
        <v>294</v>
      </c>
      <c r="AC26" s="327" t="s">
        <v>294</v>
      </c>
      <c r="AD26" s="327" t="s">
        <v>294</v>
      </c>
      <c r="AE26" s="328" t="s">
        <v>294</v>
      </c>
      <c r="AF26" s="411"/>
    </row>
    <row r="27" spans="1:32" ht="13.5">
      <c r="A27" s="407"/>
      <c r="B27" s="408"/>
      <c r="C27" s="409"/>
      <c r="D27" s="410"/>
      <c r="E27" s="326"/>
      <c r="F27" s="327"/>
      <c r="G27" s="327"/>
      <c r="H27" s="327"/>
      <c r="I27" s="328"/>
      <c r="J27" s="326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8"/>
      <c r="AF27" s="411"/>
    </row>
    <row r="28" spans="1:32" ht="13.5">
      <c r="A28" s="407" t="s">
        <v>316</v>
      </c>
      <c r="B28" s="408" t="s">
        <v>317</v>
      </c>
      <c r="C28" s="409" t="s">
        <v>10</v>
      </c>
      <c r="D28" s="410">
        <v>284</v>
      </c>
      <c r="E28" s="326">
        <v>3</v>
      </c>
      <c r="F28" s="327" t="s">
        <v>294</v>
      </c>
      <c r="G28" s="327" t="s">
        <v>294</v>
      </c>
      <c r="H28" s="327" t="s">
        <v>294</v>
      </c>
      <c r="I28" s="328" t="s">
        <v>294</v>
      </c>
      <c r="J28" s="326">
        <v>3</v>
      </c>
      <c r="K28" s="327" t="s">
        <v>294</v>
      </c>
      <c r="L28" s="327" t="s">
        <v>294</v>
      </c>
      <c r="M28" s="327" t="s">
        <v>294</v>
      </c>
      <c r="N28" s="327" t="s">
        <v>294</v>
      </c>
      <c r="O28" s="327" t="s">
        <v>294</v>
      </c>
      <c r="P28" s="327" t="s">
        <v>294</v>
      </c>
      <c r="Q28" s="327">
        <v>1</v>
      </c>
      <c r="R28" s="327" t="s">
        <v>294</v>
      </c>
      <c r="S28" s="327">
        <v>3</v>
      </c>
      <c r="T28" s="327">
        <v>4</v>
      </c>
      <c r="U28" s="327">
        <v>5</v>
      </c>
      <c r="V28" s="327">
        <v>9</v>
      </c>
      <c r="W28" s="327">
        <v>16</v>
      </c>
      <c r="X28" s="327">
        <v>19</v>
      </c>
      <c r="Y28" s="327">
        <v>50</v>
      </c>
      <c r="Z28" s="327">
        <v>57</v>
      </c>
      <c r="AA28" s="327">
        <v>60</v>
      </c>
      <c r="AB28" s="327">
        <v>38</v>
      </c>
      <c r="AC28" s="327">
        <v>14</v>
      </c>
      <c r="AD28" s="327">
        <v>5</v>
      </c>
      <c r="AE28" s="328" t="s">
        <v>294</v>
      </c>
      <c r="AF28" s="411" t="s">
        <v>316</v>
      </c>
    </row>
    <row r="29" spans="1:32" ht="13.5">
      <c r="A29" s="407"/>
      <c r="B29" s="408"/>
      <c r="C29" s="409" t="s">
        <v>11</v>
      </c>
      <c r="D29" s="410">
        <v>149</v>
      </c>
      <c r="E29" s="326">
        <v>2</v>
      </c>
      <c r="F29" s="327" t="s">
        <v>294</v>
      </c>
      <c r="G29" s="327" t="s">
        <v>294</v>
      </c>
      <c r="H29" s="327" t="s">
        <v>294</v>
      </c>
      <c r="I29" s="328" t="s">
        <v>294</v>
      </c>
      <c r="J29" s="326">
        <v>2</v>
      </c>
      <c r="K29" s="327" t="s">
        <v>294</v>
      </c>
      <c r="L29" s="327" t="s">
        <v>294</v>
      </c>
      <c r="M29" s="327" t="s">
        <v>294</v>
      </c>
      <c r="N29" s="327" t="s">
        <v>294</v>
      </c>
      <c r="O29" s="327" t="s">
        <v>294</v>
      </c>
      <c r="P29" s="327" t="s">
        <v>294</v>
      </c>
      <c r="Q29" s="327">
        <v>1</v>
      </c>
      <c r="R29" s="327" t="s">
        <v>294</v>
      </c>
      <c r="S29" s="327">
        <v>3</v>
      </c>
      <c r="T29" s="327">
        <v>3</v>
      </c>
      <c r="U29" s="327">
        <v>2</v>
      </c>
      <c r="V29" s="327">
        <v>8</v>
      </c>
      <c r="W29" s="327">
        <v>10</v>
      </c>
      <c r="X29" s="327">
        <v>12</v>
      </c>
      <c r="Y29" s="327">
        <v>29</v>
      </c>
      <c r="Z29" s="327">
        <v>36</v>
      </c>
      <c r="AA29" s="327">
        <v>31</v>
      </c>
      <c r="AB29" s="327">
        <v>10</v>
      </c>
      <c r="AC29" s="327">
        <v>2</v>
      </c>
      <c r="AD29" s="327" t="s">
        <v>294</v>
      </c>
      <c r="AE29" s="328" t="s">
        <v>294</v>
      </c>
      <c r="AF29" s="411"/>
    </row>
    <row r="30" spans="1:32" ht="13.5">
      <c r="A30" s="407"/>
      <c r="B30" s="408"/>
      <c r="C30" s="409" t="s">
        <v>12</v>
      </c>
      <c r="D30" s="410">
        <v>135</v>
      </c>
      <c r="E30" s="326">
        <v>1</v>
      </c>
      <c r="F30" s="327" t="s">
        <v>294</v>
      </c>
      <c r="G30" s="327" t="s">
        <v>294</v>
      </c>
      <c r="H30" s="327" t="s">
        <v>294</v>
      </c>
      <c r="I30" s="328" t="s">
        <v>294</v>
      </c>
      <c r="J30" s="326">
        <v>1</v>
      </c>
      <c r="K30" s="327" t="s">
        <v>294</v>
      </c>
      <c r="L30" s="327" t="s">
        <v>294</v>
      </c>
      <c r="M30" s="327" t="s">
        <v>294</v>
      </c>
      <c r="N30" s="327" t="s">
        <v>294</v>
      </c>
      <c r="O30" s="327" t="s">
        <v>294</v>
      </c>
      <c r="P30" s="327" t="s">
        <v>294</v>
      </c>
      <c r="Q30" s="327" t="s">
        <v>294</v>
      </c>
      <c r="R30" s="327" t="s">
        <v>294</v>
      </c>
      <c r="S30" s="327" t="s">
        <v>294</v>
      </c>
      <c r="T30" s="327">
        <v>1</v>
      </c>
      <c r="U30" s="327">
        <v>3</v>
      </c>
      <c r="V30" s="327">
        <v>1</v>
      </c>
      <c r="W30" s="327">
        <v>6</v>
      </c>
      <c r="X30" s="327">
        <v>7</v>
      </c>
      <c r="Y30" s="327">
        <v>21</v>
      </c>
      <c r="Z30" s="327">
        <v>21</v>
      </c>
      <c r="AA30" s="327">
        <v>29</v>
      </c>
      <c r="AB30" s="327">
        <v>28</v>
      </c>
      <c r="AC30" s="327">
        <v>12</v>
      </c>
      <c r="AD30" s="327">
        <v>5</v>
      </c>
      <c r="AE30" s="328" t="s">
        <v>294</v>
      </c>
      <c r="AF30" s="411"/>
    </row>
    <row r="31" spans="1:32" ht="13.5">
      <c r="A31" s="407"/>
      <c r="B31" s="408"/>
      <c r="C31" s="409"/>
      <c r="D31" s="410"/>
      <c r="E31" s="326"/>
      <c r="F31" s="327"/>
      <c r="G31" s="327"/>
      <c r="H31" s="327"/>
      <c r="I31" s="328"/>
      <c r="J31" s="326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8"/>
      <c r="AF31" s="411"/>
    </row>
    <row r="32" spans="1:32" ht="13.5">
      <c r="A32" s="407" t="s">
        <v>318</v>
      </c>
      <c r="B32" s="408" t="s">
        <v>319</v>
      </c>
      <c r="C32" s="409" t="s">
        <v>10</v>
      </c>
      <c r="D32" s="410">
        <v>180</v>
      </c>
      <c r="E32" s="326" t="s">
        <v>294</v>
      </c>
      <c r="F32" s="327" t="s">
        <v>294</v>
      </c>
      <c r="G32" s="327" t="s">
        <v>294</v>
      </c>
      <c r="H32" s="327" t="s">
        <v>294</v>
      </c>
      <c r="I32" s="328" t="s">
        <v>294</v>
      </c>
      <c r="J32" s="326" t="s">
        <v>294</v>
      </c>
      <c r="K32" s="327" t="s">
        <v>294</v>
      </c>
      <c r="L32" s="327" t="s">
        <v>294</v>
      </c>
      <c r="M32" s="327" t="s">
        <v>294</v>
      </c>
      <c r="N32" s="327" t="s">
        <v>294</v>
      </c>
      <c r="O32" s="327" t="s">
        <v>294</v>
      </c>
      <c r="P32" s="327" t="s">
        <v>294</v>
      </c>
      <c r="Q32" s="327" t="s">
        <v>294</v>
      </c>
      <c r="R32" s="327" t="s">
        <v>294</v>
      </c>
      <c r="S32" s="327">
        <v>3</v>
      </c>
      <c r="T32" s="327">
        <v>6</v>
      </c>
      <c r="U32" s="327">
        <v>8</v>
      </c>
      <c r="V32" s="327">
        <v>16</v>
      </c>
      <c r="W32" s="327">
        <v>12</v>
      </c>
      <c r="X32" s="327">
        <v>23</v>
      </c>
      <c r="Y32" s="327">
        <v>42</v>
      </c>
      <c r="Z32" s="327">
        <v>45</v>
      </c>
      <c r="AA32" s="327">
        <v>17</v>
      </c>
      <c r="AB32" s="327">
        <v>7</v>
      </c>
      <c r="AC32" s="327">
        <v>1</v>
      </c>
      <c r="AD32" s="327" t="s">
        <v>294</v>
      </c>
      <c r="AE32" s="328" t="s">
        <v>294</v>
      </c>
      <c r="AF32" s="411" t="s">
        <v>318</v>
      </c>
    </row>
    <row r="33" spans="1:32" ht="13.5">
      <c r="A33" s="407"/>
      <c r="B33" s="408"/>
      <c r="C33" s="409" t="s">
        <v>11</v>
      </c>
      <c r="D33" s="410">
        <v>85</v>
      </c>
      <c r="E33" s="326" t="s">
        <v>294</v>
      </c>
      <c r="F33" s="327" t="s">
        <v>294</v>
      </c>
      <c r="G33" s="327" t="s">
        <v>294</v>
      </c>
      <c r="H33" s="327" t="s">
        <v>294</v>
      </c>
      <c r="I33" s="328" t="s">
        <v>294</v>
      </c>
      <c r="J33" s="326" t="s">
        <v>294</v>
      </c>
      <c r="K33" s="327" t="s">
        <v>294</v>
      </c>
      <c r="L33" s="327" t="s">
        <v>294</v>
      </c>
      <c r="M33" s="327" t="s">
        <v>294</v>
      </c>
      <c r="N33" s="327" t="s">
        <v>294</v>
      </c>
      <c r="O33" s="327" t="s">
        <v>294</v>
      </c>
      <c r="P33" s="327" t="s">
        <v>294</v>
      </c>
      <c r="Q33" s="327" t="s">
        <v>294</v>
      </c>
      <c r="R33" s="327" t="s">
        <v>294</v>
      </c>
      <c r="S33" s="327">
        <v>2</v>
      </c>
      <c r="T33" s="327">
        <v>4</v>
      </c>
      <c r="U33" s="327">
        <v>7</v>
      </c>
      <c r="V33" s="327">
        <v>8</v>
      </c>
      <c r="W33" s="327">
        <v>6</v>
      </c>
      <c r="X33" s="327">
        <v>9</v>
      </c>
      <c r="Y33" s="327">
        <v>23</v>
      </c>
      <c r="Z33" s="327">
        <v>22</v>
      </c>
      <c r="AA33" s="327">
        <v>4</v>
      </c>
      <c r="AB33" s="327" t="s">
        <v>294</v>
      </c>
      <c r="AC33" s="327" t="s">
        <v>294</v>
      </c>
      <c r="AD33" s="327" t="s">
        <v>294</v>
      </c>
      <c r="AE33" s="328" t="s">
        <v>294</v>
      </c>
      <c r="AF33" s="411"/>
    </row>
    <row r="34" spans="1:32" ht="13.5">
      <c r="A34" s="407"/>
      <c r="B34" s="408"/>
      <c r="C34" s="409" t="s">
        <v>12</v>
      </c>
      <c r="D34" s="410">
        <v>95</v>
      </c>
      <c r="E34" s="326" t="s">
        <v>294</v>
      </c>
      <c r="F34" s="327" t="s">
        <v>294</v>
      </c>
      <c r="G34" s="327" t="s">
        <v>294</v>
      </c>
      <c r="H34" s="327" t="s">
        <v>294</v>
      </c>
      <c r="I34" s="328" t="s">
        <v>294</v>
      </c>
      <c r="J34" s="326" t="s">
        <v>294</v>
      </c>
      <c r="K34" s="327" t="s">
        <v>294</v>
      </c>
      <c r="L34" s="327" t="s">
        <v>294</v>
      </c>
      <c r="M34" s="327" t="s">
        <v>294</v>
      </c>
      <c r="N34" s="327" t="s">
        <v>294</v>
      </c>
      <c r="O34" s="327" t="s">
        <v>294</v>
      </c>
      <c r="P34" s="327" t="s">
        <v>294</v>
      </c>
      <c r="Q34" s="327" t="s">
        <v>294</v>
      </c>
      <c r="R34" s="327" t="s">
        <v>294</v>
      </c>
      <c r="S34" s="327">
        <v>1</v>
      </c>
      <c r="T34" s="327">
        <v>2</v>
      </c>
      <c r="U34" s="327">
        <v>1</v>
      </c>
      <c r="V34" s="327">
        <v>8</v>
      </c>
      <c r="W34" s="327">
        <v>6</v>
      </c>
      <c r="X34" s="327">
        <v>14</v>
      </c>
      <c r="Y34" s="327">
        <v>19</v>
      </c>
      <c r="Z34" s="327">
        <v>23</v>
      </c>
      <c r="AA34" s="327">
        <v>13</v>
      </c>
      <c r="AB34" s="327">
        <v>7</v>
      </c>
      <c r="AC34" s="327">
        <v>1</v>
      </c>
      <c r="AD34" s="327" t="s">
        <v>294</v>
      </c>
      <c r="AE34" s="328" t="s">
        <v>294</v>
      </c>
      <c r="AF34" s="411"/>
    </row>
    <row r="35" spans="1:32" ht="13.5">
      <c r="A35" s="407"/>
      <c r="B35" s="408"/>
      <c r="C35" s="409"/>
      <c r="D35" s="410"/>
      <c r="E35" s="326"/>
      <c r="F35" s="327"/>
      <c r="G35" s="327"/>
      <c r="H35" s="327"/>
      <c r="I35" s="328"/>
      <c r="J35" s="326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8"/>
      <c r="AF35" s="411"/>
    </row>
    <row r="36" spans="1:32" ht="13.5">
      <c r="A36" s="407" t="s">
        <v>320</v>
      </c>
      <c r="B36" s="408" t="s">
        <v>321</v>
      </c>
      <c r="C36" s="409" t="s">
        <v>10</v>
      </c>
      <c r="D36" s="410">
        <v>25</v>
      </c>
      <c r="E36" s="326" t="s">
        <v>294</v>
      </c>
      <c r="F36" s="327" t="s">
        <v>294</v>
      </c>
      <c r="G36" s="327" t="s">
        <v>294</v>
      </c>
      <c r="H36" s="327" t="s">
        <v>294</v>
      </c>
      <c r="I36" s="328" t="s">
        <v>294</v>
      </c>
      <c r="J36" s="326" t="s">
        <v>294</v>
      </c>
      <c r="K36" s="327" t="s">
        <v>294</v>
      </c>
      <c r="L36" s="327" t="s">
        <v>294</v>
      </c>
      <c r="M36" s="327" t="s">
        <v>294</v>
      </c>
      <c r="N36" s="327" t="s">
        <v>294</v>
      </c>
      <c r="O36" s="327" t="s">
        <v>294</v>
      </c>
      <c r="P36" s="327" t="s">
        <v>294</v>
      </c>
      <c r="Q36" s="327" t="s">
        <v>294</v>
      </c>
      <c r="R36" s="327" t="s">
        <v>294</v>
      </c>
      <c r="S36" s="327" t="s">
        <v>294</v>
      </c>
      <c r="T36" s="327">
        <v>1</v>
      </c>
      <c r="U36" s="327">
        <v>3</v>
      </c>
      <c r="V36" s="327">
        <v>2</v>
      </c>
      <c r="W36" s="327">
        <v>3</v>
      </c>
      <c r="X36" s="327">
        <v>3</v>
      </c>
      <c r="Y36" s="327">
        <v>5</v>
      </c>
      <c r="Z36" s="327">
        <v>6</v>
      </c>
      <c r="AA36" s="327" t="s">
        <v>294</v>
      </c>
      <c r="AB36" s="327">
        <v>2</v>
      </c>
      <c r="AC36" s="327" t="s">
        <v>294</v>
      </c>
      <c r="AD36" s="327" t="s">
        <v>294</v>
      </c>
      <c r="AE36" s="328" t="s">
        <v>294</v>
      </c>
      <c r="AF36" s="411" t="s">
        <v>320</v>
      </c>
    </row>
    <row r="37" spans="1:32" ht="13.5">
      <c r="A37" s="407"/>
      <c r="B37" s="408"/>
      <c r="C37" s="409" t="s">
        <v>11</v>
      </c>
      <c r="D37" s="410">
        <v>16</v>
      </c>
      <c r="E37" s="326" t="s">
        <v>294</v>
      </c>
      <c r="F37" s="327" t="s">
        <v>294</v>
      </c>
      <c r="G37" s="327" t="s">
        <v>294</v>
      </c>
      <c r="H37" s="327" t="s">
        <v>294</v>
      </c>
      <c r="I37" s="328" t="s">
        <v>294</v>
      </c>
      <c r="J37" s="326" t="s">
        <v>294</v>
      </c>
      <c r="K37" s="327" t="s">
        <v>294</v>
      </c>
      <c r="L37" s="327" t="s">
        <v>294</v>
      </c>
      <c r="M37" s="327" t="s">
        <v>294</v>
      </c>
      <c r="N37" s="327" t="s">
        <v>294</v>
      </c>
      <c r="O37" s="327" t="s">
        <v>294</v>
      </c>
      <c r="P37" s="327" t="s">
        <v>294</v>
      </c>
      <c r="Q37" s="327" t="s">
        <v>294</v>
      </c>
      <c r="R37" s="327" t="s">
        <v>294</v>
      </c>
      <c r="S37" s="327" t="s">
        <v>294</v>
      </c>
      <c r="T37" s="327" t="s">
        <v>294</v>
      </c>
      <c r="U37" s="327">
        <v>3</v>
      </c>
      <c r="V37" s="327">
        <v>2</v>
      </c>
      <c r="W37" s="327">
        <v>2</v>
      </c>
      <c r="X37" s="327">
        <v>3</v>
      </c>
      <c r="Y37" s="327">
        <v>3</v>
      </c>
      <c r="Z37" s="327">
        <v>3</v>
      </c>
      <c r="AA37" s="327" t="s">
        <v>294</v>
      </c>
      <c r="AB37" s="327" t="s">
        <v>294</v>
      </c>
      <c r="AC37" s="327" t="s">
        <v>294</v>
      </c>
      <c r="AD37" s="327" t="s">
        <v>294</v>
      </c>
      <c r="AE37" s="328" t="s">
        <v>294</v>
      </c>
      <c r="AF37" s="411"/>
    </row>
    <row r="38" spans="1:32" ht="13.5">
      <c r="A38" s="407"/>
      <c r="B38" s="408"/>
      <c r="C38" s="409" t="s">
        <v>12</v>
      </c>
      <c r="D38" s="410">
        <v>9</v>
      </c>
      <c r="E38" s="326" t="s">
        <v>294</v>
      </c>
      <c r="F38" s="327" t="s">
        <v>294</v>
      </c>
      <c r="G38" s="327" t="s">
        <v>294</v>
      </c>
      <c r="H38" s="327" t="s">
        <v>294</v>
      </c>
      <c r="I38" s="328" t="s">
        <v>294</v>
      </c>
      <c r="J38" s="326" t="s">
        <v>294</v>
      </c>
      <c r="K38" s="327" t="s">
        <v>294</v>
      </c>
      <c r="L38" s="327" t="s">
        <v>294</v>
      </c>
      <c r="M38" s="327" t="s">
        <v>294</v>
      </c>
      <c r="N38" s="327" t="s">
        <v>294</v>
      </c>
      <c r="O38" s="327" t="s">
        <v>294</v>
      </c>
      <c r="P38" s="327" t="s">
        <v>294</v>
      </c>
      <c r="Q38" s="327" t="s">
        <v>294</v>
      </c>
      <c r="R38" s="327" t="s">
        <v>294</v>
      </c>
      <c r="S38" s="327" t="s">
        <v>294</v>
      </c>
      <c r="T38" s="327">
        <v>1</v>
      </c>
      <c r="U38" s="327" t="s">
        <v>294</v>
      </c>
      <c r="V38" s="327" t="s">
        <v>294</v>
      </c>
      <c r="W38" s="327">
        <v>1</v>
      </c>
      <c r="X38" s="327" t="s">
        <v>294</v>
      </c>
      <c r="Y38" s="327">
        <v>2</v>
      </c>
      <c r="Z38" s="327">
        <v>3</v>
      </c>
      <c r="AA38" s="327" t="s">
        <v>294</v>
      </c>
      <c r="AB38" s="327">
        <v>2</v>
      </c>
      <c r="AC38" s="327" t="s">
        <v>294</v>
      </c>
      <c r="AD38" s="327" t="s">
        <v>294</v>
      </c>
      <c r="AE38" s="328" t="s">
        <v>294</v>
      </c>
      <c r="AF38" s="411"/>
    </row>
    <row r="39" spans="1:32" ht="13.5">
      <c r="A39" s="407"/>
      <c r="B39" s="408"/>
      <c r="C39" s="409"/>
      <c r="D39" s="410"/>
      <c r="E39" s="326"/>
      <c r="F39" s="327"/>
      <c r="G39" s="327"/>
      <c r="H39" s="327"/>
      <c r="I39" s="328"/>
      <c r="J39" s="326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8"/>
      <c r="AF39" s="411"/>
    </row>
    <row r="40" spans="1:32" ht="13.5">
      <c r="A40" s="407" t="s">
        <v>322</v>
      </c>
      <c r="B40" s="408" t="s">
        <v>323</v>
      </c>
      <c r="C40" s="409" t="s">
        <v>10</v>
      </c>
      <c r="D40" s="410">
        <v>152</v>
      </c>
      <c r="E40" s="326" t="s">
        <v>294</v>
      </c>
      <c r="F40" s="327" t="s">
        <v>294</v>
      </c>
      <c r="G40" s="327" t="s">
        <v>294</v>
      </c>
      <c r="H40" s="327" t="s">
        <v>294</v>
      </c>
      <c r="I40" s="328" t="s">
        <v>294</v>
      </c>
      <c r="J40" s="326" t="s">
        <v>294</v>
      </c>
      <c r="K40" s="327" t="s">
        <v>294</v>
      </c>
      <c r="L40" s="327" t="s">
        <v>294</v>
      </c>
      <c r="M40" s="327" t="s">
        <v>294</v>
      </c>
      <c r="N40" s="327" t="s">
        <v>294</v>
      </c>
      <c r="O40" s="327" t="s">
        <v>294</v>
      </c>
      <c r="P40" s="327" t="s">
        <v>294</v>
      </c>
      <c r="Q40" s="327" t="s">
        <v>294</v>
      </c>
      <c r="R40" s="327" t="s">
        <v>294</v>
      </c>
      <c r="S40" s="327">
        <v>3</v>
      </c>
      <c r="T40" s="327">
        <v>5</v>
      </c>
      <c r="U40" s="327">
        <v>5</v>
      </c>
      <c r="V40" s="327">
        <v>12</v>
      </c>
      <c r="W40" s="327">
        <v>8</v>
      </c>
      <c r="X40" s="327">
        <v>20</v>
      </c>
      <c r="Y40" s="327">
        <v>37</v>
      </c>
      <c r="Z40" s="327">
        <v>39</v>
      </c>
      <c r="AA40" s="327">
        <v>17</v>
      </c>
      <c r="AB40" s="327">
        <v>5</v>
      </c>
      <c r="AC40" s="327">
        <v>1</v>
      </c>
      <c r="AD40" s="327" t="s">
        <v>294</v>
      </c>
      <c r="AE40" s="328" t="s">
        <v>294</v>
      </c>
      <c r="AF40" s="411" t="s">
        <v>322</v>
      </c>
    </row>
    <row r="41" spans="1:32" ht="13.5">
      <c r="A41" s="407"/>
      <c r="B41" s="408"/>
      <c r="C41" s="409" t="s">
        <v>11</v>
      </c>
      <c r="D41" s="410">
        <v>69</v>
      </c>
      <c r="E41" s="326" t="s">
        <v>294</v>
      </c>
      <c r="F41" s="327" t="s">
        <v>294</v>
      </c>
      <c r="G41" s="327" t="s">
        <v>294</v>
      </c>
      <c r="H41" s="327" t="s">
        <v>294</v>
      </c>
      <c r="I41" s="328" t="s">
        <v>294</v>
      </c>
      <c r="J41" s="326" t="s">
        <v>294</v>
      </c>
      <c r="K41" s="327" t="s">
        <v>294</v>
      </c>
      <c r="L41" s="327" t="s">
        <v>294</v>
      </c>
      <c r="M41" s="327" t="s">
        <v>294</v>
      </c>
      <c r="N41" s="327" t="s">
        <v>294</v>
      </c>
      <c r="O41" s="327" t="s">
        <v>294</v>
      </c>
      <c r="P41" s="327" t="s">
        <v>294</v>
      </c>
      <c r="Q41" s="327" t="s">
        <v>294</v>
      </c>
      <c r="R41" s="327" t="s">
        <v>294</v>
      </c>
      <c r="S41" s="327">
        <v>2</v>
      </c>
      <c r="T41" s="327">
        <v>4</v>
      </c>
      <c r="U41" s="327">
        <v>4</v>
      </c>
      <c r="V41" s="327">
        <v>6</v>
      </c>
      <c r="W41" s="327">
        <v>4</v>
      </c>
      <c r="X41" s="327">
        <v>6</v>
      </c>
      <c r="Y41" s="327">
        <v>20</v>
      </c>
      <c r="Z41" s="327">
        <v>19</v>
      </c>
      <c r="AA41" s="327">
        <v>4</v>
      </c>
      <c r="AB41" s="327" t="s">
        <v>294</v>
      </c>
      <c r="AC41" s="327" t="s">
        <v>294</v>
      </c>
      <c r="AD41" s="327" t="s">
        <v>294</v>
      </c>
      <c r="AE41" s="328" t="s">
        <v>294</v>
      </c>
      <c r="AF41" s="411"/>
    </row>
    <row r="42" spans="1:32" ht="13.5">
      <c r="A42" s="407"/>
      <c r="B42" s="408"/>
      <c r="C42" s="409" t="s">
        <v>12</v>
      </c>
      <c r="D42" s="410">
        <v>83</v>
      </c>
      <c r="E42" s="326" t="s">
        <v>294</v>
      </c>
      <c r="F42" s="327" t="s">
        <v>294</v>
      </c>
      <c r="G42" s="327" t="s">
        <v>294</v>
      </c>
      <c r="H42" s="327" t="s">
        <v>294</v>
      </c>
      <c r="I42" s="328" t="s">
        <v>294</v>
      </c>
      <c r="J42" s="326" t="s">
        <v>294</v>
      </c>
      <c r="K42" s="327" t="s">
        <v>294</v>
      </c>
      <c r="L42" s="327" t="s">
        <v>294</v>
      </c>
      <c r="M42" s="327" t="s">
        <v>294</v>
      </c>
      <c r="N42" s="327" t="s">
        <v>294</v>
      </c>
      <c r="O42" s="327" t="s">
        <v>294</v>
      </c>
      <c r="P42" s="327" t="s">
        <v>294</v>
      </c>
      <c r="Q42" s="327" t="s">
        <v>294</v>
      </c>
      <c r="R42" s="327" t="s">
        <v>294</v>
      </c>
      <c r="S42" s="327">
        <v>1</v>
      </c>
      <c r="T42" s="327">
        <v>1</v>
      </c>
      <c r="U42" s="327">
        <v>1</v>
      </c>
      <c r="V42" s="327">
        <v>6</v>
      </c>
      <c r="W42" s="327">
        <v>4</v>
      </c>
      <c r="X42" s="327">
        <v>14</v>
      </c>
      <c r="Y42" s="327">
        <v>17</v>
      </c>
      <c r="Z42" s="327">
        <v>20</v>
      </c>
      <c r="AA42" s="327">
        <v>13</v>
      </c>
      <c r="AB42" s="327">
        <v>5</v>
      </c>
      <c r="AC42" s="327">
        <v>1</v>
      </c>
      <c r="AD42" s="327" t="s">
        <v>294</v>
      </c>
      <c r="AE42" s="328" t="s">
        <v>294</v>
      </c>
      <c r="AF42" s="411"/>
    </row>
    <row r="43" spans="1:32" ht="13.5">
      <c r="A43" s="407"/>
      <c r="B43" s="408"/>
      <c r="C43" s="409"/>
      <c r="D43" s="410"/>
      <c r="E43" s="326"/>
      <c r="F43" s="327"/>
      <c r="G43" s="327"/>
      <c r="H43" s="327"/>
      <c r="I43" s="328"/>
      <c r="J43" s="326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8"/>
      <c r="AF43" s="411"/>
    </row>
    <row r="44" spans="1:32" ht="13.5">
      <c r="A44" s="407" t="s">
        <v>324</v>
      </c>
      <c r="B44" s="412" t="s">
        <v>325</v>
      </c>
      <c r="C44" s="409" t="s">
        <v>10</v>
      </c>
      <c r="D44" s="410">
        <v>3</v>
      </c>
      <c r="E44" s="326" t="s">
        <v>294</v>
      </c>
      <c r="F44" s="327" t="s">
        <v>294</v>
      </c>
      <c r="G44" s="327" t="s">
        <v>294</v>
      </c>
      <c r="H44" s="327" t="s">
        <v>294</v>
      </c>
      <c r="I44" s="328" t="s">
        <v>294</v>
      </c>
      <c r="J44" s="326" t="s">
        <v>294</v>
      </c>
      <c r="K44" s="327" t="s">
        <v>294</v>
      </c>
      <c r="L44" s="327" t="s">
        <v>294</v>
      </c>
      <c r="M44" s="327" t="s">
        <v>294</v>
      </c>
      <c r="N44" s="327" t="s">
        <v>294</v>
      </c>
      <c r="O44" s="327" t="s">
        <v>294</v>
      </c>
      <c r="P44" s="327" t="s">
        <v>294</v>
      </c>
      <c r="Q44" s="327" t="s">
        <v>294</v>
      </c>
      <c r="R44" s="327" t="s">
        <v>294</v>
      </c>
      <c r="S44" s="327" t="s">
        <v>294</v>
      </c>
      <c r="T44" s="327" t="s">
        <v>294</v>
      </c>
      <c r="U44" s="327" t="s">
        <v>294</v>
      </c>
      <c r="V44" s="327">
        <v>2</v>
      </c>
      <c r="W44" s="327">
        <v>1</v>
      </c>
      <c r="X44" s="327" t="s">
        <v>294</v>
      </c>
      <c r="Y44" s="327" t="s">
        <v>294</v>
      </c>
      <c r="Z44" s="327" t="s">
        <v>294</v>
      </c>
      <c r="AA44" s="327" t="s">
        <v>294</v>
      </c>
      <c r="AB44" s="327" t="s">
        <v>294</v>
      </c>
      <c r="AC44" s="327" t="s">
        <v>294</v>
      </c>
      <c r="AD44" s="327" t="s">
        <v>294</v>
      </c>
      <c r="AE44" s="328" t="s">
        <v>294</v>
      </c>
      <c r="AF44" s="411" t="s">
        <v>324</v>
      </c>
    </row>
    <row r="45" spans="1:32" ht="13.5">
      <c r="A45" s="407"/>
      <c r="B45" s="408"/>
      <c r="C45" s="409" t="s">
        <v>11</v>
      </c>
      <c r="D45" s="410" t="s">
        <v>294</v>
      </c>
      <c r="E45" s="326" t="s">
        <v>294</v>
      </c>
      <c r="F45" s="327" t="s">
        <v>294</v>
      </c>
      <c r="G45" s="327" t="s">
        <v>294</v>
      </c>
      <c r="H45" s="327" t="s">
        <v>294</v>
      </c>
      <c r="I45" s="328" t="s">
        <v>294</v>
      </c>
      <c r="J45" s="326" t="s">
        <v>294</v>
      </c>
      <c r="K45" s="327" t="s">
        <v>294</v>
      </c>
      <c r="L45" s="327" t="s">
        <v>294</v>
      </c>
      <c r="M45" s="327" t="s">
        <v>294</v>
      </c>
      <c r="N45" s="327" t="s">
        <v>294</v>
      </c>
      <c r="O45" s="327" t="s">
        <v>294</v>
      </c>
      <c r="P45" s="327" t="s">
        <v>294</v>
      </c>
      <c r="Q45" s="327" t="s">
        <v>294</v>
      </c>
      <c r="R45" s="327" t="s">
        <v>294</v>
      </c>
      <c r="S45" s="327" t="s">
        <v>294</v>
      </c>
      <c r="T45" s="327" t="s">
        <v>294</v>
      </c>
      <c r="U45" s="327" t="s">
        <v>294</v>
      </c>
      <c r="V45" s="327" t="s">
        <v>294</v>
      </c>
      <c r="W45" s="327" t="s">
        <v>294</v>
      </c>
      <c r="X45" s="327" t="s">
        <v>294</v>
      </c>
      <c r="Y45" s="327" t="s">
        <v>294</v>
      </c>
      <c r="Z45" s="327" t="s">
        <v>294</v>
      </c>
      <c r="AA45" s="327" t="s">
        <v>294</v>
      </c>
      <c r="AB45" s="327" t="s">
        <v>294</v>
      </c>
      <c r="AC45" s="327" t="s">
        <v>294</v>
      </c>
      <c r="AD45" s="327" t="s">
        <v>294</v>
      </c>
      <c r="AE45" s="328" t="s">
        <v>294</v>
      </c>
      <c r="AF45" s="411"/>
    </row>
    <row r="46" spans="1:32" ht="13.5">
      <c r="A46" s="407"/>
      <c r="B46" s="408"/>
      <c r="C46" s="409" t="s">
        <v>12</v>
      </c>
      <c r="D46" s="410">
        <v>3</v>
      </c>
      <c r="E46" s="326" t="s">
        <v>294</v>
      </c>
      <c r="F46" s="327" t="s">
        <v>294</v>
      </c>
      <c r="G46" s="327" t="s">
        <v>294</v>
      </c>
      <c r="H46" s="327" t="s">
        <v>294</v>
      </c>
      <c r="I46" s="328" t="s">
        <v>294</v>
      </c>
      <c r="J46" s="326" t="s">
        <v>294</v>
      </c>
      <c r="K46" s="327" t="s">
        <v>294</v>
      </c>
      <c r="L46" s="327" t="s">
        <v>294</v>
      </c>
      <c r="M46" s="327" t="s">
        <v>294</v>
      </c>
      <c r="N46" s="327" t="s">
        <v>294</v>
      </c>
      <c r="O46" s="327" t="s">
        <v>294</v>
      </c>
      <c r="P46" s="327" t="s">
        <v>294</v>
      </c>
      <c r="Q46" s="327" t="s">
        <v>294</v>
      </c>
      <c r="R46" s="327" t="s">
        <v>294</v>
      </c>
      <c r="S46" s="327" t="s">
        <v>294</v>
      </c>
      <c r="T46" s="327" t="s">
        <v>294</v>
      </c>
      <c r="U46" s="327" t="s">
        <v>294</v>
      </c>
      <c r="V46" s="327">
        <v>2</v>
      </c>
      <c r="W46" s="327">
        <v>1</v>
      </c>
      <c r="X46" s="327" t="s">
        <v>294</v>
      </c>
      <c r="Y46" s="327" t="s">
        <v>294</v>
      </c>
      <c r="Z46" s="327" t="s">
        <v>294</v>
      </c>
      <c r="AA46" s="327" t="s">
        <v>294</v>
      </c>
      <c r="AB46" s="327" t="s">
        <v>294</v>
      </c>
      <c r="AC46" s="327" t="s">
        <v>294</v>
      </c>
      <c r="AD46" s="327" t="s">
        <v>294</v>
      </c>
      <c r="AE46" s="328" t="s">
        <v>294</v>
      </c>
      <c r="AF46" s="411"/>
    </row>
    <row r="47" spans="1:32" ht="13.5">
      <c r="A47" s="407"/>
      <c r="B47" s="408"/>
      <c r="C47" s="409"/>
      <c r="D47" s="410"/>
      <c r="E47" s="326"/>
      <c r="F47" s="327"/>
      <c r="G47" s="327"/>
      <c r="H47" s="327"/>
      <c r="I47" s="328"/>
      <c r="J47" s="326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8"/>
      <c r="AF47" s="411"/>
    </row>
    <row r="48" spans="1:32" ht="13.5">
      <c r="A48" s="407" t="s">
        <v>326</v>
      </c>
      <c r="B48" s="408" t="s">
        <v>327</v>
      </c>
      <c r="C48" s="409" t="s">
        <v>10</v>
      </c>
      <c r="D48" s="410">
        <v>2</v>
      </c>
      <c r="E48" s="326" t="s">
        <v>294</v>
      </c>
      <c r="F48" s="327" t="s">
        <v>294</v>
      </c>
      <c r="G48" s="327" t="s">
        <v>294</v>
      </c>
      <c r="H48" s="327" t="s">
        <v>294</v>
      </c>
      <c r="I48" s="328" t="s">
        <v>294</v>
      </c>
      <c r="J48" s="326" t="s">
        <v>294</v>
      </c>
      <c r="K48" s="327" t="s">
        <v>294</v>
      </c>
      <c r="L48" s="327" t="s">
        <v>294</v>
      </c>
      <c r="M48" s="327" t="s">
        <v>294</v>
      </c>
      <c r="N48" s="327" t="s">
        <v>294</v>
      </c>
      <c r="O48" s="327" t="s">
        <v>294</v>
      </c>
      <c r="P48" s="327" t="s">
        <v>294</v>
      </c>
      <c r="Q48" s="327">
        <v>1</v>
      </c>
      <c r="R48" s="327" t="s">
        <v>294</v>
      </c>
      <c r="S48" s="327">
        <v>1</v>
      </c>
      <c r="T48" s="327" t="s">
        <v>294</v>
      </c>
      <c r="U48" s="327" t="s">
        <v>294</v>
      </c>
      <c r="V48" s="327" t="s">
        <v>294</v>
      </c>
      <c r="W48" s="327" t="s">
        <v>294</v>
      </c>
      <c r="X48" s="327" t="s">
        <v>294</v>
      </c>
      <c r="Y48" s="327" t="s">
        <v>294</v>
      </c>
      <c r="Z48" s="327" t="s">
        <v>294</v>
      </c>
      <c r="AA48" s="327" t="s">
        <v>294</v>
      </c>
      <c r="AB48" s="327" t="s">
        <v>294</v>
      </c>
      <c r="AC48" s="327" t="s">
        <v>294</v>
      </c>
      <c r="AD48" s="327" t="s">
        <v>294</v>
      </c>
      <c r="AE48" s="328" t="s">
        <v>294</v>
      </c>
      <c r="AF48" s="411" t="s">
        <v>326</v>
      </c>
    </row>
    <row r="49" spans="1:32" ht="13.5">
      <c r="A49" s="407"/>
      <c r="B49" s="408"/>
      <c r="C49" s="409" t="s">
        <v>11</v>
      </c>
      <c r="D49" s="410">
        <v>2</v>
      </c>
      <c r="E49" s="326" t="s">
        <v>294</v>
      </c>
      <c r="F49" s="327" t="s">
        <v>294</v>
      </c>
      <c r="G49" s="327" t="s">
        <v>294</v>
      </c>
      <c r="H49" s="327" t="s">
        <v>294</v>
      </c>
      <c r="I49" s="328" t="s">
        <v>294</v>
      </c>
      <c r="J49" s="326" t="s">
        <v>294</v>
      </c>
      <c r="K49" s="327" t="s">
        <v>294</v>
      </c>
      <c r="L49" s="327" t="s">
        <v>294</v>
      </c>
      <c r="M49" s="327" t="s">
        <v>294</v>
      </c>
      <c r="N49" s="327" t="s">
        <v>294</v>
      </c>
      <c r="O49" s="327" t="s">
        <v>294</v>
      </c>
      <c r="P49" s="327" t="s">
        <v>294</v>
      </c>
      <c r="Q49" s="327">
        <v>1</v>
      </c>
      <c r="R49" s="327" t="s">
        <v>294</v>
      </c>
      <c r="S49" s="327">
        <v>1</v>
      </c>
      <c r="T49" s="327" t="s">
        <v>294</v>
      </c>
      <c r="U49" s="327" t="s">
        <v>294</v>
      </c>
      <c r="V49" s="327" t="s">
        <v>294</v>
      </c>
      <c r="W49" s="327" t="s">
        <v>294</v>
      </c>
      <c r="X49" s="327" t="s">
        <v>294</v>
      </c>
      <c r="Y49" s="327" t="s">
        <v>294</v>
      </c>
      <c r="Z49" s="327" t="s">
        <v>294</v>
      </c>
      <c r="AA49" s="327" t="s">
        <v>294</v>
      </c>
      <c r="AB49" s="327" t="s">
        <v>294</v>
      </c>
      <c r="AC49" s="327" t="s">
        <v>294</v>
      </c>
      <c r="AD49" s="327" t="s">
        <v>294</v>
      </c>
      <c r="AE49" s="328" t="s">
        <v>294</v>
      </c>
      <c r="AF49" s="411"/>
    </row>
    <row r="50" spans="1:32" ht="13.5">
      <c r="A50" s="407"/>
      <c r="B50" s="408"/>
      <c r="C50" s="409" t="s">
        <v>12</v>
      </c>
      <c r="D50" s="410" t="s">
        <v>294</v>
      </c>
      <c r="E50" s="326" t="s">
        <v>294</v>
      </c>
      <c r="F50" s="327" t="s">
        <v>294</v>
      </c>
      <c r="G50" s="327" t="s">
        <v>294</v>
      </c>
      <c r="H50" s="327" t="s">
        <v>294</v>
      </c>
      <c r="I50" s="328" t="s">
        <v>294</v>
      </c>
      <c r="J50" s="326" t="s">
        <v>294</v>
      </c>
      <c r="K50" s="327" t="s">
        <v>294</v>
      </c>
      <c r="L50" s="327" t="s">
        <v>294</v>
      </c>
      <c r="M50" s="327" t="s">
        <v>294</v>
      </c>
      <c r="N50" s="327" t="s">
        <v>294</v>
      </c>
      <c r="O50" s="327" t="s">
        <v>294</v>
      </c>
      <c r="P50" s="327" t="s">
        <v>294</v>
      </c>
      <c r="Q50" s="327" t="s">
        <v>294</v>
      </c>
      <c r="R50" s="327" t="s">
        <v>294</v>
      </c>
      <c r="S50" s="327" t="s">
        <v>294</v>
      </c>
      <c r="T50" s="327" t="s">
        <v>294</v>
      </c>
      <c r="U50" s="327" t="s">
        <v>294</v>
      </c>
      <c r="V50" s="327" t="s">
        <v>294</v>
      </c>
      <c r="W50" s="327" t="s">
        <v>294</v>
      </c>
      <c r="X50" s="327" t="s">
        <v>294</v>
      </c>
      <c r="Y50" s="327" t="s">
        <v>294</v>
      </c>
      <c r="Z50" s="327" t="s">
        <v>294</v>
      </c>
      <c r="AA50" s="327" t="s">
        <v>294</v>
      </c>
      <c r="AB50" s="327" t="s">
        <v>294</v>
      </c>
      <c r="AC50" s="327" t="s">
        <v>294</v>
      </c>
      <c r="AD50" s="327" t="s">
        <v>294</v>
      </c>
      <c r="AE50" s="328" t="s">
        <v>294</v>
      </c>
      <c r="AF50" s="411"/>
    </row>
    <row r="51" spans="1:32" ht="13.5">
      <c r="A51" s="407"/>
      <c r="B51" s="408"/>
      <c r="C51" s="409"/>
      <c r="D51" s="410"/>
      <c r="E51" s="326"/>
      <c r="F51" s="327"/>
      <c r="G51" s="327"/>
      <c r="H51" s="327"/>
      <c r="I51" s="328"/>
      <c r="J51" s="326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8"/>
      <c r="AF51" s="411"/>
    </row>
    <row r="52" spans="1:32" ht="13.5">
      <c r="A52" s="407" t="s">
        <v>328</v>
      </c>
      <c r="B52" s="408" t="s">
        <v>329</v>
      </c>
      <c r="C52" s="409" t="s">
        <v>10</v>
      </c>
      <c r="D52" s="410">
        <v>179</v>
      </c>
      <c r="E52" s="326" t="s">
        <v>294</v>
      </c>
      <c r="F52" s="327" t="s">
        <v>294</v>
      </c>
      <c r="G52" s="327" t="s">
        <v>294</v>
      </c>
      <c r="H52" s="327" t="s">
        <v>294</v>
      </c>
      <c r="I52" s="328" t="s">
        <v>294</v>
      </c>
      <c r="J52" s="326" t="s">
        <v>294</v>
      </c>
      <c r="K52" s="327" t="s">
        <v>294</v>
      </c>
      <c r="L52" s="327" t="s">
        <v>294</v>
      </c>
      <c r="M52" s="327" t="s">
        <v>294</v>
      </c>
      <c r="N52" s="327" t="s">
        <v>294</v>
      </c>
      <c r="O52" s="327" t="s">
        <v>294</v>
      </c>
      <c r="P52" s="327" t="s">
        <v>294</v>
      </c>
      <c r="Q52" s="327" t="s">
        <v>294</v>
      </c>
      <c r="R52" s="327" t="s">
        <v>294</v>
      </c>
      <c r="S52" s="327">
        <v>2</v>
      </c>
      <c r="T52" s="327">
        <v>2</v>
      </c>
      <c r="U52" s="327">
        <v>3</v>
      </c>
      <c r="V52" s="327">
        <v>7</v>
      </c>
      <c r="W52" s="327">
        <v>17</v>
      </c>
      <c r="X52" s="327">
        <v>15</v>
      </c>
      <c r="Y52" s="327">
        <v>31</v>
      </c>
      <c r="Z52" s="327">
        <v>47</v>
      </c>
      <c r="AA52" s="327">
        <v>37</v>
      </c>
      <c r="AB52" s="327">
        <v>15</v>
      </c>
      <c r="AC52" s="327">
        <v>2</v>
      </c>
      <c r="AD52" s="327">
        <v>1</v>
      </c>
      <c r="AE52" s="328" t="s">
        <v>294</v>
      </c>
      <c r="AF52" s="411" t="s">
        <v>328</v>
      </c>
    </row>
    <row r="53" spans="1:32" ht="13.5">
      <c r="A53" s="407"/>
      <c r="B53" s="408"/>
      <c r="C53" s="409" t="s">
        <v>11</v>
      </c>
      <c r="D53" s="410">
        <v>93</v>
      </c>
      <c r="E53" s="326" t="s">
        <v>294</v>
      </c>
      <c r="F53" s="327" t="s">
        <v>294</v>
      </c>
      <c r="G53" s="327" t="s">
        <v>294</v>
      </c>
      <c r="H53" s="327" t="s">
        <v>294</v>
      </c>
      <c r="I53" s="328" t="s">
        <v>294</v>
      </c>
      <c r="J53" s="326" t="s">
        <v>294</v>
      </c>
      <c r="K53" s="327" t="s">
        <v>294</v>
      </c>
      <c r="L53" s="327" t="s">
        <v>294</v>
      </c>
      <c r="M53" s="327" t="s">
        <v>294</v>
      </c>
      <c r="N53" s="327" t="s">
        <v>294</v>
      </c>
      <c r="O53" s="327" t="s">
        <v>294</v>
      </c>
      <c r="P53" s="327" t="s">
        <v>294</v>
      </c>
      <c r="Q53" s="327" t="s">
        <v>294</v>
      </c>
      <c r="R53" s="482" t="s">
        <v>294</v>
      </c>
      <c r="S53" s="327">
        <v>1</v>
      </c>
      <c r="T53" s="327">
        <v>1</v>
      </c>
      <c r="U53" s="482">
        <v>2</v>
      </c>
      <c r="V53" s="482">
        <v>5</v>
      </c>
      <c r="W53" s="482">
        <v>13</v>
      </c>
      <c r="X53" s="482">
        <v>8</v>
      </c>
      <c r="Y53" s="482">
        <v>16</v>
      </c>
      <c r="Z53" s="482">
        <v>23</v>
      </c>
      <c r="AA53" s="482">
        <v>16</v>
      </c>
      <c r="AB53" s="482">
        <v>7</v>
      </c>
      <c r="AC53" s="482">
        <v>1</v>
      </c>
      <c r="AD53" s="482" t="s">
        <v>294</v>
      </c>
      <c r="AE53" s="328" t="s">
        <v>294</v>
      </c>
      <c r="AF53" s="411"/>
    </row>
    <row r="54" spans="1:32" ht="13.5">
      <c r="A54" s="407"/>
      <c r="B54" s="408"/>
      <c r="C54" s="409" t="s">
        <v>12</v>
      </c>
      <c r="D54" s="410">
        <v>86</v>
      </c>
      <c r="E54" s="326" t="s">
        <v>294</v>
      </c>
      <c r="F54" s="482" t="s">
        <v>294</v>
      </c>
      <c r="G54" s="327" t="s">
        <v>294</v>
      </c>
      <c r="H54" s="327" t="s">
        <v>294</v>
      </c>
      <c r="I54" s="328" t="s">
        <v>294</v>
      </c>
      <c r="J54" s="483" t="s">
        <v>294</v>
      </c>
      <c r="K54" s="327" t="s">
        <v>294</v>
      </c>
      <c r="L54" s="327" t="s">
        <v>294</v>
      </c>
      <c r="M54" s="327" t="s">
        <v>294</v>
      </c>
      <c r="N54" s="327" t="s">
        <v>294</v>
      </c>
      <c r="O54" s="327" t="s">
        <v>294</v>
      </c>
      <c r="P54" s="327" t="s">
        <v>294</v>
      </c>
      <c r="Q54" s="482" t="s">
        <v>294</v>
      </c>
      <c r="R54" s="327" t="s">
        <v>294</v>
      </c>
      <c r="S54" s="327">
        <v>1</v>
      </c>
      <c r="T54" s="482">
        <v>1</v>
      </c>
      <c r="U54" s="482">
        <v>1</v>
      </c>
      <c r="V54" s="482">
        <v>2</v>
      </c>
      <c r="W54" s="482">
        <v>4</v>
      </c>
      <c r="X54" s="482">
        <v>7</v>
      </c>
      <c r="Y54" s="482">
        <v>15</v>
      </c>
      <c r="Z54" s="482">
        <v>24</v>
      </c>
      <c r="AA54" s="482">
        <v>21</v>
      </c>
      <c r="AB54" s="482">
        <v>8</v>
      </c>
      <c r="AC54" s="482">
        <v>1</v>
      </c>
      <c r="AD54" s="482">
        <v>1</v>
      </c>
      <c r="AE54" s="328" t="s">
        <v>294</v>
      </c>
      <c r="AF54" s="411"/>
    </row>
    <row r="55" spans="1:32" ht="13.5">
      <c r="A55" s="407"/>
      <c r="B55" s="408"/>
      <c r="C55" s="409"/>
      <c r="D55" s="410"/>
      <c r="E55" s="326"/>
      <c r="F55" s="327"/>
      <c r="G55" s="327"/>
      <c r="H55" s="327"/>
      <c r="I55" s="328"/>
      <c r="J55" s="326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8"/>
      <c r="AF55" s="411"/>
    </row>
    <row r="56" spans="1:32" ht="13.5">
      <c r="A56" s="407" t="s">
        <v>330</v>
      </c>
      <c r="B56" s="408" t="s">
        <v>331</v>
      </c>
      <c r="C56" s="409" t="s">
        <v>10</v>
      </c>
      <c r="D56" s="410">
        <v>10552</v>
      </c>
      <c r="E56" s="326">
        <v>2</v>
      </c>
      <c r="F56" s="327" t="s">
        <v>294</v>
      </c>
      <c r="G56" s="327">
        <v>3</v>
      </c>
      <c r="H56" s="327">
        <v>1</v>
      </c>
      <c r="I56" s="328">
        <v>1</v>
      </c>
      <c r="J56" s="326">
        <v>7</v>
      </c>
      <c r="K56" s="327">
        <v>8</v>
      </c>
      <c r="L56" s="327">
        <v>4</v>
      </c>
      <c r="M56" s="327">
        <v>6</v>
      </c>
      <c r="N56" s="327">
        <v>7</v>
      </c>
      <c r="O56" s="327">
        <v>9</v>
      </c>
      <c r="P56" s="327">
        <v>20</v>
      </c>
      <c r="Q56" s="327">
        <v>56</v>
      </c>
      <c r="R56" s="327">
        <v>86</v>
      </c>
      <c r="S56" s="327">
        <v>139</v>
      </c>
      <c r="T56" s="327">
        <v>249</v>
      </c>
      <c r="U56" s="327">
        <v>434</v>
      </c>
      <c r="V56" s="327">
        <v>993</v>
      </c>
      <c r="W56" s="327">
        <v>1127</v>
      </c>
      <c r="X56" s="327">
        <v>1471</v>
      </c>
      <c r="Y56" s="327">
        <v>1823</v>
      </c>
      <c r="Z56" s="327">
        <v>1863</v>
      </c>
      <c r="AA56" s="327">
        <v>1379</v>
      </c>
      <c r="AB56" s="327">
        <v>640</v>
      </c>
      <c r="AC56" s="327">
        <v>209</v>
      </c>
      <c r="AD56" s="327">
        <v>22</v>
      </c>
      <c r="AE56" s="328" t="s">
        <v>294</v>
      </c>
      <c r="AF56" s="411" t="s">
        <v>330</v>
      </c>
    </row>
    <row r="57" spans="1:32" ht="13.5">
      <c r="A57" s="407"/>
      <c r="B57" s="408"/>
      <c r="C57" s="409" t="s">
        <v>11</v>
      </c>
      <c r="D57" s="410">
        <v>6407</v>
      </c>
      <c r="E57" s="326" t="s">
        <v>294</v>
      </c>
      <c r="F57" s="327" t="s">
        <v>294</v>
      </c>
      <c r="G57" s="327">
        <v>1</v>
      </c>
      <c r="H57" s="327">
        <v>1</v>
      </c>
      <c r="I57" s="328">
        <v>1</v>
      </c>
      <c r="J57" s="326">
        <v>3</v>
      </c>
      <c r="K57" s="327">
        <v>5</v>
      </c>
      <c r="L57" s="327">
        <v>1</v>
      </c>
      <c r="M57" s="327">
        <v>3</v>
      </c>
      <c r="N57" s="327">
        <v>3</v>
      </c>
      <c r="O57" s="327">
        <v>5</v>
      </c>
      <c r="P57" s="327">
        <v>7</v>
      </c>
      <c r="Q57" s="327">
        <v>29</v>
      </c>
      <c r="R57" s="327">
        <v>32</v>
      </c>
      <c r="S57" s="327">
        <v>48</v>
      </c>
      <c r="T57" s="327">
        <v>127</v>
      </c>
      <c r="U57" s="327">
        <v>252</v>
      </c>
      <c r="V57" s="327">
        <v>635</v>
      </c>
      <c r="W57" s="327">
        <v>752</v>
      </c>
      <c r="X57" s="327">
        <v>1022</v>
      </c>
      <c r="Y57" s="327">
        <v>1230</v>
      </c>
      <c r="Z57" s="327">
        <v>1173</v>
      </c>
      <c r="AA57" s="327">
        <v>727</v>
      </c>
      <c r="AB57" s="327">
        <v>278</v>
      </c>
      <c r="AC57" s="327">
        <v>68</v>
      </c>
      <c r="AD57" s="327">
        <v>7</v>
      </c>
      <c r="AE57" s="328" t="s">
        <v>294</v>
      </c>
      <c r="AF57" s="411"/>
    </row>
    <row r="58" spans="1:32" ht="13.5">
      <c r="A58" s="407"/>
      <c r="B58" s="408"/>
      <c r="C58" s="409" t="s">
        <v>12</v>
      </c>
      <c r="D58" s="410">
        <v>4145</v>
      </c>
      <c r="E58" s="326">
        <v>2</v>
      </c>
      <c r="F58" s="327" t="s">
        <v>294</v>
      </c>
      <c r="G58" s="327">
        <v>2</v>
      </c>
      <c r="H58" s="327" t="s">
        <v>294</v>
      </c>
      <c r="I58" s="328" t="s">
        <v>294</v>
      </c>
      <c r="J58" s="326">
        <v>4</v>
      </c>
      <c r="K58" s="327">
        <v>3</v>
      </c>
      <c r="L58" s="327">
        <v>3</v>
      </c>
      <c r="M58" s="327">
        <v>3</v>
      </c>
      <c r="N58" s="327">
        <v>4</v>
      </c>
      <c r="O58" s="327">
        <v>4</v>
      </c>
      <c r="P58" s="327">
        <v>13</v>
      </c>
      <c r="Q58" s="327">
        <v>27</v>
      </c>
      <c r="R58" s="327">
        <v>54</v>
      </c>
      <c r="S58" s="327">
        <v>91</v>
      </c>
      <c r="T58" s="327">
        <v>122</v>
      </c>
      <c r="U58" s="327">
        <v>182</v>
      </c>
      <c r="V58" s="327">
        <v>358</v>
      </c>
      <c r="W58" s="327">
        <v>375</v>
      </c>
      <c r="X58" s="327">
        <v>449</v>
      </c>
      <c r="Y58" s="327">
        <v>593</v>
      </c>
      <c r="Z58" s="327">
        <v>690</v>
      </c>
      <c r="AA58" s="327">
        <v>652</v>
      </c>
      <c r="AB58" s="327">
        <v>362</v>
      </c>
      <c r="AC58" s="327">
        <v>141</v>
      </c>
      <c r="AD58" s="327">
        <v>15</v>
      </c>
      <c r="AE58" s="328" t="s">
        <v>294</v>
      </c>
      <c r="AF58" s="411"/>
    </row>
    <row r="59" spans="1:32" ht="13.5">
      <c r="A59" s="407"/>
      <c r="B59" s="408"/>
      <c r="C59" s="409"/>
      <c r="D59" s="410"/>
      <c r="E59" s="326"/>
      <c r="F59" s="327"/>
      <c r="G59" s="327"/>
      <c r="H59" s="327"/>
      <c r="I59" s="328"/>
      <c r="J59" s="326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8"/>
      <c r="AF59" s="411"/>
    </row>
    <row r="60" spans="1:32" ht="13.5">
      <c r="A60" s="407" t="s">
        <v>332</v>
      </c>
      <c r="B60" s="408" t="s">
        <v>333</v>
      </c>
      <c r="C60" s="409" t="s">
        <v>10</v>
      </c>
      <c r="D60" s="410">
        <v>10235</v>
      </c>
      <c r="E60" s="326" t="s">
        <v>294</v>
      </c>
      <c r="F60" s="327" t="s">
        <v>294</v>
      </c>
      <c r="G60" s="327">
        <v>3</v>
      </c>
      <c r="H60" s="327">
        <v>1</v>
      </c>
      <c r="I60" s="328">
        <v>1</v>
      </c>
      <c r="J60" s="326">
        <v>5</v>
      </c>
      <c r="K60" s="327">
        <v>7</v>
      </c>
      <c r="L60" s="327">
        <v>3</v>
      </c>
      <c r="M60" s="327">
        <v>6</v>
      </c>
      <c r="N60" s="327">
        <v>7</v>
      </c>
      <c r="O60" s="327">
        <v>9</v>
      </c>
      <c r="P60" s="327">
        <v>18</v>
      </c>
      <c r="Q60" s="327">
        <v>52</v>
      </c>
      <c r="R60" s="327">
        <v>78</v>
      </c>
      <c r="S60" s="327">
        <v>137</v>
      </c>
      <c r="T60" s="327">
        <v>245</v>
      </c>
      <c r="U60" s="327">
        <v>431</v>
      </c>
      <c r="V60" s="327">
        <v>973</v>
      </c>
      <c r="W60" s="327">
        <v>1102</v>
      </c>
      <c r="X60" s="327">
        <v>1437</v>
      </c>
      <c r="Y60" s="327">
        <v>1779</v>
      </c>
      <c r="Z60" s="327">
        <v>1801</v>
      </c>
      <c r="AA60" s="327">
        <v>1322</v>
      </c>
      <c r="AB60" s="327">
        <v>612</v>
      </c>
      <c r="AC60" s="327">
        <v>194</v>
      </c>
      <c r="AD60" s="327">
        <v>17</v>
      </c>
      <c r="AE60" s="328" t="s">
        <v>294</v>
      </c>
      <c r="AF60" s="411" t="s">
        <v>332</v>
      </c>
    </row>
    <row r="61" spans="1:32" ht="13.5">
      <c r="A61" s="407"/>
      <c r="B61" s="408"/>
      <c r="C61" s="409" t="s">
        <v>11</v>
      </c>
      <c r="D61" s="410">
        <v>6239</v>
      </c>
      <c r="E61" s="413" t="s">
        <v>294</v>
      </c>
      <c r="F61" s="414" t="s">
        <v>294</v>
      </c>
      <c r="G61" s="414">
        <v>1</v>
      </c>
      <c r="H61" s="414">
        <v>1</v>
      </c>
      <c r="I61" s="329">
        <v>1</v>
      </c>
      <c r="J61" s="413">
        <v>3</v>
      </c>
      <c r="K61" s="414">
        <v>4</v>
      </c>
      <c r="L61" s="414">
        <v>1</v>
      </c>
      <c r="M61" s="414">
        <v>3</v>
      </c>
      <c r="N61" s="414">
        <v>3</v>
      </c>
      <c r="O61" s="414">
        <v>5</v>
      </c>
      <c r="P61" s="414">
        <v>7</v>
      </c>
      <c r="Q61" s="414">
        <v>26</v>
      </c>
      <c r="R61" s="414">
        <v>28</v>
      </c>
      <c r="S61" s="414">
        <v>48</v>
      </c>
      <c r="T61" s="414">
        <v>124</v>
      </c>
      <c r="U61" s="414">
        <v>250</v>
      </c>
      <c r="V61" s="414">
        <v>625</v>
      </c>
      <c r="W61" s="414">
        <v>735</v>
      </c>
      <c r="X61" s="414">
        <v>994</v>
      </c>
      <c r="Y61" s="414">
        <v>1199</v>
      </c>
      <c r="Z61" s="414">
        <v>1137</v>
      </c>
      <c r="AA61" s="414">
        <v>707</v>
      </c>
      <c r="AB61" s="414">
        <v>271</v>
      </c>
      <c r="AC61" s="414">
        <v>63</v>
      </c>
      <c r="AD61" s="414">
        <v>6</v>
      </c>
      <c r="AE61" s="329" t="s">
        <v>294</v>
      </c>
      <c r="AF61" s="411"/>
    </row>
    <row r="62" spans="1:32" ht="13.5">
      <c r="A62" s="407"/>
      <c r="B62" s="408"/>
      <c r="C62" s="409" t="s">
        <v>12</v>
      </c>
      <c r="D62" s="410">
        <v>3996</v>
      </c>
      <c r="E62" s="413" t="s">
        <v>294</v>
      </c>
      <c r="F62" s="414" t="s">
        <v>294</v>
      </c>
      <c r="G62" s="414">
        <v>2</v>
      </c>
      <c r="H62" s="414" t="s">
        <v>294</v>
      </c>
      <c r="I62" s="329" t="s">
        <v>294</v>
      </c>
      <c r="J62" s="413">
        <v>2</v>
      </c>
      <c r="K62" s="414">
        <v>3</v>
      </c>
      <c r="L62" s="414">
        <v>2</v>
      </c>
      <c r="M62" s="414">
        <v>3</v>
      </c>
      <c r="N62" s="414">
        <v>4</v>
      </c>
      <c r="O62" s="414">
        <v>4</v>
      </c>
      <c r="P62" s="414">
        <v>11</v>
      </c>
      <c r="Q62" s="414">
        <v>26</v>
      </c>
      <c r="R62" s="414">
        <v>50</v>
      </c>
      <c r="S62" s="414">
        <v>89</v>
      </c>
      <c r="T62" s="414">
        <v>121</v>
      </c>
      <c r="U62" s="414">
        <v>181</v>
      </c>
      <c r="V62" s="414">
        <v>348</v>
      </c>
      <c r="W62" s="414">
        <v>367</v>
      </c>
      <c r="X62" s="414">
        <v>443</v>
      </c>
      <c r="Y62" s="414">
        <v>580</v>
      </c>
      <c r="Z62" s="414">
        <v>664</v>
      </c>
      <c r="AA62" s="414">
        <v>615</v>
      </c>
      <c r="AB62" s="414">
        <v>341</v>
      </c>
      <c r="AC62" s="414">
        <v>131</v>
      </c>
      <c r="AD62" s="414">
        <v>11</v>
      </c>
      <c r="AE62" s="329" t="s">
        <v>294</v>
      </c>
      <c r="AF62" s="411"/>
    </row>
    <row r="63" spans="1:32" ht="13.5">
      <c r="A63" s="407"/>
      <c r="B63" s="408"/>
      <c r="C63" s="409"/>
      <c r="D63" s="410"/>
      <c r="E63" s="326"/>
      <c r="F63" s="327"/>
      <c r="G63" s="327"/>
      <c r="H63" s="327"/>
      <c r="I63" s="328"/>
      <c r="J63" s="326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8"/>
      <c r="AF63" s="411"/>
    </row>
    <row r="64" spans="1:32" ht="13.5">
      <c r="A64" s="407" t="s">
        <v>334</v>
      </c>
      <c r="B64" s="408" t="s">
        <v>335</v>
      </c>
      <c r="C64" s="409" t="s">
        <v>10</v>
      </c>
      <c r="D64" s="410">
        <v>204</v>
      </c>
      <c r="E64" s="326" t="s">
        <v>294</v>
      </c>
      <c r="F64" s="327" t="s">
        <v>294</v>
      </c>
      <c r="G64" s="327" t="s">
        <v>294</v>
      </c>
      <c r="H64" s="327" t="s">
        <v>294</v>
      </c>
      <c r="I64" s="328" t="s">
        <v>294</v>
      </c>
      <c r="J64" s="326" t="s">
        <v>294</v>
      </c>
      <c r="K64" s="327" t="s">
        <v>294</v>
      </c>
      <c r="L64" s="327" t="s">
        <v>294</v>
      </c>
      <c r="M64" s="327" t="s">
        <v>294</v>
      </c>
      <c r="N64" s="327" t="s">
        <v>294</v>
      </c>
      <c r="O64" s="327" t="s">
        <v>294</v>
      </c>
      <c r="P64" s="327">
        <v>1</v>
      </c>
      <c r="Q64" s="327">
        <v>4</v>
      </c>
      <c r="R64" s="327">
        <v>2</v>
      </c>
      <c r="S64" s="327">
        <v>6</v>
      </c>
      <c r="T64" s="327">
        <v>3</v>
      </c>
      <c r="U64" s="327">
        <v>13</v>
      </c>
      <c r="V64" s="327">
        <v>26</v>
      </c>
      <c r="W64" s="327">
        <v>18</v>
      </c>
      <c r="X64" s="327">
        <v>29</v>
      </c>
      <c r="Y64" s="327">
        <v>28</v>
      </c>
      <c r="Z64" s="327">
        <v>34</v>
      </c>
      <c r="AA64" s="327">
        <v>26</v>
      </c>
      <c r="AB64" s="327">
        <v>10</v>
      </c>
      <c r="AC64" s="327">
        <v>4</v>
      </c>
      <c r="AD64" s="327" t="s">
        <v>294</v>
      </c>
      <c r="AE64" s="328" t="s">
        <v>294</v>
      </c>
      <c r="AF64" s="411" t="s">
        <v>334</v>
      </c>
    </row>
    <row r="65" spans="1:32" ht="13.5">
      <c r="A65" s="407"/>
      <c r="B65" s="408"/>
      <c r="C65" s="409" t="s">
        <v>11</v>
      </c>
      <c r="D65" s="410">
        <v>142</v>
      </c>
      <c r="E65" s="326" t="s">
        <v>294</v>
      </c>
      <c r="F65" s="327" t="s">
        <v>294</v>
      </c>
      <c r="G65" s="327" t="s">
        <v>294</v>
      </c>
      <c r="H65" s="327" t="s">
        <v>294</v>
      </c>
      <c r="I65" s="328" t="s">
        <v>294</v>
      </c>
      <c r="J65" s="326" t="s">
        <v>294</v>
      </c>
      <c r="K65" s="327" t="s">
        <v>294</v>
      </c>
      <c r="L65" s="482" t="s">
        <v>294</v>
      </c>
      <c r="M65" s="327" t="s">
        <v>294</v>
      </c>
      <c r="N65" s="327" t="s">
        <v>294</v>
      </c>
      <c r="O65" s="327" t="s">
        <v>294</v>
      </c>
      <c r="P65" s="482" t="s">
        <v>294</v>
      </c>
      <c r="Q65" s="327">
        <v>2</v>
      </c>
      <c r="R65" s="482">
        <v>1</v>
      </c>
      <c r="S65" s="482">
        <v>4</v>
      </c>
      <c r="T65" s="482">
        <v>2</v>
      </c>
      <c r="U65" s="482">
        <v>11</v>
      </c>
      <c r="V65" s="482">
        <v>19</v>
      </c>
      <c r="W65" s="482">
        <v>17</v>
      </c>
      <c r="X65" s="482">
        <v>26</v>
      </c>
      <c r="Y65" s="482">
        <v>20</v>
      </c>
      <c r="Z65" s="482">
        <v>23</v>
      </c>
      <c r="AA65" s="482">
        <v>12</v>
      </c>
      <c r="AB65" s="482">
        <v>3</v>
      </c>
      <c r="AC65" s="327">
        <v>2</v>
      </c>
      <c r="AD65" s="327" t="s">
        <v>294</v>
      </c>
      <c r="AE65" s="328" t="s">
        <v>294</v>
      </c>
      <c r="AF65" s="411"/>
    </row>
    <row r="66" spans="1:32" ht="13.5">
      <c r="A66" s="407"/>
      <c r="B66" s="408"/>
      <c r="C66" s="409" t="s">
        <v>12</v>
      </c>
      <c r="D66" s="410">
        <v>62</v>
      </c>
      <c r="E66" s="326" t="s">
        <v>294</v>
      </c>
      <c r="F66" s="327" t="s">
        <v>294</v>
      </c>
      <c r="G66" s="327" t="s">
        <v>294</v>
      </c>
      <c r="H66" s="327" t="s">
        <v>294</v>
      </c>
      <c r="I66" s="328" t="s">
        <v>294</v>
      </c>
      <c r="J66" s="326" t="s">
        <v>294</v>
      </c>
      <c r="K66" s="327" t="s">
        <v>294</v>
      </c>
      <c r="L66" s="327" t="s">
        <v>294</v>
      </c>
      <c r="M66" s="327" t="s">
        <v>294</v>
      </c>
      <c r="N66" s="327" t="s">
        <v>294</v>
      </c>
      <c r="O66" s="327" t="s">
        <v>294</v>
      </c>
      <c r="P66" s="482">
        <v>1</v>
      </c>
      <c r="Q66" s="482">
        <v>2</v>
      </c>
      <c r="R66" s="482">
        <v>1</v>
      </c>
      <c r="S66" s="482">
        <v>2</v>
      </c>
      <c r="T66" s="327">
        <v>1</v>
      </c>
      <c r="U66" s="482">
        <v>2</v>
      </c>
      <c r="V66" s="327">
        <v>7</v>
      </c>
      <c r="W66" s="482">
        <v>1</v>
      </c>
      <c r="X66" s="482">
        <v>3</v>
      </c>
      <c r="Y66" s="482">
        <v>8</v>
      </c>
      <c r="Z66" s="482">
        <v>11</v>
      </c>
      <c r="AA66" s="482">
        <v>14</v>
      </c>
      <c r="AB66" s="482">
        <v>7</v>
      </c>
      <c r="AC66" s="482">
        <v>2</v>
      </c>
      <c r="AD66" s="327" t="s">
        <v>294</v>
      </c>
      <c r="AE66" s="328" t="s">
        <v>294</v>
      </c>
      <c r="AF66" s="411"/>
    </row>
    <row r="67" spans="1:32" ht="13.5">
      <c r="A67" s="407"/>
      <c r="B67" s="408"/>
      <c r="C67" s="409"/>
      <c r="D67" s="410"/>
      <c r="E67" s="326"/>
      <c r="F67" s="327"/>
      <c r="G67" s="327"/>
      <c r="H67" s="327"/>
      <c r="I67" s="328"/>
      <c r="J67" s="326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8"/>
      <c r="AF67" s="411"/>
    </row>
    <row r="68" spans="1:32" ht="13.5">
      <c r="A68" s="407" t="s">
        <v>336</v>
      </c>
      <c r="B68" s="408" t="s">
        <v>337</v>
      </c>
      <c r="C68" s="409" t="s">
        <v>10</v>
      </c>
      <c r="D68" s="410">
        <v>322</v>
      </c>
      <c r="E68" s="326" t="s">
        <v>294</v>
      </c>
      <c r="F68" s="327" t="s">
        <v>294</v>
      </c>
      <c r="G68" s="327" t="s">
        <v>294</v>
      </c>
      <c r="H68" s="327" t="s">
        <v>294</v>
      </c>
      <c r="I68" s="328" t="s">
        <v>294</v>
      </c>
      <c r="J68" s="326" t="s">
        <v>294</v>
      </c>
      <c r="K68" s="327" t="s">
        <v>294</v>
      </c>
      <c r="L68" s="327" t="s">
        <v>294</v>
      </c>
      <c r="M68" s="327" t="s">
        <v>294</v>
      </c>
      <c r="N68" s="327" t="s">
        <v>294</v>
      </c>
      <c r="O68" s="327" t="s">
        <v>294</v>
      </c>
      <c r="P68" s="327" t="s">
        <v>294</v>
      </c>
      <c r="Q68" s="327">
        <v>1</v>
      </c>
      <c r="R68" s="327" t="s">
        <v>294</v>
      </c>
      <c r="S68" s="327">
        <v>2</v>
      </c>
      <c r="T68" s="327">
        <v>7</v>
      </c>
      <c r="U68" s="327">
        <v>18</v>
      </c>
      <c r="V68" s="327">
        <v>53</v>
      </c>
      <c r="W68" s="327">
        <v>50</v>
      </c>
      <c r="X68" s="327">
        <v>57</v>
      </c>
      <c r="Y68" s="327">
        <v>55</v>
      </c>
      <c r="Z68" s="327">
        <v>36</v>
      </c>
      <c r="AA68" s="327">
        <v>31</v>
      </c>
      <c r="AB68" s="327">
        <v>11</v>
      </c>
      <c r="AC68" s="327">
        <v>1</v>
      </c>
      <c r="AD68" s="327" t="s">
        <v>294</v>
      </c>
      <c r="AE68" s="328" t="s">
        <v>294</v>
      </c>
      <c r="AF68" s="411" t="s">
        <v>336</v>
      </c>
    </row>
    <row r="69" spans="1:32" ht="13.5">
      <c r="A69" s="407"/>
      <c r="B69" s="408"/>
      <c r="C69" s="409" t="s">
        <v>11</v>
      </c>
      <c r="D69" s="410">
        <v>279</v>
      </c>
      <c r="E69" s="326" t="s">
        <v>294</v>
      </c>
      <c r="F69" s="327" t="s">
        <v>294</v>
      </c>
      <c r="G69" s="327" t="s">
        <v>294</v>
      </c>
      <c r="H69" s="327" t="s">
        <v>294</v>
      </c>
      <c r="I69" s="328" t="s">
        <v>294</v>
      </c>
      <c r="J69" s="326" t="s">
        <v>294</v>
      </c>
      <c r="K69" s="327" t="s">
        <v>294</v>
      </c>
      <c r="L69" s="327" t="s">
        <v>294</v>
      </c>
      <c r="M69" s="327" t="s">
        <v>294</v>
      </c>
      <c r="N69" s="327" t="s">
        <v>294</v>
      </c>
      <c r="O69" s="327" t="s">
        <v>294</v>
      </c>
      <c r="P69" s="327" t="s">
        <v>294</v>
      </c>
      <c r="Q69" s="327">
        <v>1</v>
      </c>
      <c r="R69" s="327" t="s">
        <v>294</v>
      </c>
      <c r="S69" s="327" t="s">
        <v>294</v>
      </c>
      <c r="T69" s="327">
        <v>6</v>
      </c>
      <c r="U69" s="327">
        <v>17</v>
      </c>
      <c r="V69" s="327">
        <v>48</v>
      </c>
      <c r="W69" s="327">
        <v>47</v>
      </c>
      <c r="X69" s="327">
        <v>49</v>
      </c>
      <c r="Y69" s="327">
        <v>48</v>
      </c>
      <c r="Z69" s="327">
        <v>32</v>
      </c>
      <c r="AA69" s="327">
        <v>24</v>
      </c>
      <c r="AB69" s="327">
        <v>7</v>
      </c>
      <c r="AC69" s="327" t="s">
        <v>294</v>
      </c>
      <c r="AD69" s="327" t="s">
        <v>294</v>
      </c>
      <c r="AE69" s="328" t="s">
        <v>294</v>
      </c>
      <c r="AF69" s="411"/>
    </row>
    <row r="70" spans="1:32" ht="13.5">
      <c r="A70" s="407"/>
      <c r="B70" s="408"/>
      <c r="C70" s="409" t="s">
        <v>12</v>
      </c>
      <c r="D70" s="410">
        <v>43</v>
      </c>
      <c r="E70" s="326" t="s">
        <v>294</v>
      </c>
      <c r="F70" s="327" t="s">
        <v>294</v>
      </c>
      <c r="G70" s="327" t="s">
        <v>294</v>
      </c>
      <c r="H70" s="327" t="s">
        <v>294</v>
      </c>
      <c r="I70" s="328" t="s">
        <v>294</v>
      </c>
      <c r="J70" s="326" t="s">
        <v>294</v>
      </c>
      <c r="K70" s="327" t="s">
        <v>294</v>
      </c>
      <c r="L70" s="327" t="s">
        <v>294</v>
      </c>
      <c r="M70" s="327" t="s">
        <v>294</v>
      </c>
      <c r="N70" s="327" t="s">
        <v>294</v>
      </c>
      <c r="O70" s="327" t="s">
        <v>294</v>
      </c>
      <c r="P70" s="327" t="s">
        <v>294</v>
      </c>
      <c r="Q70" s="327" t="s">
        <v>294</v>
      </c>
      <c r="R70" s="327" t="s">
        <v>294</v>
      </c>
      <c r="S70" s="327">
        <v>2</v>
      </c>
      <c r="T70" s="327">
        <v>1</v>
      </c>
      <c r="U70" s="327">
        <v>1</v>
      </c>
      <c r="V70" s="327">
        <v>5</v>
      </c>
      <c r="W70" s="327">
        <v>3</v>
      </c>
      <c r="X70" s="327">
        <v>8</v>
      </c>
      <c r="Y70" s="327">
        <v>7</v>
      </c>
      <c r="Z70" s="327">
        <v>4</v>
      </c>
      <c r="AA70" s="327">
        <v>7</v>
      </c>
      <c r="AB70" s="327">
        <v>4</v>
      </c>
      <c r="AC70" s="327">
        <v>1</v>
      </c>
      <c r="AD70" s="327" t="s">
        <v>294</v>
      </c>
      <c r="AE70" s="328" t="s">
        <v>294</v>
      </c>
      <c r="AF70" s="411"/>
    </row>
    <row r="71" spans="1:32" ht="13.5">
      <c r="A71" s="407"/>
      <c r="B71" s="408"/>
      <c r="C71" s="409"/>
      <c r="D71" s="410"/>
      <c r="E71" s="326"/>
      <c r="F71" s="327"/>
      <c r="G71" s="327"/>
      <c r="H71" s="327"/>
      <c r="I71" s="328"/>
      <c r="J71" s="326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8"/>
      <c r="AF71" s="411"/>
    </row>
    <row r="72" spans="1:32" ht="13.5">
      <c r="A72" s="407" t="s">
        <v>338</v>
      </c>
      <c r="B72" s="408" t="s">
        <v>339</v>
      </c>
      <c r="C72" s="409" t="s">
        <v>10</v>
      </c>
      <c r="D72" s="410">
        <v>1337</v>
      </c>
      <c r="E72" s="326" t="s">
        <v>294</v>
      </c>
      <c r="F72" s="327" t="s">
        <v>294</v>
      </c>
      <c r="G72" s="327" t="s">
        <v>294</v>
      </c>
      <c r="H72" s="327" t="s">
        <v>294</v>
      </c>
      <c r="I72" s="328" t="s">
        <v>294</v>
      </c>
      <c r="J72" s="326" t="s">
        <v>294</v>
      </c>
      <c r="K72" s="327" t="s">
        <v>294</v>
      </c>
      <c r="L72" s="327" t="s">
        <v>294</v>
      </c>
      <c r="M72" s="327" t="s">
        <v>294</v>
      </c>
      <c r="N72" s="327" t="s">
        <v>294</v>
      </c>
      <c r="O72" s="327">
        <v>1</v>
      </c>
      <c r="P72" s="327">
        <v>3</v>
      </c>
      <c r="Q72" s="327">
        <v>8</v>
      </c>
      <c r="R72" s="327">
        <v>9</v>
      </c>
      <c r="S72" s="327">
        <v>10</v>
      </c>
      <c r="T72" s="327">
        <v>26</v>
      </c>
      <c r="U72" s="327">
        <v>48</v>
      </c>
      <c r="V72" s="327">
        <v>106</v>
      </c>
      <c r="W72" s="327">
        <v>144</v>
      </c>
      <c r="X72" s="327">
        <v>189</v>
      </c>
      <c r="Y72" s="327">
        <v>248</v>
      </c>
      <c r="Z72" s="327">
        <v>229</v>
      </c>
      <c r="AA72" s="327">
        <v>195</v>
      </c>
      <c r="AB72" s="327">
        <v>93</v>
      </c>
      <c r="AC72" s="327">
        <v>27</v>
      </c>
      <c r="AD72" s="327">
        <v>1</v>
      </c>
      <c r="AE72" s="328" t="s">
        <v>294</v>
      </c>
      <c r="AF72" s="411" t="s">
        <v>338</v>
      </c>
    </row>
    <row r="73" spans="1:32" ht="13.5">
      <c r="A73" s="407"/>
      <c r="B73" s="408"/>
      <c r="C73" s="409" t="s">
        <v>11</v>
      </c>
      <c r="D73" s="410">
        <v>868</v>
      </c>
      <c r="E73" s="326" t="s">
        <v>294</v>
      </c>
      <c r="F73" s="327" t="s">
        <v>294</v>
      </c>
      <c r="G73" s="327" t="s">
        <v>294</v>
      </c>
      <c r="H73" s="327" t="s">
        <v>294</v>
      </c>
      <c r="I73" s="328" t="s">
        <v>294</v>
      </c>
      <c r="J73" s="326" t="s">
        <v>294</v>
      </c>
      <c r="K73" s="327" t="s">
        <v>294</v>
      </c>
      <c r="L73" s="327" t="s">
        <v>294</v>
      </c>
      <c r="M73" s="327" t="s">
        <v>294</v>
      </c>
      <c r="N73" s="327" t="s">
        <v>294</v>
      </c>
      <c r="O73" s="327" t="s">
        <v>294</v>
      </c>
      <c r="P73" s="327">
        <v>1</v>
      </c>
      <c r="Q73" s="327">
        <v>5</v>
      </c>
      <c r="R73" s="327">
        <v>4</v>
      </c>
      <c r="S73" s="327">
        <v>4</v>
      </c>
      <c r="T73" s="327">
        <v>15</v>
      </c>
      <c r="U73" s="327">
        <v>27</v>
      </c>
      <c r="V73" s="327">
        <v>71</v>
      </c>
      <c r="W73" s="327">
        <v>101</v>
      </c>
      <c r="X73" s="327">
        <v>140</v>
      </c>
      <c r="Y73" s="327">
        <v>183</v>
      </c>
      <c r="Z73" s="327">
        <v>156</v>
      </c>
      <c r="AA73" s="327">
        <v>104</v>
      </c>
      <c r="AB73" s="327">
        <v>51</v>
      </c>
      <c r="AC73" s="327">
        <v>6</v>
      </c>
      <c r="AD73" s="327" t="s">
        <v>294</v>
      </c>
      <c r="AE73" s="328" t="s">
        <v>294</v>
      </c>
      <c r="AF73" s="411"/>
    </row>
    <row r="74" spans="1:32" ht="13.5">
      <c r="A74" s="415"/>
      <c r="B74" s="416"/>
      <c r="C74" s="417" t="s">
        <v>12</v>
      </c>
      <c r="D74" s="418">
        <v>469</v>
      </c>
      <c r="E74" s="330" t="s">
        <v>294</v>
      </c>
      <c r="F74" s="331" t="s">
        <v>294</v>
      </c>
      <c r="G74" s="331" t="s">
        <v>294</v>
      </c>
      <c r="H74" s="331" t="s">
        <v>294</v>
      </c>
      <c r="I74" s="332" t="s">
        <v>294</v>
      </c>
      <c r="J74" s="330" t="s">
        <v>294</v>
      </c>
      <c r="K74" s="331" t="s">
        <v>294</v>
      </c>
      <c r="L74" s="331" t="s">
        <v>294</v>
      </c>
      <c r="M74" s="331" t="s">
        <v>294</v>
      </c>
      <c r="N74" s="331" t="s">
        <v>294</v>
      </c>
      <c r="O74" s="331">
        <v>1</v>
      </c>
      <c r="P74" s="331">
        <v>2</v>
      </c>
      <c r="Q74" s="331">
        <v>3</v>
      </c>
      <c r="R74" s="331">
        <v>5</v>
      </c>
      <c r="S74" s="331">
        <v>6</v>
      </c>
      <c r="T74" s="331">
        <v>11</v>
      </c>
      <c r="U74" s="331">
        <v>21</v>
      </c>
      <c r="V74" s="331">
        <v>35</v>
      </c>
      <c r="W74" s="331">
        <v>43</v>
      </c>
      <c r="X74" s="331">
        <v>49</v>
      </c>
      <c r="Y74" s="331">
        <v>65</v>
      </c>
      <c r="Z74" s="331">
        <v>73</v>
      </c>
      <c r="AA74" s="331">
        <v>91</v>
      </c>
      <c r="AB74" s="331">
        <v>42</v>
      </c>
      <c r="AC74" s="331">
        <v>21</v>
      </c>
      <c r="AD74" s="331">
        <v>1</v>
      </c>
      <c r="AE74" s="332" t="s">
        <v>294</v>
      </c>
      <c r="AF74" s="419"/>
    </row>
    <row r="75" spans="3:31" ht="13.5">
      <c r="C75" s="388" t="s">
        <v>340</v>
      </c>
      <c r="D75" s="389" t="s">
        <v>341</v>
      </c>
      <c r="E75" s="387" t="s">
        <v>341</v>
      </c>
      <c r="F75" s="387" t="s">
        <v>341</v>
      </c>
      <c r="G75" s="387" t="s">
        <v>341</v>
      </c>
      <c r="H75" s="387" t="s">
        <v>341</v>
      </c>
      <c r="I75" s="387" t="s">
        <v>341</v>
      </c>
      <c r="J75" s="387" t="s">
        <v>341</v>
      </c>
      <c r="K75" s="387" t="s">
        <v>341</v>
      </c>
      <c r="L75" s="387" t="s">
        <v>341</v>
      </c>
      <c r="M75" s="387" t="s">
        <v>341</v>
      </c>
      <c r="N75" s="387" t="s">
        <v>341</v>
      </c>
      <c r="O75" s="387" t="s">
        <v>341</v>
      </c>
      <c r="P75" s="387" t="s">
        <v>341</v>
      </c>
      <c r="Q75" s="387" t="s">
        <v>341</v>
      </c>
      <c r="R75" s="387" t="s">
        <v>341</v>
      </c>
      <c r="S75" s="387" t="s">
        <v>341</v>
      </c>
      <c r="T75" s="387" t="s">
        <v>341</v>
      </c>
      <c r="U75" s="387" t="s">
        <v>341</v>
      </c>
      <c r="V75" s="387" t="s">
        <v>341</v>
      </c>
      <c r="W75" s="387" t="s">
        <v>341</v>
      </c>
      <c r="X75" s="387" t="s">
        <v>341</v>
      </c>
      <c r="Y75" s="387" t="s">
        <v>341</v>
      </c>
      <c r="Z75" s="387" t="s">
        <v>341</v>
      </c>
      <c r="AA75" s="387" t="s">
        <v>341</v>
      </c>
      <c r="AB75" s="387" t="s">
        <v>341</v>
      </c>
      <c r="AC75" s="387" t="s">
        <v>341</v>
      </c>
      <c r="AD75" s="387" t="s">
        <v>341</v>
      </c>
      <c r="AE75" s="387" t="s">
        <v>341</v>
      </c>
    </row>
    <row r="84" spans="7:25" ht="13.5">
      <c r="G84" s="288"/>
      <c r="Y84" s="288"/>
    </row>
    <row r="88" ht="7.5" customHeight="1"/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8" r:id="rId1"/>
  <colBreaks count="1" manualBreakCount="1">
    <brk id="16" max="7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BreakPreview" zoomScale="75" zoomScaleNormal="75" zoomScaleSheetLayoutView="75" zoomScalePageLayoutView="0" workbookViewId="0" topLeftCell="A1">
      <pane xSplit="4" ySplit="3" topLeftCell="L4" activePane="bottomRight" state="frozen"/>
      <selection pane="topLeft" activeCell="X74" sqref="X74"/>
      <selection pane="topRight" activeCell="X74" sqref="X74"/>
      <selection pane="bottomLeft" activeCell="X74" sqref="X74"/>
      <selection pane="bottomRight" activeCell="A1" sqref="A1"/>
    </sheetView>
  </sheetViews>
  <sheetFormatPr defaultColWidth="9.00390625" defaultRowHeight="13.5"/>
  <cols>
    <col min="1" max="1" width="9.875" style="388" bestFit="1" customWidth="1"/>
    <col min="2" max="2" width="27.875" style="387" bestFit="1" customWidth="1"/>
    <col min="3" max="3" width="7.75390625" style="388" bestFit="1" customWidth="1"/>
    <col min="4" max="4" width="7.25390625" style="389" bestFit="1" customWidth="1"/>
    <col min="5" max="5" width="4.875" style="387" bestFit="1" customWidth="1"/>
    <col min="6" max="6" width="4.75390625" style="387" bestFit="1" customWidth="1"/>
    <col min="7" max="9" width="4.875" style="387" bestFit="1" customWidth="1"/>
    <col min="10" max="30" width="6.50390625" style="387" customWidth="1"/>
    <col min="31" max="31" width="5.375" style="387" bestFit="1" customWidth="1"/>
    <col min="32" max="32" width="9.875" style="387" bestFit="1" customWidth="1"/>
    <col min="33" max="16384" width="9.00390625" style="387" customWidth="1"/>
  </cols>
  <sheetData>
    <row r="1" spans="1:32" ht="13.5">
      <c r="A1" s="420" t="s">
        <v>342</v>
      </c>
      <c r="B1" s="421"/>
      <c r="C1" s="422"/>
      <c r="D1" s="423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 t="str">
        <f>+'表４（1）'!AF2</f>
        <v>（平成23年）</v>
      </c>
    </row>
    <row r="2" spans="1:32" s="425" customFormat="1" ht="24">
      <c r="A2" s="391" t="s">
        <v>295</v>
      </c>
      <c r="B2" s="392" t="s">
        <v>296</v>
      </c>
      <c r="C2" s="393"/>
      <c r="D2" s="394" t="s">
        <v>10</v>
      </c>
      <c r="E2" s="395" t="s">
        <v>297</v>
      </c>
      <c r="F2" s="396" t="s">
        <v>298</v>
      </c>
      <c r="G2" s="396" t="s">
        <v>299</v>
      </c>
      <c r="H2" s="396" t="s">
        <v>300</v>
      </c>
      <c r="I2" s="397" t="s">
        <v>301</v>
      </c>
      <c r="J2" s="395" t="s">
        <v>302</v>
      </c>
      <c r="K2" s="396" t="s">
        <v>586</v>
      </c>
      <c r="L2" s="396" t="s">
        <v>587</v>
      </c>
      <c r="M2" s="396" t="s">
        <v>588</v>
      </c>
      <c r="N2" s="396" t="s">
        <v>589</v>
      </c>
      <c r="O2" s="396" t="s">
        <v>590</v>
      </c>
      <c r="P2" s="396" t="s">
        <v>591</v>
      </c>
      <c r="Q2" s="396" t="s">
        <v>592</v>
      </c>
      <c r="R2" s="396" t="s">
        <v>593</v>
      </c>
      <c r="S2" s="396" t="s">
        <v>594</v>
      </c>
      <c r="T2" s="396" t="s">
        <v>595</v>
      </c>
      <c r="U2" s="396" t="s">
        <v>596</v>
      </c>
      <c r="V2" s="396" t="s">
        <v>597</v>
      </c>
      <c r="W2" s="396" t="s">
        <v>598</v>
      </c>
      <c r="X2" s="396" t="s">
        <v>599</v>
      </c>
      <c r="Y2" s="396" t="s">
        <v>600</v>
      </c>
      <c r="Z2" s="396" t="s">
        <v>601</v>
      </c>
      <c r="AA2" s="396" t="s">
        <v>602</v>
      </c>
      <c r="AB2" s="396" t="s">
        <v>603</v>
      </c>
      <c r="AC2" s="396" t="s">
        <v>604</v>
      </c>
      <c r="AD2" s="396" t="s">
        <v>303</v>
      </c>
      <c r="AE2" s="397" t="s">
        <v>293</v>
      </c>
      <c r="AF2" s="391" t="s">
        <v>295</v>
      </c>
    </row>
    <row r="3" spans="1:32" ht="13.5">
      <c r="A3" s="407"/>
      <c r="B3" s="408"/>
      <c r="C3" s="409"/>
      <c r="D3" s="410"/>
      <c r="E3" s="326"/>
      <c r="F3" s="327"/>
      <c r="G3" s="327"/>
      <c r="H3" s="327"/>
      <c r="I3" s="328"/>
      <c r="J3" s="326"/>
      <c r="K3" s="327"/>
      <c r="L3" s="327"/>
      <c r="M3" s="327"/>
      <c r="N3" s="327"/>
      <c r="O3" s="327"/>
      <c r="P3" s="404"/>
      <c r="Q3" s="404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8"/>
      <c r="AF3" s="411"/>
    </row>
    <row r="4" spans="1:32" ht="13.5">
      <c r="A4" s="407" t="s">
        <v>343</v>
      </c>
      <c r="B4" s="408" t="s">
        <v>344</v>
      </c>
      <c r="C4" s="409" t="s">
        <v>10</v>
      </c>
      <c r="D4" s="410">
        <v>889</v>
      </c>
      <c r="E4" s="326" t="s">
        <v>294</v>
      </c>
      <c r="F4" s="327" t="s">
        <v>294</v>
      </c>
      <c r="G4" s="327" t="s">
        <v>294</v>
      </c>
      <c r="H4" s="327" t="s">
        <v>294</v>
      </c>
      <c r="I4" s="328" t="s">
        <v>294</v>
      </c>
      <c r="J4" s="326" t="s">
        <v>294</v>
      </c>
      <c r="K4" s="327" t="s">
        <v>294</v>
      </c>
      <c r="L4" s="327" t="s">
        <v>294</v>
      </c>
      <c r="M4" s="327" t="s">
        <v>294</v>
      </c>
      <c r="N4" s="327" t="s">
        <v>294</v>
      </c>
      <c r="O4" s="327" t="s">
        <v>294</v>
      </c>
      <c r="P4" s="327">
        <v>2</v>
      </c>
      <c r="Q4" s="327">
        <v>2</v>
      </c>
      <c r="R4" s="327">
        <v>6</v>
      </c>
      <c r="S4" s="327">
        <v>15</v>
      </c>
      <c r="T4" s="327">
        <v>22</v>
      </c>
      <c r="U4" s="327">
        <v>31</v>
      </c>
      <c r="V4" s="327">
        <v>71</v>
      </c>
      <c r="W4" s="327">
        <v>89</v>
      </c>
      <c r="X4" s="327">
        <v>116</v>
      </c>
      <c r="Y4" s="327">
        <v>150</v>
      </c>
      <c r="Z4" s="327">
        <v>144</v>
      </c>
      <c r="AA4" s="327">
        <v>133</v>
      </c>
      <c r="AB4" s="327">
        <v>70</v>
      </c>
      <c r="AC4" s="327">
        <v>35</v>
      </c>
      <c r="AD4" s="327">
        <v>3</v>
      </c>
      <c r="AE4" s="328" t="s">
        <v>294</v>
      </c>
      <c r="AF4" s="411" t="s">
        <v>343</v>
      </c>
    </row>
    <row r="5" spans="1:32" ht="13.5">
      <c r="A5" s="407"/>
      <c r="B5" s="408"/>
      <c r="C5" s="409" t="s">
        <v>11</v>
      </c>
      <c r="D5" s="410">
        <v>460</v>
      </c>
      <c r="E5" s="326" t="s">
        <v>294</v>
      </c>
      <c r="F5" s="327" t="s">
        <v>294</v>
      </c>
      <c r="G5" s="327" t="s">
        <v>294</v>
      </c>
      <c r="H5" s="327" t="s">
        <v>294</v>
      </c>
      <c r="I5" s="328" t="s">
        <v>294</v>
      </c>
      <c r="J5" s="326" t="s">
        <v>294</v>
      </c>
      <c r="K5" s="327" t="s">
        <v>294</v>
      </c>
      <c r="L5" s="327" t="s">
        <v>294</v>
      </c>
      <c r="M5" s="327" t="s">
        <v>294</v>
      </c>
      <c r="N5" s="327" t="s">
        <v>294</v>
      </c>
      <c r="O5" s="327" t="s">
        <v>294</v>
      </c>
      <c r="P5" s="327">
        <v>1</v>
      </c>
      <c r="Q5" s="327">
        <v>2</v>
      </c>
      <c r="R5" s="327">
        <v>2</v>
      </c>
      <c r="S5" s="327">
        <v>8</v>
      </c>
      <c r="T5" s="327">
        <v>12</v>
      </c>
      <c r="U5" s="327">
        <v>22</v>
      </c>
      <c r="V5" s="327">
        <v>44</v>
      </c>
      <c r="W5" s="327">
        <v>58</v>
      </c>
      <c r="X5" s="327">
        <v>78</v>
      </c>
      <c r="Y5" s="327">
        <v>84</v>
      </c>
      <c r="Z5" s="327">
        <v>73</v>
      </c>
      <c r="AA5" s="327">
        <v>50</v>
      </c>
      <c r="AB5" s="327">
        <v>19</v>
      </c>
      <c r="AC5" s="327">
        <v>6</v>
      </c>
      <c r="AD5" s="327">
        <v>1</v>
      </c>
      <c r="AE5" s="328" t="s">
        <v>294</v>
      </c>
      <c r="AF5" s="411"/>
    </row>
    <row r="6" spans="1:32" ht="13.5">
      <c r="A6" s="407"/>
      <c r="B6" s="408"/>
      <c r="C6" s="409" t="s">
        <v>12</v>
      </c>
      <c r="D6" s="410">
        <v>429</v>
      </c>
      <c r="E6" s="326" t="s">
        <v>294</v>
      </c>
      <c r="F6" s="327" t="s">
        <v>294</v>
      </c>
      <c r="G6" s="327" t="s">
        <v>294</v>
      </c>
      <c r="H6" s="327" t="s">
        <v>294</v>
      </c>
      <c r="I6" s="328" t="s">
        <v>294</v>
      </c>
      <c r="J6" s="326" t="s">
        <v>294</v>
      </c>
      <c r="K6" s="327" t="s">
        <v>294</v>
      </c>
      <c r="L6" s="327" t="s">
        <v>294</v>
      </c>
      <c r="M6" s="327" t="s">
        <v>294</v>
      </c>
      <c r="N6" s="327" t="s">
        <v>294</v>
      </c>
      <c r="O6" s="327" t="s">
        <v>294</v>
      </c>
      <c r="P6" s="327">
        <v>1</v>
      </c>
      <c r="Q6" s="327" t="s">
        <v>294</v>
      </c>
      <c r="R6" s="327">
        <v>4</v>
      </c>
      <c r="S6" s="327">
        <v>7</v>
      </c>
      <c r="T6" s="327">
        <v>10</v>
      </c>
      <c r="U6" s="327">
        <v>9</v>
      </c>
      <c r="V6" s="327">
        <v>27</v>
      </c>
      <c r="W6" s="327">
        <v>31</v>
      </c>
      <c r="X6" s="327">
        <v>38</v>
      </c>
      <c r="Y6" s="327">
        <v>66</v>
      </c>
      <c r="Z6" s="327">
        <v>71</v>
      </c>
      <c r="AA6" s="327">
        <v>83</v>
      </c>
      <c r="AB6" s="327">
        <v>51</v>
      </c>
      <c r="AC6" s="327">
        <v>29</v>
      </c>
      <c r="AD6" s="327">
        <v>2</v>
      </c>
      <c r="AE6" s="328" t="s">
        <v>294</v>
      </c>
      <c r="AF6" s="411"/>
    </row>
    <row r="7" spans="1:32" ht="13.5">
      <c r="A7" s="407"/>
      <c r="B7" s="408"/>
      <c r="C7" s="409"/>
      <c r="D7" s="410"/>
      <c r="E7" s="326"/>
      <c r="F7" s="327"/>
      <c r="G7" s="327"/>
      <c r="H7" s="327"/>
      <c r="I7" s="328"/>
      <c r="J7" s="326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8"/>
      <c r="AF7" s="411"/>
    </row>
    <row r="8" spans="1:32" ht="13.5">
      <c r="A8" s="407" t="s">
        <v>345</v>
      </c>
      <c r="B8" s="408" t="s">
        <v>346</v>
      </c>
      <c r="C8" s="409" t="s">
        <v>10</v>
      </c>
      <c r="D8" s="410">
        <v>427</v>
      </c>
      <c r="E8" s="326" t="s">
        <v>294</v>
      </c>
      <c r="F8" s="327" t="s">
        <v>294</v>
      </c>
      <c r="G8" s="327" t="s">
        <v>294</v>
      </c>
      <c r="H8" s="327" t="s">
        <v>294</v>
      </c>
      <c r="I8" s="328" t="s">
        <v>294</v>
      </c>
      <c r="J8" s="326" t="s">
        <v>294</v>
      </c>
      <c r="K8" s="327" t="s">
        <v>294</v>
      </c>
      <c r="L8" s="327" t="s">
        <v>294</v>
      </c>
      <c r="M8" s="327" t="s">
        <v>294</v>
      </c>
      <c r="N8" s="327" t="s">
        <v>294</v>
      </c>
      <c r="O8" s="327" t="s">
        <v>294</v>
      </c>
      <c r="P8" s="327">
        <v>1</v>
      </c>
      <c r="Q8" s="327">
        <v>3</v>
      </c>
      <c r="R8" s="327">
        <v>5</v>
      </c>
      <c r="S8" s="327">
        <v>3</v>
      </c>
      <c r="T8" s="327">
        <v>11</v>
      </c>
      <c r="U8" s="327">
        <v>25</v>
      </c>
      <c r="V8" s="327">
        <v>54</v>
      </c>
      <c r="W8" s="327">
        <v>61</v>
      </c>
      <c r="X8" s="327">
        <v>70</v>
      </c>
      <c r="Y8" s="327">
        <v>50</v>
      </c>
      <c r="Z8" s="327">
        <v>48</v>
      </c>
      <c r="AA8" s="327">
        <v>63</v>
      </c>
      <c r="AB8" s="327">
        <v>27</v>
      </c>
      <c r="AC8" s="327">
        <v>5</v>
      </c>
      <c r="AD8" s="327">
        <v>1</v>
      </c>
      <c r="AE8" s="328" t="s">
        <v>294</v>
      </c>
      <c r="AF8" s="411" t="s">
        <v>345</v>
      </c>
    </row>
    <row r="9" spans="1:32" ht="13.5">
      <c r="A9" s="407"/>
      <c r="B9" s="408"/>
      <c r="C9" s="409" t="s">
        <v>11</v>
      </c>
      <c r="D9" s="410">
        <v>272</v>
      </c>
      <c r="E9" s="326" t="s">
        <v>294</v>
      </c>
      <c r="F9" s="327" t="s">
        <v>294</v>
      </c>
      <c r="G9" s="327" t="s">
        <v>294</v>
      </c>
      <c r="H9" s="327" t="s">
        <v>294</v>
      </c>
      <c r="I9" s="328" t="s">
        <v>294</v>
      </c>
      <c r="J9" s="326" t="s">
        <v>294</v>
      </c>
      <c r="K9" s="327" t="s">
        <v>294</v>
      </c>
      <c r="L9" s="327" t="s">
        <v>294</v>
      </c>
      <c r="M9" s="327" t="s">
        <v>294</v>
      </c>
      <c r="N9" s="327" t="s">
        <v>294</v>
      </c>
      <c r="O9" s="327" t="s">
        <v>294</v>
      </c>
      <c r="P9" s="327" t="s">
        <v>294</v>
      </c>
      <c r="Q9" s="327">
        <v>2</v>
      </c>
      <c r="R9" s="327">
        <v>3</v>
      </c>
      <c r="S9" s="327" t="s">
        <v>294</v>
      </c>
      <c r="T9" s="327">
        <v>8</v>
      </c>
      <c r="U9" s="327">
        <v>17</v>
      </c>
      <c r="V9" s="327">
        <v>41</v>
      </c>
      <c r="W9" s="327">
        <v>47</v>
      </c>
      <c r="X9" s="327">
        <v>48</v>
      </c>
      <c r="Y9" s="327">
        <v>33</v>
      </c>
      <c r="Z9" s="327">
        <v>33</v>
      </c>
      <c r="AA9" s="327">
        <v>29</v>
      </c>
      <c r="AB9" s="327">
        <v>10</v>
      </c>
      <c r="AC9" s="327">
        <v>1</v>
      </c>
      <c r="AD9" s="327" t="s">
        <v>294</v>
      </c>
      <c r="AE9" s="328" t="s">
        <v>294</v>
      </c>
      <c r="AF9" s="411"/>
    </row>
    <row r="10" spans="1:32" ht="13.5">
      <c r="A10" s="407"/>
      <c r="B10" s="408"/>
      <c r="C10" s="409" t="s">
        <v>12</v>
      </c>
      <c r="D10" s="410">
        <v>155</v>
      </c>
      <c r="E10" s="326" t="s">
        <v>294</v>
      </c>
      <c r="F10" s="327" t="s">
        <v>294</v>
      </c>
      <c r="G10" s="327" t="s">
        <v>294</v>
      </c>
      <c r="H10" s="327" t="s">
        <v>294</v>
      </c>
      <c r="I10" s="328" t="s">
        <v>294</v>
      </c>
      <c r="J10" s="326" t="s">
        <v>294</v>
      </c>
      <c r="K10" s="327" t="s">
        <v>294</v>
      </c>
      <c r="L10" s="327" t="s">
        <v>294</v>
      </c>
      <c r="M10" s="327" t="s">
        <v>294</v>
      </c>
      <c r="N10" s="327" t="s">
        <v>294</v>
      </c>
      <c r="O10" s="327" t="s">
        <v>294</v>
      </c>
      <c r="P10" s="327">
        <v>1</v>
      </c>
      <c r="Q10" s="327">
        <v>1</v>
      </c>
      <c r="R10" s="327">
        <v>2</v>
      </c>
      <c r="S10" s="327">
        <v>3</v>
      </c>
      <c r="T10" s="327">
        <v>3</v>
      </c>
      <c r="U10" s="327">
        <v>8</v>
      </c>
      <c r="V10" s="327">
        <v>13</v>
      </c>
      <c r="W10" s="327">
        <v>14</v>
      </c>
      <c r="X10" s="327">
        <v>22</v>
      </c>
      <c r="Y10" s="327">
        <v>17</v>
      </c>
      <c r="Z10" s="327">
        <v>15</v>
      </c>
      <c r="AA10" s="327">
        <v>34</v>
      </c>
      <c r="AB10" s="327">
        <v>17</v>
      </c>
      <c r="AC10" s="327">
        <v>4</v>
      </c>
      <c r="AD10" s="327">
        <v>1</v>
      </c>
      <c r="AE10" s="328" t="s">
        <v>294</v>
      </c>
      <c r="AF10" s="411"/>
    </row>
    <row r="11" spans="1:32" ht="13.5">
      <c r="A11" s="407"/>
      <c r="B11" s="408"/>
      <c r="C11" s="409"/>
      <c r="D11" s="410"/>
      <c r="E11" s="326"/>
      <c r="F11" s="327"/>
      <c r="G11" s="327"/>
      <c r="H11" s="327"/>
      <c r="I11" s="328"/>
      <c r="J11" s="326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  <c r="AF11" s="411"/>
    </row>
    <row r="12" spans="1:32" ht="13.5">
      <c r="A12" s="407" t="s">
        <v>347</v>
      </c>
      <c r="B12" s="408" t="s">
        <v>348</v>
      </c>
      <c r="C12" s="409" t="s">
        <v>10</v>
      </c>
      <c r="D12" s="410">
        <v>903</v>
      </c>
      <c r="E12" s="326" t="s">
        <v>294</v>
      </c>
      <c r="F12" s="327" t="s">
        <v>294</v>
      </c>
      <c r="G12" s="327">
        <v>1</v>
      </c>
      <c r="H12" s="327" t="s">
        <v>294</v>
      </c>
      <c r="I12" s="328" t="s">
        <v>294</v>
      </c>
      <c r="J12" s="326">
        <v>1</v>
      </c>
      <c r="K12" s="327" t="s">
        <v>294</v>
      </c>
      <c r="L12" s="327" t="s">
        <v>294</v>
      </c>
      <c r="M12" s="327" t="s">
        <v>294</v>
      </c>
      <c r="N12" s="327" t="s">
        <v>294</v>
      </c>
      <c r="O12" s="327" t="s">
        <v>294</v>
      </c>
      <c r="P12" s="327">
        <v>1</v>
      </c>
      <c r="Q12" s="327">
        <v>1</v>
      </c>
      <c r="R12" s="327" t="s">
        <v>294</v>
      </c>
      <c r="S12" s="327">
        <v>3</v>
      </c>
      <c r="T12" s="327">
        <v>20</v>
      </c>
      <c r="U12" s="327">
        <v>27</v>
      </c>
      <c r="V12" s="327">
        <v>84</v>
      </c>
      <c r="W12" s="327">
        <v>95</v>
      </c>
      <c r="X12" s="327">
        <v>152</v>
      </c>
      <c r="Y12" s="327">
        <v>218</v>
      </c>
      <c r="Z12" s="327">
        <v>168</v>
      </c>
      <c r="AA12" s="327">
        <v>90</v>
      </c>
      <c r="AB12" s="327">
        <v>33</v>
      </c>
      <c r="AC12" s="327">
        <v>10</v>
      </c>
      <c r="AD12" s="327" t="s">
        <v>294</v>
      </c>
      <c r="AE12" s="328" t="s">
        <v>294</v>
      </c>
      <c r="AF12" s="411" t="s">
        <v>347</v>
      </c>
    </row>
    <row r="13" spans="1:32" ht="13.5">
      <c r="A13" s="407"/>
      <c r="B13" s="408"/>
      <c r="C13" s="409" t="s">
        <v>11</v>
      </c>
      <c r="D13" s="410">
        <v>638</v>
      </c>
      <c r="E13" s="326" t="s">
        <v>294</v>
      </c>
      <c r="F13" s="327" t="s">
        <v>294</v>
      </c>
      <c r="G13" s="327" t="s">
        <v>294</v>
      </c>
      <c r="H13" s="327" t="s">
        <v>294</v>
      </c>
      <c r="I13" s="328" t="s">
        <v>294</v>
      </c>
      <c r="J13" s="326" t="s">
        <v>294</v>
      </c>
      <c r="K13" s="327" t="s">
        <v>294</v>
      </c>
      <c r="L13" s="327" t="s">
        <v>294</v>
      </c>
      <c r="M13" s="327" t="s">
        <v>294</v>
      </c>
      <c r="N13" s="327" t="s">
        <v>294</v>
      </c>
      <c r="O13" s="327" t="s">
        <v>294</v>
      </c>
      <c r="P13" s="327">
        <v>1</v>
      </c>
      <c r="Q13" s="327">
        <v>1</v>
      </c>
      <c r="R13" s="327" t="s">
        <v>294</v>
      </c>
      <c r="S13" s="327">
        <v>2</v>
      </c>
      <c r="T13" s="327">
        <v>17</v>
      </c>
      <c r="U13" s="327">
        <v>22</v>
      </c>
      <c r="V13" s="327">
        <v>73</v>
      </c>
      <c r="W13" s="327">
        <v>69</v>
      </c>
      <c r="X13" s="327">
        <v>111</v>
      </c>
      <c r="Y13" s="327">
        <v>162</v>
      </c>
      <c r="Z13" s="327">
        <v>110</v>
      </c>
      <c r="AA13" s="327">
        <v>49</v>
      </c>
      <c r="AB13" s="327">
        <v>17</v>
      </c>
      <c r="AC13" s="327">
        <v>4</v>
      </c>
      <c r="AD13" s="327" t="s">
        <v>294</v>
      </c>
      <c r="AE13" s="328" t="s">
        <v>294</v>
      </c>
      <c r="AF13" s="411"/>
    </row>
    <row r="14" spans="1:32" ht="13.5">
      <c r="A14" s="407"/>
      <c r="B14" s="408"/>
      <c r="C14" s="409" t="s">
        <v>12</v>
      </c>
      <c r="D14" s="410">
        <v>265</v>
      </c>
      <c r="E14" s="326" t="s">
        <v>294</v>
      </c>
      <c r="F14" s="327" t="s">
        <v>294</v>
      </c>
      <c r="G14" s="327">
        <v>1</v>
      </c>
      <c r="H14" s="327" t="s">
        <v>294</v>
      </c>
      <c r="I14" s="328" t="s">
        <v>294</v>
      </c>
      <c r="J14" s="326">
        <v>1</v>
      </c>
      <c r="K14" s="327" t="s">
        <v>294</v>
      </c>
      <c r="L14" s="327" t="s">
        <v>294</v>
      </c>
      <c r="M14" s="327" t="s">
        <v>294</v>
      </c>
      <c r="N14" s="327" t="s">
        <v>294</v>
      </c>
      <c r="O14" s="327" t="s">
        <v>294</v>
      </c>
      <c r="P14" s="327" t="s">
        <v>294</v>
      </c>
      <c r="Q14" s="327" t="s">
        <v>294</v>
      </c>
      <c r="R14" s="327" t="s">
        <v>294</v>
      </c>
      <c r="S14" s="327">
        <v>1</v>
      </c>
      <c r="T14" s="327">
        <v>3</v>
      </c>
      <c r="U14" s="327">
        <v>5</v>
      </c>
      <c r="V14" s="327">
        <v>11</v>
      </c>
      <c r="W14" s="327">
        <v>26</v>
      </c>
      <c r="X14" s="327">
        <v>41</v>
      </c>
      <c r="Y14" s="327">
        <v>56</v>
      </c>
      <c r="Z14" s="327">
        <v>58</v>
      </c>
      <c r="AA14" s="327">
        <v>41</v>
      </c>
      <c r="AB14" s="327">
        <v>16</v>
      </c>
      <c r="AC14" s="327">
        <v>6</v>
      </c>
      <c r="AD14" s="327" t="s">
        <v>294</v>
      </c>
      <c r="AE14" s="328" t="s">
        <v>294</v>
      </c>
      <c r="AF14" s="411"/>
    </row>
    <row r="15" spans="1:32" ht="13.5">
      <c r="A15" s="407"/>
      <c r="B15" s="408"/>
      <c r="C15" s="409"/>
      <c r="D15" s="410"/>
      <c r="E15" s="326"/>
      <c r="F15" s="327"/>
      <c r="G15" s="327"/>
      <c r="H15" s="327"/>
      <c r="I15" s="328"/>
      <c r="J15" s="326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8"/>
      <c r="AF15" s="411"/>
    </row>
    <row r="16" spans="1:32" ht="13.5">
      <c r="A16" s="407" t="s">
        <v>349</v>
      </c>
      <c r="B16" s="408" t="s">
        <v>350</v>
      </c>
      <c r="C16" s="409" t="s">
        <v>10</v>
      </c>
      <c r="D16" s="410">
        <v>555</v>
      </c>
      <c r="E16" s="326" t="s">
        <v>294</v>
      </c>
      <c r="F16" s="327" t="s">
        <v>294</v>
      </c>
      <c r="G16" s="327" t="s">
        <v>294</v>
      </c>
      <c r="H16" s="327" t="s">
        <v>294</v>
      </c>
      <c r="I16" s="328" t="s">
        <v>294</v>
      </c>
      <c r="J16" s="326" t="s">
        <v>294</v>
      </c>
      <c r="K16" s="327" t="s">
        <v>294</v>
      </c>
      <c r="L16" s="327" t="s">
        <v>294</v>
      </c>
      <c r="M16" s="327" t="s">
        <v>294</v>
      </c>
      <c r="N16" s="327" t="s">
        <v>294</v>
      </c>
      <c r="O16" s="327" t="s">
        <v>294</v>
      </c>
      <c r="P16" s="327" t="s">
        <v>294</v>
      </c>
      <c r="Q16" s="327" t="s">
        <v>294</v>
      </c>
      <c r="R16" s="327">
        <v>3</v>
      </c>
      <c r="S16" s="327">
        <v>2</v>
      </c>
      <c r="T16" s="327">
        <v>11</v>
      </c>
      <c r="U16" s="327">
        <v>13</v>
      </c>
      <c r="V16" s="327">
        <v>29</v>
      </c>
      <c r="W16" s="327">
        <v>32</v>
      </c>
      <c r="X16" s="327">
        <v>78</v>
      </c>
      <c r="Y16" s="327">
        <v>100</v>
      </c>
      <c r="Z16" s="327">
        <v>126</v>
      </c>
      <c r="AA16" s="327">
        <v>101</v>
      </c>
      <c r="AB16" s="327">
        <v>40</v>
      </c>
      <c r="AC16" s="327">
        <v>18</v>
      </c>
      <c r="AD16" s="327">
        <v>2</v>
      </c>
      <c r="AE16" s="328" t="s">
        <v>294</v>
      </c>
      <c r="AF16" s="411" t="s">
        <v>349</v>
      </c>
    </row>
    <row r="17" spans="1:32" ht="13.5">
      <c r="A17" s="407"/>
      <c r="B17" s="408"/>
      <c r="C17" s="409" t="s">
        <v>11</v>
      </c>
      <c r="D17" s="410">
        <v>271</v>
      </c>
      <c r="E17" s="326" t="s">
        <v>294</v>
      </c>
      <c r="F17" s="327" t="s">
        <v>294</v>
      </c>
      <c r="G17" s="327" t="s">
        <v>294</v>
      </c>
      <c r="H17" s="327" t="s">
        <v>294</v>
      </c>
      <c r="I17" s="328" t="s">
        <v>294</v>
      </c>
      <c r="J17" s="326" t="s">
        <v>294</v>
      </c>
      <c r="K17" s="327" t="s">
        <v>294</v>
      </c>
      <c r="L17" s="327" t="s">
        <v>294</v>
      </c>
      <c r="M17" s="327" t="s">
        <v>294</v>
      </c>
      <c r="N17" s="327" t="s">
        <v>294</v>
      </c>
      <c r="O17" s="327" t="s">
        <v>294</v>
      </c>
      <c r="P17" s="327" t="s">
        <v>294</v>
      </c>
      <c r="Q17" s="327" t="s">
        <v>294</v>
      </c>
      <c r="R17" s="327">
        <v>2</v>
      </c>
      <c r="S17" s="327" t="s">
        <v>294</v>
      </c>
      <c r="T17" s="327">
        <v>8</v>
      </c>
      <c r="U17" s="327">
        <v>7</v>
      </c>
      <c r="V17" s="327">
        <v>20</v>
      </c>
      <c r="W17" s="327">
        <v>13</v>
      </c>
      <c r="X17" s="327">
        <v>45</v>
      </c>
      <c r="Y17" s="327">
        <v>49</v>
      </c>
      <c r="Z17" s="327">
        <v>62</v>
      </c>
      <c r="AA17" s="327">
        <v>44</v>
      </c>
      <c r="AB17" s="327">
        <v>16</v>
      </c>
      <c r="AC17" s="327">
        <v>5</v>
      </c>
      <c r="AD17" s="327" t="s">
        <v>294</v>
      </c>
      <c r="AE17" s="328" t="s">
        <v>294</v>
      </c>
      <c r="AF17" s="411"/>
    </row>
    <row r="18" spans="1:32" ht="13.5">
      <c r="A18" s="407"/>
      <c r="B18" s="408"/>
      <c r="C18" s="409" t="s">
        <v>12</v>
      </c>
      <c r="D18" s="410">
        <v>284</v>
      </c>
      <c r="E18" s="326" t="s">
        <v>294</v>
      </c>
      <c r="F18" s="327" t="s">
        <v>294</v>
      </c>
      <c r="G18" s="327" t="s">
        <v>294</v>
      </c>
      <c r="H18" s="327" t="s">
        <v>294</v>
      </c>
      <c r="I18" s="328" t="s">
        <v>294</v>
      </c>
      <c r="J18" s="326" t="s">
        <v>294</v>
      </c>
      <c r="K18" s="327" t="s">
        <v>294</v>
      </c>
      <c r="L18" s="327" t="s">
        <v>294</v>
      </c>
      <c r="M18" s="327" t="s">
        <v>294</v>
      </c>
      <c r="N18" s="327" t="s">
        <v>294</v>
      </c>
      <c r="O18" s="327" t="s">
        <v>294</v>
      </c>
      <c r="P18" s="327" t="s">
        <v>294</v>
      </c>
      <c r="Q18" s="327" t="s">
        <v>294</v>
      </c>
      <c r="R18" s="327">
        <v>1</v>
      </c>
      <c r="S18" s="327">
        <v>2</v>
      </c>
      <c r="T18" s="327">
        <v>3</v>
      </c>
      <c r="U18" s="327">
        <v>6</v>
      </c>
      <c r="V18" s="327">
        <v>9</v>
      </c>
      <c r="W18" s="327">
        <v>19</v>
      </c>
      <c r="X18" s="327">
        <v>33</v>
      </c>
      <c r="Y18" s="327">
        <v>51</v>
      </c>
      <c r="Z18" s="327">
        <v>64</v>
      </c>
      <c r="AA18" s="327">
        <v>57</v>
      </c>
      <c r="AB18" s="327">
        <v>24</v>
      </c>
      <c r="AC18" s="327">
        <v>13</v>
      </c>
      <c r="AD18" s="327">
        <v>2</v>
      </c>
      <c r="AE18" s="328" t="s">
        <v>294</v>
      </c>
      <c r="AF18" s="411"/>
    </row>
    <row r="19" spans="1:32" ht="13.5">
      <c r="A19" s="407"/>
      <c r="B19" s="408"/>
      <c r="C19" s="409"/>
      <c r="D19" s="410"/>
      <c r="E19" s="326"/>
      <c r="F19" s="327"/>
      <c r="G19" s="327"/>
      <c r="H19" s="327"/>
      <c r="I19" s="328"/>
      <c r="J19" s="326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8"/>
      <c r="AF19" s="411"/>
    </row>
    <row r="20" spans="1:32" ht="13.5">
      <c r="A20" s="407" t="s">
        <v>351</v>
      </c>
      <c r="B20" s="408" t="s">
        <v>352</v>
      </c>
      <c r="C20" s="409" t="s">
        <v>10</v>
      </c>
      <c r="D20" s="410">
        <v>908</v>
      </c>
      <c r="E20" s="326" t="s">
        <v>294</v>
      </c>
      <c r="F20" s="327" t="s">
        <v>294</v>
      </c>
      <c r="G20" s="327" t="s">
        <v>294</v>
      </c>
      <c r="H20" s="327" t="s">
        <v>294</v>
      </c>
      <c r="I20" s="328" t="s">
        <v>294</v>
      </c>
      <c r="J20" s="326" t="s">
        <v>294</v>
      </c>
      <c r="K20" s="327" t="s">
        <v>294</v>
      </c>
      <c r="L20" s="327" t="s">
        <v>294</v>
      </c>
      <c r="M20" s="327">
        <v>1</v>
      </c>
      <c r="N20" s="327" t="s">
        <v>294</v>
      </c>
      <c r="O20" s="327" t="s">
        <v>294</v>
      </c>
      <c r="P20" s="327" t="s">
        <v>294</v>
      </c>
      <c r="Q20" s="327">
        <v>1</v>
      </c>
      <c r="R20" s="327">
        <v>3</v>
      </c>
      <c r="S20" s="327">
        <v>11</v>
      </c>
      <c r="T20" s="327">
        <v>16</v>
      </c>
      <c r="U20" s="327">
        <v>41</v>
      </c>
      <c r="V20" s="327">
        <v>101</v>
      </c>
      <c r="W20" s="327">
        <v>110</v>
      </c>
      <c r="X20" s="327">
        <v>137</v>
      </c>
      <c r="Y20" s="327">
        <v>168</v>
      </c>
      <c r="Z20" s="327">
        <v>148</v>
      </c>
      <c r="AA20" s="327">
        <v>99</v>
      </c>
      <c r="AB20" s="327">
        <v>56</v>
      </c>
      <c r="AC20" s="327">
        <v>15</v>
      </c>
      <c r="AD20" s="327">
        <v>1</v>
      </c>
      <c r="AE20" s="328" t="s">
        <v>294</v>
      </c>
      <c r="AF20" s="411" t="s">
        <v>351</v>
      </c>
    </row>
    <row r="21" spans="1:32" ht="13.5">
      <c r="A21" s="407"/>
      <c r="B21" s="408"/>
      <c r="C21" s="409" t="s">
        <v>11</v>
      </c>
      <c r="D21" s="410">
        <v>458</v>
      </c>
      <c r="E21" s="326" t="s">
        <v>294</v>
      </c>
      <c r="F21" s="327" t="s">
        <v>294</v>
      </c>
      <c r="G21" s="327" t="s">
        <v>294</v>
      </c>
      <c r="H21" s="327" t="s">
        <v>294</v>
      </c>
      <c r="I21" s="328" t="s">
        <v>294</v>
      </c>
      <c r="J21" s="326" t="s">
        <v>294</v>
      </c>
      <c r="K21" s="327" t="s">
        <v>294</v>
      </c>
      <c r="L21" s="327" t="s">
        <v>294</v>
      </c>
      <c r="M21" s="327" t="s">
        <v>294</v>
      </c>
      <c r="N21" s="327" t="s">
        <v>294</v>
      </c>
      <c r="O21" s="327" t="s">
        <v>294</v>
      </c>
      <c r="P21" s="327" t="s">
        <v>294</v>
      </c>
      <c r="Q21" s="327">
        <v>1</v>
      </c>
      <c r="R21" s="327">
        <v>2</v>
      </c>
      <c r="S21" s="327">
        <v>7</v>
      </c>
      <c r="T21" s="327">
        <v>12</v>
      </c>
      <c r="U21" s="327">
        <v>27</v>
      </c>
      <c r="V21" s="327">
        <v>51</v>
      </c>
      <c r="W21" s="327">
        <v>65</v>
      </c>
      <c r="X21" s="327">
        <v>80</v>
      </c>
      <c r="Y21" s="327">
        <v>96</v>
      </c>
      <c r="Z21" s="327">
        <v>65</v>
      </c>
      <c r="AA21" s="327">
        <v>38</v>
      </c>
      <c r="AB21" s="327">
        <v>11</v>
      </c>
      <c r="AC21" s="327">
        <v>3</v>
      </c>
      <c r="AD21" s="327" t="s">
        <v>294</v>
      </c>
      <c r="AE21" s="328" t="s">
        <v>294</v>
      </c>
      <c r="AF21" s="411"/>
    </row>
    <row r="22" spans="1:32" ht="13.5">
      <c r="A22" s="407"/>
      <c r="B22" s="408"/>
      <c r="C22" s="409" t="s">
        <v>12</v>
      </c>
      <c r="D22" s="410">
        <v>450</v>
      </c>
      <c r="E22" s="326" t="s">
        <v>294</v>
      </c>
      <c r="F22" s="327" t="s">
        <v>294</v>
      </c>
      <c r="G22" s="327" t="s">
        <v>294</v>
      </c>
      <c r="H22" s="327" t="s">
        <v>294</v>
      </c>
      <c r="I22" s="328" t="s">
        <v>294</v>
      </c>
      <c r="J22" s="326" t="s">
        <v>294</v>
      </c>
      <c r="K22" s="327" t="s">
        <v>294</v>
      </c>
      <c r="L22" s="327" t="s">
        <v>294</v>
      </c>
      <c r="M22" s="327">
        <v>1</v>
      </c>
      <c r="N22" s="327" t="s">
        <v>294</v>
      </c>
      <c r="O22" s="327" t="s">
        <v>294</v>
      </c>
      <c r="P22" s="327" t="s">
        <v>294</v>
      </c>
      <c r="Q22" s="327" t="s">
        <v>294</v>
      </c>
      <c r="R22" s="327">
        <v>1</v>
      </c>
      <c r="S22" s="327">
        <v>4</v>
      </c>
      <c r="T22" s="327">
        <v>4</v>
      </c>
      <c r="U22" s="327">
        <v>14</v>
      </c>
      <c r="V22" s="327">
        <v>50</v>
      </c>
      <c r="W22" s="327">
        <v>45</v>
      </c>
      <c r="X22" s="327">
        <v>57</v>
      </c>
      <c r="Y22" s="327">
        <v>72</v>
      </c>
      <c r="Z22" s="327">
        <v>83</v>
      </c>
      <c r="AA22" s="327">
        <v>61</v>
      </c>
      <c r="AB22" s="327">
        <v>45</v>
      </c>
      <c r="AC22" s="327">
        <v>12</v>
      </c>
      <c r="AD22" s="327">
        <v>1</v>
      </c>
      <c r="AE22" s="328" t="s">
        <v>294</v>
      </c>
      <c r="AF22" s="411"/>
    </row>
    <row r="23" spans="1:32" ht="13.5">
      <c r="A23" s="407"/>
      <c r="B23" s="408"/>
      <c r="C23" s="409"/>
      <c r="D23" s="410"/>
      <c r="E23" s="326"/>
      <c r="F23" s="327"/>
      <c r="G23" s="327"/>
      <c r="H23" s="327"/>
      <c r="I23" s="328"/>
      <c r="J23" s="326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8"/>
      <c r="AF23" s="411"/>
    </row>
    <row r="24" spans="1:32" ht="13.5">
      <c r="A24" s="407" t="s">
        <v>353</v>
      </c>
      <c r="B24" s="408" t="s">
        <v>354</v>
      </c>
      <c r="C24" s="409" t="s">
        <v>10</v>
      </c>
      <c r="D24" s="410">
        <v>22</v>
      </c>
      <c r="E24" s="326" t="s">
        <v>294</v>
      </c>
      <c r="F24" s="327" t="s">
        <v>294</v>
      </c>
      <c r="G24" s="327" t="s">
        <v>294</v>
      </c>
      <c r="H24" s="327" t="s">
        <v>294</v>
      </c>
      <c r="I24" s="328" t="s">
        <v>294</v>
      </c>
      <c r="J24" s="326" t="s">
        <v>294</v>
      </c>
      <c r="K24" s="327" t="s">
        <v>294</v>
      </c>
      <c r="L24" s="327" t="s">
        <v>294</v>
      </c>
      <c r="M24" s="327" t="s">
        <v>294</v>
      </c>
      <c r="N24" s="327" t="s">
        <v>294</v>
      </c>
      <c r="O24" s="327" t="s">
        <v>294</v>
      </c>
      <c r="P24" s="327" t="s">
        <v>294</v>
      </c>
      <c r="Q24" s="327" t="s">
        <v>294</v>
      </c>
      <c r="R24" s="327" t="s">
        <v>294</v>
      </c>
      <c r="S24" s="327" t="s">
        <v>294</v>
      </c>
      <c r="T24" s="327" t="s">
        <v>294</v>
      </c>
      <c r="U24" s="327">
        <v>2</v>
      </c>
      <c r="V24" s="327">
        <v>4</v>
      </c>
      <c r="W24" s="327">
        <v>4</v>
      </c>
      <c r="X24" s="327">
        <v>5</v>
      </c>
      <c r="Y24" s="327">
        <v>2</v>
      </c>
      <c r="Z24" s="327">
        <v>3</v>
      </c>
      <c r="AA24" s="327" t="s">
        <v>294</v>
      </c>
      <c r="AB24" s="327">
        <v>2</v>
      </c>
      <c r="AC24" s="327" t="s">
        <v>294</v>
      </c>
      <c r="AD24" s="327" t="s">
        <v>294</v>
      </c>
      <c r="AE24" s="328" t="s">
        <v>294</v>
      </c>
      <c r="AF24" s="411" t="s">
        <v>353</v>
      </c>
    </row>
    <row r="25" spans="1:32" ht="13.5">
      <c r="A25" s="407"/>
      <c r="B25" s="408"/>
      <c r="C25" s="409" t="s">
        <v>11</v>
      </c>
      <c r="D25" s="410">
        <v>20</v>
      </c>
      <c r="E25" s="326" t="s">
        <v>294</v>
      </c>
      <c r="F25" s="327" t="s">
        <v>294</v>
      </c>
      <c r="G25" s="327" t="s">
        <v>294</v>
      </c>
      <c r="H25" s="327" t="s">
        <v>294</v>
      </c>
      <c r="I25" s="328" t="s">
        <v>294</v>
      </c>
      <c r="J25" s="326" t="s">
        <v>294</v>
      </c>
      <c r="K25" s="327" t="s">
        <v>294</v>
      </c>
      <c r="L25" s="327" t="s">
        <v>294</v>
      </c>
      <c r="M25" s="327" t="s">
        <v>294</v>
      </c>
      <c r="N25" s="327" t="s">
        <v>294</v>
      </c>
      <c r="O25" s="327" t="s">
        <v>294</v>
      </c>
      <c r="P25" s="327" t="s">
        <v>294</v>
      </c>
      <c r="Q25" s="327" t="s">
        <v>294</v>
      </c>
      <c r="R25" s="327" t="s">
        <v>294</v>
      </c>
      <c r="S25" s="327" t="s">
        <v>294</v>
      </c>
      <c r="T25" s="327" t="s">
        <v>294</v>
      </c>
      <c r="U25" s="327">
        <v>2</v>
      </c>
      <c r="V25" s="327">
        <v>4</v>
      </c>
      <c r="W25" s="327">
        <v>4</v>
      </c>
      <c r="X25" s="327">
        <v>4</v>
      </c>
      <c r="Y25" s="327">
        <v>2</v>
      </c>
      <c r="Z25" s="327">
        <v>3</v>
      </c>
      <c r="AA25" s="327" t="s">
        <v>294</v>
      </c>
      <c r="AB25" s="327">
        <v>1</v>
      </c>
      <c r="AC25" s="327" t="s">
        <v>294</v>
      </c>
      <c r="AD25" s="327" t="s">
        <v>294</v>
      </c>
      <c r="AE25" s="328" t="s">
        <v>294</v>
      </c>
      <c r="AF25" s="411"/>
    </row>
    <row r="26" spans="1:32" ht="13.5">
      <c r="A26" s="407"/>
      <c r="B26" s="408"/>
      <c r="C26" s="409" t="s">
        <v>12</v>
      </c>
      <c r="D26" s="410">
        <v>2</v>
      </c>
      <c r="E26" s="326" t="s">
        <v>294</v>
      </c>
      <c r="F26" s="327" t="s">
        <v>294</v>
      </c>
      <c r="G26" s="327" t="s">
        <v>294</v>
      </c>
      <c r="H26" s="327" t="s">
        <v>294</v>
      </c>
      <c r="I26" s="328" t="s">
        <v>294</v>
      </c>
      <c r="J26" s="326" t="s">
        <v>294</v>
      </c>
      <c r="K26" s="327" t="s">
        <v>294</v>
      </c>
      <c r="L26" s="327" t="s">
        <v>294</v>
      </c>
      <c r="M26" s="327" t="s">
        <v>294</v>
      </c>
      <c r="N26" s="327" t="s">
        <v>294</v>
      </c>
      <c r="O26" s="327" t="s">
        <v>294</v>
      </c>
      <c r="P26" s="327" t="s">
        <v>294</v>
      </c>
      <c r="Q26" s="327" t="s">
        <v>294</v>
      </c>
      <c r="R26" s="327" t="s">
        <v>294</v>
      </c>
      <c r="S26" s="327" t="s">
        <v>294</v>
      </c>
      <c r="T26" s="327" t="s">
        <v>294</v>
      </c>
      <c r="U26" s="327" t="s">
        <v>294</v>
      </c>
      <c r="V26" s="327" t="s">
        <v>294</v>
      </c>
      <c r="W26" s="327" t="s">
        <v>294</v>
      </c>
      <c r="X26" s="327">
        <v>1</v>
      </c>
      <c r="Y26" s="327" t="s">
        <v>294</v>
      </c>
      <c r="Z26" s="327" t="s">
        <v>294</v>
      </c>
      <c r="AA26" s="327" t="s">
        <v>294</v>
      </c>
      <c r="AB26" s="327">
        <v>1</v>
      </c>
      <c r="AC26" s="327" t="s">
        <v>294</v>
      </c>
      <c r="AD26" s="327" t="s">
        <v>294</v>
      </c>
      <c r="AE26" s="328" t="s">
        <v>294</v>
      </c>
      <c r="AF26" s="411"/>
    </row>
    <row r="27" spans="1:32" ht="13.5">
      <c r="A27" s="407"/>
      <c r="B27" s="408"/>
      <c r="C27" s="409"/>
      <c r="D27" s="410"/>
      <c r="E27" s="326"/>
      <c r="F27" s="327"/>
      <c r="G27" s="327"/>
      <c r="H27" s="327"/>
      <c r="I27" s="328"/>
      <c r="J27" s="326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8"/>
      <c r="AF27" s="411"/>
    </row>
    <row r="28" spans="1:32" ht="13.5">
      <c r="A28" s="407" t="s">
        <v>355</v>
      </c>
      <c r="B28" s="408" t="s">
        <v>356</v>
      </c>
      <c r="C28" s="409" t="s">
        <v>10</v>
      </c>
      <c r="D28" s="410">
        <v>1890</v>
      </c>
      <c r="E28" s="326" t="s">
        <v>294</v>
      </c>
      <c r="F28" s="327" t="s">
        <v>294</v>
      </c>
      <c r="G28" s="327">
        <v>1</v>
      </c>
      <c r="H28" s="327">
        <v>1</v>
      </c>
      <c r="I28" s="328" t="s">
        <v>294</v>
      </c>
      <c r="J28" s="326">
        <v>2</v>
      </c>
      <c r="K28" s="327" t="s">
        <v>294</v>
      </c>
      <c r="L28" s="327" t="s">
        <v>294</v>
      </c>
      <c r="M28" s="327" t="s">
        <v>294</v>
      </c>
      <c r="N28" s="327" t="s">
        <v>294</v>
      </c>
      <c r="O28" s="327" t="s">
        <v>294</v>
      </c>
      <c r="P28" s="327" t="s">
        <v>294</v>
      </c>
      <c r="Q28" s="327">
        <v>1</v>
      </c>
      <c r="R28" s="327">
        <v>8</v>
      </c>
      <c r="S28" s="327">
        <v>12</v>
      </c>
      <c r="T28" s="327">
        <v>34</v>
      </c>
      <c r="U28" s="327">
        <v>75</v>
      </c>
      <c r="V28" s="327">
        <v>187</v>
      </c>
      <c r="W28" s="327">
        <v>242</v>
      </c>
      <c r="X28" s="327">
        <v>281</v>
      </c>
      <c r="Y28" s="327">
        <v>330</v>
      </c>
      <c r="Z28" s="327">
        <v>370</v>
      </c>
      <c r="AA28" s="327">
        <v>227</v>
      </c>
      <c r="AB28" s="327">
        <v>89</v>
      </c>
      <c r="AC28" s="327">
        <v>31</v>
      </c>
      <c r="AD28" s="327">
        <v>1</v>
      </c>
      <c r="AE28" s="328" t="s">
        <v>294</v>
      </c>
      <c r="AF28" s="411" t="s">
        <v>355</v>
      </c>
    </row>
    <row r="29" spans="1:32" ht="13.5">
      <c r="A29" s="407"/>
      <c r="B29" s="408"/>
      <c r="C29" s="409" t="s">
        <v>11</v>
      </c>
      <c r="D29" s="410">
        <v>1448</v>
      </c>
      <c r="E29" s="326" t="s">
        <v>294</v>
      </c>
      <c r="F29" s="327" t="s">
        <v>294</v>
      </c>
      <c r="G29" s="327">
        <v>1</v>
      </c>
      <c r="H29" s="327">
        <v>1</v>
      </c>
      <c r="I29" s="328" t="s">
        <v>294</v>
      </c>
      <c r="J29" s="326">
        <v>2</v>
      </c>
      <c r="K29" s="327" t="s">
        <v>294</v>
      </c>
      <c r="L29" s="327" t="s">
        <v>294</v>
      </c>
      <c r="M29" s="327" t="s">
        <v>294</v>
      </c>
      <c r="N29" s="327" t="s">
        <v>294</v>
      </c>
      <c r="O29" s="327" t="s">
        <v>294</v>
      </c>
      <c r="P29" s="327" t="s">
        <v>294</v>
      </c>
      <c r="Q29" s="482" t="s">
        <v>294</v>
      </c>
      <c r="R29" s="482">
        <v>7</v>
      </c>
      <c r="S29" s="482">
        <v>8</v>
      </c>
      <c r="T29" s="482">
        <v>27</v>
      </c>
      <c r="U29" s="482">
        <v>54</v>
      </c>
      <c r="V29" s="482">
        <v>143</v>
      </c>
      <c r="W29" s="482">
        <v>192</v>
      </c>
      <c r="X29" s="482">
        <v>223</v>
      </c>
      <c r="Y29" s="482">
        <v>268</v>
      </c>
      <c r="Z29" s="482">
        <v>286</v>
      </c>
      <c r="AA29" s="482">
        <v>172</v>
      </c>
      <c r="AB29" s="482">
        <v>50</v>
      </c>
      <c r="AC29" s="482">
        <v>15</v>
      </c>
      <c r="AD29" s="327">
        <v>1</v>
      </c>
      <c r="AE29" s="328" t="s">
        <v>294</v>
      </c>
      <c r="AF29" s="411"/>
    </row>
    <row r="30" spans="1:32" ht="13.5">
      <c r="A30" s="407"/>
      <c r="B30" s="408"/>
      <c r="C30" s="409" t="s">
        <v>12</v>
      </c>
      <c r="D30" s="410">
        <v>442</v>
      </c>
      <c r="E30" s="326" t="s">
        <v>294</v>
      </c>
      <c r="F30" s="327" t="s">
        <v>294</v>
      </c>
      <c r="G30" s="327" t="s">
        <v>294</v>
      </c>
      <c r="H30" s="327" t="s">
        <v>294</v>
      </c>
      <c r="I30" s="328" t="s">
        <v>294</v>
      </c>
      <c r="J30" s="326" t="s">
        <v>294</v>
      </c>
      <c r="K30" s="327" t="s">
        <v>294</v>
      </c>
      <c r="L30" s="327" t="s">
        <v>294</v>
      </c>
      <c r="M30" s="327" t="s">
        <v>294</v>
      </c>
      <c r="N30" s="327" t="s">
        <v>294</v>
      </c>
      <c r="O30" s="482" t="s">
        <v>294</v>
      </c>
      <c r="P30" s="327" t="s">
        <v>294</v>
      </c>
      <c r="Q30" s="327">
        <v>1</v>
      </c>
      <c r="R30" s="482">
        <v>1</v>
      </c>
      <c r="S30" s="482">
        <v>4</v>
      </c>
      <c r="T30" s="482">
        <v>7</v>
      </c>
      <c r="U30" s="482">
        <v>21</v>
      </c>
      <c r="V30" s="482">
        <v>44</v>
      </c>
      <c r="W30" s="482">
        <v>50</v>
      </c>
      <c r="X30" s="482">
        <v>58</v>
      </c>
      <c r="Y30" s="482">
        <v>62</v>
      </c>
      <c r="Z30" s="482">
        <v>84</v>
      </c>
      <c r="AA30" s="482">
        <v>55</v>
      </c>
      <c r="AB30" s="482">
        <v>39</v>
      </c>
      <c r="AC30" s="482">
        <v>16</v>
      </c>
      <c r="AD30" s="482" t="s">
        <v>294</v>
      </c>
      <c r="AE30" s="328" t="s">
        <v>294</v>
      </c>
      <c r="AF30" s="411"/>
    </row>
    <row r="31" spans="1:32" ht="13.5">
      <c r="A31" s="407"/>
      <c r="B31" s="408"/>
      <c r="C31" s="409"/>
      <c r="D31" s="410"/>
      <c r="E31" s="326"/>
      <c r="F31" s="327"/>
      <c r="G31" s="327"/>
      <c r="H31" s="327"/>
      <c r="I31" s="328"/>
      <c r="J31" s="326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8"/>
      <c r="AF31" s="411"/>
    </row>
    <row r="32" spans="1:32" ht="13.5">
      <c r="A32" s="407" t="s">
        <v>357</v>
      </c>
      <c r="B32" s="408" t="s">
        <v>358</v>
      </c>
      <c r="C32" s="409" t="s">
        <v>10</v>
      </c>
      <c r="D32" s="410">
        <v>43</v>
      </c>
      <c r="E32" s="326" t="s">
        <v>294</v>
      </c>
      <c r="F32" s="327" t="s">
        <v>294</v>
      </c>
      <c r="G32" s="327" t="s">
        <v>294</v>
      </c>
      <c r="H32" s="327" t="s">
        <v>294</v>
      </c>
      <c r="I32" s="328" t="s">
        <v>294</v>
      </c>
      <c r="J32" s="326" t="s">
        <v>294</v>
      </c>
      <c r="K32" s="327" t="s">
        <v>294</v>
      </c>
      <c r="L32" s="327" t="s">
        <v>294</v>
      </c>
      <c r="M32" s="327" t="s">
        <v>294</v>
      </c>
      <c r="N32" s="327" t="s">
        <v>294</v>
      </c>
      <c r="O32" s="327" t="s">
        <v>294</v>
      </c>
      <c r="P32" s="327" t="s">
        <v>294</v>
      </c>
      <c r="Q32" s="327">
        <v>1</v>
      </c>
      <c r="R32" s="327">
        <v>1</v>
      </c>
      <c r="S32" s="327" t="s">
        <v>294</v>
      </c>
      <c r="T32" s="327">
        <v>1</v>
      </c>
      <c r="U32" s="327">
        <v>1</v>
      </c>
      <c r="V32" s="327">
        <v>5</v>
      </c>
      <c r="W32" s="327">
        <v>5</v>
      </c>
      <c r="X32" s="327">
        <v>2</v>
      </c>
      <c r="Y32" s="327">
        <v>3</v>
      </c>
      <c r="Z32" s="327">
        <v>6</v>
      </c>
      <c r="AA32" s="327">
        <v>10</v>
      </c>
      <c r="AB32" s="327">
        <v>2</v>
      </c>
      <c r="AC32" s="327">
        <v>5</v>
      </c>
      <c r="AD32" s="327">
        <v>1</v>
      </c>
      <c r="AE32" s="328" t="s">
        <v>294</v>
      </c>
      <c r="AF32" s="411" t="s">
        <v>357</v>
      </c>
    </row>
    <row r="33" spans="1:32" ht="13.5">
      <c r="A33" s="407"/>
      <c r="B33" s="408"/>
      <c r="C33" s="409" t="s">
        <v>11</v>
      </c>
      <c r="D33" s="410">
        <v>15</v>
      </c>
      <c r="E33" s="326" t="s">
        <v>294</v>
      </c>
      <c r="F33" s="327" t="s">
        <v>294</v>
      </c>
      <c r="G33" s="327" t="s">
        <v>294</v>
      </c>
      <c r="H33" s="327" t="s">
        <v>294</v>
      </c>
      <c r="I33" s="328" t="s">
        <v>294</v>
      </c>
      <c r="J33" s="326" t="s">
        <v>294</v>
      </c>
      <c r="K33" s="327" t="s">
        <v>294</v>
      </c>
      <c r="L33" s="327" t="s">
        <v>294</v>
      </c>
      <c r="M33" s="327" t="s">
        <v>294</v>
      </c>
      <c r="N33" s="327" t="s">
        <v>294</v>
      </c>
      <c r="O33" s="327" t="s">
        <v>294</v>
      </c>
      <c r="P33" s="327" t="s">
        <v>294</v>
      </c>
      <c r="Q33" s="327" t="s">
        <v>294</v>
      </c>
      <c r="R33" s="327" t="s">
        <v>294</v>
      </c>
      <c r="S33" s="327" t="s">
        <v>294</v>
      </c>
      <c r="T33" s="327">
        <v>1</v>
      </c>
      <c r="U33" s="327">
        <v>1</v>
      </c>
      <c r="V33" s="327">
        <v>2</v>
      </c>
      <c r="W33" s="327">
        <v>3</v>
      </c>
      <c r="X33" s="327" t="s">
        <v>294</v>
      </c>
      <c r="Y33" s="327" t="s">
        <v>294</v>
      </c>
      <c r="Z33" s="327">
        <v>3</v>
      </c>
      <c r="AA33" s="327">
        <v>3</v>
      </c>
      <c r="AB33" s="327">
        <v>1</v>
      </c>
      <c r="AC33" s="327">
        <v>1</v>
      </c>
      <c r="AD33" s="327" t="s">
        <v>294</v>
      </c>
      <c r="AE33" s="328" t="s">
        <v>294</v>
      </c>
      <c r="AF33" s="411"/>
    </row>
    <row r="34" spans="1:32" ht="13.5">
      <c r="A34" s="407"/>
      <c r="B34" s="408"/>
      <c r="C34" s="409" t="s">
        <v>12</v>
      </c>
      <c r="D34" s="410">
        <v>28</v>
      </c>
      <c r="E34" s="326" t="s">
        <v>294</v>
      </c>
      <c r="F34" s="327" t="s">
        <v>294</v>
      </c>
      <c r="G34" s="327" t="s">
        <v>294</v>
      </c>
      <c r="H34" s="327" t="s">
        <v>294</v>
      </c>
      <c r="I34" s="328" t="s">
        <v>294</v>
      </c>
      <c r="J34" s="326" t="s">
        <v>294</v>
      </c>
      <c r="K34" s="327" t="s">
        <v>294</v>
      </c>
      <c r="L34" s="327" t="s">
        <v>294</v>
      </c>
      <c r="M34" s="327" t="s">
        <v>294</v>
      </c>
      <c r="N34" s="327" t="s">
        <v>294</v>
      </c>
      <c r="O34" s="327" t="s">
        <v>294</v>
      </c>
      <c r="P34" s="327" t="s">
        <v>294</v>
      </c>
      <c r="Q34" s="327">
        <v>1</v>
      </c>
      <c r="R34" s="327">
        <v>1</v>
      </c>
      <c r="S34" s="327" t="s">
        <v>294</v>
      </c>
      <c r="T34" s="327" t="s">
        <v>294</v>
      </c>
      <c r="U34" s="327" t="s">
        <v>294</v>
      </c>
      <c r="V34" s="327">
        <v>3</v>
      </c>
      <c r="W34" s="327">
        <v>2</v>
      </c>
      <c r="X34" s="327">
        <v>2</v>
      </c>
      <c r="Y34" s="327">
        <v>3</v>
      </c>
      <c r="Z34" s="327">
        <v>3</v>
      </c>
      <c r="AA34" s="327">
        <v>7</v>
      </c>
      <c r="AB34" s="327">
        <v>1</v>
      </c>
      <c r="AC34" s="327">
        <v>4</v>
      </c>
      <c r="AD34" s="327">
        <v>1</v>
      </c>
      <c r="AE34" s="328" t="s">
        <v>294</v>
      </c>
      <c r="AF34" s="411"/>
    </row>
    <row r="35" spans="1:32" ht="13.5">
      <c r="A35" s="407"/>
      <c r="B35" s="408"/>
      <c r="C35" s="409"/>
      <c r="D35" s="410"/>
      <c r="E35" s="326"/>
      <c r="F35" s="327"/>
      <c r="G35" s="327"/>
      <c r="H35" s="327"/>
      <c r="I35" s="328"/>
      <c r="J35" s="326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8"/>
      <c r="AF35" s="411"/>
    </row>
    <row r="36" spans="1:32" ht="13.5">
      <c r="A36" s="407" t="s">
        <v>359</v>
      </c>
      <c r="B36" s="408" t="s">
        <v>360</v>
      </c>
      <c r="C36" s="409" t="s">
        <v>10</v>
      </c>
      <c r="D36" s="410">
        <v>379</v>
      </c>
      <c r="E36" s="326" t="s">
        <v>294</v>
      </c>
      <c r="F36" s="327" t="s">
        <v>294</v>
      </c>
      <c r="G36" s="327" t="s">
        <v>294</v>
      </c>
      <c r="H36" s="327" t="s">
        <v>294</v>
      </c>
      <c r="I36" s="328" t="s">
        <v>294</v>
      </c>
      <c r="J36" s="326" t="s">
        <v>294</v>
      </c>
      <c r="K36" s="327" t="s">
        <v>294</v>
      </c>
      <c r="L36" s="327" t="s">
        <v>294</v>
      </c>
      <c r="M36" s="327" t="s">
        <v>294</v>
      </c>
      <c r="N36" s="327" t="s">
        <v>294</v>
      </c>
      <c r="O36" s="327" t="s">
        <v>294</v>
      </c>
      <c r="P36" s="327">
        <v>3</v>
      </c>
      <c r="Q36" s="327">
        <v>7</v>
      </c>
      <c r="R36" s="327">
        <v>13</v>
      </c>
      <c r="S36" s="327">
        <v>26</v>
      </c>
      <c r="T36" s="327">
        <v>38</v>
      </c>
      <c r="U36" s="327">
        <v>46</v>
      </c>
      <c r="V36" s="327">
        <v>51</v>
      </c>
      <c r="W36" s="327">
        <v>48</v>
      </c>
      <c r="X36" s="327">
        <v>37</v>
      </c>
      <c r="Y36" s="327">
        <v>38</v>
      </c>
      <c r="Z36" s="327">
        <v>34</v>
      </c>
      <c r="AA36" s="327">
        <v>19</v>
      </c>
      <c r="AB36" s="327">
        <v>16</v>
      </c>
      <c r="AC36" s="327">
        <v>2</v>
      </c>
      <c r="AD36" s="327">
        <v>1</v>
      </c>
      <c r="AE36" s="328" t="s">
        <v>294</v>
      </c>
      <c r="AF36" s="411" t="s">
        <v>359</v>
      </c>
    </row>
    <row r="37" spans="1:32" ht="13.5">
      <c r="A37" s="407"/>
      <c r="B37" s="408"/>
      <c r="C37" s="409" t="s">
        <v>11</v>
      </c>
      <c r="D37" s="410">
        <v>4</v>
      </c>
      <c r="E37" s="326" t="s">
        <v>294</v>
      </c>
      <c r="F37" s="327" t="s">
        <v>294</v>
      </c>
      <c r="G37" s="327" t="s">
        <v>294</v>
      </c>
      <c r="H37" s="327" t="s">
        <v>294</v>
      </c>
      <c r="I37" s="328" t="s">
        <v>294</v>
      </c>
      <c r="J37" s="326" t="s">
        <v>294</v>
      </c>
      <c r="K37" s="327" t="s">
        <v>294</v>
      </c>
      <c r="L37" s="327" t="s">
        <v>294</v>
      </c>
      <c r="M37" s="327" t="s">
        <v>294</v>
      </c>
      <c r="N37" s="327" t="s">
        <v>294</v>
      </c>
      <c r="O37" s="327" t="s">
        <v>294</v>
      </c>
      <c r="P37" s="327" t="s">
        <v>294</v>
      </c>
      <c r="Q37" s="327" t="s">
        <v>294</v>
      </c>
      <c r="R37" s="327" t="s">
        <v>294</v>
      </c>
      <c r="S37" s="327" t="s">
        <v>294</v>
      </c>
      <c r="T37" s="327" t="s">
        <v>294</v>
      </c>
      <c r="U37" s="327" t="s">
        <v>294</v>
      </c>
      <c r="V37" s="327">
        <v>1</v>
      </c>
      <c r="W37" s="327" t="s">
        <v>294</v>
      </c>
      <c r="X37" s="327" t="s">
        <v>294</v>
      </c>
      <c r="Y37" s="327">
        <v>1</v>
      </c>
      <c r="Z37" s="327" t="s">
        <v>294</v>
      </c>
      <c r="AA37" s="327">
        <v>1</v>
      </c>
      <c r="AB37" s="327">
        <v>1</v>
      </c>
      <c r="AC37" s="327" t="s">
        <v>294</v>
      </c>
      <c r="AD37" s="327" t="s">
        <v>294</v>
      </c>
      <c r="AE37" s="328" t="s">
        <v>294</v>
      </c>
      <c r="AF37" s="411"/>
    </row>
    <row r="38" spans="1:32" ht="13.5">
      <c r="A38" s="407"/>
      <c r="B38" s="408"/>
      <c r="C38" s="409" t="s">
        <v>12</v>
      </c>
      <c r="D38" s="410">
        <v>375</v>
      </c>
      <c r="E38" s="326" t="s">
        <v>294</v>
      </c>
      <c r="F38" s="327" t="s">
        <v>294</v>
      </c>
      <c r="G38" s="327" t="s">
        <v>294</v>
      </c>
      <c r="H38" s="327" t="s">
        <v>294</v>
      </c>
      <c r="I38" s="328" t="s">
        <v>294</v>
      </c>
      <c r="J38" s="326" t="s">
        <v>294</v>
      </c>
      <c r="K38" s="327" t="s">
        <v>294</v>
      </c>
      <c r="L38" s="327" t="s">
        <v>294</v>
      </c>
      <c r="M38" s="327" t="s">
        <v>294</v>
      </c>
      <c r="N38" s="327" t="s">
        <v>294</v>
      </c>
      <c r="O38" s="327" t="s">
        <v>294</v>
      </c>
      <c r="P38" s="327">
        <v>3</v>
      </c>
      <c r="Q38" s="327">
        <v>7</v>
      </c>
      <c r="R38" s="327">
        <v>13</v>
      </c>
      <c r="S38" s="327">
        <v>26</v>
      </c>
      <c r="T38" s="327">
        <v>38</v>
      </c>
      <c r="U38" s="327">
        <v>46</v>
      </c>
      <c r="V38" s="327">
        <v>50</v>
      </c>
      <c r="W38" s="327">
        <v>48</v>
      </c>
      <c r="X38" s="327">
        <v>37</v>
      </c>
      <c r="Y38" s="327">
        <v>37</v>
      </c>
      <c r="Z38" s="327">
        <v>34</v>
      </c>
      <c r="AA38" s="327">
        <v>18</v>
      </c>
      <c r="AB38" s="327">
        <v>15</v>
      </c>
      <c r="AC38" s="327">
        <v>2</v>
      </c>
      <c r="AD38" s="327">
        <v>1</v>
      </c>
      <c r="AE38" s="328" t="s">
        <v>294</v>
      </c>
      <c r="AF38" s="411"/>
    </row>
    <row r="39" spans="1:32" ht="13.5">
      <c r="A39" s="407"/>
      <c r="B39" s="408"/>
      <c r="C39" s="409"/>
      <c r="D39" s="410"/>
      <c r="E39" s="326"/>
      <c r="F39" s="327"/>
      <c r="G39" s="327"/>
      <c r="H39" s="327"/>
      <c r="I39" s="328"/>
      <c r="J39" s="326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8"/>
      <c r="AF39" s="411"/>
    </row>
    <row r="40" spans="1:32" ht="13.5">
      <c r="A40" s="407" t="s">
        <v>361</v>
      </c>
      <c r="B40" s="408" t="s">
        <v>362</v>
      </c>
      <c r="C40" s="409" t="s">
        <v>10</v>
      </c>
      <c r="D40" s="410">
        <v>191</v>
      </c>
      <c r="E40" s="326" t="s">
        <v>294</v>
      </c>
      <c r="F40" s="327" t="s">
        <v>294</v>
      </c>
      <c r="G40" s="327" t="s">
        <v>294</v>
      </c>
      <c r="H40" s="327" t="s">
        <v>294</v>
      </c>
      <c r="I40" s="328" t="s">
        <v>294</v>
      </c>
      <c r="J40" s="326" t="s">
        <v>294</v>
      </c>
      <c r="K40" s="327" t="s">
        <v>294</v>
      </c>
      <c r="L40" s="327" t="s">
        <v>294</v>
      </c>
      <c r="M40" s="327" t="s">
        <v>294</v>
      </c>
      <c r="N40" s="327" t="s">
        <v>294</v>
      </c>
      <c r="O40" s="327">
        <v>1</v>
      </c>
      <c r="P40" s="327">
        <v>2</v>
      </c>
      <c r="Q40" s="327">
        <v>8</v>
      </c>
      <c r="R40" s="327">
        <v>15</v>
      </c>
      <c r="S40" s="327">
        <v>13</v>
      </c>
      <c r="T40" s="327">
        <v>19</v>
      </c>
      <c r="U40" s="327">
        <v>11</v>
      </c>
      <c r="V40" s="327">
        <v>23</v>
      </c>
      <c r="W40" s="327">
        <v>19</v>
      </c>
      <c r="X40" s="327">
        <v>19</v>
      </c>
      <c r="Y40" s="327">
        <v>16</v>
      </c>
      <c r="Z40" s="327">
        <v>19</v>
      </c>
      <c r="AA40" s="327">
        <v>17</v>
      </c>
      <c r="AB40" s="327">
        <v>8</v>
      </c>
      <c r="AC40" s="327">
        <v>1</v>
      </c>
      <c r="AD40" s="327" t="s">
        <v>294</v>
      </c>
      <c r="AE40" s="328" t="s">
        <v>294</v>
      </c>
      <c r="AF40" s="411" t="s">
        <v>361</v>
      </c>
    </row>
    <row r="41" spans="1:32" ht="13.5">
      <c r="A41" s="407"/>
      <c r="B41" s="408"/>
      <c r="C41" s="409" t="s">
        <v>11</v>
      </c>
      <c r="D41" s="426" t="s">
        <v>737</v>
      </c>
      <c r="E41" s="326" t="s">
        <v>737</v>
      </c>
      <c r="F41" s="327" t="s">
        <v>737</v>
      </c>
      <c r="G41" s="327" t="s">
        <v>737</v>
      </c>
      <c r="H41" s="327" t="s">
        <v>737</v>
      </c>
      <c r="I41" s="328" t="s">
        <v>737</v>
      </c>
      <c r="J41" s="326" t="s">
        <v>737</v>
      </c>
      <c r="K41" s="327" t="s">
        <v>737</v>
      </c>
      <c r="L41" s="327" t="s">
        <v>737</v>
      </c>
      <c r="M41" s="327" t="s">
        <v>737</v>
      </c>
      <c r="N41" s="327" t="s">
        <v>737</v>
      </c>
      <c r="O41" s="327" t="s">
        <v>737</v>
      </c>
      <c r="P41" s="327" t="s">
        <v>737</v>
      </c>
      <c r="Q41" s="327" t="s">
        <v>737</v>
      </c>
      <c r="R41" s="327" t="s">
        <v>737</v>
      </c>
      <c r="S41" s="327" t="s">
        <v>737</v>
      </c>
      <c r="T41" s="327" t="s">
        <v>737</v>
      </c>
      <c r="U41" s="327" t="s">
        <v>737</v>
      </c>
      <c r="V41" s="327" t="s">
        <v>737</v>
      </c>
      <c r="W41" s="327" t="s">
        <v>737</v>
      </c>
      <c r="X41" s="327" t="s">
        <v>737</v>
      </c>
      <c r="Y41" s="327" t="s">
        <v>737</v>
      </c>
      <c r="Z41" s="327" t="s">
        <v>737</v>
      </c>
      <c r="AA41" s="327" t="s">
        <v>737</v>
      </c>
      <c r="AB41" s="327" t="s">
        <v>737</v>
      </c>
      <c r="AC41" s="327" t="s">
        <v>737</v>
      </c>
      <c r="AD41" s="327" t="s">
        <v>737</v>
      </c>
      <c r="AE41" s="329" t="s">
        <v>737</v>
      </c>
      <c r="AF41" s="411"/>
    </row>
    <row r="42" spans="1:32" ht="13.5">
      <c r="A42" s="407"/>
      <c r="B42" s="408"/>
      <c r="C42" s="409" t="s">
        <v>12</v>
      </c>
      <c r="D42" s="410">
        <v>191</v>
      </c>
      <c r="E42" s="326" t="s">
        <v>294</v>
      </c>
      <c r="F42" s="327" t="s">
        <v>294</v>
      </c>
      <c r="G42" s="327" t="s">
        <v>294</v>
      </c>
      <c r="H42" s="327" t="s">
        <v>294</v>
      </c>
      <c r="I42" s="328" t="s">
        <v>294</v>
      </c>
      <c r="J42" s="326" t="s">
        <v>294</v>
      </c>
      <c r="K42" s="327" t="s">
        <v>294</v>
      </c>
      <c r="L42" s="327" t="s">
        <v>294</v>
      </c>
      <c r="M42" s="327" t="s">
        <v>294</v>
      </c>
      <c r="N42" s="327" t="s">
        <v>294</v>
      </c>
      <c r="O42" s="327">
        <v>1</v>
      </c>
      <c r="P42" s="327">
        <v>2</v>
      </c>
      <c r="Q42" s="327">
        <v>8</v>
      </c>
      <c r="R42" s="327">
        <v>15</v>
      </c>
      <c r="S42" s="327">
        <v>13</v>
      </c>
      <c r="T42" s="327">
        <v>19</v>
      </c>
      <c r="U42" s="327">
        <v>11</v>
      </c>
      <c r="V42" s="327">
        <v>23</v>
      </c>
      <c r="W42" s="327">
        <v>19</v>
      </c>
      <c r="X42" s="327">
        <v>19</v>
      </c>
      <c r="Y42" s="327">
        <v>16</v>
      </c>
      <c r="Z42" s="327">
        <v>19</v>
      </c>
      <c r="AA42" s="327">
        <v>17</v>
      </c>
      <c r="AB42" s="327">
        <v>8</v>
      </c>
      <c r="AC42" s="327">
        <v>1</v>
      </c>
      <c r="AD42" s="327" t="s">
        <v>294</v>
      </c>
      <c r="AE42" s="328" t="s">
        <v>294</v>
      </c>
      <c r="AF42" s="411"/>
    </row>
    <row r="43" spans="1:32" ht="13.5">
      <c r="A43" s="407"/>
      <c r="B43" s="408"/>
      <c r="C43" s="409"/>
      <c r="D43" s="410"/>
      <c r="E43" s="326"/>
      <c r="F43" s="327"/>
      <c r="G43" s="327"/>
      <c r="H43" s="327"/>
      <c r="I43" s="328"/>
      <c r="J43" s="326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8"/>
      <c r="AF43" s="411"/>
    </row>
    <row r="44" spans="1:32" ht="13.5">
      <c r="A44" s="407" t="s">
        <v>363</v>
      </c>
      <c r="B44" s="408" t="s">
        <v>364</v>
      </c>
      <c r="C44" s="409" t="s">
        <v>10</v>
      </c>
      <c r="D44" s="410">
        <v>133</v>
      </c>
      <c r="E44" s="326" t="s">
        <v>294</v>
      </c>
      <c r="F44" s="327" t="s">
        <v>294</v>
      </c>
      <c r="G44" s="327" t="s">
        <v>294</v>
      </c>
      <c r="H44" s="327" t="s">
        <v>294</v>
      </c>
      <c r="I44" s="328" t="s">
        <v>294</v>
      </c>
      <c r="J44" s="326" t="s">
        <v>294</v>
      </c>
      <c r="K44" s="327" t="s">
        <v>294</v>
      </c>
      <c r="L44" s="327" t="s">
        <v>294</v>
      </c>
      <c r="M44" s="327" t="s">
        <v>294</v>
      </c>
      <c r="N44" s="327" t="s">
        <v>294</v>
      </c>
      <c r="O44" s="327" t="s">
        <v>294</v>
      </c>
      <c r="P44" s="327" t="s">
        <v>294</v>
      </c>
      <c r="Q44" s="327">
        <v>2</v>
      </c>
      <c r="R44" s="327">
        <v>2</v>
      </c>
      <c r="S44" s="327">
        <v>7</v>
      </c>
      <c r="T44" s="327">
        <v>12</v>
      </c>
      <c r="U44" s="327">
        <v>13</v>
      </c>
      <c r="V44" s="327">
        <v>25</v>
      </c>
      <c r="W44" s="327">
        <v>13</v>
      </c>
      <c r="X44" s="327">
        <v>11</v>
      </c>
      <c r="Y44" s="327">
        <v>17</v>
      </c>
      <c r="Z44" s="327">
        <v>17</v>
      </c>
      <c r="AA44" s="327">
        <v>9</v>
      </c>
      <c r="AB44" s="327">
        <v>4</v>
      </c>
      <c r="AC44" s="327">
        <v>1</v>
      </c>
      <c r="AD44" s="327" t="s">
        <v>294</v>
      </c>
      <c r="AE44" s="328" t="s">
        <v>294</v>
      </c>
      <c r="AF44" s="411" t="s">
        <v>363</v>
      </c>
    </row>
    <row r="45" spans="1:32" ht="13.5">
      <c r="A45" s="407"/>
      <c r="B45" s="408"/>
      <c r="C45" s="409" t="s">
        <v>11</v>
      </c>
      <c r="D45" s="426" t="s">
        <v>737</v>
      </c>
      <c r="E45" s="326" t="s">
        <v>737</v>
      </c>
      <c r="F45" s="327" t="s">
        <v>737</v>
      </c>
      <c r="G45" s="327" t="s">
        <v>737</v>
      </c>
      <c r="H45" s="327" t="s">
        <v>737</v>
      </c>
      <c r="I45" s="328" t="s">
        <v>737</v>
      </c>
      <c r="J45" s="326" t="s">
        <v>737</v>
      </c>
      <c r="K45" s="327" t="s">
        <v>737</v>
      </c>
      <c r="L45" s="327" t="s">
        <v>737</v>
      </c>
      <c r="M45" s="327" t="s">
        <v>737</v>
      </c>
      <c r="N45" s="327" t="s">
        <v>737</v>
      </c>
      <c r="O45" s="327" t="s">
        <v>737</v>
      </c>
      <c r="P45" s="327" t="s">
        <v>737</v>
      </c>
      <c r="Q45" s="327" t="s">
        <v>737</v>
      </c>
      <c r="R45" s="327" t="s">
        <v>737</v>
      </c>
      <c r="S45" s="327" t="s">
        <v>737</v>
      </c>
      <c r="T45" s="327" t="s">
        <v>737</v>
      </c>
      <c r="U45" s="327" t="s">
        <v>737</v>
      </c>
      <c r="V45" s="327" t="s">
        <v>737</v>
      </c>
      <c r="W45" s="327" t="s">
        <v>737</v>
      </c>
      <c r="X45" s="327" t="s">
        <v>737</v>
      </c>
      <c r="Y45" s="327" t="s">
        <v>737</v>
      </c>
      <c r="Z45" s="327" t="s">
        <v>737</v>
      </c>
      <c r="AA45" s="327" t="s">
        <v>737</v>
      </c>
      <c r="AB45" s="327" t="s">
        <v>737</v>
      </c>
      <c r="AC45" s="327" t="s">
        <v>737</v>
      </c>
      <c r="AD45" s="327" t="s">
        <v>737</v>
      </c>
      <c r="AE45" s="328" t="s">
        <v>737</v>
      </c>
      <c r="AF45" s="411"/>
    </row>
    <row r="46" spans="1:32" ht="13.5">
      <c r="A46" s="407"/>
      <c r="B46" s="408"/>
      <c r="C46" s="409" t="s">
        <v>12</v>
      </c>
      <c r="D46" s="410">
        <v>133</v>
      </c>
      <c r="E46" s="326" t="s">
        <v>294</v>
      </c>
      <c r="F46" s="327" t="s">
        <v>294</v>
      </c>
      <c r="G46" s="327" t="s">
        <v>294</v>
      </c>
      <c r="H46" s="327" t="s">
        <v>294</v>
      </c>
      <c r="I46" s="328" t="s">
        <v>294</v>
      </c>
      <c r="J46" s="326" t="s">
        <v>294</v>
      </c>
      <c r="K46" s="327" t="s">
        <v>294</v>
      </c>
      <c r="L46" s="327" t="s">
        <v>294</v>
      </c>
      <c r="M46" s="327" t="s">
        <v>294</v>
      </c>
      <c r="N46" s="327" t="s">
        <v>294</v>
      </c>
      <c r="O46" s="327" t="s">
        <v>294</v>
      </c>
      <c r="P46" s="327" t="s">
        <v>294</v>
      </c>
      <c r="Q46" s="327">
        <v>2</v>
      </c>
      <c r="R46" s="327">
        <v>2</v>
      </c>
      <c r="S46" s="327">
        <v>7</v>
      </c>
      <c r="T46" s="327">
        <v>12</v>
      </c>
      <c r="U46" s="327">
        <v>13</v>
      </c>
      <c r="V46" s="327">
        <v>25</v>
      </c>
      <c r="W46" s="327">
        <v>13</v>
      </c>
      <c r="X46" s="327">
        <v>11</v>
      </c>
      <c r="Y46" s="327">
        <v>17</v>
      </c>
      <c r="Z46" s="327">
        <v>17</v>
      </c>
      <c r="AA46" s="327">
        <v>9</v>
      </c>
      <c r="AB46" s="327">
        <v>4</v>
      </c>
      <c r="AC46" s="327">
        <v>1</v>
      </c>
      <c r="AD46" s="327" t="s">
        <v>294</v>
      </c>
      <c r="AE46" s="328" t="s">
        <v>294</v>
      </c>
      <c r="AF46" s="411"/>
    </row>
    <row r="47" spans="1:32" ht="13.5">
      <c r="A47" s="407"/>
      <c r="B47" s="408"/>
      <c r="C47" s="409"/>
      <c r="D47" s="410"/>
      <c r="E47" s="326"/>
      <c r="F47" s="327"/>
      <c r="G47" s="327"/>
      <c r="H47" s="327"/>
      <c r="I47" s="328"/>
      <c r="J47" s="326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8"/>
      <c r="AF47" s="411"/>
    </row>
    <row r="48" spans="1:32" ht="13.5">
      <c r="A48" s="407" t="s">
        <v>365</v>
      </c>
      <c r="B48" s="408" t="s">
        <v>366</v>
      </c>
      <c r="C48" s="409" t="s">
        <v>10</v>
      </c>
      <c r="D48" s="410">
        <v>343</v>
      </c>
      <c r="E48" s="326" t="s">
        <v>294</v>
      </c>
      <c r="F48" s="327" t="s">
        <v>294</v>
      </c>
      <c r="G48" s="327" t="s">
        <v>294</v>
      </c>
      <c r="H48" s="327" t="s">
        <v>294</v>
      </c>
      <c r="I48" s="328" t="s">
        <v>294</v>
      </c>
      <c r="J48" s="326" t="s">
        <v>294</v>
      </c>
      <c r="K48" s="327" t="s">
        <v>294</v>
      </c>
      <c r="L48" s="327" t="s">
        <v>294</v>
      </c>
      <c r="M48" s="327" t="s">
        <v>294</v>
      </c>
      <c r="N48" s="327" t="s">
        <v>294</v>
      </c>
      <c r="O48" s="327" t="s">
        <v>294</v>
      </c>
      <c r="P48" s="327" t="s">
        <v>294</v>
      </c>
      <c r="Q48" s="327" t="s">
        <v>294</v>
      </c>
      <c r="R48" s="327" t="s">
        <v>294</v>
      </c>
      <c r="S48" s="327" t="s">
        <v>294</v>
      </c>
      <c r="T48" s="327">
        <v>2</v>
      </c>
      <c r="U48" s="327">
        <v>2</v>
      </c>
      <c r="V48" s="327">
        <v>11</v>
      </c>
      <c r="W48" s="327">
        <v>21</v>
      </c>
      <c r="X48" s="327">
        <v>44</v>
      </c>
      <c r="Y48" s="327">
        <v>65</v>
      </c>
      <c r="Z48" s="327">
        <v>88</v>
      </c>
      <c r="AA48" s="327">
        <v>59</v>
      </c>
      <c r="AB48" s="327">
        <v>36</v>
      </c>
      <c r="AC48" s="327">
        <v>13</v>
      </c>
      <c r="AD48" s="327">
        <v>2</v>
      </c>
      <c r="AE48" s="328" t="s">
        <v>294</v>
      </c>
      <c r="AF48" s="411" t="s">
        <v>365</v>
      </c>
    </row>
    <row r="49" spans="1:32" ht="13.5">
      <c r="A49" s="407"/>
      <c r="B49" s="408"/>
      <c r="C49" s="409" t="s">
        <v>11</v>
      </c>
      <c r="D49" s="410">
        <v>343</v>
      </c>
      <c r="E49" s="326" t="s">
        <v>294</v>
      </c>
      <c r="F49" s="327" t="s">
        <v>294</v>
      </c>
      <c r="G49" s="327" t="s">
        <v>294</v>
      </c>
      <c r="H49" s="327" t="s">
        <v>294</v>
      </c>
      <c r="I49" s="328" t="s">
        <v>294</v>
      </c>
      <c r="J49" s="326" t="s">
        <v>294</v>
      </c>
      <c r="K49" s="327" t="s">
        <v>294</v>
      </c>
      <c r="L49" s="327" t="s">
        <v>294</v>
      </c>
      <c r="M49" s="327" t="s">
        <v>294</v>
      </c>
      <c r="N49" s="327" t="s">
        <v>294</v>
      </c>
      <c r="O49" s="327" t="s">
        <v>294</v>
      </c>
      <c r="P49" s="327" t="s">
        <v>294</v>
      </c>
      <c r="Q49" s="327" t="s">
        <v>294</v>
      </c>
      <c r="R49" s="327" t="s">
        <v>294</v>
      </c>
      <c r="S49" s="327" t="s">
        <v>294</v>
      </c>
      <c r="T49" s="482">
        <v>2</v>
      </c>
      <c r="U49" s="482">
        <v>2</v>
      </c>
      <c r="V49" s="482">
        <v>11</v>
      </c>
      <c r="W49" s="482">
        <v>21</v>
      </c>
      <c r="X49" s="482">
        <v>44</v>
      </c>
      <c r="Y49" s="482">
        <v>65</v>
      </c>
      <c r="Z49" s="482">
        <v>88</v>
      </c>
      <c r="AA49" s="482">
        <v>59</v>
      </c>
      <c r="AB49" s="482">
        <v>36</v>
      </c>
      <c r="AC49" s="482">
        <v>13</v>
      </c>
      <c r="AD49" s="482">
        <v>2</v>
      </c>
      <c r="AE49" s="328" t="s">
        <v>294</v>
      </c>
      <c r="AF49" s="411"/>
    </row>
    <row r="50" spans="1:32" ht="13.5">
      <c r="A50" s="407"/>
      <c r="B50" s="408"/>
      <c r="C50" s="409" t="s">
        <v>12</v>
      </c>
      <c r="D50" s="410" t="s">
        <v>737</v>
      </c>
      <c r="E50" s="326" t="s">
        <v>737</v>
      </c>
      <c r="F50" s="327" t="s">
        <v>737</v>
      </c>
      <c r="G50" s="327" t="s">
        <v>737</v>
      </c>
      <c r="H50" s="327" t="s">
        <v>737</v>
      </c>
      <c r="I50" s="328" t="s">
        <v>737</v>
      </c>
      <c r="J50" s="326" t="s">
        <v>737</v>
      </c>
      <c r="K50" s="327" t="s">
        <v>737</v>
      </c>
      <c r="L50" s="327" t="s">
        <v>737</v>
      </c>
      <c r="M50" s="327" t="s">
        <v>737</v>
      </c>
      <c r="N50" s="327" t="s">
        <v>737</v>
      </c>
      <c r="O50" s="327" t="s">
        <v>737</v>
      </c>
      <c r="P50" s="327" t="s">
        <v>737</v>
      </c>
      <c r="Q50" s="327" t="s">
        <v>737</v>
      </c>
      <c r="R50" s="327" t="s">
        <v>737</v>
      </c>
      <c r="S50" s="327" t="s">
        <v>737</v>
      </c>
      <c r="T50" s="327" t="s">
        <v>737</v>
      </c>
      <c r="U50" s="327" t="s">
        <v>737</v>
      </c>
      <c r="V50" s="327" t="s">
        <v>737</v>
      </c>
      <c r="W50" s="327" t="s">
        <v>737</v>
      </c>
      <c r="X50" s="327" t="s">
        <v>737</v>
      </c>
      <c r="Y50" s="327" t="s">
        <v>737</v>
      </c>
      <c r="Z50" s="327" t="s">
        <v>737</v>
      </c>
      <c r="AA50" s="327" t="s">
        <v>737</v>
      </c>
      <c r="AB50" s="327" t="s">
        <v>737</v>
      </c>
      <c r="AC50" s="327" t="s">
        <v>737</v>
      </c>
      <c r="AD50" s="327" t="s">
        <v>737</v>
      </c>
      <c r="AE50" s="328" t="s">
        <v>737</v>
      </c>
      <c r="AF50" s="411"/>
    </row>
    <row r="51" spans="1:32" ht="13.5">
      <c r="A51" s="407"/>
      <c r="B51" s="408"/>
      <c r="C51" s="409"/>
      <c r="D51" s="410"/>
      <c r="E51" s="326"/>
      <c r="F51" s="327"/>
      <c r="G51" s="327"/>
      <c r="H51" s="327"/>
      <c r="I51" s="328"/>
      <c r="J51" s="326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8"/>
      <c r="AF51" s="411"/>
    </row>
    <row r="52" spans="1:32" ht="13.5">
      <c r="A52" s="407" t="s">
        <v>367</v>
      </c>
      <c r="B52" s="408" t="s">
        <v>368</v>
      </c>
      <c r="C52" s="409" t="s">
        <v>10</v>
      </c>
      <c r="D52" s="410">
        <v>217</v>
      </c>
      <c r="E52" s="326" t="s">
        <v>294</v>
      </c>
      <c r="F52" s="327" t="s">
        <v>294</v>
      </c>
      <c r="G52" s="327" t="s">
        <v>294</v>
      </c>
      <c r="H52" s="327" t="s">
        <v>294</v>
      </c>
      <c r="I52" s="328" t="s">
        <v>294</v>
      </c>
      <c r="J52" s="326" t="s">
        <v>294</v>
      </c>
      <c r="K52" s="327" t="s">
        <v>294</v>
      </c>
      <c r="L52" s="327" t="s">
        <v>294</v>
      </c>
      <c r="M52" s="327" t="s">
        <v>294</v>
      </c>
      <c r="N52" s="327" t="s">
        <v>294</v>
      </c>
      <c r="O52" s="327">
        <v>1</v>
      </c>
      <c r="P52" s="327">
        <v>1</v>
      </c>
      <c r="Q52" s="327" t="s">
        <v>294</v>
      </c>
      <c r="R52" s="327">
        <v>1</v>
      </c>
      <c r="S52" s="327">
        <v>1</v>
      </c>
      <c r="T52" s="327">
        <v>1</v>
      </c>
      <c r="U52" s="327">
        <v>5</v>
      </c>
      <c r="V52" s="327">
        <v>9</v>
      </c>
      <c r="W52" s="327">
        <v>10</v>
      </c>
      <c r="X52" s="327">
        <v>17</v>
      </c>
      <c r="Y52" s="327">
        <v>39</v>
      </c>
      <c r="Z52" s="327">
        <v>54</v>
      </c>
      <c r="AA52" s="327">
        <v>51</v>
      </c>
      <c r="AB52" s="327">
        <v>22</v>
      </c>
      <c r="AC52" s="327">
        <v>3</v>
      </c>
      <c r="AD52" s="327">
        <v>2</v>
      </c>
      <c r="AE52" s="328" t="s">
        <v>294</v>
      </c>
      <c r="AF52" s="411" t="s">
        <v>367</v>
      </c>
    </row>
    <row r="53" spans="1:32" ht="13.5">
      <c r="A53" s="407"/>
      <c r="B53" s="408"/>
      <c r="C53" s="409" t="s">
        <v>11</v>
      </c>
      <c r="D53" s="410">
        <v>162</v>
      </c>
      <c r="E53" s="326" t="s">
        <v>294</v>
      </c>
      <c r="F53" s="327" t="s">
        <v>294</v>
      </c>
      <c r="G53" s="327" t="s">
        <v>294</v>
      </c>
      <c r="H53" s="327" t="s">
        <v>294</v>
      </c>
      <c r="I53" s="328" t="s">
        <v>294</v>
      </c>
      <c r="J53" s="326" t="s">
        <v>294</v>
      </c>
      <c r="K53" s="327" t="s">
        <v>294</v>
      </c>
      <c r="L53" s="327" t="s">
        <v>294</v>
      </c>
      <c r="M53" s="327" t="s">
        <v>294</v>
      </c>
      <c r="N53" s="327" t="s">
        <v>294</v>
      </c>
      <c r="O53" s="327">
        <v>1</v>
      </c>
      <c r="P53" s="327">
        <v>1</v>
      </c>
      <c r="Q53" s="327" t="s">
        <v>294</v>
      </c>
      <c r="R53" s="327" t="s">
        <v>294</v>
      </c>
      <c r="S53" s="327">
        <v>1</v>
      </c>
      <c r="T53" s="327" t="s">
        <v>294</v>
      </c>
      <c r="U53" s="327">
        <v>4</v>
      </c>
      <c r="V53" s="327">
        <v>9</v>
      </c>
      <c r="W53" s="327">
        <v>9</v>
      </c>
      <c r="X53" s="327">
        <v>14</v>
      </c>
      <c r="Y53" s="327">
        <v>34</v>
      </c>
      <c r="Z53" s="327">
        <v>41</v>
      </c>
      <c r="AA53" s="327">
        <v>32</v>
      </c>
      <c r="AB53" s="327">
        <v>13</v>
      </c>
      <c r="AC53" s="327">
        <v>1</v>
      </c>
      <c r="AD53" s="327">
        <v>2</v>
      </c>
      <c r="AE53" s="328" t="s">
        <v>294</v>
      </c>
      <c r="AF53" s="411"/>
    </row>
    <row r="54" spans="1:32" ht="13.5">
      <c r="A54" s="407"/>
      <c r="B54" s="408"/>
      <c r="C54" s="409" t="s">
        <v>12</v>
      </c>
      <c r="D54" s="410">
        <v>55</v>
      </c>
      <c r="E54" s="326" t="s">
        <v>294</v>
      </c>
      <c r="F54" s="327" t="s">
        <v>294</v>
      </c>
      <c r="G54" s="327" t="s">
        <v>294</v>
      </c>
      <c r="H54" s="327" t="s">
        <v>294</v>
      </c>
      <c r="I54" s="328" t="s">
        <v>294</v>
      </c>
      <c r="J54" s="326" t="s">
        <v>294</v>
      </c>
      <c r="K54" s="327" t="s">
        <v>294</v>
      </c>
      <c r="L54" s="327" t="s">
        <v>294</v>
      </c>
      <c r="M54" s="327" t="s">
        <v>294</v>
      </c>
      <c r="N54" s="327" t="s">
        <v>294</v>
      </c>
      <c r="O54" s="327" t="s">
        <v>294</v>
      </c>
      <c r="P54" s="327" t="s">
        <v>294</v>
      </c>
      <c r="Q54" s="327" t="s">
        <v>294</v>
      </c>
      <c r="R54" s="327">
        <v>1</v>
      </c>
      <c r="S54" s="327" t="s">
        <v>294</v>
      </c>
      <c r="T54" s="327">
        <v>1</v>
      </c>
      <c r="U54" s="327">
        <v>1</v>
      </c>
      <c r="V54" s="327" t="s">
        <v>294</v>
      </c>
      <c r="W54" s="327">
        <v>1</v>
      </c>
      <c r="X54" s="327">
        <v>3</v>
      </c>
      <c r="Y54" s="327">
        <v>5</v>
      </c>
      <c r="Z54" s="327">
        <v>13</v>
      </c>
      <c r="AA54" s="327">
        <v>19</v>
      </c>
      <c r="AB54" s="327">
        <v>9</v>
      </c>
      <c r="AC54" s="327">
        <v>2</v>
      </c>
      <c r="AD54" s="327" t="s">
        <v>294</v>
      </c>
      <c r="AE54" s="328" t="s">
        <v>294</v>
      </c>
      <c r="AF54" s="411"/>
    </row>
    <row r="55" spans="1:32" ht="13.5">
      <c r="A55" s="407"/>
      <c r="B55" s="408"/>
      <c r="C55" s="409"/>
      <c r="D55" s="410"/>
      <c r="E55" s="326"/>
      <c r="F55" s="327"/>
      <c r="G55" s="327"/>
      <c r="H55" s="327"/>
      <c r="I55" s="328"/>
      <c r="J55" s="326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8"/>
      <c r="AF55" s="411"/>
    </row>
    <row r="56" spans="1:32" ht="13.5">
      <c r="A56" s="407" t="s">
        <v>369</v>
      </c>
      <c r="B56" s="408" t="s">
        <v>370</v>
      </c>
      <c r="C56" s="409" t="s">
        <v>10</v>
      </c>
      <c r="D56" s="410">
        <v>85</v>
      </c>
      <c r="E56" s="326" t="s">
        <v>294</v>
      </c>
      <c r="F56" s="327" t="s">
        <v>294</v>
      </c>
      <c r="G56" s="327">
        <v>1</v>
      </c>
      <c r="H56" s="327" t="s">
        <v>294</v>
      </c>
      <c r="I56" s="328" t="s">
        <v>294</v>
      </c>
      <c r="J56" s="326">
        <v>1</v>
      </c>
      <c r="K56" s="327">
        <v>6</v>
      </c>
      <c r="L56" s="327">
        <v>2</v>
      </c>
      <c r="M56" s="327" t="s">
        <v>294</v>
      </c>
      <c r="N56" s="327">
        <v>2</v>
      </c>
      <c r="O56" s="327">
        <v>3</v>
      </c>
      <c r="P56" s="327">
        <v>1</v>
      </c>
      <c r="Q56" s="327">
        <v>3</v>
      </c>
      <c r="R56" s="327" t="s">
        <v>294</v>
      </c>
      <c r="S56" s="327">
        <v>8</v>
      </c>
      <c r="T56" s="327" t="s">
        <v>294</v>
      </c>
      <c r="U56" s="327">
        <v>9</v>
      </c>
      <c r="V56" s="327">
        <v>11</v>
      </c>
      <c r="W56" s="327">
        <v>5</v>
      </c>
      <c r="X56" s="327">
        <v>13</v>
      </c>
      <c r="Y56" s="327">
        <v>7</v>
      </c>
      <c r="Z56" s="327">
        <v>11</v>
      </c>
      <c r="AA56" s="327">
        <v>1</v>
      </c>
      <c r="AB56" s="327">
        <v>2</v>
      </c>
      <c r="AC56" s="327" t="s">
        <v>294</v>
      </c>
      <c r="AD56" s="327" t="s">
        <v>294</v>
      </c>
      <c r="AE56" s="328" t="s">
        <v>294</v>
      </c>
      <c r="AF56" s="411" t="s">
        <v>369</v>
      </c>
    </row>
    <row r="57" spans="1:32" ht="13.5">
      <c r="A57" s="407"/>
      <c r="B57" s="408"/>
      <c r="C57" s="409" t="s">
        <v>11</v>
      </c>
      <c r="D57" s="410">
        <v>50</v>
      </c>
      <c r="E57" s="326" t="s">
        <v>294</v>
      </c>
      <c r="F57" s="327" t="s">
        <v>294</v>
      </c>
      <c r="G57" s="327" t="s">
        <v>294</v>
      </c>
      <c r="H57" s="327" t="s">
        <v>294</v>
      </c>
      <c r="I57" s="328" t="s">
        <v>294</v>
      </c>
      <c r="J57" s="326" t="s">
        <v>294</v>
      </c>
      <c r="K57" s="327">
        <v>3</v>
      </c>
      <c r="L57" s="327" t="s">
        <v>294</v>
      </c>
      <c r="M57" s="327" t="s">
        <v>294</v>
      </c>
      <c r="N57" s="327">
        <v>1</v>
      </c>
      <c r="O57" s="327">
        <v>2</v>
      </c>
      <c r="P57" s="327">
        <v>1</v>
      </c>
      <c r="Q57" s="327">
        <v>3</v>
      </c>
      <c r="R57" s="327" t="s">
        <v>294</v>
      </c>
      <c r="S57" s="327">
        <v>6</v>
      </c>
      <c r="T57" s="327" t="s">
        <v>294</v>
      </c>
      <c r="U57" s="327">
        <v>5</v>
      </c>
      <c r="V57" s="327">
        <v>8</v>
      </c>
      <c r="W57" s="327">
        <v>4</v>
      </c>
      <c r="X57" s="327">
        <v>8</v>
      </c>
      <c r="Y57" s="327">
        <v>3</v>
      </c>
      <c r="Z57" s="327">
        <v>5</v>
      </c>
      <c r="AA57" s="327" t="s">
        <v>294</v>
      </c>
      <c r="AB57" s="327">
        <v>1</v>
      </c>
      <c r="AC57" s="327" t="s">
        <v>294</v>
      </c>
      <c r="AD57" s="327" t="s">
        <v>294</v>
      </c>
      <c r="AE57" s="328" t="s">
        <v>294</v>
      </c>
      <c r="AF57" s="411"/>
    </row>
    <row r="58" spans="1:32" ht="13.5">
      <c r="A58" s="407"/>
      <c r="B58" s="408"/>
      <c r="C58" s="409" t="s">
        <v>12</v>
      </c>
      <c r="D58" s="410">
        <v>35</v>
      </c>
      <c r="E58" s="326" t="s">
        <v>294</v>
      </c>
      <c r="F58" s="327" t="s">
        <v>294</v>
      </c>
      <c r="G58" s="327">
        <v>1</v>
      </c>
      <c r="H58" s="327" t="s">
        <v>294</v>
      </c>
      <c r="I58" s="328" t="s">
        <v>294</v>
      </c>
      <c r="J58" s="326">
        <v>1</v>
      </c>
      <c r="K58" s="327">
        <v>3</v>
      </c>
      <c r="L58" s="327">
        <v>2</v>
      </c>
      <c r="M58" s="327" t="s">
        <v>294</v>
      </c>
      <c r="N58" s="327">
        <v>1</v>
      </c>
      <c r="O58" s="327">
        <v>1</v>
      </c>
      <c r="P58" s="327" t="s">
        <v>294</v>
      </c>
      <c r="Q58" s="327" t="s">
        <v>294</v>
      </c>
      <c r="R58" s="327" t="s">
        <v>294</v>
      </c>
      <c r="S58" s="327">
        <v>2</v>
      </c>
      <c r="T58" s="327" t="s">
        <v>294</v>
      </c>
      <c r="U58" s="327">
        <v>4</v>
      </c>
      <c r="V58" s="327">
        <v>3</v>
      </c>
      <c r="W58" s="327">
        <v>1</v>
      </c>
      <c r="X58" s="327">
        <v>5</v>
      </c>
      <c r="Y58" s="327">
        <v>4</v>
      </c>
      <c r="Z58" s="327">
        <v>6</v>
      </c>
      <c r="AA58" s="327">
        <v>1</v>
      </c>
      <c r="AB58" s="327">
        <v>1</v>
      </c>
      <c r="AC58" s="327" t="s">
        <v>294</v>
      </c>
      <c r="AD58" s="327" t="s">
        <v>294</v>
      </c>
      <c r="AE58" s="328" t="s">
        <v>294</v>
      </c>
      <c r="AF58" s="411"/>
    </row>
    <row r="59" spans="1:32" ht="13.5">
      <c r="A59" s="407"/>
      <c r="B59" s="408"/>
      <c r="C59" s="409"/>
      <c r="D59" s="410"/>
      <c r="E59" s="326"/>
      <c r="F59" s="327"/>
      <c r="G59" s="327"/>
      <c r="H59" s="327"/>
      <c r="I59" s="328"/>
      <c r="J59" s="326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8"/>
      <c r="AF59" s="411"/>
    </row>
    <row r="60" spans="1:32" ht="13.5">
      <c r="A60" s="407" t="s">
        <v>371</v>
      </c>
      <c r="B60" s="408" t="s">
        <v>372</v>
      </c>
      <c r="C60" s="409" t="s">
        <v>10</v>
      </c>
      <c r="D60" s="410">
        <v>333</v>
      </c>
      <c r="E60" s="326" t="s">
        <v>294</v>
      </c>
      <c r="F60" s="327" t="s">
        <v>294</v>
      </c>
      <c r="G60" s="327" t="s">
        <v>294</v>
      </c>
      <c r="H60" s="327" t="s">
        <v>294</v>
      </c>
      <c r="I60" s="328" t="s">
        <v>294</v>
      </c>
      <c r="J60" s="326" t="s">
        <v>294</v>
      </c>
      <c r="K60" s="327">
        <v>1</v>
      </c>
      <c r="L60" s="327" t="s">
        <v>294</v>
      </c>
      <c r="M60" s="327">
        <v>1</v>
      </c>
      <c r="N60" s="327">
        <v>1</v>
      </c>
      <c r="O60" s="327" t="s">
        <v>294</v>
      </c>
      <c r="P60" s="327">
        <v>1</v>
      </c>
      <c r="Q60" s="327">
        <v>3</v>
      </c>
      <c r="R60" s="327">
        <v>1</v>
      </c>
      <c r="S60" s="327">
        <v>2</v>
      </c>
      <c r="T60" s="327">
        <v>4</v>
      </c>
      <c r="U60" s="327">
        <v>13</v>
      </c>
      <c r="V60" s="327">
        <v>22</v>
      </c>
      <c r="W60" s="327">
        <v>29</v>
      </c>
      <c r="X60" s="327">
        <v>40</v>
      </c>
      <c r="Y60" s="327">
        <v>69</v>
      </c>
      <c r="Z60" s="327">
        <v>68</v>
      </c>
      <c r="AA60" s="327">
        <v>56</v>
      </c>
      <c r="AB60" s="327">
        <v>16</v>
      </c>
      <c r="AC60" s="327">
        <v>5</v>
      </c>
      <c r="AD60" s="327">
        <v>1</v>
      </c>
      <c r="AE60" s="328" t="s">
        <v>294</v>
      </c>
      <c r="AF60" s="411" t="s">
        <v>371</v>
      </c>
    </row>
    <row r="61" spans="1:32" ht="13.5">
      <c r="A61" s="407"/>
      <c r="B61" s="408"/>
      <c r="C61" s="409" t="s">
        <v>11</v>
      </c>
      <c r="D61" s="410">
        <v>186</v>
      </c>
      <c r="E61" s="326" t="s">
        <v>294</v>
      </c>
      <c r="F61" s="327" t="s">
        <v>294</v>
      </c>
      <c r="G61" s="327" t="s">
        <v>294</v>
      </c>
      <c r="H61" s="327" t="s">
        <v>294</v>
      </c>
      <c r="I61" s="328" t="s">
        <v>294</v>
      </c>
      <c r="J61" s="326" t="s">
        <v>294</v>
      </c>
      <c r="K61" s="327">
        <v>1</v>
      </c>
      <c r="L61" s="327" t="s">
        <v>294</v>
      </c>
      <c r="M61" s="327" t="s">
        <v>294</v>
      </c>
      <c r="N61" s="327">
        <v>1</v>
      </c>
      <c r="O61" s="327" t="s">
        <v>294</v>
      </c>
      <c r="P61" s="327" t="s">
        <v>294</v>
      </c>
      <c r="Q61" s="327">
        <v>3</v>
      </c>
      <c r="R61" s="327" t="s">
        <v>294</v>
      </c>
      <c r="S61" s="327">
        <v>2</v>
      </c>
      <c r="T61" s="327">
        <v>3</v>
      </c>
      <c r="U61" s="327">
        <v>7</v>
      </c>
      <c r="V61" s="327">
        <v>14</v>
      </c>
      <c r="W61" s="327">
        <v>17</v>
      </c>
      <c r="X61" s="327">
        <v>24</v>
      </c>
      <c r="Y61" s="327">
        <v>46</v>
      </c>
      <c r="Z61" s="327">
        <v>38</v>
      </c>
      <c r="AA61" s="327">
        <v>23</v>
      </c>
      <c r="AB61" s="327">
        <v>7</v>
      </c>
      <c r="AC61" s="327" t="s">
        <v>294</v>
      </c>
      <c r="AD61" s="327" t="s">
        <v>294</v>
      </c>
      <c r="AE61" s="328" t="s">
        <v>294</v>
      </c>
      <c r="AF61" s="411"/>
    </row>
    <row r="62" spans="1:32" ht="13.5">
      <c r="A62" s="407"/>
      <c r="B62" s="408"/>
      <c r="C62" s="409" t="s">
        <v>12</v>
      </c>
      <c r="D62" s="410">
        <v>147</v>
      </c>
      <c r="E62" s="326" t="s">
        <v>294</v>
      </c>
      <c r="F62" s="327" t="s">
        <v>294</v>
      </c>
      <c r="G62" s="327" t="s">
        <v>294</v>
      </c>
      <c r="H62" s="327" t="s">
        <v>294</v>
      </c>
      <c r="I62" s="328" t="s">
        <v>294</v>
      </c>
      <c r="J62" s="326" t="s">
        <v>294</v>
      </c>
      <c r="K62" s="327" t="s">
        <v>294</v>
      </c>
      <c r="L62" s="327" t="s">
        <v>294</v>
      </c>
      <c r="M62" s="327">
        <v>1</v>
      </c>
      <c r="N62" s="327" t="s">
        <v>294</v>
      </c>
      <c r="O62" s="327" t="s">
        <v>294</v>
      </c>
      <c r="P62" s="327">
        <v>1</v>
      </c>
      <c r="Q62" s="327" t="s">
        <v>294</v>
      </c>
      <c r="R62" s="327">
        <v>1</v>
      </c>
      <c r="S62" s="327" t="s">
        <v>294</v>
      </c>
      <c r="T62" s="327">
        <v>1</v>
      </c>
      <c r="U62" s="327">
        <v>6</v>
      </c>
      <c r="V62" s="327">
        <v>8</v>
      </c>
      <c r="W62" s="327">
        <v>12</v>
      </c>
      <c r="X62" s="327">
        <v>16</v>
      </c>
      <c r="Y62" s="327">
        <v>23</v>
      </c>
      <c r="Z62" s="327">
        <v>30</v>
      </c>
      <c r="AA62" s="327">
        <v>33</v>
      </c>
      <c r="AB62" s="327">
        <v>9</v>
      </c>
      <c r="AC62" s="327">
        <v>5</v>
      </c>
      <c r="AD62" s="327">
        <v>1</v>
      </c>
      <c r="AE62" s="328" t="s">
        <v>294</v>
      </c>
      <c r="AF62" s="411"/>
    </row>
    <row r="63" spans="1:32" ht="13.5">
      <c r="A63" s="407"/>
      <c r="B63" s="408"/>
      <c r="C63" s="409"/>
      <c r="D63" s="410"/>
      <c r="E63" s="326"/>
      <c r="F63" s="327"/>
      <c r="G63" s="327"/>
      <c r="H63" s="327"/>
      <c r="I63" s="328"/>
      <c r="J63" s="326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8"/>
      <c r="AF63" s="411"/>
    </row>
    <row r="64" spans="1:32" ht="13.5">
      <c r="A64" s="407" t="s">
        <v>373</v>
      </c>
      <c r="B64" s="408" t="s">
        <v>374</v>
      </c>
      <c r="C64" s="409" t="s">
        <v>10</v>
      </c>
      <c r="D64" s="410">
        <v>258</v>
      </c>
      <c r="E64" s="326" t="s">
        <v>294</v>
      </c>
      <c r="F64" s="327" t="s">
        <v>294</v>
      </c>
      <c r="G64" s="327" t="s">
        <v>294</v>
      </c>
      <c r="H64" s="327" t="s">
        <v>294</v>
      </c>
      <c r="I64" s="328">
        <v>1</v>
      </c>
      <c r="J64" s="326">
        <v>1</v>
      </c>
      <c r="K64" s="327" t="s">
        <v>294</v>
      </c>
      <c r="L64" s="327">
        <v>1</v>
      </c>
      <c r="M64" s="327">
        <v>1</v>
      </c>
      <c r="N64" s="327">
        <v>4</v>
      </c>
      <c r="O64" s="327">
        <v>1</v>
      </c>
      <c r="P64" s="327">
        <v>2</v>
      </c>
      <c r="Q64" s="327">
        <v>3</v>
      </c>
      <c r="R64" s="327">
        <v>2</v>
      </c>
      <c r="S64" s="327">
        <v>7</v>
      </c>
      <c r="T64" s="327">
        <v>5</v>
      </c>
      <c r="U64" s="327">
        <v>16</v>
      </c>
      <c r="V64" s="327">
        <v>24</v>
      </c>
      <c r="W64" s="327">
        <v>28</v>
      </c>
      <c r="X64" s="327">
        <v>46</v>
      </c>
      <c r="Y64" s="327">
        <v>47</v>
      </c>
      <c r="Z64" s="327">
        <v>31</v>
      </c>
      <c r="AA64" s="327">
        <v>27</v>
      </c>
      <c r="AB64" s="327">
        <v>12</v>
      </c>
      <c r="AC64" s="327" t="s">
        <v>294</v>
      </c>
      <c r="AD64" s="327" t="s">
        <v>294</v>
      </c>
      <c r="AE64" s="328" t="s">
        <v>294</v>
      </c>
      <c r="AF64" s="411" t="s">
        <v>373</v>
      </c>
    </row>
    <row r="65" spans="1:32" ht="13.5">
      <c r="A65" s="407"/>
      <c r="B65" s="408"/>
      <c r="C65" s="409" t="s">
        <v>11</v>
      </c>
      <c r="D65" s="410">
        <v>171</v>
      </c>
      <c r="E65" s="326" t="s">
        <v>294</v>
      </c>
      <c r="F65" s="327" t="s">
        <v>294</v>
      </c>
      <c r="G65" s="327" t="s">
        <v>294</v>
      </c>
      <c r="H65" s="327" t="s">
        <v>294</v>
      </c>
      <c r="I65" s="328">
        <v>1</v>
      </c>
      <c r="J65" s="326">
        <v>1</v>
      </c>
      <c r="K65" s="327" t="s">
        <v>294</v>
      </c>
      <c r="L65" s="327">
        <v>1</v>
      </c>
      <c r="M65" s="327">
        <v>1</v>
      </c>
      <c r="N65" s="327">
        <v>1</v>
      </c>
      <c r="O65" s="327" t="s">
        <v>294</v>
      </c>
      <c r="P65" s="327">
        <v>2</v>
      </c>
      <c r="Q65" s="327">
        <v>2</v>
      </c>
      <c r="R65" s="327">
        <v>2</v>
      </c>
      <c r="S65" s="327">
        <v>3</v>
      </c>
      <c r="T65" s="327">
        <v>1</v>
      </c>
      <c r="U65" s="327">
        <v>12</v>
      </c>
      <c r="V65" s="327">
        <v>16</v>
      </c>
      <c r="W65" s="327">
        <v>16</v>
      </c>
      <c r="X65" s="327">
        <v>36</v>
      </c>
      <c r="Y65" s="327">
        <v>32</v>
      </c>
      <c r="Z65" s="327">
        <v>21</v>
      </c>
      <c r="AA65" s="327">
        <v>19</v>
      </c>
      <c r="AB65" s="327">
        <v>5</v>
      </c>
      <c r="AC65" s="327" t="s">
        <v>294</v>
      </c>
      <c r="AD65" s="327" t="s">
        <v>294</v>
      </c>
      <c r="AE65" s="328" t="s">
        <v>294</v>
      </c>
      <c r="AF65" s="411"/>
    </row>
    <row r="66" spans="1:32" ht="13.5">
      <c r="A66" s="407"/>
      <c r="B66" s="408"/>
      <c r="C66" s="409" t="s">
        <v>12</v>
      </c>
      <c r="D66" s="410">
        <v>87</v>
      </c>
      <c r="E66" s="326" t="s">
        <v>294</v>
      </c>
      <c r="F66" s="327" t="s">
        <v>294</v>
      </c>
      <c r="G66" s="327" t="s">
        <v>294</v>
      </c>
      <c r="H66" s="327" t="s">
        <v>294</v>
      </c>
      <c r="I66" s="328" t="s">
        <v>294</v>
      </c>
      <c r="J66" s="326" t="s">
        <v>294</v>
      </c>
      <c r="K66" s="327" t="s">
        <v>294</v>
      </c>
      <c r="L66" s="327" t="s">
        <v>294</v>
      </c>
      <c r="M66" s="327" t="s">
        <v>294</v>
      </c>
      <c r="N66" s="327">
        <v>3</v>
      </c>
      <c r="O66" s="327">
        <v>1</v>
      </c>
      <c r="P66" s="327" t="s">
        <v>294</v>
      </c>
      <c r="Q66" s="327">
        <v>1</v>
      </c>
      <c r="R66" s="327" t="s">
        <v>294</v>
      </c>
      <c r="S66" s="327">
        <v>4</v>
      </c>
      <c r="T66" s="327">
        <v>4</v>
      </c>
      <c r="U66" s="327">
        <v>4</v>
      </c>
      <c r="V66" s="327">
        <v>8</v>
      </c>
      <c r="W66" s="327">
        <v>12</v>
      </c>
      <c r="X66" s="327">
        <v>10</v>
      </c>
      <c r="Y66" s="327">
        <v>15</v>
      </c>
      <c r="Z66" s="327">
        <v>10</v>
      </c>
      <c r="AA66" s="327">
        <v>8</v>
      </c>
      <c r="AB66" s="327">
        <v>7</v>
      </c>
      <c r="AC66" s="327" t="s">
        <v>294</v>
      </c>
      <c r="AD66" s="327" t="s">
        <v>294</v>
      </c>
      <c r="AE66" s="328" t="s">
        <v>294</v>
      </c>
      <c r="AF66" s="411"/>
    </row>
    <row r="67" spans="1:32" ht="13.5">
      <c r="A67" s="407"/>
      <c r="B67" s="408"/>
      <c r="C67" s="409"/>
      <c r="D67" s="410"/>
      <c r="E67" s="326"/>
      <c r="F67" s="327"/>
      <c r="G67" s="327"/>
      <c r="H67" s="327"/>
      <c r="I67" s="328"/>
      <c r="J67" s="326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8"/>
      <c r="AF67" s="411"/>
    </row>
    <row r="68" spans="1:32" ht="13.5">
      <c r="A68" s="407" t="s">
        <v>375</v>
      </c>
      <c r="B68" s="408" t="s">
        <v>376</v>
      </c>
      <c r="C68" s="409" t="s">
        <v>10</v>
      </c>
      <c r="D68" s="410">
        <v>134</v>
      </c>
      <c r="E68" s="326" t="s">
        <v>294</v>
      </c>
      <c r="F68" s="327" t="s">
        <v>294</v>
      </c>
      <c r="G68" s="327" t="s">
        <v>294</v>
      </c>
      <c r="H68" s="327" t="s">
        <v>294</v>
      </c>
      <c r="I68" s="328" t="s">
        <v>294</v>
      </c>
      <c r="J68" s="326" t="s">
        <v>294</v>
      </c>
      <c r="K68" s="327" t="s">
        <v>294</v>
      </c>
      <c r="L68" s="327" t="s">
        <v>294</v>
      </c>
      <c r="M68" s="327" t="s">
        <v>294</v>
      </c>
      <c r="N68" s="327" t="s">
        <v>294</v>
      </c>
      <c r="O68" s="327" t="s">
        <v>294</v>
      </c>
      <c r="P68" s="327" t="s">
        <v>294</v>
      </c>
      <c r="Q68" s="327" t="s">
        <v>294</v>
      </c>
      <c r="R68" s="327">
        <v>1</v>
      </c>
      <c r="S68" s="327" t="s">
        <v>294</v>
      </c>
      <c r="T68" s="327">
        <v>2</v>
      </c>
      <c r="U68" s="327">
        <v>1</v>
      </c>
      <c r="V68" s="327">
        <v>11</v>
      </c>
      <c r="W68" s="327">
        <v>21</v>
      </c>
      <c r="X68" s="327">
        <v>14</v>
      </c>
      <c r="Y68" s="327">
        <v>25</v>
      </c>
      <c r="Z68" s="327">
        <v>30</v>
      </c>
      <c r="AA68" s="327">
        <v>20</v>
      </c>
      <c r="AB68" s="327">
        <v>6</v>
      </c>
      <c r="AC68" s="327">
        <v>3</v>
      </c>
      <c r="AD68" s="327" t="s">
        <v>294</v>
      </c>
      <c r="AE68" s="328" t="s">
        <v>294</v>
      </c>
      <c r="AF68" s="411" t="s">
        <v>375</v>
      </c>
    </row>
    <row r="69" spans="1:32" ht="13.5">
      <c r="A69" s="407"/>
      <c r="B69" s="408"/>
      <c r="C69" s="409" t="s">
        <v>11</v>
      </c>
      <c r="D69" s="410">
        <v>68</v>
      </c>
      <c r="E69" s="326" t="s">
        <v>294</v>
      </c>
      <c r="F69" s="327" t="s">
        <v>294</v>
      </c>
      <c r="G69" s="327" t="s">
        <v>294</v>
      </c>
      <c r="H69" s="327" t="s">
        <v>294</v>
      </c>
      <c r="I69" s="328" t="s">
        <v>294</v>
      </c>
      <c r="J69" s="326" t="s">
        <v>294</v>
      </c>
      <c r="K69" s="327" t="s">
        <v>294</v>
      </c>
      <c r="L69" s="327" t="s">
        <v>294</v>
      </c>
      <c r="M69" s="327" t="s">
        <v>294</v>
      </c>
      <c r="N69" s="327" t="s">
        <v>294</v>
      </c>
      <c r="O69" s="327" t="s">
        <v>294</v>
      </c>
      <c r="P69" s="327" t="s">
        <v>294</v>
      </c>
      <c r="Q69" s="327" t="s">
        <v>294</v>
      </c>
      <c r="R69" s="327">
        <v>1</v>
      </c>
      <c r="S69" s="327" t="s">
        <v>294</v>
      </c>
      <c r="T69" s="327">
        <v>2</v>
      </c>
      <c r="U69" s="327">
        <v>1</v>
      </c>
      <c r="V69" s="327">
        <v>8</v>
      </c>
      <c r="W69" s="327">
        <v>14</v>
      </c>
      <c r="X69" s="327">
        <v>7</v>
      </c>
      <c r="Y69" s="327">
        <v>11</v>
      </c>
      <c r="Z69" s="327">
        <v>15</v>
      </c>
      <c r="AA69" s="327">
        <v>8</v>
      </c>
      <c r="AB69" s="327" t="s">
        <v>294</v>
      </c>
      <c r="AC69" s="327">
        <v>1</v>
      </c>
      <c r="AD69" s="327" t="s">
        <v>294</v>
      </c>
      <c r="AE69" s="328" t="s">
        <v>294</v>
      </c>
      <c r="AF69" s="411"/>
    </row>
    <row r="70" spans="1:32" ht="13.5">
      <c r="A70" s="407"/>
      <c r="B70" s="408"/>
      <c r="C70" s="409" t="s">
        <v>12</v>
      </c>
      <c r="D70" s="410">
        <v>66</v>
      </c>
      <c r="E70" s="326" t="s">
        <v>294</v>
      </c>
      <c r="F70" s="327" t="s">
        <v>294</v>
      </c>
      <c r="G70" s="327" t="s">
        <v>294</v>
      </c>
      <c r="H70" s="327" t="s">
        <v>294</v>
      </c>
      <c r="I70" s="328" t="s">
        <v>294</v>
      </c>
      <c r="J70" s="326" t="s">
        <v>294</v>
      </c>
      <c r="K70" s="327" t="s">
        <v>294</v>
      </c>
      <c r="L70" s="327" t="s">
        <v>294</v>
      </c>
      <c r="M70" s="327" t="s">
        <v>294</v>
      </c>
      <c r="N70" s="327" t="s">
        <v>294</v>
      </c>
      <c r="O70" s="327" t="s">
        <v>294</v>
      </c>
      <c r="P70" s="327" t="s">
        <v>294</v>
      </c>
      <c r="Q70" s="327" t="s">
        <v>294</v>
      </c>
      <c r="R70" s="327" t="s">
        <v>294</v>
      </c>
      <c r="S70" s="327" t="s">
        <v>294</v>
      </c>
      <c r="T70" s="327" t="s">
        <v>294</v>
      </c>
      <c r="U70" s="327" t="s">
        <v>294</v>
      </c>
      <c r="V70" s="327">
        <v>3</v>
      </c>
      <c r="W70" s="327">
        <v>7</v>
      </c>
      <c r="X70" s="327">
        <v>7</v>
      </c>
      <c r="Y70" s="327">
        <v>14</v>
      </c>
      <c r="Z70" s="327">
        <v>15</v>
      </c>
      <c r="AA70" s="327">
        <v>12</v>
      </c>
      <c r="AB70" s="327">
        <v>6</v>
      </c>
      <c r="AC70" s="327">
        <v>2</v>
      </c>
      <c r="AD70" s="327" t="s">
        <v>294</v>
      </c>
      <c r="AE70" s="328" t="s">
        <v>294</v>
      </c>
      <c r="AF70" s="411"/>
    </row>
    <row r="71" spans="1:32" ht="13.5">
      <c r="A71" s="407"/>
      <c r="B71" s="408"/>
      <c r="C71" s="409"/>
      <c r="D71" s="410"/>
      <c r="E71" s="326"/>
      <c r="F71" s="327"/>
      <c r="G71" s="327"/>
      <c r="H71" s="327"/>
      <c r="I71" s="328"/>
      <c r="J71" s="326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8"/>
      <c r="AF71" s="411"/>
    </row>
    <row r="72" spans="1:32" ht="13.5">
      <c r="A72" s="407" t="s">
        <v>377</v>
      </c>
      <c r="B72" s="408" t="s">
        <v>378</v>
      </c>
      <c r="C72" s="409" t="s">
        <v>10</v>
      </c>
      <c r="D72" s="410">
        <v>662</v>
      </c>
      <c r="E72" s="326" t="s">
        <v>294</v>
      </c>
      <c r="F72" s="327" t="s">
        <v>294</v>
      </c>
      <c r="G72" s="327" t="s">
        <v>294</v>
      </c>
      <c r="H72" s="327" t="s">
        <v>294</v>
      </c>
      <c r="I72" s="328" t="s">
        <v>294</v>
      </c>
      <c r="J72" s="326" t="s">
        <v>294</v>
      </c>
      <c r="K72" s="327" t="s">
        <v>294</v>
      </c>
      <c r="L72" s="327" t="s">
        <v>294</v>
      </c>
      <c r="M72" s="327">
        <v>3</v>
      </c>
      <c r="N72" s="327" t="s">
        <v>294</v>
      </c>
      <c r="O72" s="327">
        <v>2</v>
      </c>
      <c r="P72" s="327" t="s">
        <v>294</v>
      </c>
      <c r="Q72" s="327">
        <v>4</v>
      </c>
      <c r="R72" s="327">
        <v>6</v>
      </c>
      <c r="S72" s="327">
        <v>9</v>
      </c>
      <c r="T72" s="327">
        <v>11</v>
      </c>
      <c r="U72" s="327">
        <v>21</v>
      </c>
      <c r="V72" s="327">
        <v>66</v>
      </c>
      <c r="W72" s="327">
        <v>58</v>
      </c>
      <c r="X72" s="327">
        <v>80</v>
      </c>
      <c r="Y72" s="327">
        <v>104</v>
      </c>
      <c r="Z72" s="327">
        <v>137</v>
      </c>
      <c r="AA72" s="327">
        <v>88</v>
      </c>
      <c r="AB72" s="327">
        <v>57</v>
      </c>
      <c r="AC72" s="327">
        <v>15</v>
      </c>
      <c r="AD72" s="327">
        <v>1</v>
      </c>
      <c r="AE72" s="328" t="s">
        <v>294</v>
      </c>
      <c r="AF72" s="411" t="s">
        <v>377</v>
      </c>
    </row>
    <row r="73" spans="1:32" ht="13.5">
      <c r="A73" s="407"/>
      <c r="B73" s="408"/>
      <c r="C73" s="409" t="s">
        <v>11</v>
      </c>
      <c r="D73" s="410">
        <v>384</v>
      </c>
      <c r="E73" s="326" t="s">
        <v>294</v>
      </c>
      <c r="F73" s="327" t="s">
        <v>294</v>
      </c>
      <c r="G73" s="327" t="s">
        <v>294</v>
      </c>
      <c r="H73" s="327" t="s">
        <v>294</v>
      </c>
      <c r="I73" s="328" t="s">
        <v>294</v>
      </c>
      <c r="J73" s="326" t="s">
        <v>294</v>
      </c>
      <c r="K73" s="327" t="s">
        <v>294</v>
      </c>
      <c r="L73" s="482" t="s">
        <v>294</v>
      </c>
      <c r="M73" s="327">
        <v>2</v>
      </c>
      <c r="N73" s="327" t="s">
        <v>294</v>
      </c>
      <c r="O73" s="327">
        <v>2</v>
      </c>
      <c r="P73" s="482" t="s">
        <v>294</v>
      </c>
      <c r="Q73" s="482">
        <v>4</v>
      </c>
      <c r="R73" s="327">
        <v>4</v>
      </c>
      <c r="S73" s="482">
        <v>3</v>
      </c>
      <c r="T73" s="482">
        <v>8</v>
      </c>
      <c r="U73" s="482">
        <v>12</v>
      </c>
      <c r="V73" s="482">
        <v>42</v>
      </c>
      <c r="W73" s="482">
        <v>38</v>
      </c>
      <c r="X73" s="482">
        <v>57</v>
      </c>
      <c r="Y73" s="482">
        <v>62</v>
      </c>
      <c r="Z73" s="482">
        <v>83</v>
      </c>
      <c r="AA73" s="482">
        <v>40</v>
      </c>
      <c r="AB73" s="482">
        <v>22</v>
      </c>
      <c r="AC73" s="482">
        <v>5</v>
      </c>
      <c r="AD73" s="327" t="s">
        <v>294</v>
      </c>
      <c r="AE73" s="328" t="s">
        <v>294</v>
      </c>
      <c r="AF73" s="411"/>
    </row>
    <row r="74" spans="1:32" ht="13.5">
      <c r="A74" s="407"/>
      <c r="B74" s="408"/>
      <c r="C74" s="409" t="s">
        <v>12</v>
      </c>
      <c r="D74" s="410">
        <v>278</v>
      </c>
      <c r="E74" s="326" t="s">
        <v>294</v>
      </c>
      <c r="F74" s="327" t="s">
        <v>294</v>
      </c>
      <c r="G74" s="327" t="s">
        <v>294</v>
      </c>
      <c r="H74" s="327" t="s">
        <v>294</v>
      </c>
      <c r="I74" s="328" t="s">
        <v>294</v>
      </c>
      <c r="J74" s="326" t="s">
        <v>294</v>
      </c>
      <c r="K74" s="482" t="s">
        <v>294</v>
      </c>
      <c r="L74" s="327" t="s">
        <v>294</v>
      </c>
      <c r="M74" s="482">
        <v>1</v>
      </c>
      <c r="N74" s="482" t="s">
        <v>294</v>
      </c>
      <c r="O74" s="327" t="s">
        <v>294</v>
      </c>
      <c r="P74" s="482" t="s">
        <v>294</v>
      </c>
      <c r="Q74" s="482" t="s">
        <v>294</v>
      </c>
      <c r="R74" s="482">
        <v>2</v>
      </c>
      <c r="S74" s="482">
        <v>6</v>
      </c>
      <c r="T74" s="482">
        <v>3</v>
      </c>
      <c r="U74" s="482">
        <v>9</v>
      </c>
      <c r="V74" s="482">
        <v>24</v>
      </c>
      <c r="W74" s="482">
        <v>20</v>
      </c>
      <c r="X74" s="482">
        <v>23</v>
      </c>
      <c r="Y74" s="482">
        <v>42</v>
      </c>
      <c r="Z74" s="482">
        <v>54</v>
      </c>
      <c r="AA74" s="482">
        <v>48</v>
      </c>
      <c r="AB74" s="482">
        <v>35</v>
      </c>
      <c r="AC74" s="482">
        <v>10</v>
      </c>
      <c r="AD74" s="327">
        <v>1</v>
      </c>
      <c r="AE74" s="328" t="s">
        <v>294</v>
      </c>
      <c r="AF74" s="411"/>
    </row>
    <row r="75" spans="1:32" ht="13.5">
      <c r="A75" s="407"/>
      <c r="B75" s="408"/>
      <c r="C75" s="409"/>
      <c r="D75" s="410"/>
      <c r="E75" s="326"/>
      <c r="F75" s="327"/>
      <c r="G75" s="327"/>
      <c r="H75" s="327"/>
      <c r="I75" s="328"/>
      <c r="J75" s="326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8"/>
      <c r="AF75" s="411"/>
    </row>
    <row r="76" spans="1:32" ht="13.5">
      <c r="A76" s="407" t="s">
        <v>379</v>
      </c>
      <c r="B76" s="408" t="s">
        <v>380</v>
      </c>
      <c r="C76" s="409" t="s">
        <v>10</v>
      </c>
      <c r="D76" s="410">
        <v>317</v>
      </c>
      <c r="E76" s="326">
        <v>2</v>
      </c>
      <c r="F76" s="327" t="s">
        <v>294</v>
      </c>
      <c r="G76" s="327" t="s">
        <v>294</v>
      </c>
      <c r="H76" s="327" t="s">
        <v>294</v>
      </c>
      <c r="I76" s="328" t="s">
        <v>294</v>
      </c>
      <c r="J76" s="326">
        <v>2</v>
      </c>
      <c r="K76" s="327">
        <v>1</v>
      </c>
      <c r="L76" s="327">
        <v>1</v>
      </c>
      <c r="M76" s="327" t="s">
        <v>294</v>
      </c>
      <c r="N76" s="327" t="s">
        <v>294</v>
      </c>
      <c r="O76" s="327" t="s">
        <v>294</v>
      </c>
      <c r="P76" s="327">
        <v>2</v>
      </c>
      <c r="Q76" s="327">
        <v>4</v>
      </c>
      <c r="R76" s="327">
        <v>8</v>
      </c>
      <c r="S76" s="327">
        <v>2</v>
      </c>
      <c r="T76" s="327">
        <v>4</v>
      </c>
      <c r="U76" s="327">
        <v>3</v>
      </c>
      <c r="V76" s="327">
        <v>20</v>
      </c>
      <c r="W76" s="327">
        <v>25</v>
      </c>
      <c r="X76" s="327">
        <v>34</v>
      </c>
      <c r="Y76" s="327">
        <v>44</v>
      </c>
      <c r="Z76" s="327">
        <v>62</v>
      </c>
      <c r="AA76" s="327">
        <v>57</v>
      </c>
      <c r="AB76" s="327">
        <v>28</v>
      </c>
      <c r="AC76" s="327">
        <v>15</v>
      </c>
      <c r="AD76" s="327">
        <v>5</v>
      </c>
      <c r="AE76" s="328" t="s">
        <v>294</v>
      </c>
      <c r="AF76" s="411" t="s">
        <v>379</v>
      </c>
    </row>
    <row r="77" spans="1:32" ht="13.5">
      <c r="A77" s="407"/>
      <c r="B77" s="408"/>
      <c r="C77" s="409" t="s">
        <v>11</v>
      </c>
      <c r="D77" s="410">
        <v>168</v>
      </c>
      <c r="E77" s="326" t="s">
        <v>294</v>
      </c>
      <c r="F77" s="327" t="s">
        <v>294</v>
      </c>
      <c r="G77" s="327" t="s">
        <v>294</v>
      </c>
      <c r="H77" s="327" t="s">
        <v>294</v>
      </c>
      <c r="I77" s="328" t="s">
        <v>294</v>
      </c>
      <c r="J77" s="326" t="s">
        <v>294</v>
      </c>
      <c r="K77" s="327">
        <v>1</v>
      </c>
      <c r="L77" s="327" t="s">
        <v>294</v>
      </c>
      <c r="M77" s="327" t="s">
        <v>294</v>
      </c>
      <c r="N77" s="327" t="s">
        <v>294</v>
      </c>
      <c r="O77" s="327" t="s">
        <v>294</v>
      </c>
      <c r="P77" s="327" t="s">
        <v>294</v>
      </c>
      <c r="Q77" s="327">
        <v>3</v>
      </c>
      <c r="R77" s="327">
        <v>4</v>
      </c>
      <c r="S77" s="327" t="s">
        <v>294</v>
      </c>
      <c r="T77" s="327">
        <v>3</v>
      </c>
      <c r="U77" s="327">
        <v>2</v>
      </c>
      <c r="V77" s="327">
        <v>10</v>
      </c>
      <c r="W77" s="327">
        <v>17</v>
      </c>
      <c r="X77" s="327">
        <v>28</v>
      </c>
      <c r="Y77" s="327">
        <v>31</v>
      </c>
      <c r="Z77" s="327">
        <v>36</v>
      </c>
      <c r="AA77" s="327">
        <v>20</v>
      </c>
      <c r="AB77" s="327">
        <v>7</v>
      </c>
      <c r="AC77" s="327">
        <v>5</v>
      </c>
      <c r="AD77" s="327">
        <v>1</v>
      </c>
      <c r="AE77" s="328" t="s">
        <v>294</v>
      </c>
      <c r="AF77" s="411"/>
    </row>
    <row r="78" spans="1:32" ht="13.5">
      <c r="A78" s="407"/>
      <c r="B78" s="408"/>
      <c r="C78" s="409" t="s">
        <v>12</v>
      </c>
      <c r="D78" s="418">
        <v>149</v>
      </c>
      <c r="E78" s="330">
        <v>2</v>
      </c>
      <c r="F78" s="331" t="s">
        <v>294</v>
      </c>
      <c r="G78" s="331" t="s">
        <v>294</v>
      </c>
      <c r="H78" s="331" t="s">
        <v>294</v>
      </c>
      <c r="I78" s="332" t="s">
        <v>294</v>
      </c>
      <c r="J78" s="330">
        <v>2</v>
      </c>
      <c r="K78" s="331" t="s">
        <v>294</v>
      </c>
      <c r="L78" s="331">
        <v>1</v>
      </c>
      <c r="M78" s="331" t="s">
        <v>294</v>
      </c>
      <c r="N78" s="331" t="s">
        <v>294</v>
      </c>
      <c r="O78" s="331" t="s">
        <v>294</v>
      </c>
      <c r="P78" s="331">
        <v>2</v>
      </c>
      <c r="Q78" s="331">
        <v>1</v>
      </c>
      <c r="R78" s="331">
        <v>4</v>
      </c>
      <c r="S78" s="331">
        <v>2</v>
      </c>
      <c r="T78" s="331">
        <v>1</v>
      </c>
      <c r="U78" s="331">
        <v>1</v>
      </c>
      <c r="V78" s="331">
        <v>10</v>
      </c>
      <c r="W78" s="331">
        <v>8</v>
      </c>
      <c r="X78" s="331">
        <v>6</v>
      </c>
      <c r="Y78" s="331">
        <v>13</v>
      </c>
      <c r="Z78" s="331">
        <v>26</v>
      </c>
      <c r="AA78" s="331">
        <v>37</v>
      </c>
      <c r="AB78" s="331">
        <v>21</v>
      </c>
      <c r="AC78" s="331">
        <v>10</v>
      </c>
      <c r="AD78" s="331">
        <v>4</v>
      </c>
      <c r="AE78" s="332" t="s">
        <v>294</v>
      </c>
      <c r="AF78" s="411"/>
    </row>
    <row r="79" spans="1:32" ht="13.5">
      <c r="A79" s="427"/>
      <c r="B79" s="428"/>
      <c r="C79" s="427"/>
      <c r="D79" s="429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0"/>
      <c r="AC79" s="430"/>
      <c r="AD79" s="430"/>
      <c r="AE79" s="430"/>
      <c r="AF79" s="427"/>
    </row>
    <row r="80" spans="1:32" ht="13.5">
      <c r="A80" s="431"/>
      <c r="B80" s="432"/>
      <c r="C80" s="431"/>
      <c r="D80" s="433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1"/>
    </row>
    <row r="81" spans="1:32" ht="13.5">
      <c r="A81" s="431"/>
      <c r="B81" s="432"/>
      <c r="C81" s="431"/>
      <c r="D81" s="433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34"/>
      <c r="AE81" s="434"/>
      <c r="AF81" s="431"/>
    </row>
    <row r="82" spans="1:32" ht="13.5">
      <c r="A82" s="431"/>
      <c r="B82" s="432"/>
      <c r="C82" s="431"/>
      <c r="D82" s="433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434"/>
      <c r="W82" s="434"/>
      <c r="X82" s="434"/>
      <c r="Y82" s="434"/>
      <c r="Z82" s="434"/>
      <c r="AA82" s="434"/>
      <c r="AB82" s="434"/>
      <c r="AC82" s="434"/>
      <c r="AD82" s="434"/>
      <c r="AE82" s="434"/>
      <c r="AF82" s="431"/>
    </row>
    <row r="83" spans="1:32" ht="13.5">
      <c r="A83" s="431"/>
      <c r="B83" s="432"/>
      <c r="C83" s="431"/>
      <c r="D83" s="433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4"/>
      <c r="AF83" s="431"/>
    </row>
    <row r="84" spans="1:32" ht="7.5" customHeight="1">
      <c r="A84" s="431"/>
      <c r="B84" s="432"/>
      <c r="C84" s="431"/>
      <c r="D84" s="433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1"/>
    </row>
    <row r="85" spans="1:32" ht="13.5">
      <c r="A85" s="431"/>
      <c r="B85" s="432"/>
      <c r="C85" s="431"/>
      <c r="D85" s="433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1"/>
    </row>
    <row r="86" spans="3:31" ht="13.5">
      <c r="C86" s="388" t="s">
        <v>340</v>
      </c>
      <c r="D86" s="389" t="s">
        <v>341</v>
      </c>
      <c r="E86" s="387" t="s">
        <v>341</v>
      </c>
      <c r="F86" s="387" t="s">
        <v>341</v>
      </c>
      <c r="G86" s="387" t="s">
        <v>341</v>
      </c>
      <c r="H86" s="387" t="s">
        <v>341</v>
      </c>
      <c r="I86" s="387" t="s">
        <v>341</v>
      </c>
      <c r="J86" s="387" t="s">
        <v>341</v>
      </c>
      <c r="K86" s="387" t="s">
        <v>341</v>
      </c>
      <c r="L86" s="387" t="s">
        <v>341</v>
      </c>
      <c r="M86" s="387" t="s">
        <v>341</v>
      </c>
      <c r="N86" s="387" t="s">
        <v>341</v>
      </c>
      <c r="O86" s="387" t="s">
        <v>341</v>
      </c>
      <c r="P86" s="387" t="s">
        <v>341</v>
      </c>
      <c r="Q86" s="387" t="s">
        <v>341</v>
      </c>
      <c r="R86" s="387" t="s">
        <v>341</v>
      </c>
      <c r="S86" s="387" t="s">
        <v>341</v>
      </c>
      <c r="T86" s="387" t="s">
        <v>341</v>
      </c>
      <c r="U86" s="387" t="s">
        <v>341</v>
      </c>
      <c r="V86" s="387" t="s">
        <v>341</v>
      </c>
      <c r="W86" s="387" t="s">
        <v>341</v>
      </c>
      <c r="X86" s="387" t="s">
        <v>341</v>
      </c>
      <c r="Y86" s="387" t="s">
        <v>341</v>
      </c>
      <c r="Z86" s="387" t="s">
        <v>341</v>
      </c>
      <c r="AA86" s="387" t="s">
        <v>341</v>
      </c>
      <c r="AB86" s="387" t="s">
        <v>341</v>
      </c>
      <c r="AC86" s="387" t="s">
        <v>341</v>
      </c>
      <c r="AD86" s="387" t="s">
        <v>341</v>
      </c>
      <c r="AE86" s="387" t="s">
        <v>341</v>
      </c>
    </row>
    <row r="87" spans="7:25" ht="13.5">
      <c r="G87" s="288"/>
      <c r="Y87" s="288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4" r:id="rId1"/>
  <colBreaks count="1" manualBreakCount="1">
    <brk id="16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BreakPreview" zoomScale="70" zoomScaleNormal="75" zoomScaleSheetLayoutView="70" zoomScalePageLayoutView="0" workbookViewId="0" topLeftCell="A1">
      <pane xSplit="4" ySplit="2" topLeftCell="E3" activePane="bottomRight" state="frozen"/>
      <selection pane="topLeft" activeCell="X74" sqref="X74"/>
      <selection pane="topRight" activeCell="X74" sqref="X74"/>
      <selection pane="bottomLeft" activeCell="X74" sqref="X74"/>
      <selection pane="bottomRight" activeCell="A1" sqref="A1"/>
    </sheetView>
  </sheetViews>
  <sheetFormatPr defaultColWidth="9.00390625" defaultRowHeight="13.5"/>
  <cols>
    <col min="1" max="1" width="9.875" style="388" bestFit="1" customWidth="1"/>
    <col min="2" max="2" width="27.875" style="387" bestFit="1" customWidth="1"/>
    <col min="3" max="3" width="7.75390625" style="388" bestFit="1" customWidth="1"/>
    <col min="4" max="4" width="7.00390625" style="389" bestFit="1" customWidth="1"/>
    <col min="5" max="5" width="4.75390625" style="387" bestFit="1" customWidth="1"/>
    <col min="6" max="6" width="4.625" style="387" bestFit="1" customWidth="1"/>
    <col min="7" max="9" width="4.75390625" style="387" bestFit="1" customWidth="1"/>
    <col min="10" max="30" width="6.50390625" style="387" customWidth="1"/>
    <col min="31" max="31" width="5.25390625" style="387" bestFit="1" customWidth="1"/>
    <col min="32" max="32" width="9.875" style="387" bestFit="1" customWidth="1"/>
    <col min="33" max="16384" width="9.00390625" style="387" customWidth="1"/>
  </cols>
  <sheetData>
    <row r="1" spans="1:32" ht="13.5">
      <c r="A1" s="420" t="s">
        <v>342</v>
      </c>
      <c r="B1" s="421"/>
      <c r="C1" s="422"/>
      <c r="D1" s="423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35" t="str">
        <f>+'表４（1）'!AF2</f>
        <v>（平成23年）</v>
      </c>
    </row>
    <row r="2" spans="1:32" s="425" customFormat="1" ht="24">
      <c r="A2" s="391" t="s">
        <v>295</v>
      </c>
      <c r="B2" s="392" t="s">
        <v>296</v>
      </c>
      <c r="C2" s="393"/>
      <c r="D2" s="394" t="s">
        <v>10</v>
      </c>
      <c r="E2" s="395" t="s">
        <v>297</v>
      </c>
      <c r="F2" s="396" t="s">
        <v>298</v>
      </c>
      <c r="G2" s="396" t="s">
        <v>299</v>
      </c>
      <c r="H2" s="396" t="s">
        <v>300</v>
      </c>
      <c r="I2" s="397" t="s">
        <v>301</v>
      </c>
      <c r="J2" s="395" t="s">
        <v>302</v>
      </c>
      <c r="K2" s="396" t="s">
        <v>605</v>
      </c>
      <c r="L2" s="396" t="s">
        <v>606</v>
      </c>
      <c r="M2" s="396" t="s">
        <v>607</v>
      </c>
      <c r="N2" s="396" t="s">
        <v>608</v>
      </c>
      <c r="O2" s="396" t="s">
        <v>609</v>
      </c>
      <c r="P2" s="396" t="s">
        <v>610</v>
      </c>
      <c r="Q2" s="396" t="s">
        <v>611</v>
      </c>
      <c r="R2" s="396" t="s">
        <v>612</v>
      </c>
      <c r="S2" s="396" t="s">
        <v>613</v>
      </c>
      <c r="T2" s="396" t="s">
        <v>614</v>
      </c>
      <c r="U2" s="396" t="s">
        <v>615</v>
      </c>
      <c r="V2" s="396" t="s">
        <v>616</v>
      </c>
      <c r="W2" s="396" t="s">
        <v>617</v>
      </c>
      <c r="X2" s="396" t="s">
        <v>618</v>
      </c>
      <c r="Y2" s="396" t="s">
        <v>619</v>
      </c>
      <c r="Z2" s="396" t="s">
        <v>620</v>
      </c>
      <c r="AA2" s="396" t="s">
        <v>621</v>
      </c>
      <c r="AB2" s="396" t="s">
        <v>622</v>
      </c>
      <c r="AC2" s="396" t="s">
        <v>623</v>
      </c>
      <c r="AD2" s="396" t="s">
        <v>303</v>
      </c>
      <c r="AE2" s="397" t="s">
        <v>293</v>
      </c>
      <c r="AF2" s="391" t="s">
        <v>295</v>
      </c>
    </row>
    <row r="3" spans="1:32" ht="13.5">
      <c r="A3" s="407"/>
      <c r="B3" s="408"/>
      <c r="C3" s="409"/>
      <c r="D3" s="410"/>
      <c r="E3" s="326"/>
      <c r="F3" s="327"/>
      <c r="G3" s="327"/>
      <c r="H3" s="327"/>
      <c r="I3" s="328"/>
      <c r="J3" s="326"/>
      <c r="K3" s="327"/>
      <c r="L3" s="327"/>
      <c r="M3" s="327"/>
      <c r="N3" s="327"/>
      <c r="O3" s="327"/>
      <c r="P3" s="404"/>
      <c r="Q3" s="404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8"/>
      <c r="AF3" s="411"/>
    </row>
    <row r="4" spans="1:32" ht="13.5">
      <c r="A4" s="407" t="s">
        <v>381</v>
      </c>
      <c r="B4" s="408" t="s">
        <v>370</v>
      </c>
      <c r="C4" s="409" t="s">
        <v>10</v>
      </c>
      <c r="D4" s="410">
        <v>77</v>
      </c>
      <c r="E4" s="326">
        <v>1</v>
      </c>
      <c r="F4" s="327" t="s">
        <v>294</v>
      </c>
      <c r="G4" s="327" t="s">
        <v>294</v>
      </c>
      <c r="H4" s="327" t="s">
        <v>294</v>
      </c>
      <c r="I4" s="328" t="s">
        <v>294</v>
      </c>
      <c r="J4" s="326">
        <v>1</v>
      </c>
      <c r="K4" s="327">
        <v>1</v>
      </c>
      <c r="L4" s="327">
        <v>1</v>
      </c>
      <c r="M4" s="327" t="s">
        <v>294</v>
      </c>
      <c r="N4" s="327" t="s">
        <v>294</v>
      </c>
      <c r="O4" s="327" t="s">
        <v>294</v>
      </c>
      <c r="P4" s="327">
        <v>1</v>
      </c>
      <c r="Q4" s="327">
        <v>3</v>
      </c>
      <c r="R4" s="327">
        <v>7</v>
      </c>
      <c r="S4" s="327">
        <v>2</v>
      </c>
      <c r="T4" s="327">
        <v>3</v>
      </c>
      <c r="U4" s="327">
        <v>1</v>
      </c>
      <c r="V4" s="327">
        <v>10</v>
      </c>
      <c r="W4" s="327">
        <v>6</v>
      </c>
      <c r="X4" s="327">
        <v>6</v>
      </c>
      <c r="Y4" s="327">
        <v>7</v>
      </c>
      <c r="Z4" s="327">
        <v>11</v>
      </c>
      <c r="AA4" s="327">
        <v>11</v>
      </c>
      <c r="AB4" s="327">
        <v>5</v>
      </c>
      <c r="AC4" s="327">
        <v>1</v>
      </c>
      <c r="AD4" s="327" t="s">
        <v>294</v>
      </c>
      <c r="AE4" s="328" t="s">
        <v>294</v>
      </c>
      <c r="AF4" s="411" t="s">
        <v>381</v>
      </c>
    </row>
    <row r="5" spans="1:32" ht="13.5">
      <c r="A5" s="407"/>
      <c r="B5" s="408"/>
      <c r="C5" s="409" t="s">
        <v>11</v>
      </c>
      <c r="D5" s="410">
        <v>38</v>
      </c>
      <c r="E5" s="326" t="s">
        <v>294</v>
      </c>
      <c r="F5" s="327" t="s">
        <v>294</v>
      </c>
      <c r="G5" s="327" t="s">
        <v>294</v>
      </c>
      <c r="H5" s="327" t="s">
        <v>294</v>
      </c>
      <c r="I5" s="328" t="s">
        <v>294</v>
      </c>
      <c r="J5" s="326" t="s">
        <v>294</v>
      </c>
      <c r="K5" s="327">
        <v>1</v>
      </c>
      <c r="L5" s="327" t="s">
        <v>294</v>
      </c>
      <c r="M5" s="327" t="s">
        <v>294</v>
      </c>
      <c r="N5" s="327" t="s">
        <v>294</v>
      </c>
      <c r="O5" s="327" t="s">
        <v>294</v>
      </c>
      <c r="P5" s="327" t="s">
        <v>294</v>
      </c>
      <c r="Q5" s="327">
        <v>2</v>
      </c>
      <c r="R5" s="327">
        <v>3</v>
      </c>
      <c r="S5" s="327" t="s">
        <v>294</v>
      </c>
      <c r="T5" s="327">
        <v>3</v>
      </c>
      <c r="U5" s="327">
        <v>1</v>
      </c>
      <c r="V5" s="327">
        <v>3</v>
      </c>
      <c r="W5" s="327">
        <v>3</v>
      </c>
      <c r="X5" s="327">
        <v>5</v>
      </c>
      <c r="Y5" s="327">
        <v>6</v>
      </c>
      <c r="Z5" s="327">
        <v>7</v>
      </c>
      <c r="AA5" s="327">
        <v>3</v>
      </c>
      <c r="AB5" s="327">
        <v>1</v>
      </c>
      <c r="AC5" s="327" t="s">
        <v>294</v>
      </c>
      <c r="AD5" s="327" t="s">
        <v>294</v>
      </c>
      <c r="AE5" s="328" t="s">
        <v>294</v>
      </c>
      <c r="AF5" s="411"/>
    </row>
    <row r="6" spans="1:32" ht="13.5">
      <c r="A6" s="407"/>
      <c r="B6" s="408"/>
      <c r="C6" s="409" t="s">
        <v>12</v>
      </c>
      <c r="D6" s="410">
        <v>39</v>
      </c>
      <c r="E6" s="326">
        <v>1</v>
      </c>
      <c r="F6" s="327" t="s">
        <v>294</v>
      </c>
      <c r="G6" s="327" t="s">
        <v>294</v>
      </c>
      <c r="H6" s="327" t="s">
        <v>294</v>
      </c>
      <c r="I6" s="328" t="s">
        <v>294</v>
      </c>
      <c r="J6" s="326">
        <v>1</v>
      </c>
      <c r="K6" s="327" t="s">
        <v>294</v>
      </c>
      <c r="L6" s="327">
        <v>1</v>
      </c>
      <c r="M6" s="327" t="s">
        <v>294</v>
      </c>
      <c r="N6" s="327" t="s">
        <v>294</v>
      </c>
      <c r="O6" s="327" t="s">
        <v>294</v>
      </c>
      <c r="P6" s="327">
        <v>1</v>
      </c>
      <c r="Q6" s="327">
        <v>1</v>
      </c>
      <c r="R6" s="327">
        <v>4</v>
      </c>
      <c r="S6" s="327">
        <v>2</v>
      </c>
      <c r="T6" s="327" t="s">
        <v>294</v>
      </c>
      <c r="U6" s="327" t="s">
        <v>294</v>
      </c>
      <c r="V6" s="327">
        <v>7</v>
      </c>
      <c r="W6" s="327">
        <v>3</v>
      </c>
      <c r="X6" s="327">
        <v>1</v>
      </c>
      <c r="Y6" s="327">
        <v>1</v>
      </c>
      <c r="Z6" s="327">
        <v>4</v>
      </c>
      <c r="AA6" s="327">
        <v>8</v>
      </c>
      <c r="AB6" s="327">
        <v>4</v>
      </c>
      <c r="AC6" s="327">
        <v>1</v>
      </c>
      <c r="AD6" s="327" t="s">
        <v>294</v>
      </c>
      <c r="AE6" s="328" t="s">
        <v>294</v>
      </c>
      <c r="AF6" s="411"/>
    </row>
    <row r="7" spans="1:32" ht="13.5">
      <c r="A7" s="407"/>
      <c r="B7" s="408"/>
      <c r="C7" s="409"/>
      <c r="D7" s="410"/>
      <c r="E7" s="326"/>
      <c r="F7" s="327"/>
      <c r="G7" s="327"/>
      <c r="H7" s="327"/>
      <c r="I7" s="328"/>
      <c r="J7" s="326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8"/>
      <c r="AF7" s="411"/>
    </row>
    <row r="8" spans="1:32" ht="13.5">
      <c r="A8" s="407" t="s">
        <v>382</v>
      </c>
      <c r="B8" s="408" t="s">
        <v>383</v>
      </c>
      <c r="C8" s="409" t="s">
        <v>10</v>
      </c>
      <c r="D8" s="410">
        <v>240</v>
      </c>
      <c r="E8" s="326">
        <v>1</v>
      </c>
      <c r="F8" s="327" t="s">
        <v>294</v>
      </c>
      <c r="G8" s="327" t="s">
        <v>294</v>
      </c>
      <c r="H8" s="327" t="s">
        <v>294</v>
      </c>
      <c r="I8" s="328" t="s">
        <v>294</v>
      </c>
      <c r="J8" s="326">
        <v>1</v>
      </c>
      <c r="K8" s="327" t="s">
        <v>294</v>
      </c>
      <c r="L8" s="327" t="s">
        <v>294</v>
      </c>
      <c r="M8" s="327" t="s">
        <v>294</v>
      </c>
      <c r="N8" s="327" t="s">
        <v>294</v>
      </c>
      <c r="O8" s="327" t="s">
        <v>294</v>
      </c>
      <c r="P8" s="327">
        <v>1</v>
      </c>
      <c r="Q8" s="327">
        <v>1</v>
      </c>
      <c r="R8" s="327">
        <v>1</v>
      </c>
      <c r="S8" s="327" t="s">
        <v>294</v>
      </c>
      <c r="T8" s="327">
        <v>1</v>
      </c>
      <c r="U8" s="327">
        <v>2</v>
      </c>
      <c r="V8" s="327">
        <v>10</v>
      </c>
      <c r="W8" s="327">
        <v>19</v>
      </c>
      <c r="X8" s="327">
        <v>28</v>
      </c>
      <c r="Y8" s="327">
        <v>37</v>
      </c>
      <c r="Z8" s="327">
        <v>51</v>
      </c>
      <c r="AA8" s="327">
        <v>46</v>
      </c>
      <c r="AB8" s="327">
        <v>23</v>
      </c>
      <c r="AC8" s="327">
        <v>14</v>
      </c>
      <c r="AD8" s="327">
        <v>5</v>
      </c>
      <c r="AE8" s="328" t="s">
        <v>294</v>
      </c>
      <c r="AF8" s="411" t="s">
        <v>382</v>
      </c>
    </row>
    <row r="9" spans="1:32" ht="13.5">
      <c r="A9" s="407"/>
      <c r="B9" s="408"/>
      <c r="C9" s="409" t="s">
        <v>11</v>
      </c>
      <c r="D9" s="410">
        <v>130</v>
      </c>
      <c r="E9" s="326" t="s">
        <v>294</v>
      </c>
      <c r="F9" s="327" t="s">
        <v>294</v>
      </c>
      <c r="G9" s="327" t="s">
        <v>294</v>
      </c>
      <c r="H9" s="327" t="s">
        <v>294</v>
      </c>
      <c r="I9" s="484" t="s">
        <v>294</v>
      </c>
      <c r="J9" s="483" t="s">
        <v>294</v>
      </c>
      <c r="K9" s="327" t="s">
        <v>294</v>
      </c>
      <c r="L9" s="327" t="s">
        <v>294</v>
      </c>
      <c r="M9" s="327" t="s">
        <v>294</v>
      </c>
      <c r="N9" s="327" t="s">
        <v>294</v>
      </c>
      <c r="O9" s="327" t="s">
        <v>294</v>
      </c>
      <c r="P9" s="327" t="s">
        <v>294</v>
      </c>
      <c r="Q9" s="482">
        <v>1</v>
      </c>
      <c r="R9" s="482">
        <v>1</v>
      </c>
      <c r="S9" s="482" t="s">
        <v>294</v>
      </c>
      <c r="T9" s="482" t="s">
        <v>294</v>
      </c>
      <c r="U9" s="482">
        <v>1</v>
      </c>
      <c r="V9" s="482">
        <v>7</v>
      </c>
      <c r="W9" s="482">
        <v>14</v>
      </c>
      <c r="X9" s="482">
        <v>23</v>
      </c>
      <c r="Y9" s="482">
        <v>25</v>
      </c>
      <c r="Z9" s="482">
        <v>29</v>
      </c>
      <c r="AA9" s="482">
        <v>17</v>
      </c>
      <c r="AB9" s="482">
        <v>6</v>
      </c>
      <c r="AC9" s="482">
        <v>5</v>
      </c>
      <c r="AD9" s="327">
        <v>1</v>
      </c>
      <c r="AE9" s="328" t="s">
        <v>294</v>
      </c>
      <c r="AF9" s="411"/>
    </row>
    <row r="10" spans="1:32" ht="13.5">
      <c r="A10" s="407"/>
      <c r="B10" s="408"/>
      <c r="C10" s="409" t="s">
        <v>12</v>
      </c>
      <c r="D10" s="410">
        <v>110</v>
      </c>
      <c r="E10" s="326">
        <v>1</v>
      </c>
      <c r="F10" s="327" t="s">
        <v>294</v>
      </c>
      <c r="G10" s="327" t="s">
        <v>294</v>
      </c>
      <c r="H10" s="327" t="s">
        <v>294</v>
      </c>
      <c r="I10" s="484" t="s">
        <v>294</v>
      </c>
      <c r="J10" s="483">
        <v>1</v>
      </c>
      <c r="K10" s="327" t="s">
        <v>294</v>
      </c>
      <c r="L10" s="327" t="s">
        <v>294</v>
      </c>
      <c r="M10" s="327" t="s">
        <v>294</v>
      </c>
      <c r="N10" s="327" t="s">
        <v>294</v>
      </c>
      <c r="O10" s="327" t="s">
        <v>294</v>
      </c>
      <c r="P10" s="327">
        <v>1</v>
      </c>
      <c r="Q10" s="327" t="s">
        <v>294</v>
      </c>
      <c r="R10" s="327" t="s">
        <v>294</v>
      </c>
      <c r="S10" s="482" t="s">
        <v>294</v>
      </c>
      <c r="T10" s="482">
        <v>1</v>
      </c>
      <c r="U10" s="482">
        <v>1</v>
      </c>
      <c r="V10" s="482">
        <v>3</v>
      </c>
      <c r="W10" s="482">
        <v>5</v>
      </c>
      <c r="X10" s="482">
        <v>5</v>
      </c>
      <c r="Y10" s="482">
        <v>12</v>
      </c>
      <c r="Z10" s="482">
        <v>22</v>
      </c>
      <c r="AA10" s="482">
        <v>29</v>
      </c>
      <c r="AB10" s="482">
        <v>17</v>
      </c>
      <c r="AC10" s="482">
        <v>9</v>
      </c>
      <c r="AD10" s="327">
        <v>4</v>
      </c>
      <c r="AE10" s="328" t="s">
        <v>294</v>
      </c>
      <c r="AF10" s="411"/>
    </row>
    <row r="11" spans="1:32" ht="13.5">
      <c r="A11" s="407"/>
      <c r="B11" s="408"/>
      <c r="C11" s="409"/>
      <c r="D11" s="410"/>
      <c r="E11" s="326"/>
      <c r="F11" s="327"/>
      <c r="G11" s="327"/>
      <c r="H11" s="327"/>
      <c r="I11" s="328"/>
      <c r="J11" s="326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  <c r="AF11" s="411"/>
    </row>
    <row r="12" spans="1:32" ht="13.5">
      <c r="A12" s="407" t="s">
        <v>384</v>
      </c>
      <c r="B12" s="408" t="s">
        <v>385</v>
      </c>
      <c r="C12" s="409" t="s">
        <v>10</v>
      </c>
      <c r="D12" s="410">
        <v>109</v>
      </c>
      <c r="E12" s="326" t="s">
        <v>294</v>
      </c>
      <c r="F12" s="327" t="s">
        <v>294</v>
      </c>
      <c r="G12" s="327" t="s">
        <v>294</v>
      </c>
      <c r="H12" s="327">
        <v>1</v>
      </c>
      <c r="I12" s="328" t="s">
        <v>294</v>
      </c>
      <c r="J12" s="326">
        <v>1</v>
      </c>
      <c r="K12" s="327" t="s">
        <v>294</v>
      </c>
      <c r="L12" s="327" t="s">
        <v>294</v>
      </c>
      <c r="M12" s="327" t="s">
        <v>294</v>
      </c>
      <c r="N12" s="327" t="s">
        <v>294</v>
      </c>
      <c r="O12" s="327" t="s">
        <v>294</v>
      </c>
      <c r="P12" s="327" t="s">
        <v>294</v>
      </c>
      <c r="Q12" s="327" t="s">
        <v>294</v>
      </c>
      <c r="R12" s="327">
        <v>2</v>
      </c>
      <c r="S12" s="327">
        <v>1</v>
      </c>
      <c r="T12" s="327" t="s">
        <v>294</v>
      </c>
      <c r="U12" s="327">
        <v>1</v>
      </c>
      <c r="V12" s="327">
        <v>11</v>
      </c>
      <c r="W12" s="327">
        <v>6</v>
      </c>
      <c r="X12" s="327">
        <v>15</v>
      </c>
      <c r="Y12" s="327">
        <v>18</v>
      </c>
      <c r="Z12" s="327">
        <v>16</v>
      </c>
      <c r="AA12" s="327">
        <v>25</v>
      </c>
      <c r="AB12" s="327">
        <v>8</v>
      </c>
      <c r="AC12" s="327">
        <v>5</v>
      </c>
      <c r="AD12" s="327" t="s">
        <v>294</v>
      </c>
      <c r="AE12" s="328" t="s">
        <v>294</v>
      </c>
      <c r="AF12" s="411" t="s">
        <v>384</v>
      </c>
    </row>
    <row r="13" spans="1:32" ht="13.5">
      <c r="A13" s="407"/>
      <c r="B13" s="408"/>
      <c r="C13" s="409" t="s">
        <v>11</v>
      </c>
      <c r="D13" s="410">
        <v>43</v>
      </c>
      <c r="E13" s="326" t="s">
        <v>294</v>
      </c>
      <c r="F13" s="327" t="s">
        <v>294</v>
      </c>
      <c r="G13" s="327" t="s">
        <v>294</v>
      </c>
      <c r="H13" s="327">
        <v>1</v>
      </c>
      <c r="I13" s="328" t="s">
        <v>294</v>
      </c>
      <c r="J13" s="326">
        <v>1</v>
      </c>
      <c r="K13" s="327" t="s">
        <v>294</v>
      </c>
      <c r="L13" s="327" t="s">
        <v>294</v>
      </c>
      <c r="M13" s="327" t="s">
        <v>294</v>
      </c>
      <c r="N13" s="327" t="s">
        <v>294</v>
      </c>
      <c r="O13" s="327" t="s">
        <v>294</v>
      </c>
      <c r="P13" s="327" t="s">
        <v>294</v>
      </c>
      <c r="Q13" s="327" t="s">
        <v>294</v>
      </c>
      <c r="R13" s="327">
        <v>2</v>
      </c>
      <c r="S13" s="327">
        <v>1</v>
      </c>
      <c r="T13" s="327" t="s">
        <v>294</v>
      </c>
      <c r="U13" s="327">
        <v>1</v>
      </c>
      <c r="V13" s="327">
        <v>5</v>
      </c>
      <c r="W13" s="327">
        <v>4</v>
      </c>
      <c r="X13" s="327">
        <v>7</v>
      </c>
      <c r="Y13" s="327">
        <v>7</v>
      </c>
      <c r="Z13" s="327">
        <v>9</v>
      </c>
      <c r="AA13" s="327">
        <v>5</v>
      </c>
      <c r="AB13" s="327">
        <v>1</v>
      </c>
      <c r="AC13" s="327" t="s">
        <v>294</v>
      </c>
      <c r="AD13" s="327" t="s">
        <v>294</v>
      </c>
      <c r="AE13" s="328" t="s">
        <v>294</v>
      </c>
      <c r="AF13" s="411"/>
    </row>
    <row r="14" spans="1:32" ht="13.5">
      <c r="A14" s="407"/>
      <c r="B14" s="408"/>
      <c r="C14" s="409" t="s">
        <v>12</v>
      </c>
      <c r="D14" s="410">
        <v>66</v>
      </c>
      <c r="E14" s="326" t="s">
        <v>294</v>
      </c>
      <c r="F14" s="327" t="s">
        <v>294</v>
      </c>
      <c r="G14" s="327" t="s">
        <v>294</v>
      </c>
      <c r="H14" s="327" t="s">
        <v>294</v>
      </c>
      <c r="I14" s="328" t="s">
        <v>294</v>
      </c>
      <c r="J14" s="326" t="s">
        <v>294</v>
      </c>
      <c r="K14" s="327" t="s">
        <v>294</v>
      </c>
      <c r="L14" s="327" t="s">
        <v>294</v>
      </c>
      <c r="M14" s="327" t="s">
        <v>294</v>
      </c>
      <c r="N14" s="327" t="s">
        <v>294</v>
      </c>
      <c r="O14" s="327" t="s">
        <v>294</v>
      </c>
      <c r="P14" s="327" t="s">
        <v>294</v>
      </c>
      <c r="Q14" s="327" t="s">
        <v>294</v>
      </c>
      <c r="R14" s="327" t="s">
        <v>294</v>
      </c>
      <c r="S14" s="327" t="s">
        <v>294</v>
      </c>
      <c r="T14" s="327" t="s">
        <v>294</v>
      </c>
      <c r="U14" s="327" t="s">
        <v>294</v>
      </c>
      <c r="V14" s="327">
        <v>6</v>
      </c>
      <c r="W14" s="327">
        <v>2</v>
      </c>
      <c r="X14" s="327">
        <v>8</v>
      </c>
      <c r="Y14" s="327">
        <v>11</v>
      </c>
      <c r="Z14" s="327">
        <v>7</v>
      </c>
      <c r="AA14" s="327">
        <v>20</v>
      </c>
      <c r="AB14" s="327">
        <v>7</v>
      </c>
      <c r="AC14" s="327">
        <v>5</v>
      </c>
      <c r="AD14" s="327" t="s">
        <v>294</v>
      </c>
      <c r="AE14" s="328" t="s">
        <v>294</v>
      </c>
      <c r="AF14" s="411"/>
    </row>
    <row r="15" spans="1:32" ht="13.5">
      <c r="A15" s="407"/>
      <c r="B15" s="408"/>
      <c r="C15" s="409"/>
      <c r="D15" s="410"/>
      <c r="E15" s="326"/>
      <c r="F15" s="327"/>
      <c r="G15" s="327"/>
      <c r="H15" s="327"/>
      <c r="I15" s="328"/>
      <c r="J15" s="326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8"/>
      <c r="AF15" s="411"/>
    </row>
    <row r="16" spans="1:32" ht="12.75" customHeight="1">
      <c r="A16" s="407" t="s">
        <v>386</v>
      </c>
      <c r="B16" s="408" t="s">
        <v>387</v>
      </c>
      <c r="C16" s="409" t="s">
        <v>10</v>
      </c>
      <c r="D16" s="410">
        <v>54</v>
      </c>
      <c r="E16" s="326" t="s">
        <v>294</v>
      </c>
      <c r="F16" s="327" t="s">
        <v>294</v>
      </c>
      <c r="G16" s="327" t="s">
        <v>294</v>
      </c>
      <c r="H16" s="327" t="s">
        <v>294</v>
      </c>
      <c r="I16" s="328" t="s">
        <v>294</v>
      </c>
      <c r="J16" s="326" t="s">
        <v>294</v>
      </c>
      <c r="K16" s="327" t="s">
        <v>294</v>
      </c>
      <c r="L16" s="327" t="s">
        <v>294</v>
      </c>
      <c r="M16" s="327" t="s">
        <v>294</v>
      </c>
      <c r="N16" s="327" t="s">
        <v>294</v>
      </c>
      <c r="O16" s="327" t="s">
        <v>294</v>
      </c>
      <c r="P16" s="327" t="s">
        <v>294</v>
      </c>
      <c r="Q16" s="327" t="s">
        <v>294</v>
      </c>
      <c r="R16" s="327">
        <v>1</v>
      </c>
      <c r="S16" s="327">
        <v>1</v>
      </c>
      <c r="T16" s="327" t="s">
        <v>294</v>
      </c>
      <c r="U16" s="327" t="s">
        <v>294</v>
      </c>
      <c r="V16" s="327">
        <v>7</v>
      </c>
      <c r="W16" s="327">
        <v>1</v>
      </c>
      <c r="X16" s="327">
        <v>9</v>
      </c>
      <c r="Y16" s="327">
        <v>10</v>
      </c>
      <c r="Z16" s="327">
        <v>3</v>
      </c>
      <c r="AA16" s="327">
        <v>14</v>
      </c>
      <c r="AB16" s="327">
        <v>5</v>
      </c>
      <c r="AC16" s="327">
        <v>3</v>
      </c>
      <c r="AD16" s="327" t="s">
        <v>294</v>
      </c>
      <c r="AE16" s="328" t="s">
        <v>294</v>
      </c>
      <c r="AF16" s="411" t="s">
        <v>386</v>
      </c>
    </row>
    <row r="17" spans="1:32" ht="13.5">
      <c r="A17" s="407"/>
      <c r="B17" s="408"/>
      <c r="C17" s="409" t="s">
        <v>11</v>
      </c>
      <c r="D17" s="410">
        <v>16</v>
      </c>
      <c r="E17" s="326" t="s">
        <v>294</v>
      </c>
      <c r="F17" s="327" t="s">
        <v>294</v>
      </c>
      <c r="G17" s="327" t="s">
        <v>294</v>
      </c>
      <c r="H17" s="327" t="s">
        <v>294</v>
      </c>
      <c r="I17" s="328" t="s">
        <v>294</v>
      </c>
      <c r="J17" s="326" t="s">
        <v>294</v>
      </c>
      <c r="K17" s="327" t="s">
        <v>294</v>
      </c>
      <c r="L17" s="327" t="s">
        <v>294</v>
      </c>
      <c r="M17" s="327" t="s">
        <v>294</v>
      </c>
      <c r="N17" s="327" t="s">
        <v>294</v>
      </c>
      <c r="O17" s="327" t="s">
        <v>294</v>
      </c>
      <c r="P17" s="327" t="s">
        <v>294</v>
      </c>
      <c r="Q17" s="327" t="s">
        <v>294</v>
      </c>
      <c r="R17" s="327">
        <v>1</v>
      </c>
      <c r="S17" s="327">
        <v>1</v>
      </c>
      <c r="T17" s="327" t="s">
        <v>294</v>
      </c>
      <c r="U17" s="327" t="s">
        <v>294</v>
      </c>
      <c r="V17" s="327">
        <v>3</v>
      </c>
      <c r="W17" s="327">
        <v>1</v>
      </c>
      <c r="X17" s="327">
        <v>4</v>
      </c>
      <c r="Y17" s="327">
        <v>3</v>
      </c>
      <c r="Z17" s="327" t="s">
        <v>294</v>
      </c>
      <c r="AA17" s="327">
        <v>3</v>
      </c>
      <c r="AB17" s="327" t="s">
        <v>294</v>
      </c>
      <c r="AC17" s="327" t="s">
        <v>294</v>
      </c>
      <c r="AD17" s="327" t="s">
        <v>294</v>
      </c>
      <c r="AE17" s="328" t="s">
        <v>294</v>
      </c>
      <c r="AF17" s="411"/>
    </row>
    <row r="18" spans="1:32" ht="13.5">
      <c r="A18" s="407"/>
      <c r="B18" s="408"/>
      <c r="C18" s="409" t="s">
        <v>12</v>
      </c>
      <c r="D18" s="410">
        <v>38</v>
      </c>
      <c r="E18" s="326" t="s">
        <v>294</v>
      </c>
      <c r="F18" s="327" t="s">
        <v>294</v>
      </c>
      <c r="G18" s="327" t="s">
        <v>294</v>
      </c>
      <c r="H18" s="327" t="s">
        <v>294</v>
      </c>
      <c r="I18" s="328" t="s">
        <v>294</v>
      </c>
      <c r="J18" s="326" t="s">
        <v>294</v>
      </c>
      <c r="K18" s="327" t="s">
        <v>294</v>
      </c>
      <c r="L18" s="327" t="s">
        <v>294</v>
      </c>
      <c r="M18" s="327" t="s">
        <v>294</v>
      </c>
      <c r="N18" s="327" t="s">
        <v>294</v>
      </c>
      <c r="O18" s="327" t="s">
        <v>294</v>
      </c>
      <c r="P18" s="327" t="s">
        <v>294</v>
      </c>
      <c r="Q18" s="327" t="s">
        <v>294</v>
      </c>
      <c r="R18" s="327" t="s">
        <v>294</v>
      </c>
      <c r="S18" s="327" t="s">
        <v>294</v>
      </c>
      <c r="T18" s="327" t="s">
        <v>294</v>
      </c>
      <c r="U18" s="327" t="s">
        <v>294</v>
      </c>
      <c r="V18" s="327">
        <v>4</v>
      </c>
      <c r="W18" s="327" t="s">
        <v>294</v>
      </c>
      <c r="X18" s="327">
        <v>5</v>
      </c>
      <c r="Y18" s="327">
        <v>7</v>
      </c>
      <c r="Z18" s="327">
        <v>3</v>
      </c>
      <c r="AA18" s="327">
        <v>11</v>
      </c>
      <c r="AB18" s="327">
        <v>5</v>
      </c>
      <c r="AC18" s="327">
        <v>3</v>
      </c>
      <c r="AD18" s="327" t="s">
        <v>294</v>
      </c>
      <c r="AE18" s="328" t="s">
        <v>294</v>
      </c>
      <c r="AF18" s="411"/>
    </row>
    <row r="19" spans="1:32" ht="13.5">
      <c r="A19" s="407"/>
      <c r="B19" s="408"/>
      <c r="C19" s="409"/>
      <c r="D19" s="410"/>
      <c r="E19" s="326"/>
      <c r="F19" s="327"/>
      <c r="G19" s="327"/>
      <c r="H19" s="327"/>
      <c r="I19" s="328"/>
      <c r="J19" s="326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8"/>
      <c r="AF19" s="411"/>
    </row>
    <row r="20" spans="1:32" ht="13.5">
      <c r="A20" s="407" t="s">
        <v>388</v>
      </c>
      <c r="B20" s="408" t="s">
        <v>389</v>
      </c>
      <c r="C20" s="409" t="s">
        <v>10</v>
      </c>
      <c r="D20" s="410">
        <v>55</v>
      </c>
      <c r="E20" s="326" t="s">
        <v>294</v>
      </c>
      <c r="F20" s="327" t="s">
        <v>294</v>
      </c>
      <c r="G20" s="327" t="s">
        <v>294</v>
      </c>
      <c r="H20" s="327">
        <v>1</v>
      </c>
      <c r="I20" s="328" t="s">
        <v>294</v>
      </c>
      <c r="J20" s="326">
        <v>1</v>
      </c>
      <c r="K20" s="327" t="s">
        <v>294</v>
      </c>
      <c r="L20" s="327" t="s">
        <v>294</v>
      </c>
      <c r="M20" s="327" t="s">
        <v>294</v>
      </c>
      <c r="N20" s="327" t="s">
        <v>294</v>
      </c>
      <c r="O20" s="327" t="s">
        <v>294</v>
      </c>
      <c r="P20" s="327" t="s">
        <v>294</v>
      </c>
      <c r="Q20" s="327" t="s">
        <v>294</v>
      </c>
      <c r="R20" s="327">
        <v>1</v>
      </c>
      <c r="S20" s="327" t="s">
        <v>294</v>
      </c>
      <c r="T20" s="327" t="s">
        <v>294</v>
      </c>
      <c r="U20" s="327">
        <v>1</v>
      </c>
      <c r="V20" s="327">
        <v>4</v>
      </c>
      <c r="W20" s="327">
        <v>5</v>
      </c>
      <c r="X20" s="327">
        <v>6</v>
      </c>
      <c r="Y20" s="327">
        <v>8</v>
      </c>
      <c r="Z20" s="327">
        <v>13</v>
      </c>
      <c r="AA20" s="327">
        <v>11</v>
      </c>
      <c r="AB20" s="327">
        <v>3</v>
      </c>
      <c r="AC20" s="327">
        <v>2</v>
      </c>
      <c r="AD20" s="327" t="s">
        <v>294</v>
      </c>
      <c r="AE20" s="328" t="s">
        <v>294</v>
      </c>
      <c r="AF20" s="411" t="s">
        <v>388</v>
      </c>
    </row>
    <row r="21" spans="1:32" ht="13.5">
      <c r="A21" s="407"/>
      <c r="B21" s="408"/>
      <c r="C21" s="409" t="s">
        <v>11</v>
      </c>
      <c r="D21" s="410">
        <v>27</v>
      </c>
      <c r="E21" s="326" t="s">
        <v>294</v>
      </c>
      <c r="F21" s="327" t="s">
        <v>294</v>
      </c>
      <c r="G21" s="327" t="s">
        <v>294</v>
      </c>
      <c r="H21" s="327">
        <v>1</v>
      </c>
      <c r="I21" s="328" t="s">
        <v>294</v>
      </c>
      <c r="J21" s="326">
        <v>1</v>
      </c>
      <c r="K21" s="327" t="s">
        <v>294</v>
      </c>
      <c r="L21" s="327" t="s">
        <v>294</v>
      </c>
      <c r="M21" s="327" t="s">
        <v>294</v>
      </c>
      <c r="N21" s="327" t="s">
        <v>294</v>
      </c>
      <c r="O21" s="327" t="s">
        <v>294</v>
      </c>
      <c r="P21" s="327" t="s">
        <v>294</v>
      </c>
      <c r="Q21" s="327" t="s">
        <v>294</v>
      </c>
      <c r="R21" s="327">
        <v>1</v>
      </c>
      <c r="S21" s="327" t="s">
        <v>294</v>
      </c>
      <c r="T21" s="327" t="s">
        <v>294</v>
      </c>
      <c r="U21" s="327">
        <v>1</v>
      </c>
      <c r="V21" s="327">
        <v>2</v>
      </c>
      <c r="W21" s="327">
        <v>3</v>
      </c>
      <c r="X21" s="327">
        <v>3</v>
      </c>
      <c r="Y21" s="327">
        <v>4</v>
      </c>
      <c r="Z21" s="327">
        <v>9</v>
      </c>
      <c r="AA21" s="327">
        <v>2</v>
      </c>
      <c r="AB21" s="327">
        <v>1</v>
      </c>
      <c r="AC21" s="327" t="s">
        <v>294</v>
      </c>
      <c r="AD21" s="327" t="s">
        <v>294</v>
      </c>
      <c r="AE21" s="328" t="s">
        <v>294</v>
      </c>
      <c r="AF21" s="411"/>
    </row>
    <row r="22" spans="1:32" ht="13.5">
      <c r="A22" s="407"/>
      <c r="B22" s="408"/>
      <c r="C22" s="409" t="s">
        <v>12</v>
      </c>
      <c r="D22" s="410">
        <v>28</v>
      </c>
      <c r="E22" s="326" t="s">
        <v>294</v>
      </c>
      <c r="F22" s="327" t="s">
        <v>294</v>
      </c>
      <c r="G22" s="327" t="s">
        <v>294</v>
      </c>
      <c r="H22" s="327" t="s">
        <v>294</v>
      </c>
      <c r="I22" s="328" t="s">
        <v>294</v>
      </c>
      <c r="J22" s="326" t="s">
        <v>294</v>
      </c>
      <c r="K22" s="327" t="s">
        <v>294</v>
      </c>
      <c r="L22" s="327" t="s">
        <v>294</v>
      </c>
      <c r="M22" s="327" t="s">
        <v>294</v>
      </c>
      <c r="N22" s="327" t="s">
        <v>294</v>
      </c>
      <c r="O22" s="327" t="s">
        <v>294</v>
      </c>
      <c r="P22" s="327" t="s">
        <v>294</v>
      </c>
      <c r="Q22" s="327" t="s">
        <v>294</v>
      </c>
      <c r="R22" s="327" t="s">
        <v>294</v>
      </c>
      <c r="S22" s="327" t="s">
        <v>294</v>
      </c>
      <c r="T22" s="327" t="s">
        <v>294</v>
      </c>
      <c r="U22" s="327" t="s">
        <v>294</v>
      </c>
      <c r="V22" s="327">
        <v>2</v>
      </c>
      <c r="W22" s="327">
        <v>2</v>
      </c>
      <c r="X22" s="327">
        <v>3</v>
      </c>
      <c r="Y22" s="327">
        <v>4</v>
      </c>
      <c r="Z22" s="327">
        <v>4</v>
      </c>
      <c r="AA22" s="327">
        <v>9</v>
      </c>
      <c r="AB22" s="327">
        <v>2</v>
      </c>
      <c r="AC22" s="327">
        <v>2</v>
      </c>
      <c r="AD22" s="327" t="s">
        <v>294</v>
      </c>
      <c r="AE22" s="328" t="s">
        <v>294</v>
      </c>
      <c r="AF22" s="411"/>
    </row>
    <row r="23" spans="1:32" ht="13.5">
      <c r="A23" s="407"/>
      <c r="B23" s="408"/>
      <c r="C23" s="409"/>
      <c r="D23" s="410"/>
      <c r="E23" s="326"/>
      <c r="F23" s="327"/>
      <c r="G23" s="327"/>
      <c r="H23" s="327"/>
      <c r="I23" s="328"/>
      <c r="J23" s="326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8"/>
      <c r="AF23" s="411"/>
    </row>
    <row r="24" spans="1:32" ht="13.5">
      <c r="A24" s="407" t="s">
        <v>390</v>
      </c>
      <c r="B24" s="408" t="s">
        <v>391</v>
      </c>
      <c r="C24" s="409" t="s">
        <v>10</v>
      </c>
      <c r="D24" s="410">
        <v>726</v>
      </c>
      <c r="E24" s="326" t="s">
        <v>294</v>
      </c>
      <c r="F24" s="327" t="s">
        <v>294</v>
      </c>
      <c r="G24" s="327" t="s">
        <v>294</v>
      </c>
      <c r="H24" s="327" t="s">
        <v>294</v>
      </c>
      <c r="I24" s="328" t="s">
        <v>294</v>
      </c>
      <c r="J24" s="326" t="s">
        <v>294</v>
      </c>
      <c r="K24" s="327" t="s">
        <v>294</v>
      </c>
      <c r="L24" s="327" t="s">
        <v>294</v>
      </c>
      <c r="M24" s="327" t="s">
        <v>294</v>
      </c>
      <c r="N24" s="327" t="s">
        <v>294</v>
      </c>
      <c r="O24" s="327" t="s">
        <v>294</v>
      </c>
      <c r="P24" s="327">
        <v>1</v>
      </c>
      <c r="Q24" s="327" t="s">
        <v>294</v>
      </c>
      <c r="R24" s="327">
        <v>4</v>
      </c>
      <c r="S24" s="327">
        <v>5</v>
      </c>
      <c r="T24" s="327">
        <v>20</v>
      </c>
      <c r="U24" s="327">
        <v>29</v>
      </c>
      <c r="V24" s="327">
        <v>48</v>
      </c>
      <c r="W24" s="327">
        <v>63</v>
      </c>
      <c r="X24" s="327">
        <v>67</v>
      </c>
      <c r="Y24" s="327">
        <v>116</v>
      </c>
      <c r="Z24" s="327">
        <v>124</v>
      </c>
      <c r="AA24" s="327">
        <v>110</v>
      </c>
      <c r="AB24" s="327">
        <v>85</v>
      </c>
      <c r="AC24" s="327">
        <v>48</v>
      </c>
      <c r="AD24" s="327">
        <v>6</v>
      </c>
      <c r="AE24" s="328" t="s">
        <v>294</v>
      </c>
      <c r="AF24" s="411" t="s">
        <v>390</v>
      </c>
    </row>
    <row r="25" spans="1:32" ht="13.5">
      <c r="A25" s="407"/>
      <c r="B25" s="408"/>
      <c r="C25" s="409" t="s">
        <v>11</v>
      </c>
      <c r="D25" s="410">
        <v>392</v>
      </c>
      <c r="E25" s="326" t="s">
        <v>294</v>
      </c>
      <c r="F25" s="327" t="s">
        <v>294</v>
      </c>
      <c r="G25" s="327" t="s">
        <v>294</v>
      </c>
      <c r="H25" s="327" t="s">
        <v>294</v>
      </c>
      <c r="I25" s="328" t="s">
        <v>294</v>
      </c>
      <c r="J25" s="326" t="s">
        <v>294</v>
      </c>
      <c r="K25" s="327" t="s">
        <v>294</v>
      </c>
      <c r="L25" s="327" t="s">
        <v>294</v>
      </c>
      <c r="M25" s="327" t="s">
        <v>294</v>
      </c>
      <c r="N25" s="327" t="s">
        <v>294</v>
      </c>
      <c r="O25" s="327" t="s">
        <v>294</v>
      </c>
      <c r="P25" s="327" t="s">
        <v>294</v>
      </c>
      <c r="Q25" s="327" t="s">
        <v>294</v>
      </c>
      <c r="R25" s="327">
        <v>3</v>
      </c>
      <c r="S25" s="327">
        <v>3</v>
      </c>
      <c r="T25" s="327">
        <v>17</v>
      </c>
      <c r="U25" s="327">
        <v>24</v>
      </c>
      <c r="V25" s="327">
        <v>35</v>
      </c>
      <c r="W25" s="327">
        <v>44</v>
      </c>
      <c r="X25" s="327">
        <v>39</v>
      </c>
      <c r="Y25" s="327">
        <v>76</v>
      </c>
      <c r="Z25" s="327">
        <v>69</v>
      </c>
      <c r="AA25" s="327">
        <v>45</v>
      </c>
      <c r="AB25" s="327">
        <v>27</v>
      </c>
      <c r="AC25" s="327">
        <v>9</v>
      </c>
      <c r="AD25" s="327">
        <v>1</v>
      </c>
      <c r="AE25" s="328" t="s">
        <v>294</v>
      </c>
      <c r="AF25" s="411"/>
    </row>
    <row r="26" spans="1:32" ht="13.5">
      <c r="A26" s="407"/>
      <c r="B26" s="408"/>
      <c r="C26" s="409" t="s">
        <v>12</v>
      </c>
      <c r="D26" s="410">
        <v>334</v>
      </c>
      <c r="E26" s="326" t="s">
        <v>294</v>
      </c>
      <c r="F26" s="327" t="s">
        <v>294</v>
      </c>
      <c r="G26" s="327" t="s">
        <v>294</v>
      </c>
      <c r="H26" s="327" t="s">
        <v>294</v>
      </c>
      <c r="I26" s="328" t="s">
        <v>294</v>
      </c>
      <c r="J26" s="326" t="s">
        <v>294</v>
      </c>
      <c r="K26" s="327" t="s">
        <v>294</v>
      </c>
      <c r="L26" s="327" t="s">
        <v>294</v>
      </c>
      <c r="M26" s="327" t="s">
        <v>294</v>
      </c>
      <c r="N26" s="327" t="s">
        <v>294</v>
      </c>
      <c r="O26" s="327" t="s">
        <v>294</v>
      </c>
      <c r="P26" s="327">
        <v>1</v>
      </c>
      <c r="Q26" s="327" t="s">
        <v>294</v>
      </c>
      <c r="R26" s="327">
        <v>1</v>
      </c>
      <c r="S26" s="327">
        <v>2</v>
      </c>
      <c r="T26" s="327">
        <v>3</v>
      </c>
      <c r="U26" s="327">
        <v>5</v>
      </c>
      <c r="V26" s="327">
        <v>13</v>
      </c>
      <c r="W26" s="327">
        <v>19</v>
      </c>
      <c r="X26" s="327">
        <v>28</v>
      </c>
      <c r="Y26" s="327">
        <v>40</v>
      </c>
      <c r="Z26" s="327">
        <v>55</v>
      </c>
      <c r="AA26" s="327">
        <v>65</v>
      </c>
      <c r="AB26" s="327">
        <v>58</v>
      </c>
      <c r="AC26" s="327">
        <v>39</v>
      </c>
      <c r="AD26" s="327">
        <v>5</v>
      </c>
      <c r="AE26" s="328" t="s">
        <v>294</v>
      </c>
      <c r="AF26" s="411"/>
    </row>
    <row r="27" spans="1:32" ht="13.5">
      <c r="A27" s="407"/>
      <c r="B27" s="408"/>
      <c r="C27" s="409"/>
      <c r="D27" s="410"/>
      <c r="E27" s="326"/>
      <c r="F27" s="327"/>
      <c r="G27" s="327"/>
      <c r="H27" s="327"/>
      <c r="I27" s="328"/>
      <c r="J27" s="326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8"/>
      <c r="AF27" s="411"/>
    </row>
    <row r="28" spans="1:32" ht="13.5">
      <c r="A28" s="407" t="s">
        <v>392</v>
      </c>
      <c r="B28" s="408" t="s">
        <v>393</v>
      </c>
      <c r="C28" s="409" t="s">
        <v>10</v>
      </c>
      <c r="D28" s="410">
        <v>498</v>
      </c>
      <c r="E28" s="326" t="s">
        <v>294</v>
      </c>
      <c r="F28" s="327" t="s">
        <v>294</v>
      </c>
      <c r="G28" s="327" t="s">
        <v>294</v>
      </c>
      <c r="H28" s="327" t="s">
        <v>294</v>
      </c>
      <c r="I28" s="328" t="s">
        <v>294</v>
      </c>
      <c r="J28" s="326" t="s">
        <v>294</v>
      </c>
      <c r="K28" s="327" t="s">
        <v>294</v>
      </c>
      <c r="L28" s="327" t="s">
        <v>294</v>
      </c>
      <c r="M28" s="327" t="s">
        <v>294</v>
      </c>
      <c r="N28" s="327" t="s">
        <v>294</v>
      </c>
      <c r="O28" s="327" t="s">
        <v>294</v>
      </c>
      <c r="P28" s="327" t="s">
        <v>294</v>
      </c>
      <c r="Q28" s="327" t="s">
        <v>294</v>
      </c>
      <c r="R28" s="327">
        <v>1</v>
      </c>
      <c r="S28" s="327">
        <v>1</v>
      </c>
      <c r="T28" s="327">
        <v>16</v>
      </c>
      <c r="U28" s="327">
        <v>22</v>
      </c>
      <c r="V28" s="327">
        <v>35</v>
      </c>
      <c r="W28" s="327">
        <v>45</v>
      </c>
      <c r="X28" s="327">
        <v>51</v>
      </c>
      <c r="Y28" s="327">
        <v>95</v>
      </c>
      <c r="Z28" s="327">
        <v>86</v>
      </c>
      <c r="AA28" s="327">
        <v>72</v>
      </c>
      <c r="AB28" s="327">
        <v>45</v>
      </c>
      <c r="AC28" s="327">
        <v>27</v>
      </c>
      <c r="AD28" s="327">
        <v>2</v>
      </c>
      <c r="AE28" s="328" t="s">
        <v>294</v>
      </c>
      <c r="AF28" s="411" t="s">
        <v>392</v>
      </c>
    </row>
    <row r="29" spans="1:32" ht="13.5">
      <c r="A29" s="407"/>
      <c r="B29" s="408"/>
      <c r="C29" s="409" t="s">
        <v>11</v>
      </c>
      <c r="D29" s="410">
        <v>274</v>
      </c>
      <c r="E29" s="326" t="s">
        <v>294</v>
      </c>
      <c r="F29" s="327" t="s">
        <v>294</v>
      </c>
      <c r="G29" s="327" t="s">
        <v>294</v>
      </c>
      <c r="H29" s="327" t="s">
        <v>294</v>
      </c>
      <c r="I29" s="328" t="s">
        <v>294</v>
      </c>
      <c r="J29" s="326" t="s">
        <v>294</v>
      </c>
      <c r="K29" s="327" t="s">
        <v>294</v>
      </c>
      <c r="L29" s="327" t="s">
        <v>294</v>
      </c>
      <c r="M29" s="327" t="s">
        <v>294</v>
      </c>
      <c r="N29" s="327" t="s">
        <v>294</v>
      </c>
      <c r="O29" s="327" t="s">
        <v>294</v>
      </c>
      <c r="P29" s="327" t="s">
        <v>294</v>
      </c>
      <c r="Q29" s="327" t="s">
        <v>294</v>
      </c>
      <c r="R29" s="327">
        <v>1</v>
      </c>
      <c r="S29" s="327" t="s">
        <v>294</v>
      </c>
      <c r="T29" s="327">
        <v>14</v>
      </c>
      <c r="U29" s="327">
        <v>18</v>
      </c>
      <c r="V29" s="327">
        <v>25</v>
      </c>
      <c r="W29" s="327">
        <v>33</v>
      </c>
      <c r="X29" s="327">
        <v>28</v>
      </c>
      <c r="Y29" s="327">
        <v>60</v>
      </c>
      <c r="Z29" s="327">
        <v>46</v>
      </c>
      <c r="AA29" s="327">
        <v>27</v>
      </c>
      <c r="AB29" s="327">
        <v>15</v>
      </c>
      <c r="AC29" s="327">
        <v>7</v>
      </c>
      <c r="AD29" s="327" t="s">
        <v>294</v>
      </c>
      <c r="AE29" s="328" t="s">
        <v>294</v>
      </c>
      <c r="AF29" s="411"/>
    </row>
    <row r="30" spans="1:32" ht="13.5">
      <c r="A30" s="407"/>
      <c r="B30" s="408"/>
      <c r="C30" s="409" t="s">
        <v>12</v>
      </c>
      <c r="D30" s="410">
        <v>224</v>
      </c>
      <c r="E30" s="326" t="s">
        <v>294</v>
      </c>
      <c r="F30" s="327" t="s">
        <v>294</v>
      </c>
      <c r="G30" s="327" t="s">
        <v>294</v>
      </c>
      <c r="H30" s="327" t="s">
        <v>294</v>
      </c>
      <c r="I30" s="328" t="s">
        <v>294</v>
      </c>
      <c r="J30" s="326" t="s">
        <v>294</v>
      </c>
      <c r="K30" s="327" t="s">
        <v>294</v>
      </c>
      <c r="L30" s="327" t="s">
        <v>294</v>
      </c>
      <c r="M30" s="327" t="s">
        <v>294</v>
      </c>
      <c r="N30" s="327" t="s">
        <v>294</v>
      </c>
      <c r="O30" s="327" t="s">
        <v>294</v>
      </c>
      <c r="P30" s="327" t="s">
        <v>294</v>
      </c>
      <c r="Q30" s="327" t="s">
        <v>294</v>
      </c>
      <c r="R30" s="327" t="s">
        <v>294</v>
      </c>
      <c r="S30" s="327">
        <v>1</v>
      </c>
      <c r="T30" s="327">
        <v>2</v>
      </c>
      <c r="U30" s="327">
        <v>4</v>
      </c>
      <c r="V30" s="327">
        <v>10</v>
      </c>
      <c r="W30" s="327">
        <v>12</v>
      </c>
      <c r="X30" s="327">
        <v>23</v>
      </c>
      <c r="Y30" s="327">
        <v>35</v>
      </c>
      <c r="Z30" s="327">
        <v>40</v>
      </c>
      <c r="AA30" s="327">
        <v>45</v>
      </c>
      <c r="AB30" s="327">
        <v>30</v>
      </c>
      <c r="AC30" s="327">
        <v>20</v>
      </c>
      <c r="AD30" s="327">
        <v>2</v>
      </c>
      <c r="AE30" s="328" t="s">
        <v>294</v>
      </c>
      <c r="AF30" s="411"/>
    </row>
    <row r="31" spans="1:32" ht="13.5">
      <c r="A31" s="407"/>
      <c r="B31" s="408"/>
      <c r="C31" s="409"/>
      <c r="D31" s="410"/>
      <c r="E31" s="326"/>
      <c r="F31" s="327"/>
      <c r="G31" s="327"/>
      <c r="H31" s="327"/>
      <c r="I31" s="328"/>
      <c r="J31" s="326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8"/>
      <c r="AF31" s="411"/>
    </row>
    <row r="32" spans="1:32" ht="13.5">
      <c r="A32" s="407" t="s">
        <v>394</v>
      </c>
      <c r="B32" s="408" t="s">
        <v>389</v>
      </c>
      <c r="C32" s="409" t="s">
        <v>10</v>
      </c>
      <c r="D32" s="410">
        <v>228</v>
      </c>
      <c r="E32" s="326" t="s">
        <v>294</v>
      </c>
      <c r="F32" s="327" t="s">
        <v>294</v>
      </c>
      <c r="G32" s="327" t="s">
        <v>294</v>
      </c>
      <c r="H32" s="327" t="s">
        <v>294</v>
      </c>
      <c r="I32" s="328" t="s">
        <v>294</v>
      </c>
      <c r="J32" s="326" t="s">
        <v>294</v>
      </c>
      <c r="K32" s="327" t="s">
        <v>294</v>
      </c>
      <c r="L32" s="327" t="s">
        <v>294</v>
      </c>
      <c r="M32" s="327" t="s">
        <v>294</v>
      </c>
      <c r="N32" s="327" t="s">
        <v>294</v>
      </c>
      <c r="O32" s="327" t="s">
        <v>294</v>
      </c>
      <c r="P32" s="327">
        <v>1</v>
      </c>
      <c r="Q32" s="327" t="s">
        <v>294</v>
      </c>
      <c r="R32" s="327">
        <v>3</v>
      </c>
      <c r="S32" s="327">
        <v>4</v>
      </c>
      <c r="T32" s="327">
        <v>4</v>
      </c>
      <c r="U32" s="327">
        <v>7</v>
      </c>
      <c r="V32" s="327">
        <v>13</v>
      </c>
      <c r="W32" s="327">
        <v>18</v>
      </c>
      <c r="X32" s="327">
        <v>16</v>
      </c>
      <c r="Y32" s="327">
        <v>21</v>
      </c>
      <c r="Z32" s="327">
        <v>38</v>
      </c>
      <c r="AA32" s="327">
        <v>38</v>
      </c>
      <c r="AB32" s="327">
        <v>40</v>
      </c>
      <c r="AC32" s="327">
        <v>21</v>
      </c>
      <c r="AD32" s="327">
        <v>4</v>
      </c>
      <c r="AE32" s="328" t="s">
        <v>294</v>
      </c>
      <c r="AF32" s="411" t="s">
        <v>394</v>
      </c>
    </row>
    <row r="33" spans="1:32" ht="13.5">
      <c r="A33" s="407"/>
      <c r="B33" s="408"/>
      <c r="C33" s="409" t="s">
        <v>11</v>
      </c>
      <c r="D33" s="410">
        <v>118</v>
      </c>
      <c r="E33" s="483" t="s">
        <v>294</v>
      </c>
      <c r="F33" s="327" t="s">
        <v>294</v>
      </c>
      <c r="G33" s="327" t="s">
        <v>294</v>
      </c>
      <c r="H33" s="327" t="s">
        <v>294</v>
      </c>
      <c r="I33" s="328" t="s">
        <v>294</v>
      </c>
      <c r="J33" s="483" t="s">
        <v>294</v>
      </c>
      <c r="K33" s="327" t="s">
        <v>294</v>
      </c>
      <c r="L33" s="327" t="s">
        <v>294</v>
      </c>
      <c r="M33" s="327" t="s">
        <v>294</v>
      </c>
      <c r="N33" s="327" t="s">
        <v>294</v>
      </c>
      <c r="O33" s="327" t="s">
        <v>294</v>
      </c>
      <c r="P33" s="327" t="s">
        <v>294</v>
      </c>
      <c r="Q33" s="327" t="s">
        <v>294</v>
      </c>
      <c r="R33" s="482">
        <v>2</v>
      </c>
      <c r="S33" s="482">
        <v>3</v>
      </c>
      <c r="T33" s="482">
        <v>3</v>
      </c>
      <c r="U33" s="482">
        <v>6</v>
      </c>
      <c r="V33" s="482">
        <v>10</v>
      </c>
      <c r="W33" s="482">
        <v>11</v>
      </c>
      <c r="X33" s="482">
        <v>11</v>
      </c>
      <c r="Y33" s="482">
        <v>16</v>
      </c>
      <c r="Z33" s="482">
        <v>23</v>
      </c>
      <c r="AA33" s="482">
        <v>18</v>
      </c>
      <c r="AB33" s="482">
        <v>12</v>
      </c>
      <c r="AC33" s="482">
        <v>2</v>
      </c>
      <c r="AD33" s="482">
        <v>1</v>
      </c>
      <c r="AE33" s="328" t="s">
        <v>294</v>
      </c>
      <c r="AF33" s="411"/>
    </row>
    <row r="34" spans="1:32" ht="13.5">
      <c r="A34" s="407"/>
      <c r="B34" s="408"/>
      <c r="C34" s="409" t="s">
        <v>12</v>
      </c>
      <c r="D34" s="410">
        <v>110</v>
      </c>
      <c r="E34" s="483" t="s">
        <v>294</v>
      </c>
      <c r="F34" s="327" t="s">
        <v>294</v>
      </c>
      <c r="G34" s="327" t="s">
        <v>294</v>
      </c>
      <c r="H34" s="327" t="s">
        <v>294</v>
      </c>
      <c r="I34" s="328" t="s">
        <v>294</v>
      </c>
      <c r="J34" s="483" t="s">
        <v>294</v>
      </c>
      <c r="K34" s="327" t="s">
        <v>294</v>
      </c>
      <c r="L34" s="327" t="s">
        <v>294</v>
      </c>
      <c r="M34" s="327" t="s">
        <v>294</v>
      </c>
      <c r="N34" s="327" t="s">
        <v>294</v>
      </c>
      <c r="O34" s="327" t="s">
        <v>294</v>
      </c>
      <c r="P34" s="482">
        <v>1</v>
      </c>
      <c r="Q34" s="327" t="s">
        <v>294</v>
      </c>
      <c r="R34" s="327">
        <v>1</v>
      </c>
      <c r="S34" s="327">
        <v>1</v>
      </c>
      <c r="T34" s="482">
        <v>1</v>
      </c>
      <c r="U34" s="482">
        <v>1</v>
      </c>
      <c r="V34" s="482">
        <v>3</v>
      </c>
      <c r="W34" s="482">
        <v>7</v>
      </c>
      <c r="X34" s="482">
        <v>5</v>
      </c>
      <c r="Y34" s="482">
        <v>5</v>
      </c>
      <c r="Z34" s="482">
        <v>15</v>
      </c>
      <c r="AA34" s="482">
        <v>20</v>
      </c>
      <c r="AB34" s="482">
        <v>28</v>
      </c>
      <c r="AC34" s="482">
        <v>19</v>
      </c>
      <c r="AD34" s="482">
        <v>3</v>
      </c>
      <c r="AE34" s="328" t="s">
        <v>294</v>
      </c>
      <c r="AF34" s="411"/>
    </row>
    <row r="35" spans="1:32" ht="13.5">
      <c r="A35" s="407"/>
      <c r="B35" s="408"/>
      <c r="C35" s="409"/>
      <c r="D35" s="410"/>
      <c r="E35" s="326"/>
      <c r="F35" s="327"/>
      <c r="G35" s="327"/>
      <c r="H35" s="327"/>
      <c r="I35" s="328"/>
      <c r="J35" s="326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8"/>
      <c r="AF35" s="411"/>
    </row>
    <row r="36" spans="1:32" ht="13.5">
      <c r="A36" s="407" t="s">
        <v>395</v>
      </c>
      <c r="B36" s="408" t="s">
        <v>396</v>
      </c>
      <c r="C36" s="409" t="s">
        <v>10</v>
      </c>
      <c r="D36" s="410">
        <v>391</v>
      </c>
      <c r="E36" s="326" t="s">
        <v>294</v>
      </c>
      <c r="F36" s="327" t="s">
        <v>294</v>
      </c>
      <c r="G36" s="327" t="s">
        <v>294</v>
      </c>
      <c r="H36" s="327" t="s">
        <v>294</v>
      </c>
      <c r="I36" s="328" t="s">
        <v>294</v>
      </c>
      <c r="J36" s="326" t="s">
        <v>294</v>
      </c>
      <c r="K36" s="327" t="s">
        <v>294</v>
      </c>
      <c r="L36" s="327" t="s">
        <v>294</v>
      </c>
      <c r="M36" s="327">
        <v>1</v>
      </c>
      <c r="N36" s="327" t="s">
        <v>294</v>
      </c>
      <c r="O36" s="327">
        <v>2</v>
      </c>
      <c r="P36" s="327">
        <v>2</v>
      </c>
      <c r="Q36" s="327" t="s">
        <v>294</v>
      </c>
      <c r="R36" s="327">
        <v>1</v>
      </c>
      <c r="S36" s="327">
        <v>2</v>
      </c>
      <c r="T36" s="327">
        <v>5</v>
      </c>
      <c r="U36" s="327">
        <v>4</v>
      </c>
      <c r="V36" s="327">
        <v>7</v>
      </c>
      <c r="W36" s="327">
        <v>7</v>
      </c>
      <c r="X36" s="327">
        <v>8</v>
      </c>
      <c r="Y36" s="327">
        <v>27</v>
      </c>
      <c r="Z36" s="327">
        <v>61</v>
      </c>
      <c r="AA36" s="327">
        <v>103</v>
      </c>
      <c r="AB36" s="327">
        <v>90</v>
      </c>
      <c r="AC36" s="327">
        <v>58</v>
      </c>
      <c r="AD36" s="327">
        <v>13</v>
      </c>
      <c r="AE36" s="328" t="s">
        <v>294</v>
      </c>
      <c r="AF36" s="411" t="s">
        <v>395</v>
      </c>
    </row>
    <row r="37" spans="1:32" ht="13.5">
      <c r="A37" s="407"/>
      <c r="B37" s="408"/>
      <c r="C37" s="409" t="s">
        <v>11</v>
      </c>
      <c r="D37" s="410">
        <v>126</v>
      </c>
      <c r="E37" s="326" t="s">
        <v>294</v>
      </c>
      <c r="F37" s="327" t="s">
        <v>294</v>
      </c>
      <c r="G37" s="327" t="s">
        <v>294</v>
      </c>
      <c r="H37" s="327" t="s">
        <v>294</v>
      </c>
      <c r="I37" s="328" t="s">
        <v>294</v>
      </c>
      <c r="J37" s="326" t="s">
        <v>294</v>
      </c>
      <c r="K37" s="327" t="s">
        <v>294</v>
      </c>
      <c r="L37" s="327" t="s">
        <v>294</v>
      </c>
      <c r="M37" s="327" t="s">
        <v>294</v>
      </c>
      <c r="N37" s="327" t="s">
        <v>294</v>
      </c>
      <c r="O37" s="327">
        <v>1</v>
      </c>
      <c r="P37" s="327" t="s">
        <v>294</v>
      </c>
      <c r="Q37" s="327" t="s">
        <v>294</v>
      </c>
      <c r="R37" s="327">
        <v>1</v>
      </c>
      <c r="S37" s="327">
        <v>1</v>
      </c>
      <c r="T37" s="327">
        <v>4</v>
      </c>
      <c r="U37" s="327">
        <v>4</v>
      </c>
      <c r="V37" s="327">
        <v>6</v>
      </c>
      <c r="W37" s="327">
        <v>5</v>
      </c>
      <c r="X37" s="327">
        <v>8</v>
      </c>
      <c r="Y37" s="327">
        <v>12</v>
      </c>
      <c r="Z37" s="327">
        <v>24</v>
      </c>
      <c r="AA37" s="327">
        <v>33</v>
      </c>
      <c r="AB37" s="327">
        <v>12</v>
      </c>
      <c r="AC37" s="327">
        <v>13</v>
      </c>
      <c r="AD37" s="327">
        <v>2</v>
      </c>
      <c r="AE37" s="328" t="s">
        <v>294</v>
      </c>
      <c r="AF37" s="411"/>
    </row>
    <row r="38" spans="1:32" ht="13.5">
      <c r="A38" s="407"/>
      <c r="B38" s="408"/>
      <c r="C38" s="409" t="s">
        <v>12</v>
      </c>
      <c r="D38" s="410">
        <v>265</v>
      </c>
      <c r="E38" s="326" t="s">
        <v>294</v>
      </c>
      <c r="F38" s="327" t="s">
        <v>294</v>
      </c>
      <c r="G38" s="327" t="s">
        <v>294</v>
      </c>
      <c r="H38" s="327" t="s">
        <v>294</v>
      </c>
      <c r="I38" s="328" t="s">
        <v>294</v>
      </c>
      <c r="J38" s="326" t="s">
        <v>294</v>
      </c>
      <c r="K38" s="327" t="s">
        <v>294</v>
      </c>
      <c r="L38" s="327" t="s">
        <v>294</v>
      </c>
      <c r="M38" s="327">
        <v>1</v>
      </c>
      <c r="N38" s="327" t="s">
        <v>294</v>
      </c>
      <c r="O38" s="327">
        <v>1</v>
      </c>
      <c r="P38" s="327">
        <v>2</v>
      </c>
      <c r="Q38" s="327" t="s">
        <v>294</v>
      </c>
      <c r="R38" s="327" t="s">
        <v>294</v>
      </c>
      <c r="S38" s="327">
        <v>1</v>
      </c>
      <c r="T38" s="327">
        <v>1</v>
      </c>
      <c r="U38" s="327" t="s">
        <v>294</v>
      </c>
      <c r="V38" s="327">
        <v>1</v>
      </c>
      <c r="W38" s="327">
        <v>2</v>
      </c>
      <c r="X38" s="327" t="s">
        <v>294</v>
      </c>
      <c r="Y38" s="327">
        <v>15</v>
      </c>
      <c r="Z38" s="327">
        <v>37</v>
      </c>
      <c r="AA38" s="327">
        <v>70</v>
      </c>
      <c r="AB38" s="327">
        <v>78</v>
      </c>
      <c r="AC38" s="327">
        <v>45</v>
      </c>
      <c r="AD38" s="327">
        <v>11</v>
      </c>
      <c r="AE38" s="328" t="s">
        <v>294</v>
      </c>
      <c r="AF38" s="411"/>
    </row>
    <row r="39" spans="1:32" ht="13.5">
      <c r="A39" s="407"/>
      <c r="B39" s="408"/>
      <c r="C39" s="409"/>
      <c r="D39" s="410"/>
      <c r="E39" s="326"/>
      <c r="F39" s="327"/>
      <c r="G39" s="327"/>
      <c r="H39" s="327"/>
      <c r="I39" s="328"/>
      <c r="J39" s="326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8"/>
      <c r="AF39" s="411"/>
    </row>
    <row r="40" spans="1:32" ht="13.5">
      <c r="A40" s="407" t="s">
        <v>397</v>
      </c>
      <c r="B40" s="408" t="s">
        <v>398</v>
      </c>
      <c r="C40" s="409" t="s">
        <v>10</v>
      </c>
      <c r="D40" s="410">
        <v>338</v>
      </c>
      <c r="E40" s="326" t="s">
        <v>294</v>
      </c>
      <c r="F40" s="327" t="s">
        <v>294</v>
      </c>
      <c r="G40" s="327" t="s">
        <v>294</v>
      </c>
      <c r="H40" s="327" t="s">
        <v>294</v>
      </c>
      <c r="I40" s="328" t="s">
        <v>294</v>
      </c>
      <c r="J40" s="326" t="s">
        <v>294</v>
      </c>
      <c r="K40" s="327" t="s">
        <v>294</v>
      </c>
      <c r="L40" s="327" t="s">
        <v>294</v>
      </c>
      <c r="M40" s="327" t="s">
        <v>294</v>
      </c>
      <c r="N40" s="327" t="s">
        <v>294</v>
      </c>
      <c r="O40" s="327" t="s">
        <v>294</v>
      </c>
      <c r="P40" s="327" t="s">
        <v>294</v>
      </c>
      <c r="Q40" s="327" t="s">
        <v>294</v>
      </c>
      <c r="R40" s="327" t="s">
        <v>294</v>
      </c>
      <c r="S40" s="327" t="s">
        <v>294</v>
      </c>
      <c r="T40" s="327" t="s">
        <v>294</v>
      </c>
      <c r="U40" s="327" t="s">
        <v>294</v>
      </c>
      <c r="V40" s="327">
        <v>1</v>
      </c>
      <c r="W40" s="327">
        <v>4</v>
      </c>
      <c r="X40" s="327">
        <v>2</v>
      </c>
      <c r="Y40" s="327">
        <v>23</v>
      </c>
      <c r="Z40" s="327">
        <v>57</v>
      </c>
      <c r="AA40" s="327">
        <v>94</v>
      </c>
      <c r="AB40" s="327">
        <v>89</v>
      </c>
      <c r="AC40" s="327">
        <v>56</v>
      </c>
      <c r="AD40" s="327">
        <v>12</v>
      </c>
      <c r="AE40" s="328" t="s">
        <v>294</v>
      </c>
      <c r="AF40" s="411" t="s">
        <v>397</v>
      </c>
    </row>
    <row r="41" spans="1:32" ht="13.5">
      <c r="A41" s="407"/>
      <c r="B41" s="408"/>
      <c r="C41" s="409" t="s">
        <v>11</v>
      </c>
      <c r="D41" s="410">
        <v>94</v>
      </c>
      <c r="E41" s="326" t="s">
        <v>294</v>
      </c>
      <c r="F41" s="327" t="s">
        <v>294</v>
      </c>
      <c r="G41" s="327" t="s">
        <v>294</v>
      </c>
      <c r="H41" s="327" t="s">
        <v>294</v>
      </c>
      <c r="I41" s="328" t="s">
        <v>294</v>
      </c>
      <c r="J41" s="326" t="s">
        <v>294</v>
      </c>
      <c r="K41" s="327" t="s">
        <v>294</v>
      </c>
      <c r="L41" s="327" t="s">
        <v>294</v>
      </c>
      <c r="M41" s="327" t="s">
        <v>294</v>
      </c>
      <c r="N41" s="327" t="s">
        <v>294</v>
      </c>
      <c r="O41" s="327" t="s">
        <v>294</v>
      </c>
      <c r="P41" s="327" t="s">
        <v>294</v>
      </c>
      <c r="Q41" s="327" t="s">
        <v>294</v>
      </c>
      <c r="R41" s="327" t="s">
        <v>294</v>
      </c>
      <c r="S41" s="327" t="s">
        <v>294</v>
      </c>
      <c r="T41" s="327" t="s">
        <v>294</v>
      </c>
      <c r="U41" s="327" t="s">
        <v>294</v>
      </c>
      <c r="V41" s="327">
        <v>1</v>
      </c>
      <c r="W41" s="327">
        <v>3</v>
      </c>
      <c r="X41" s="327">
        <v>2</v>
      </c>
      <c r="Y41" s="327">
        <v>9</v>
      </c>
      <c r="Z41" s="327">
        <v>22</v>
      </c>
      <c r="AA41" s="327">
        <v>31</v>
      </c>
      <c r="AB41" s="327">
        <v>12</v>
      </c>
      <c r="AC41" s="327">
        <v>13</v>
      </c>
      <c r="AD41" s="327">
        <v>1</v>
      </c>
      <c r="AE41" s="328" t="s">
        <v>294</v>
      </c>
      <c r="AF41" s="411"/>
    </row>
    <row r="42" spans="1:32" ht="13.5">
      <c r="A42" s="407"/>
      <c r="B42" s="408"/>
      <c r="C42" s="409" t="s">
        <v>12</v>
      </c>
      <c r="D42" s="410">
        <v>244</v>
      </c>
      <c r="E42" s="326" t="s">
        <v>294</v>
      </c>
      <c r="F42" s="327" t="s">
        <v>294</v>
      </c>
      <c r="G42" s="327" t="s">
        <v>294</v>
      </c>
      <c r="H42" s="327" t="s">
        <v>294</v>
      </c>
      <c r="I42" s="328" t="s">
        <v>294</v>
      </c>
      <c r="J42" s="326" t="s">
        <v>294</v>
      </c>
      <c r="K42" s="327" t="s">
        <v>294</v>
      </c>
      <c r="L42" s="327" t="s">
        <v>294</v>
      </c>
      <c r="M42" s="327" t="s">
        <v>294</v>
      </c>
      <c r="N42" s="327" t="s">
        <v>294</v>
      </c>
      <c r="O42" s="327" t="s">
        <v>294</v>
      </c>
      <c r="P42" s="327" t="s">
        <v>294</v>
      </c>
      <c r="Q42" s="327" t="s">
        <v>294</v>
      </c>
      <c r="R42" s="327" t="s">
        <v>294</v>
      </c>
      <c r="S42" s="327" t="s">
        <v>294</v>
      </c>
      <c r="T42" s="327" t="s">
        <v>294</v>
      </c>
      <c r="U42" s="327" t="s">
        <v>294</v>
      </c>
      <c r="V42" s="327" t="s">
        <v>294</v>
      </c>
      <c r="W42" s="327">
        <v>1</v>
      </c>
      <c r="X42" s="327" t="s">
        <v>294</v>
      </c>
      <c r="Y42" s="327">
        <v>14</v>
      </c>
      <c r="Z42" s="327">
        <v>35</v>
      </c>
      <c r="AA42" s="327">
        <v>63</v>
      </c>
      <c r="AB42" s="327">
        <v>77</v>
      </c>
      <c r="AC42" s="327">
        <v>43</v>
      </c>
      <c r="AD42" s="327">
        <v>11</v>
      </c>
      <c r="AE42" s="328" t="s">
        <v>294</v>
      </c>
      <c r="AF42" s="411"/>
    </row>
    <row r="43" spans="1:32" ht="13.5">
      <c r="A43" s="407"/>
      <c r="B43" s="408"/>
      <c r="C43" s="409"/>
      <c r="D43" s="410"/>
      <c r="E43" s="326"/>
      <c r="F43" s="327"/>
      <c r="G43" s="327"/>
      <c r="H43" s="327"/>
      <c r="I43" s="328"/>
      <c r="J43" s="326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8"/>
      <c r="AF43" s="411"/>
    </row>
    <row r="44" spans="1:32" ht="13.5">
      <c r="A44" s="407" t="s">
        <v>399</v>
      </c>
      <c r="B44" s="408" t="s">
        <v>400</v>
      </c>
      <c r="C44" s="409" t="s">
        <v>10</v>
      </c>
      <c r="D44" s="410">
        <v>53</v>
      </c>
      <c r="E44" s="326" t="s">
        <v>294</v>
      </c>
      <c r="F44" s="327" t="s">
        <v>294</v>
      </c>
      <c r="G44" s="327" t="s">
        <v>294</v>
      </c>
      <c r="H44" s="327" t="s">
        <v>294</v>
      </c>
      <c r="I44" s="328" t="s">
        <v>294</v>
      </c>
      <c r="J44" s="326" t="s">
        <v>294</v>
      </c>
      <c r="K44" s="327" t="s">
        <v>294</v>
      </c>
      <c r="L44" s="327" t="s">
        <v>294</v>
      </c>
      <c r="M44" s="327">
        <v>1</v>
      </c>
      <c r="N44" s="327" t="s">
        <v>294</v>
      </c>
      <c r="O44" s="327">
        <v>2</v>
      </c>
      <c r="P44" s="327">
        <v>2</v>
      </c>
      <c r="Q44" s="327" t="s">
        <v>294</v>
      </c>
      <c r="R44" s="327">
        <v>1</v>
      </c>
      <c r="S44" s="327">
        <v>2</v>
      </c>
      <c r="T44" s="327">
        <v>5</v>
      </c>
      <c r="U44" s="327">
        <v>4</v>
      </c>
      <c r="V44" s="327">
        <v>6</v>
      </c>
      <c r="W44" s="327">
        <v>3</v>
      </c>
      <c r="X44" s="327">
        <v>6</v>
      </c>
      <c r="Y44" s="327">
        <v>4</v>
      </c>
      <c r="Z44" s="327">
        <v>4</v>
      </c>
      <c r="AA44" s="327">
        <v>9</v>
      </c>
      <c r="AB44" s="327">
        <v>1</v>
      </c>
      <c r="AC44" s="327">
        <v>2</v>
      </c>
      <c r="AD44" s="327">
        <v>1</v>
      </c>
      <c r="AE44" s="328" t="s">
        <v>294</v>
      </c>
      <c r="AF44" s="411" t="s">
        <v>399</v>
      </c>
    </row>
    <row r="45" spans="1:32" ht="13.5">
      <c r="A45" s="407"/>
      <c r="B45" s="408"/>
      <c r="C45" s="409" t="s">
        <v>11</v>
      </c>
      <c r="D45" s="410">
        <v>32</v>
      </c>
      <c r="E45" s="326" t="s">
        <v>294</v>
      </c>
      <c r="F45" s="327" t="s">
        <v>294</v>
      </c>
      <c r="G45" s="327" t="s">
        <v>294</v>
      </c>
      <c r="H45" s="327" t="s">
        <v>294</v>
      </c>
      <c r="I45" s="328" t="s">
        <v>294</v>
      </c>
      <c r="J45" s="326" t="s">
        <v>294</v>
      </c>
      <c r="K45" s="327" t="s">
        <v>294</v>
      </c>
      <c r="L45" s="327" t="s">
        <v>294</v>
      </c>
      <c r="M45" s="327" t="s">
        <v>294</v>
      </c>
      <c r="N45" s="482" t="s">
        <v>294</v>
      </c>
      <c r="O45" s="327">
        <v>1</v>
      </c>
      <c r="P45" s="327" t="s">
        <v>294</v>
      </c>
      <c r="Q45" s="327" t="s">
        <v>294</v>
      </c>
      <c r="R45" s="482">
        <v>1</v>
      </c>
      <c r="S45" s="482">
        <v>1</v>
      </c>
      <c r="T45" s="482">
        <v>4</v>
      </c>
      <c r="U45" s="482">
        <v>4</v>
      </c>
      <c r="V45" s="482">
        <v>5</v>
      </c>
      <c r="W45" s="482">
        <v>2</v>
      </c>
      <c r="X45" s="482">
        <v>6</v>
      </c>
      <c r="Y45" s="482">
        <v>3</v>
      </c>
      <c r="Z45" s="482">
        <v>2</v>
      </c>
      <c r="AA45" s="482">
        <v>2</v>
      </c>
      <c r="AB45" s="482" t="s">
        <v>294</v>
      </c>
      <c r="AC45" s="327" t="s">
        <v>294</v>
      </c>
      <c r="AD45" s="327">
        <v>1</v>
      </c>
      <c r="AE45" s="328" t="s">
        <v>294</v>
      </c>
      <c r="AF45" s="411"/>
    </row>
    <row r="46" spans="1:32" ht="13.5">
      <c r="A46" s="407"/>
      <c r="B46" s="408"/>
      <c r="C46" s="409" t="s">
        <v>12</v>
      </c>
      <c r="D46" s="410">
        <v>21</v>
      </c>
      <c r="E46" s="326" t="s">
        <v>294</v>
      </c>
      <c r="F46" s="327" t="s">
        <v>294</v>
      </c>
      <c r="G46" s="327" t="s">
        <v>294</v>
      </c>
      <c r="H46" s="327" t="s">
        <v>294</v>
      </c>
      <c r="I46" s="328" t="s">
        <v>294</v>
      </c>
      <c r="J46" s="326" t="s">
        <v>294</v>
      </c>
      <c r="K46" s="327" t="s">
        <v>294</v>
      </c>
      <c r="L46" s="327" t="s">
        <v>294</v>
      </c>
      <c r="M46" s="327">
        <v>1</v>
      </c>
      <c r="N46" s="482" t="s">
        <v>294</v>
      </c>
      <c r="O46" s="327">
        <v>1</v>
      </c>
      <c r="P46" s="327">
        <v>2</v>
      </c>
      <c r="Q46" s="482" t="s">
        <v>294</v>
      </c>
      <c r="R46" s="327" t="s">
        <v>294</v>
      </c>
      <c r="S46" s="482">
        <v>1</v>
      </c>
      <c r="T46" s="482">
        <v>1</v>
      </c>
      <c r="U46" s="327" t="s">
        <v>294</v>
      </c>
      <c r="V46" s="327">
        <v>1</v>
      </c>
      <c r="W46" s="327">
        <v>1</v>
      </c>
      <c r="X46" s="482" t="s">
        <v>294</v>
      </c>
      <c r="Y46" s="482">
        <v>1</v>
      </c>
      <c r="Z46" s="482">
        <v>2</v>
      </c>
      <c r="AA46" s="482">
        <v>7</v>
      </c>
      <c r="AB46" s="482">
        <v>1</v>
      </c>
      <c r="AC46" s="482">
        <v>2</v>
      </c>
      <c r="AD46" s="482" t="s">
        <v>294</v>
      </c>
      <c r="AE46" s="328" t="s">
        <v>294</v>
      </c>
      <c r="AF46" s="411"/>
    </row>
    <row r="47" spans="1:32" ht="13.5">
      <c r="A47" s="407"/>
      <c r="B47" s="408"/>
      <c r="C47" s="409"/>
      <c r="D47" s="410"/>
      <c r="E47" s="326"/>
      <c r="F47" s="327"/>
      <c r="G47" s="327"/>
      <c r="H47" s="327"/>
      <c r="I47" s="328"/>
      <c r="J47" s="326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8"/>
      <c r="AF47" s="411"/>
    </row>
    <row r="48" spans="1:32" ht="13.5">
      <c r="A48" s="407" t="s">
        <v>401</v>
      </c>
      <c r="B48" s="408" t="s">
        <v>402</v>
      </c>
      <c r="C48" s="409" t="s">
        <v>10</v>
      </c>
      <c r="D48" s="410">
        <v>743</v>
      </c>
      <c r="E48" s="326">
        <v>1</v>
      </c>
      <c r="F48" s="327" t="s">
        <v>294</v>
      </c>
      <c r="G48" s="327">
        <v>2</v>
      </c>
      <c r="H48" s="327" t="s">
        <v>294</v>
      </c>
      <c r="I48" s="328" t="s">
        <v>294</v>
      </c>
      <c r="J48" s="326">
        <v>3</v>
      </c>
      <c r="K48" s="327" t="s">
        <v>294</v>
      </c>
      <c r="L48" s="327" t="s">
        <v>294</v>
      </c>
      <c r="M48" s="327">
        <v>3</v>
      </c>
      <c r="N48" s="327">
        <v>3</v>
      </c>
      <c r="O48" s="327">
        <v>3</v>
      </c>
      <c r="P48" s="327">
        <v>3</v>
      </c>
      <c r="Q48" s="327">
        <v>2</v>
      </c>
      <c r="R48" s="327">
        <v>4</v>
      </c>
      <c r="S48" s="327">
        <v>8</v>
      </c>
      <c r="T48" s="327">
        <v>11</v>
      </c>
      <c r="U48" s="327">
        <v>19</v>
      </c>
      <c r="V48" s="327">
        <v>36</v>
      </c>
      <c r="W48" s="327">
        <v>55</v>
      </c>
      <c r="X48" s="327">
        <v>84</v>
      </c>
      <c r="Y48" s="327">
        <v>118</v>
      </c>
      <c r="Z48" s="327">
        <v>166</v>
      </c>
      <c r="AA48" s="327">
        <v>117</v>
      </c>
      <c r="AB48" s="327">
        <v>83</v>
      </c>
      <c r="AC48" s="327">
        <v>22</v>
      </c>
      <c r="AD48" s="327">
        <v>3</v>
      </c>
      <c r="AE48" s="328" t="s">
        <v>294</v>
      </c>
      <c r="AF48" s="411" t="s">
        <v>401</v>
      </c>
    </row>
    <row r="49" spans="1:32" ht="13.5">
      <c r="A49" s="407"/>
      <c r="B49" s="408"/>
      <c r="C49" s="409" t="s">
        <v>11</v>
      </c>
      <c r="D49" s="410">
        <v>346</v>
      </c>
      <c r="E49" s="326">
        <v>1</v>
      </c>
      <c r="F49" s="327" t="s">
        <v>294</v>
      </c>
      <c r="G49" s="327">
        <v>1</v>
      </c>
      <c r="H49" s="327" t="s">
        <v>294</v>
      </c>
      <c r="I49" s="328" t="s">
        <v>294</v>
      </c>
      <c r="J49" s="326">
        <v>2</v>
      </c>
      <c r="K49" s="327" t="s">
        <v>294</v>
      </c>
      <c r="L49" s="327" t="s">
        <v>294</v>
      </c>
      <c r="M49" s="327">
        <v>1</v>
      </c>
      <c r="N49" s="327">
        <v>1</v>
      </c>
      <c r="O49" s="327">
        <v>3</v>
      </c>
      <c r="P49" s="327">
        <v>2</v>
      </c>
      <c r="Q49" s="327">
        <v>2</v>
      </c>
      <c r="R49" s="327">
        <v>3</v>
      </c>
      <c r="S49" s="327">
        <v>3</v>
      </c>
      <c r="T49" s="327">
        <v>7</v>
      </c>
      <c r="U49" s="327">
        <v>8</v>
      </c>
      <c r="V49" s="327">
        <v>19</v>
      </c>
      <c r="W49" s="327">
        <v>30</v>
      </c>
      <c r="X49" s="327">
        <v>53</v>
      </c>
      <c r="Y49" s="327">
        <v>58</v>
      </c>
      <c r="Z49" s="327">
        <v>83</v>
      </c>
      <c r="AA49" s="327">
        <v>46</v>
      </c>
      <c r="AB49" s="327">
        <v>21</v>
      </c>
      <c r="AC49" s="327">
        <v>4</v>
      </c>
      <c r="AD49" s="327" t="s">
        <v>294</v>
      </c>
      <c r="AE49" s="328" t="s">
        <v>294</v>
      </c>
      <c r="AF49" s="411"/>
    </row>
    <row r="50" spans="1:32" ht="13.5">
      <c r="A50" s="407"/>
      <c r="B50" s="408"/>
      <c r="C50" s="409" t="s">
        <v>12</v>
      </c>
      <c r="D50" s="410">
        <v>397</v>
      </c>
      <c r="E50" s="326" t="s">
        <v>294</v>
      </c>
      <c r="F50" s="327" t="s">
        <v>294</v>
      </c>
      <c r="G50" s="327">
        <v>1</v>
      </c>
      <c r="H50" s="327" t="s">
        <v>294</v>
      </c>
      <c r="I50" s="328" t="s">
        <v>294</v>
      </c>
      <c r="J50" s="326">
        <v>1</v>
      </c>
      <c r="K50" s="327" t="s">
        <v>294</v>
      </c>
      <c r="L50" s="327" t="s">
        <v>294</v>
      </c>
      <c r="M50" s="327">
        <v>2</v>
      </c>
      <c r="N50" s="327">
        <v>2</v>
      </c>
      <c r="O50" s="327" t="s">
        <v>294</v>
      </c>
      <c r="P50" s="327">
        <v>1</v>
      </c>
      <c r="Q50" s="327" t="s">
        <v>294</v>
      </c>
      <c r="R50" s="327">
        <v>1</v>
      </c>
      <c r="S50" s="327">
        <v>5</v>
      </c>
      <c r="T50" s="327">
        <v>4</v>
      </c>
      <c r="U50" s="327">
        <v>11</v>
      </c>
      <c r="V50" s="327">
        <v>17</v>
      </c>
      <c r="W50" s="327">
        <v>25</v>
      </c>
      <c r="X50" s="327">
        <v>31</v>
      </c>
      <c r="Y50" s="327">
        <v>60</v>
      </c>
      <c r="Z50" s="327">
        <v>83</v>
      </c>
      <c r="AA50" s="327">
        <v>71</v>
      </c>
      <c r="AB50" s="327">
        <v>62</v>
      </c>
      <c r="AC50" s="327">
        <v>18</v>
      </c>
      <c r="AD50" s="327">
        <v>3</v>
      </c>
      <c r="AE50" s="328" t="s">
        <v>294</v>
      </c>
      <c r="AF50" s="411"/>
    </row>
    <row r="51" spans="1:32" ht="13.5">
      <c r="A51" s="407"/>
      <c r="B51" s="408"/>
      <c r="C51" s="409"/>
      <c r="D51" s="410"/>
      <c r="E51" s="326"/>
      <c r="F51" s="327"/>
      <c r="G51" s="327"/>
      <c r="H51" s="327"/>
      <c r="I51" s="328"/>
      <c r="J51" s="326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8"/>
      <c r="AF51" s="411"/>
    </row>
    <row r="52" spans="1:32" ht="13.5">
      <c r="A52" s="407" t="s">
        <v>403</v>
      </c>
      <c r="B52" s="408" t="s">
        <v>404</v>
      </c>
      <c r="C52" s="409" t="s">
        <v>10</v>
      </c>
      <c r="D52" s="410">
        <v>14</v>
      </c>
      <c r="E52" s="326">
        <v>1</v>
      </c>
      <c r="F52" s="327" t="s">
        <v>294</v>
      </c>
      <c r="G52" s="327" t="s">
        <v>294</v>
      </c>
      <c r="H52" s="327" t="s">
        <v>294</v>
      </c>
      <c r="I52" s="328" t="s">
        <v>294</v>
      </c>
      <c r="J52" s="326">
        <v>1</v>
      </c>
      <c r="K52" s="327" t="s">
        <v>294</v>
      </c>
      <c r="L52" s="327" t="s">
        <v>294</v>
      </c>
      <c r="M52" s="327" t="s">
        <v>294</v>
      </c>
      <c r="N52" s="327" t="s">
        <v>294</v>
      </c>
      <c r="O52" s="327" t="s">
        <v>294</v>
      </c>
      <c r="P52" s="327" t="s">
        <v>294</v>
      </c>
      <c r="Q52" s="327">
        <v>1</v>
      </c>
      <c r="R52" s="327" t="s">
        <v>294</v>
      </c>
      <c r="S52" s="327" t="s">
        <v>294</v>
      </c>
      <c r="T52" s="327" t="s">
        <v>294</v>
      </c>
      <c r="U52" s="327" t="s">
        <v>294</v>
      </c>
      <c r="V52" s="327">
        <v>1</v>
      </c>
      <c r="W52" s="327" t="s">
        <v>294</v>
      </c>
      <c r="X52" s="327">
        <v>5</v>
      </c>
      <c r="Y52" s="327" t="s">
        <v>294</v>
      </c>
      <c r="Z52" s="327">
        <v>3</v>
      </c>
      <c r="AA52" s="327">
        <v>2</v>
      </c>
      <c r="AB52" s="327">
        <v>1</v>
      </c>
      <c r="AC52" s="327" t="s">
        <v>294</v>
      </c>
      <c r="AD52" s="327" t="s">
        <v>294</v>
      </c>
      <c r="AE52" s="328" t="s">
        <v>294</v>
      </c>
      <c r="AF52" s="411" t="s">
        <v>403</v>
      </c>
    </row>
    <row r="53" spans="1:32" ht="13.5">
      <c r="A53" s="407"/>
      <c r="B53" s="408"/>
      <c r="C53" s="409" t="s">
        <v>11</v>
      </c>
      <c r="D53" s="410">
        <v>7</v>
      </c>
      <c r="E53" s="326">
        <v>1</v>
      </c>
      <c r="F53" s="327" t="s">
        <v>294</v>
      </c>
      <c r="G53" s="327" t="s">
        <v>294</v>
      </c>
      <c r="H53" s="327" t="s">
        <v>294</v>
      </c>
      <c r="I53" s="328" t="s">
        <v>294</v>
      </c>
      <c r="J53" s="326">
        <v>1</v>
      </c>
      <c r="K53" s="327" t="s">
        <v>294</v>
      </c>
      <c r="L53" s="327" t="s">
        <v>294</v>
      </c>
      <c r="M53" s="327" t="s">
        <v>294</v>
      </c>
      <c r="N53" s="327" t="s">
        <v>294</v>
      </c>
      <c r="O53" s="327" t="s">
        <v>294</v>
      </c>
      <c r="P53" s="327" t="s">
        <v>294</v>
      </c>
      <c r="Q53" s="327">
        <v>1</v>
      </c>
      <c r="R53" s="327" t="s">
        <v>294</v>
      </c>
      <c r="S53" s="327" t="s">
        <v>294</v>
      </c>
      <c r="T53" s="327" t="s">
        <v>294</v>
      </c>
      <c r="U53" s="327" t="s">
        <v>294</v>
      </c>
      <c r="V53" s="327">
        <v>1</v>
      </c>
      <c r="W53" s="327" t="s">
        <v>294</v>
      </c>
      <c r="X53" s="327">
        <v>1</v>
      </c>
      <c r="Y53" s="327" t="s">
        <v>294</v>
      </c>
      <c r="Z53" s="327">
        <v>1</v>
      </c>
      <c r="AA53" s="327">
        <v>2</v>
      </c>
      <c r="AB53" s="327" t="s">
        <v>294</v>
      </c>
      <c r="AC53" s="327" t="s">
        <v>294</v>
      </c>
      <c r="AD53" s="327" t="s">
        <v>294</v>
      </c>
      <c r="AE53" s="328" t="s">
        <v>294</v>
      </c>
      <c r="AF53" s="411"/>
    </row>
    <row r="54" spans="1:32" ht="13.5">
      <c r="A54" s="407"/>
      <c r="B54" s="408"/>
      <c r="C54" s="409" t="s">
        <v>12</v>
      </c>
      <c r="D54" s="410">
        <v>7</v>
      </c>
      <c r="E54" s="326" t="s">
        <v>294</v>
      </c>
      <c r="F54" s="327" t="s">
        <v>294</v>
      </c>
      <c r="G54" s="327" t="s">
        <v>294</v>
      </c>
      <c r="H54" s="327" t="s">
        <v>294</v>
      </c>
      <c r="I54" s="328" t="s">
        <v>294</v>
      </c>
      <c r="J54" s="326" t="s">
        <v>294</v>
      </c>
      <c r="K54" s="327" t="s">
        <v>294</v>
      </c>
      <c r="L54" s="327" t="s">
        <v>294</v>
      </c>
      <c r="M54" s="327" t="s">
        <v>294</v>
      </c>
      <c r="N54" s="327" t="s">
        <v>294</v>
      </c>
      <c r="O54" s="327" t="s">
        <v>294</v>
      </c>
      <c r="P54" s="327" t="s">
        <v>294</v>
      </c>
      <c r="Q54" s="327" t="s">
        <v>294</v>
      </c>
      <c r="R54" s="327" t="s">
        <v>294</v>
      </c>
      <c r="S54" s="327" t="s">
        <v>294</v>
      </c>
      <c r="T54" s="327" t="s">
        <v>294</v>
      </c>
      <c r="U54" s="327" t="s">
        <v>294</v>
      </c>
      <c r="V54" s="327" t="s">
        <v>294</v>
      </c>
      <c r="W54" s="327" t="s">
        <v>294</v>
      </c>
      <c r="X54" s="327">
        <v>4</v>
      </c>
      <c r="Y54" s="327" t="s">
        <v>294</v>
      </c>
      <c r="Z54" s="327">
        <v>2</v>
      </c>
      <c r="AA54" s="327" t="s">
        <v>294</v>
      </c>
      <c r="AB54" s="327">
        <v>1</v>
      </c>
      <c r="AC54" s="327" t="s">
        <v>294</v>
      </c>
      <c r="AD54" s="327" t="s">
        <v>294</v>
      </c>
      <c r="AE54" s="328" t="s">
        <v>294</v>
      </c>
      <c r="AF54" s="411"/>
    </row>
    <row r="55" spans="1:32" ht="13.5">
      <c r="A55" s="407"/>
      <c r="B55" s="408"/>
      <c r="C55" s="409"/>
      <c r="D55" s="410"/>
      <c r="E55" s="326"/>
      <c r="F55" s="327"/>
      <c r="G55" s="327"/>
      <c r="H55" s="327"/>
      <c r="I55" s="328"/>
      <c r="J55" s="326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8"/>
      <c r="AF55" s="411"/>
    </row>
    <row r="56" spans="1:32" ht="13.5">
      <c r="A56" s="407" t="s">
        <v>405</v>
      </c>
      <c r="B56" s="408" t="s">
        <v>406</v>
      </c>
      <c r="C56" s="409" t="s">
        <v>10</v>
      </c>
      <c r="D56" s="410">
        <v>71</v>
      </c>
      <c r="E56" s="326" t="s">
        <v>294</v>
      </c>
      <c r="F56" s="327" t="s">
        <v>294</v>
      </c>
      <c r="G56" s="327" t="s">
        <v>294</v>
      </c>
      <c r="H56" s="327" t="s">
        <v>294</v>
      </c>
      <c r="I56" s="328" t="s">
        <v>294</v>
      </c>
      <c r="J56" s="326" t="s">
        <v>294</v>
      </c>
      <c r="K56" s="327" t="s">
        <v>294</v>
      </c>
      <c r="L56" s="327" t="s">
        <v>294</v>
      </c>
      <c r="M56" s="327">
        <v>1</v>
      </c>
      <c r="N56" s="327" t="s">
        <v>294</v>
      </c>
      <c r="O56" s="327" t="s">
        <v>294</v>
      </c>
      <c r="P56" s="327" t="s">
        <v>294</v>
      </c>
      <c r="Q56" s="327" t="s">
        <v>294</v>
      </c>
      <c r="R56" s="327">
        <v>1</v>
      </c>
      <c r="S56" s="327">
        <v>2</v>
      </c>
      <c r="T56" s="327">
        <v>1</v>
      </c>
      <c r="U56" s="327">
        <v>4</v>
      </c>
      <c r="V56" s="327">
        <v>7</v>
      </c>
      <c r="W56" s="327">
        <v>10</v>
      </c>
      <c r="X56" s="327">
        <v>17</v>
      </c>
      <c r="Y56" s="327">
        <v>11</v>
      </c>
      <c r="Z56" s="327">
        <v>11</v>
      </c>
      <c r="AA56" s="327">
        <v>5</v>
      </c>
      <c r="AB56" s="327">
        <v>1</v>
      </c>
      <c r="AC56" s="327" t="s">
        <v>294</v>
      </c>
      <c r="AD56" s="327" t="s">
        <v>294</v>
      </c>
      <c r="AE56" s="328" t="s">
        <v>294</v>
      </c>
      <c r="AF56" s="411" t="s">
        <v>405</v>
      </c>
    </row>
    <row r="57" spans="1:32" ht="13.5">
      <c r="A57" s="407"/>
      <c r="B57" s="408"/>
      <c r="C57" s="409" t="s">
        <v>11</v>
      </c>
      <c r="D57" s="410">
        <v>40</v>
      </c>
      <c r="E57" s="326" t="s">
        <v>294</v>
      </c>
      <c r="F57" s="327" t="s">
        <v>294</v>
      </c>
      <c r="G57" s="327" t="s">
        <v>294</v>
      </c>
      <c r="H57" s="327" t="s">
        <v>294</v>
      </c>
      <c r="I57" s="328" t="s">
        <v>294</v>
      </c>
      <c r="J57" s="326" t="s">
        <v>294</v>
      </c>
      <c r="K57" s="327" t="s">
        <v>294</v>
      </c>
      <c r="L57" s="327" t="s">
        <v>294</v>
      </c>
      <c r="M57" s="327" t="s">
        <v>294</v>
      </c>
      <c r="N57" s="327" t="s">
        <v>294</v>
      </c>
      <c r="O57" s="327" t="s">
        <v>294</v>
      </c>
      <c r="P57" s="327" t="s">
        <v>294</v>
      </c>
      <c r="Q57" s="327" t="s">
        <v>294</v>
      </c>
      <c r="R57" s="327">
        <v>1</v>
      </c>
      <c r="S57" s="327">
        <v>1</v>
      </c>
      <c r="T57" s="327">
        <v>1</v>
      </c>
      <c r="U57" s="327" t="s">
        <v>294</v>
      </c>
      <c r="V57" s="327">
        <v>6</v>
      </c>
      <c r="W57" s="327">
        <v>6</v>
      </c>
      <c r="X57" s="327">
        <v>9</v>
      </c>
      <c r="Y57" s="327">
        <v>5</v>
      </c>
      <c r="Z57" s="327">
        <v>7</v>
      </c>
      <c r="AA57" s="327">
        <v>4</v>
      </c>
      <c r="AB57" s="327" t="s">
        <v>294</v>
      </c>
      <c r="AC57" s="327" t="s">
        <v>294</v>
      </c>
      <c r="AD57" s="327" t="s">
        <v>294</v>
      </c>
      <c r="AE57" s="328" t="s">
        <v>294</v>
      </c>
      <c r="AF57" s="411"/>
    </row>
    <row r="58" spans="1:32" ht="13.5">
      <c r="A58" s="407"/>
      <c r="B58" s="408"/>
      <c r="C58" s="409" t="s">
        <v>12</v>
      </c>
      <c r="D58" s="410">
        <v>31</v>
      </c>
      <c r="E58" s="326" t="s">
        <v>294</v>
      </c>
      <c r="F58" s="327" t="s">
        <v>294</v>
      </c>
      <c r="G58" s="327" t="s">
        <v>294</v>
      </c>
      <c r="H58" s="327" t="s">
        <v>294</v>
      </c>
      <c r="I58" s="328" t="s">
        <v>294</v>
      </c>
      <c r="J58" s="326" t="s">
        <v>294</v>
      </c>
      <c r="K58" s="327" t="s">
        <v>294</v>
      </c>
      <c r="L58" s="327" t="s">
        <v>294</v>
      </c>
      <c r="M58" s="327">
        <v>1</v>
      </c>
      <c r="N58" s="327" t="s">
        <v>294</v>
      </c>
      <c r="O58" s="327" t="s">
        <v>294</v>
      </c>
      <c r="P58" s="327" t="s">
        <v>294</v>
      </c>
      <c r="Q58" s="327" t="s">
        <v>294</v>
      </c>
      <c r="R58" s="327" t="s">
        <v>294</v>
      </c>
      <c r="S58" s="327">
        <v>1</v>
      </c>
      <c r="T58" s="327" t="s">
        <v>294</v>
      </c>
      <c r="U58" s="327">
        <v>4</v>
      </c>
      <c r="V58" s="327">
        <v>1</v>
      </c>
      <c r="W58" s="327">
        <v>4</v>
      </c>
      <c r="X58" s="327">
        <v>8</v>
      </c>
      <c r="Y58" s="327">
        <v>6</v>
      </c>
      <c r="Z58" s="327">
        <v>4</v>
      </c>
      <c r="AA58" s="327">
        <v>1</v>
      </c>
      <c r="AB58" s="327">
        <v>1</v>
      </c>
      <c r="AC58" s="327" t="s">
        <v>294</v>
      </c>
      <c r="AD58" s="327" t="s">
        <v>294</v>
      </c>
      <c r="AE58" s="328" t="s">
        <v>294</v>
      </c>
      <c r="AF58" s="411"/>
    </row>
    <row r="59" spans="1:32" ht="13.5">
      <c r="A59" s="407"/>
      <c r="B59" s="408"/>
      <c r="C59" s="409"/>
      <c r="D59" s="410"/>
      <c r="E59" s="326"/>
      <c r="F59" s="327"/>
      <c r="G59" s="327"/>
      <c r="H59" s="327"/>
      <c r="I59" s="328"/>
      <c r="J59" s="326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8"/>
      <c r="AF59" s="411"/>
    </row>
    <row r="60" spans="1:32" ht="13.5">
      <c r="A60" s="407" t="s">
        <v>407</v>
      </c>
      <c r="B60" s="408" t="s">
        <v>408</v>
      </c>
      <c r="C60" s="409" t="s">
        <v>10</v>
      </c>
      <c r="D60" s="410">
        <v>207</v>
      </c>
      <c r="E60" s="326" t="s">
        <v>294</v>
      </c>
      <c r="F60" s="327" t="s">
        <v>294</v>
      </c>
      <c r="G60" s="327" t="s">
        <v>294</v>
      </c>
      <c r="H60" s="327" t="s">
        <v>294</v>
      </c>
      <c r="I60" s="328" t="s">
        <v>294</v>
      </c>
      <c r="J60" s="326" t="s">
        <v>294</v>
      </c>
      <c r="K60" s="327" t="s">
        <v>294</v>
      </c>
      <c r="L60" s="327" t="s">
        <v>294</v>
      </c>
      <c r="M60" s="327" t="s">
        <v>294</v>
      </c>
      <c r="N60" s="327" t="s">
        <v>294</v>
      </c>
      <c r="O60" s="327" t="s">
        <v>294</v>
      </c>
      <c r="P60" s="327" t="s">
        <v>294</v>
      </c>
      <c r="Q60" s="327" t="s">
        <v>294</v>
      </c>
      <c r="R60" s="327" t="s">
        <v>294</v>
      </c>
      <c r="S60" s="327" t="s">
        <v>294</v>
      </c>
      <c r="T60" s="327">
        <v>1</v>
      </c>
      <c r="U60" s="327" t="s">
        <v>294</v>
      </c>
      <c r="V60" s="327">
        <v>3</v>
      </c>
      <c r="W60" s="327">
        <v>11</v>
      </c>
      <c r="X60" s="327">
        <v>27</v>
      </c>
      <c r="Y60" s="327">
        <v>39</v>
      </c>
      <c r="Z60" s="327">
        <v>58</v>
      </c>
      <c r="AA60" s="327">
        <v>44</v>
      </c>
      <c r="AB60" s="327">
        <v>21</v>
      </c>
      <c r="AC60" s="327">
        <v>3</v>
      </c>
      <c r="AD60" s="327" t="s">
        <v>294</v>
      </c>
      <c r="AE60" s="328" t="s">
        <v>294</v>
      </c>
      <c r="AF60" s="411" t="s">
        <v>407</v>
      </c>
    </row>
    <row r="61" spans="1:32" ht="13.5">
      <c r="A61" s="407"/>
      <c r="B61" s="408"/>
      <c r="C61" s="409" t="s">
        <v>11</v>
      </c>
      <c r="D61" s="410">
        <v>82</v>
      </c>
      <c r="E61" s="326" t="s">
        <v>294</v>
      </c>
      <c r="F61" s="327" t="s">
        <v>294</v>
      </c>
      <c r="G61" s="327" t="s">
        <v>294</v>
      </c>
      <c r="H61" s="327" t="s">
        <v>294</v>
      </c>
      <c r="I61" s="328" t="s">
        <v>294</v>
      </c>
      <c r="J61" s="326" t="s">
        <v>294</v>
      </c>
      <c r="K61" s="327" t="s">
        <v>294</v>
      </c>
      <c r="L61" s="327" t="s">
        <v>294</v>
      </c>
      <c r="M61" s="327" t="s">
        <v>294</v>
      </c>
      <c r="N61" s="327" t="s">
        <v>294</v>
      </c>
      <c r="O61" s="327" t="s">
        <v>294</v>
      </c>
      <c r="P61" s="327" t="s">
        <v>294</v>
      </c>
      <c r="Q61" s="327" t="s">
        <v>294</v>
      </c>
      <c r="R61" s="327" t="s">
        <v>294</v>
      </c>
      <c r="S61" s="327" t="s">
        <v>294</v>
      </c>
      <c r="T61" s="327" t="s">
        <v>294</v>
      </c>
      <c r="U61" s="327" t="s">
        <v>294</v>
      </c>
      <c r="V61" s="327">
        <v>1</v>
      </c>
      <c r="W61" s="327">
        <v>3</v>
      </c>
      <c r="X61" s="327">
        <v>18</v>
      </c>
      <c r="Y61" s="327">
        <v>13</v>
      </c>
      <c r="Z61" s="327">
        <v>26</v>
      </c>
      <c r="AA61" s="327">
        <v>15</v>
      </c>
      <c r="AB61" s="327">
        <v>6</v>
      </c>
      <c r="AC61" s="327" t="s">
        <v>294</v>
      </c>
      <c r="AD61" s="327" t="s">
        <v>294</v>
      </c>
      <c r="AE61" s="328" t="s">
        <v>294</v>
      </c>
      <c r="AF61" s="411"/>
    </row>
    <row r="62" spans="1:32" ht="13.5">
      <c r="A62" s="407"/>
      <c r="B62" s="408"/>
      <c r="C62" s="409" t="s">
        <v>12</v>
      </c>
      <c r="D62" s="410">
        <v>125</v>
      </c>
      <c r="E62" s="326" t="s">
        <v>294</v>
      </c>
      <c r="F62" s="327" t="s">
        <v>294</v>
      </c>
      <c r="G62" s="327" t="s">
        <v>294</v>
      </c>
      <c r="H62" s="327" t="s">
        <v>294</v>
      </c>
      <c r="I62" s="328" t="s">
        <v>294</v>
      </c>
      <c r="J62" s="326" t="s">
        <v>294</v>
      </c>
      <c r="K62" s="327" t="s">
        <v>294</v>
      </c>
      <c r="L62" s="327" t="s">
        <v>294</v>
      </c>
      <c r="M62" s="327" t="s">
        <v>294</v>
      </c>
      <c r="N62" s="327" t="s">
        <v>294</v>
      </c>
      <c r="O62" s="327" t="s">
        <v>294</v>
      </c>
      <c r="P62" s="327" t="s">
        <v>294</v>
      </c>
      <c r="Q62" s="327" t="s">
        <v>294</v>
      </c>
      <c r="R62" s="327" t="s">
        <v>294</v>
      </c>
      <c r="S62" s="327" t="s">
        <v>294</v>
      </c>
      <c r="T62" s="327">
        <v>1</v>
      </c>
      <c r="U62" s="327" t="s">
        <v>294</v>
      </c>
      <c r="V62" s="327">
        <v>2</v>
      </c>
      <c r="W62" s="327">
        <v>8</v>
      </c>
      <c r="X62" s="327">
        <v>9</v>
      </c>
      <c r="Y62" s="327">
        <v>26</v>
      </c>
      <c r="Z62" s="327">
        <v>32</v>
      </c>
      <c r="AA62" s="327">
        <v>29</v>
      </c>
      <c r="AB62" s="327">
        <v>15</v>
      </c>
      <c r="AC62" s="327">
        <v>3</v>
      </c>
      <c r="AD62" s="327" t="s">
        <v>294</v>
      </c>
      <c r="AE62" s="328" t="s">
        <v>294</v>
      </c>
      <c r="AF62" s="411"/>
    </row>
    <row r="63" spans="1:32" ht="13.5">
      <c r="A63" s="407"/>
      <c r="B63" s="408"/>
      <c r="C63" s="409"/>
      <c r="D63" s="410"/>
      <c r="E63" s="326"/>
      <c r="F63" s="327"/>
      <c r="G63" s="327"/>
      <c r="H63" s="327"/>
      <c r="I63" s="328"/>
      <c r="J63" s="326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8"/>
      <c r="AF63" s="411"/>
    </row>
    <row r="64" spans="1:32" ht="13.5">
      <c r="A64" s="407" t="s">
        <v>409</v>
      </c>
      <c r="B64" s="408" t="s">
        <v>410</v>
      </c>
      <c r="C64" s="409" t="s">
        <v>10</v>
      </c>
      <c r="D64" s="410">
        <v>183</v>
      </c>
      <c r="E64" s="326" t="s">
        <v>294</v>
      </c>
      <c r="F64" s="327" t="s">
        <v>294</v>
      </c>
      <c r="G64" s="327" t="s">
        <v>294</v>
      </c>
      <c r="H64" s="327" t="s">
        <v>294</v>
      </c>
      <c r="I64" s="328" t="s">
        <v>294</v>
      </c>
      <c r="J64" s="326" t="s">
        <v>294</v>
      </c>
      <c r="K64" s="327" t="s">
        <v>294</v>
      </c>
      <c r="L64" s="327" t="s">
        <v>294</v>
      </c>
      <c r="M64" s="327" t="s">
        <v>294</v>
      </c>
      <c r="N64" s="327" t="s">
        <v>294</v>
      </c>
      <c r="O64" s="327" t="s">
        <v>294</v>
      </c>
      <c r="P64" s="327" t="s">
        <v>294</v>
      </c>
      <c r="Q64" s="327" t="s">
        <v>294</v>
      </c>
      <c r="R64" s="327" t="s">
        <v>294</v>
      </c>
      <c r="S64" s="327" t="s">
        <v>294</v>
      </c>
      <c r="T64" s="327" t="s">
        <v>294</v>
      </c>
      <c r="U64" s="327" t="s">
        <v>294</v>
      </c>
      <c r="V64" s="327">
        <v>4</v>
      </c>
      <c r="W64" s="327">
        <v>5</v>
      </c>
      <c r="X64" s="327">
        <v>7</v>
      </c>
      <c r="Y64" s="327">
        <v>26</v>
      </c>
      <c r="Z64" s="327">
        <v>43</v>
      </c>
      <c r="AA64" s="327">
        <v>35</v>
      </c>
      <c r="AB64" s="327">
        <v>45</v>
      </c>
      <c r="AC64" s="327">
        <v>16</v>
      </c>
      <c r="AD64" s="327">
        <v>2</v>
      </c>
      <c r="AE64" s="328" t="s">
        <v>294</v>
      </c>
      <c r="AF64" s="411" t="s">
        <v>409</v>
      </c>
    </row>
    <row r="65" spans="1:32" ht="13.5">
      <c r="A65" s="407"/>
      <c r="B65" s="408"/>
      <c r="C65" s="409" t="s">
        <v>11</v>
      </c>
      <c r="D65" s="410">
        <v>64</v>
      </c>
      <c r="E65" s="326" t="s">
        <v>294</v>
      </c>
      <c r="F65" s="327" t="s">
        <v>294</v>
      </c>
      <c r="G65" s="327" t="s">
        <v>294</v>
      </c>
      <c r="H65" s="327" t="s">
        <v>294</v>
      </c>
      <c r="I65" s="328" t="s">
        <v>294</v>
      </c>
      <c r="J65" s="326" t="s">
        <v>294</v>
      </c>
      <c r="K65" s="327" t="s">
        <v>294</v>
      </c>
      <c r="L65" s="327" t="s">
        <v>294</v>
      </c>
      <c r="M65" s="327" t="s">
        <v>294</v>
      </c>
      <c r="N65" s="327" t="s">
        <v>294</v>
      </c>
      <c r="O65" s="327" t="s">
        <v>294</v>
      </c>
      <c r="P65" s="327" t="s">
        <v>294</v>
      </c>
      <c r="Q65" s="327" t="s">
        <v>294</v>
      </c>
      <c r="R65" s="327" t="s">
        <v>294</v>
      </c>
      <c r="S65" s="327" t="s">
        <v>294</v>
      </c>
      <c r="T65" s="327" t="s">
        <v>294</v>
      </c>
      <c r="U65" s="327" t="s">
        <v>294</v>
      </c>
      <c r="V65" s="327">
        <v>3</v>
      </c>
      <c r="W65" s="327">
        <v>3</v>
      </c>
      <c r="X65" s="327">
        <v>7</v>
      </c>
      <c r="Y65" s="327">
        <v>12</v>
      </c>
      <c r="Z65" s="327">
        <v>19</v>
      </c>
      <c r="AA65" s="327">
        <v>8</v>
      </c>
      <c r="AB65" s="327">
        <v>8</v>
      </c>
      <c r="AC65" s="327">
        <v>4</v>
      </c>
      <c r="AD65" s="327" t="s">
        <v>294</v>
      </c>
      <c r="AE65" s="328" t="s">
        <v>294</v>
      </c>
      <c r="AF65" s="411"/>
    </row>
    <row r="66" spans="1:32" ht="13.5">
      <c r="A66" s="407"/>
      <c r="B66" s="408"/>
      <c r="C66" s="409" t="s">
        <v>12</v>
      </c>
      <c r="D66" s="410">
        <v>119</v>
      </c>
      <c r="E66" s="326" t="s">
        <v>294</v>
      </c>
      <c r="F66" s="327" t="s">
        <v>294</v>
      </c>
      <c r="G66" s="327" t="s">
        <v>294</v>
      </c>
      <c r="H66" s="327" t="s">
        <v>294</v>
      </c>
      <c r="I66" s="328" t="s">
        <v>294</v>
      </c>
      <c r="J66" s="326" t="s">
        <v>294</v>
      </c>
      <c r="K66" s="327" t="s">
        <v>294</v>
      </c>
      <c r="L66" s="327" t="s">
        <v>294</v>
      </c>
      <c r="M66" s="327" t="s">
        <v>294</v>
      </c>
      <c r="N66" s="327" t="s">
        <v>294</v>
      </c>
      <c r="O66" s="327" t="s">
        <v>294</v>
      </c>
      <c r="P66" s="327" t="s">
        <v>294</v>
      </c>
      <c r="Q66" s="327" t="s">
        <v>294</v>
      </c>
      <c r="R66" s="327" t="s">
        <v>294</v>
      </c>
      <c r="S66" s="327" t="s">
        <v>294</v>
      </c>
      <c r="T66" s="327" t="s">
        <v>294</v>
      </c>
      <c r="U66" s="327" t="s">
        <v>294</v>
      </c>
      <c r="V66" s="327">
        <v>1</v>
      </c>
      <c r="W66" s="327">
        <v>2</v>
      </c>
      <c r="X66" s="327" t="s">
        <v>294</v>
      </c>
      <c r="Y66" s="327">
        <v>14</v>
      </c>
      <c r="Z66" s="327">
        <v>24</v>
      </c>
      <c r="AA66" s="327">
        <v>27</v>
      </c>
      <c r="AB66" s="327">
        <v>37</v>
      </c>
      <c r="AC66" s="327">
        <v>12</v>
      </c>
      <c r="AD66" s="327">
        <v>2</v>
      </c>
      <c r="AE66" s="328" t="s">
        <v>294</v>
      </c>
      <c r="AF66" s="411"/>
    </row>
    <row r="67" spans="1:32" ht="13.5">
      <c r="A67" s="407"/>
      <c r="B67" s="408"/>
      <c r="C67" s="409"/>
      <c r="D67" s="410"/>
      <c r="E67" s="326"/>
      <c r="F67" s="327"/>
      <c r="G67" s="327"/>
      <c r="H67" s="327"/>
      <c r="I67" s="328"/>
      <c r="J67" s="326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8"/>
      <c r="AF67" s="411"/>
    </row>
    <row r="68" spans="1:32" ht="13.5">
      <c r="A68" s="407" t="s">
        <v>411</v>
      </c>
      <c r="B68" s="408" t="s">
        <v>412</v>
      </c>
      <c r="C68" s="409" t="s">
        <v>10</v>
      </c>
      <c r="D68" s="410">
        <v>268</v>
      </c>
      <c r="E68" s="326" t="s">
        <v>294</v>
      </c>
      <c r="F68" s="327" t="s">
        <v>294</v>
      </c>
      <c r="G68" s="327">
        <v>2</v>
      </c>
      <c r="H68" s="327" t="s">
        <v>294</v>
      </c>
      <c r="I68" s="328" t="s">
        <v>294</v>
      </c>
      <c r="J68" s="326">
        <v>2</v>
      </c>
      <c r="K68" s="327" t="s">
        <v>294</v>
      </c>
      <c r="L68" s="327" t="s">
        <v>294</v>
      </c>
      <c r="M68" s="327">
        <v>2</v>
      </c>
      <c r="N68" s="327">
        <v>3</v>
      </c>
      <c r="O68" s="327">
        <v>3</v>
      </c>
      <c r="P68" s="327">
        <v>3</v>
      </c>
      <c r="Q68" s="327">
        <v>1</v>
      </c>
      <c r="R68" s="327">
        <v>3</v>
      </c>
      <c r="S68" s="327">
        <v>6</v>
      </c>
      <c r="T68" s="327">
        <v>9</v>
      </c>
      <c r="U68" s="327">
        <v>15</v>
      </c>
      <c r="V68" s="327">
        <v>21</v>
      </c>
      <c r="W68" s="327">
        <v>29</v>
      </c>
      <c r="X68" s="327">
        <v>28</v>
      </c>
      <c r="Y68" s="327">
        <v>42</v>
      </c>
      <c r="Z68" s="327">
        <v>51</v>
      </c>
      <c r="AA68" s="327">
        <v>31</v>
      </c>
      <c r="AB68" s="327">
        <v>15</v>
      </c>
      <c r="AC68" s="327">
        <v>3</v>
      </c>
      <c r="AD68" s="327">
        <v>1</v>
      </c>
      <c r="AE68" s="328" t="s">
        <v>294</v>
      </c>
      <c r="AF68" s="411" t="s">
        <v>411</v>
      </c>
    </row>
    <row r="69" spans="1:32" ht="13.5">
      <c r="A69" s="407"/>
      <c r="B69" s="408"/>
      <c r="C69" s="409" t="s">
        <v>11</v>
      </c>
      <c r="D69" s="410">
        <v>153</v>
      </c>
      <c r="E69" s="326" t="s">
        <v>294</v>
      </c>
      <c r="F69" s="327" t="s">
        <v>294</v>
      </c>
      <c r="G69" s="327">
        <v>1</v>
      </c>
      <c r="H69" s="327" t="s">
        <v>294</v>
      </c>
      <c r="I69" s="328" t="s">
        <v>294</v>
      </c>
      <c r="J69" s="326">
        <v>1</v>
      </c>
      <c r="K69" s="327" t="s">
        <v>294</v>
      </c>
      <c r="L69" s="327" t="s">
        <v>294</v>
      </c>
      <c r="M69" s="482">
        <v>1</v>
      </c>
      <c r="N69" s="482">
        <v>1</v>
      </c>
      <c r="O69" s="482">
        <v>3</v>
      </c>
      <c r="P69" s="482">
        <v>2</v>
      </c>
      <c r="Q69" s="482">
        <v>1</v>
      </c>
      <c r="R69" s="482">
        <v>2</v>
      </c>
      <c r="S69" s="482">
        <v>2</v>
      </c>
      <c r="T69" s="482">
        <v>6</v>
      </c>
      <c r="U69" s="482">
        <v>8</v>
      </c>
      <c r="V69" s="482">
        <v>8</v>
      </c>
      <c r="W69" s="482">
        <v>18</v>
      </c>
      <c r="X69" s="482">
        <v>18</v>
      </c>
      <c r="Y69" s="482">
        <v>28</v>
      </c>
      <c r="Z69" s="482">
        <v>30</v>
      </c>
      <c r="AA69" s="482">
        <v>17</v>
      </c>
      <c r="AB69" s="482">
        <v>7</v>
      </c>
      <c r="AC69" s="482" t="s">
        <v>294</v>
      </c>
      <c r="AD69" s="327" t="s">
        <v>294</v>
      </c>
      <c r="AE69" s="328" t="s">
        <v>294</v>
      </c>
      <c r="AF69" s="411"/>
    </row>
    <row r="70" spans="1:32" ht="13.5">
      <c r="A70" s="407"/>
      <c r="B70" s="408"/>
      <c r="C70" s="409" t="s">
        <v>12</v>
      </c>
      <c r="D70" s="410">
        <v>115</v>
      </c>
      <c r="E70" s="483" t="s">
        <v>294</v>
      </c>
      <c r="F70" s="327" t="s">
        <v>294</v>
      </c>
      <c r="G70" s="327">
        <v>1</v>
      </c>
      <c r="H70" s="327" t="s">
        <v>294</v>
      </c>
      <c r="I70" s="328" t="s">
        <v>294</v>
      </c>
      <c r="J70" s="483">
        <v>1</v>
      </c>
      <c r="K70" s="327" t="s">
        <v>294</v>
      </c>
      <c r="L70" s="327" t="s">
        <v>294</v>
      </c>
      <c r="M70" s="327">
        <v>1</v>
      </c>
      <c r="N70" s="327">
        <v>2</v>
      </c>
      <c r="O70" s="327" t="s">
        <v>294</v>
      </c>
      <c r="P70" s="482">
        <v>1</v>
      </c>
      <c r="Q70" s="482" t="s">
        <v>294</v>
      </c>
      <c r="R70" s="327">
        <v>1</v>
      </c>
      <c r="S70" s="482">
        <v>4</v>
      </c>
      <c r="T70" s="482">
        <v>3</v>
      </c>
      <c r="U70" s="482">
        <v>7</v>
      </c>
      <c r="V70" s="482">
        <v>13</v>
      </c>
      <c r="W70" s="482">
        <v>11</v>
      </c>
      <c r="X70" s="482">
        <v>10</v>
      </c>
      <c r="Y70" s="482">
        <v>14</v>
      </c>
      <c r="Z70" s="482">
        <v>21</v>
      </c>
      <c r="AA70" s="482">
        <v>14</v>
      </c>
      <c r="AB70" s="482">
        <v>8</v>
      </c>
      <c r="AC70" s="482">
        <v>3</v>
      </c>
      <c r="AD70" s="327">
        <v>1</v>
      </c>
      <c r="AE70" s="328" t="s">
        <v>294</v>
      </c>
      <c r="AF70" s="411"/>
    </row>
    <row r="71" spans="1:32" ht="13.5">
      <c r="A71" s="407"/>
      <c r="B71" s="408"/>
      <c r="C71" s="409"/>
      <c r="D71" s="410"/>
      <c r="E71" s="326"/>
      <c r="F71" s="327"/>
      <c r="G71" s="327"/>
      <c r="H71" s="327"/>
      <c r="I71" s="328"/>
      <c r="J71" s="326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8"/>
      <c r="AF71" s="411"/>
    </row>
    <row r="72" spans="1:32" ht="13.5">
      <c r="A72" s="407" t="s">
        <v>413</v>
      </c>
      <c r="B72" s="408" t="s">
        <v>414</v>
      </c>
      <c r="C72" s="409" t="s">
        <v>10</v>
      </c>
      <c r="D72" s="410" t="s">
        <v>294</v>
      </c>
      <c r="E72" s="326" t="s">
        <v>294</v>
      </c>
      <c r="F72" s="327" t="s">
        <v>294</v>
      </c>
      <c r="G72" s="327" t="s">
        <v>294</v>
      </c>
      <c r="H72" s="327" t="s">
        <v>294</v>
      </c>
      <c r="I72" s="328" t="s">
        <v>294</v>
      </c>
      <c r="J72" s="326" t="s">
        <v>294</v>
      </c>
      <c r="K72" s="327" t="s">
        <v>294</v>
      </c>
      <c r="L72" s="327" t="s">
        <v>294</v>
      </c>
      <c r="M72" s="327" t="s">
        <v>294</v>
      </c>
      <c r="N72" s="327" t="s">
        <v>294</v>
      </c>
      <c r="O72" s="327" t="s">
        <v>294</v>
      </c>
      <c r="P72" s="327" t="s">
        <v>294</v>
      </c>
      <c r="Q72" s="327" t="s">
        <v>294</v>
      </c>
      <c r="R72" s="327" t="s">
        <v>294</v>
      </c>
      <c r="S72" s="327" t="s">
        <v>294</v>
      </c>
      <c r="T72" s="327" t="s">
        <v>294</v>
      </c>
      <c r="U72" s="327" t="s">
        <v>294</v>
      </c>
      <c r="V72" s="327" t="s">
        <v>294</v>
      </c>
      <c r="W72" s="327" t="s">
        <v>294</v>
      </c>
      <c r="X72" s="327" t="s">
        <v>294</v>
      </c>
      <c r="Y72" s="327" t="s">
        <v>294</v>
      </c>
      <c r="Z72" s="327" t="s">
        <v>294</v>
      </c>
      <c r="AA72" s="327" t="s">
        <v>294</v>
      </c>
      <c r="AB72" s="327" t="s">
        <v>294</v>
      </c>
      <c r="AC72" s="327" t="s">
        <v>294</v>
      </c>
      <c r="AD72" s="327" t="s">
        <v>294</v>
      </c>
      <c r="AE72" s="328" t="s">
        <v>294</v>
      </c>
      <c r="AF72" s="411" t="s">
        <v>413</v>
      </c>
    </row>
    <row r="73" spans="1:32" ht="13.5">
      <c r="A73" s="407"/>
      <c r="B73" s="408"/>
      <c r="C73" s="409" t="s">
        <v>11</v>
      </c>
      <c r="D73" s="410" t="s">
        <v>294</v>
      </c>
      <c r="E73" s="326" t="s">
        <v>294</v>
      </c>
      <c r="F73" s="327" t="s">
        <v>294</v>
      </c>
      <c r="G73" s="327" t="s">
        <v>294</v>
      </c>
      <c r="H73" s="327" t="s">
        <v>294</v>
      </c>
      <c r="I73" s="328" t="s">
        <v>294</v>
      </c>
      <c r="J73" s="326" t="s">
        <v>294</v>
      </c>
      <c r="K73" s="327" t="s">
        <v>294</v>
      </c>
      <c r="L73" s="327" t="s">
        <v>294</v>
      </c>
      <c r="M73" s="327" t="s">
        <v>294</v>
      </c>
      <c r="N73" s="327" t="s">
        <v>294</v>
      </c>
      <c r="O73" s="327" t="s">
        <v>294</v>
      </c>
      <c r="P73" s="327" t="s">
        <v>294</v>
      </c>
      <c r="Q73" s="327" t="s">
        <v>294</v>
      </c>
      <c r="R73" s="327" t="s">
        <v>294</v>
      </c>
      <c r="S73" s="327" t="s">
        <v>294</v>
      </c>
      <c r="T73" s="327" t="s">
        <v>294</v>
      </c>
      <c r="U73" s="327" t="s">
        <v>294</v>
      </c>
      <c r="V73" s="327" t="s">
        <v>294</v>
      </c>
      <c r="W73" s="327" t="s">
        <v>294</v>
      </c>
      <c r="X73" s="327" t="s">
        <v>294</v>
      </c>
      <c r="Y73" s="327" t="s">
        <v>294</v>
      </c>
      <c r="Z73" s="327" t="s">
        <v>294</v>
      </c>
      <c r="AA73" s="327" t="s">
        <v>294</v>
      </c>
      <c r="AB73" s="327" t="s">
        <v>294</v>
      </c>
      <c r="AC73" s="327" t="s">
        <v>294</v>
      </c>
      <c r="AD73" s="327" t="s">
        <v>294</v>
      </c>
      <c r="AE73" s="328" t="s">
        <v>294</v>
      </c>
      <c r="AF73" s="411"/>
    </row>
    <row r="74" spans="1:32" ht="13.5">
      <c r="A74" s="407"/>
      <c r="B74" s="408"/>
      <c r="C74" s="409" t="s">
        <v>12</v>
      </c>
      <c r="D74" s="410" t="s">
        <v>294</v>
      </c>
      <c r="E74" s="326" t="s">
        <v>294</v>
      </c>
      <c r="F74" s="327" t="s">
        <v>294</v>
      </c>
      <c r="G74" s="327" t="s">
        <v>294</v>
      </c>
      <c r="H74" s="327" t="s">
        <v>294</v>
      </c>
      <c r="I74" s="328" t="s">
        <v>294</v>
      </c>
      <c r="J74" s="326" t="s">
        <v>294</v>
      </c>
      <c r="K74" s="327" t="s">
        <v>294</v>
      </c>
      <c r="L74" s="327" t="s">
        <v>294</v>
      </c>
      <c r="M74" s="327" t="s">
        <v>294</v>
      </c>
      <c r="N74" s="327" t="s">
        <v>294</v>
      </c>
      <c r="O74" s="327" t="s">
        <v>294</v>
      </c>
      <c r="P74" s="327" t="s">
        <v>294</v>
      </c>
      <c r="Q74" s="327" t="s">
        <v>294</v>
      </c>
      <c r="R74" s="327" t="s">
        <v>294</v>
      </c>
      <c r="S74" s="327" t="s">
        <v>294</v>
      </c>
      <c r="T74" s="327" t="s">
        <v>294</v>
      </c>
      <c r="U74" s="327" t="s">
        <v>294</v>
      </c>
      <c r="V74" s="327" t="s">
        <v>294</v>
      </c>
      <c r="W74" s="327" t="s">
        <v>294</v>
      </c>
      <c r="X74" s="327" t="s">
        <v>294</v>
      </c>
      <c r="Y74" s="327" t="s">
        <v>294</v>
      </c>
      <c r="Z74" s="327" t="s">
        <v>294</v>
      </c>
      <c r="AA74" s="327" t="s">
        <v>294</v>
      </c>
      <c r="AB74" s="327" t="s">
        <v>294</v>
      </c>
      <c r="AC74" s="327" t="s">
        <v>294</v>
      </c>
      <c r="AD74" s="327" t="s">
        <v>294</v>
      </c>
      <c r="AE74" s="328" t="s">
        <v>294</v>
      </c>
      <c r="AF74" s="411"/>
    </row>
    <row r="75" spans="1:32" ht="13.5">
      <c r="A75" s="407"/>
      <c r="B75" s="408"/>
      <c r="C75" s="409"/>
      <c r="D75" s="410"/>
      <c r="E75" s="326"/>
      <c r="F75" s="327"/>
      <c r="G75" s="327"/>
      <c r="H75" s="327"/>
      <c r="I75" s="328"/>
      <c r="J75" s="326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8"/>
      <c r="AF75" s="411"/>
    </row>
    <row r="76" spans="1:32" ht="13.5">
      <c r="A76" s="407" t="s">
        <v>415</v>
      </c>
      <c r="B76" s="408" t="s">
        <v>416</v>
      </c>
      <c r="C76" s="409" t="s">
        <v>10</v>
      </c>
      <c r="D76" s="410" t="s">
        <v>294</v>
      </c>
      <c r="E76" s="326" t="s">
        <v>294</v>
      </c>
      <c r="F76" s="327" t="s">
        <v>294</v>
      </c>
      <c r="G76" s="327" t="s">
        <v>294</v>
      </c>
      <c r="H76" s="327" t="s">
        <v>294</v>
      </c>
      <c r="I76" s="328" t="s">
        <v>294</v>
      </c>
      <c r="J76" s="326" t="s">
        <v>294</v>
      </c>
      <c r="K76" s="327" t="s">
        <v>294</v>
      </c>
      <c r="L76" s="327" t="s">
        <v>294</v>
      </c>
      <c r="M76" s="327" t="s">
        <v>294</v>
      </c>
      <c r="N76" s="327" t="s">
        <v>294</v>
      </c>
      <c r="O76" s="327" t="s">
        <v>294</v>
      </c>
      <c r="P76" s="327" t="s">
        <v>294</v>
      </c>
      <c r="Q76" s="327" t="s">
        <v>294</v>
      </c>
      <c r="R76" s="327" t="s">
        <v>294</v>
      </c>
      <c r="S76" s="327" t="s">
        <v>294</v>
      </c>
      <c r="T76" s="327" t="s">
        <v>294</v>
      </c>
      <c r="U76" s="327" t="s">
        <v>294</v>
      </c>
      <c r="V76" s="327" t="s">
        <v>294</v>
      </c>
      <c r="W76" s="327" t="s">
        <v>294</v>
      </c>
      <c r="X76" s="327" t="s">
        <v>294</v>
      </c>
      <c r="Y76" s="327" t="s">
        <v>294</v>
      </c>
      <c r="Z76" s="327" t="s">
        <v>294</v>
      </c>
      <c r="AA76" s="327" t="s">
        <v>294</v>
      </c>
      <c r="AB76" s="327" t="s">
        <v>294</v>
      </c>
      <c r="AC76" s="327" t="s">
        <v>294</v>
      </c>
      <c r="AD76" s="327" t="s">
        <v>294</v>
      </c>
      <c r="AE76" s="328" t="s">
        <v>294</v>
      </c>
      <c r="AF76" s="411" t="s">
        <v>415</v>
      </c>
    </row>
    <row r="77" spans="1:32" ht="13.5">
      <c r="A77" s="407"/>
      <c r="B77" s="408"/>
      <c r="C77" s="409" t="s">
        <v>11</v>
      </c>
      <c r="D77" s="410" t="s">
        <v>294</v>
      </c>
      <c r="E77" s="326" t="s">
        <v>294</v>
      </c>
      <c r="F77" s="327" t="s">
        <v>294</v>
      </c>
      <c r="G77" s="327" t="s">
        <v>294</v>
      </c>
      <c r="H77" s="327" t="s">
        <v>294</v>
      </c>
      <c r="I77" s="328" t="s">
        <v>294</v>
      </c>
      <c r="J77" s="326" t="s">
        <v>294</v>
      </c>
      <c r="K77" s="327" t="s">
        <v>294</v>
      </c>
      <c r="L77" s="327" t="s">
        <v>294</v>
      </c>
      <c r="M77" s="327" t="s">
        <v>294</v>
      </c>
      <c r="N77" s="327" t="s">
        <v>294</v>
      </c>
      <c r="O77" s="327" t="s">
        <v>294</v>
      </c>
      <c r="P77" s="327" t="s">
        <v>294</v>
      </c>
      <c r="Q77" s="327" t="s">
        <v>294</v>
      </c>
      <c r="R77" s="327" t="s">
        <v>294</v>
      </c>
      <c r="S77" s="327" t="s">
        <v>294</v>
      </c>
      <c r="T77" s="327" t="s">
        <v>294</v>
      </c>
      <c r="U77" s="327" t="s">
        <v>294</v>
      </c>
      <c r="V77" s="327" t="s">
        <v>294</v>
      </c>
      <c r="W77" s="327" t="s">
        <v>294</v>
      </c>
      <c r="X77" s="327" t="s">
        <v>294</v>
      </c>
      <c r="Y77" s="327" t="s">
        <v>294</v>
      </c>
      <c r="Z77" s="327" t="s">
        <v>294</v>
      </c>
      <c r="AA77" s="327" t="s">
        <v>294</v>
      </c>
      <c r="AB77" s="327" t="s">
        <v>294</v>
      </c>
      <c r="AC77" s="327" t="s">
        <v>294</v>
      </c>
      <c r="AD77" s="327" t="s">
        <v>294</v>
      </c>
      <c r="AE77" s="328" t="s">
        <v>294</v>
      </c>
      <c r="AF77" s="411"/>
    </row>
    <row r="78" spans="1:32" ht="13.5">
      <c r="A78" s="407"/>
      <c r="B78" s="408"/>
      <c r="C78" s="409" t="s">
        <v>12</v>
      </c>
      <c r="D78" s="418" t="s">
        <v>294</v>
      </c>
      <c r="E78" s="330" t="s">
        <v>294</v>
      </c>
      <c r="F78" s="331" t="s">
        <v>294</v>
      </c>
      <c r="G78" s="331" t="s">
        <v>294</v>
      </c>
      <c r="H78" s="331" t="s">
        <v>294</v>
      </c>
      <c r="I78" s="332" t="s">
        <v>294</v>
      </c>
      <c r="J78" s="330" t="s">
        <v>294</v>
      </c>
      <c r="K78" s="331" t="s">
        <v>294</v>
      </c>
      <c r="L78" s="331" t="s">
        <v>294</v>
      </c>
      <c r="M78" s="331" t="s">
        <v>294</v>
      </c>
      <c r="N78" s="331" t="s">
        <v>294</v>
      </c>
      <c r="O78" s="331" t="s">
        <v>294</v>
      </c>
      <c r="P78" s="331" t="s">
        <v>294</v>
      </c>
      <c r="Q78" s="331" t="s">
        <v>294</v>
      </c>
      <c r="R78" s="331" t="s">
        <v>294</v>
      </c>
      <c r="S78" s="331" t="s">
        <v>294</v>
      </c>
      <c r="T78" s="331" t="s">
        <v>294</v>
      </c>
      <c r="U78" s="331" t="s">
        <v>294</v>
      </c>
      <c r="V78" s="331" t="s">
        <v>294</v>
      </c>
      <c r="W78" s="331" t="s">
        <v>294</v>
      </c>
      <c r="X78" s="331" t="s">
        <v>294</v>
      </c>
      <c r="Y78" s="331" t="s">
        <v>294</v>
      </c>
      <c r="Z78" s="331" t="s">
        <v>294</v>
      </c>
      <c r="AA78" s="331" t="s">
        <v>294</v>
      </c>
      <c r="AB78" s="331" t="s">
        <v>294</v>
      </c>
      <c r="AC78" s="331" t="s">
        <v>294</v>
      </c>
      <c r="AD78" s="331" t="s">
        <v>294</v>
      </c>
      <c r="AE78" s="332" t="s">
        <v>294</v>
      </c>
      <c r="AF78" s="411"/>
    </row>
    <row r="79" spans="1:32" ht="13.5">
      <c r="A79" s="427"/>
      <c r="B79" s="428"/>
      <c r="C79" s="427"/>
      <c r="D79" s="429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0"/>
      <c r="AC79" s="430"/>
      <c r="AD79" s="430"/>
      <c r="AE79" s="430"/>
      <c r="AF79" s="427"/>
    </row>
    <row r="80" spans="1:32" ht="13.5">
      <c r="A80" s="431"/>
      <c r="B80" s="432"/>
      <c r="C80" s="431"/>
      <c r="D80" s="433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1"/>
    </row>
    <row r="81" spans="1:32" ht="13.5">
      <c r="A81" s="431"/>
      <c r="B81" s="432"/>
      <c r="C81" s="431"/>
      <c r="D81" s="433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34"/>
      <c r="AE81" s="434"/>
      <c r="AF81" s="431"/>
    </row>
    <row r="82" spans="1:32" ht="13.5">
      <c r="A82" s="431"/>
      <c r="B82" s="432"/>
      <c r="C82" s="431"/>
      <c r="D82" s="433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434"/>
      <c r="W82" s="434"/>
      <c r="X82" s="434"/>
      <c r="Y82" s="434"/>
      <c r="Z82" s="434"/>
      <c r="AA82" s="434"/>
      <c r="AB82" s="434"/>
      <c r="AC82" s="434"/>
      <c r="AD82" s="434"/>
      <c r="AE82" s="434"/>
      <c r="AF82" s="431"/>
    </row>
    <row r="83" spans="1:32" ht="13.5">
      <c r="A83" s="431"/>
      <c r="B83" s="432"/>
      <c r="C83" s="431"/>
      <c r="D83" s="433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4"/>
      <c r="AF83" s="431"/>
    </row>
    <row r="84" spans="1:32" ht="13.5">
      <c r="A84" s="431"/>
      <c r="B84" s="432"/>
      <c r="C84" s="431"/>
      <c r="D84" s="433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1"/>
    </row>
    <row r="85" spans="1:32" ht="7.5" customHeight="1">
      <c r="A85" s="431"/>
      <c r="B85" s="432"/>
      <c r="C85" s="431"/>
      <c r="D85" s="433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1"/>
    </row>
    <row r="86" spans="1:32" ht="13.5">
      <c r="A86" s="431"/>
      <c r="B86" s="432"/>
      <c r="C86" s="431"/>
      <c r="D86" s="433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34"/>
      <c r="AD86" s="434"/>
      <c r="AE86" s="434"/>
      <c r="AF86" s="431"/>
    </row>
    <row r="87" spans="7:25" ht="13.5">
      <c r="G87" s="288"/>
      <c r="Y87" s="288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4" r:id="rId1"/>
  <colBreaks count="1" manualBreakCount="1">
    <brk id="16" max="7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90"/>
  <sheetViews>
    <sheetView showGridLines="0" view="pageBreakPreview" zoomScale="60" zoomScaleNormal="75" zoomScalePageLayoutView="0" workbookViewId="0" topLeftCell="A1">
      <pane xSplit="4" ySplit="3" topLeftCell="E4" activePane="bottomRight" state="frozen"/>
      <selection pane="topLeft" activeCell="X74" sqref="X74"/>
      <selection pane="topRight" activeCell="X74" sqref="X74"/>
      <selection pane="bottomLeft" activeCell="X74" sqref="X74"/>
      <selection pane="bottomRight" activeCell="A1" sqref="A1"/>
    </sheetView>
  </sheetViews>
  <sheetFormatPr defaultColWidth="9.00390625" defaultRowHeight="13.5"/>
  <cols>
    <col min="1" max="1" width="9.875" style="466" bestFit="1" customWidth="1"/>
    <col min="2" max="2" width="27.875" style="441" bestFit="1" customWidth="1"/>
    <col min="3" max="3" width="7.75390625" style="466" bestFit="1" customWidth="1"/>
    <col min="4" max="4" width="8.25390625" style="389" bestFit="1" customWidth="1"/>
    <col min="5" max="5" width="4.875" style="441" bestFit="1" customWidth="1"/>
    <col min="6" max="6" width="4.625" style="441" bestFit="1" customWidth="1"/>
    <col min="7" max="8" width="4.75390625" style="441" bestFit="1" customWidth="1"/>
    <col min="9" max="9" width="4.875" style="441" bestFit="1" customWidth="1"/>
    <col min="10" max="30" width="6.50390625" style="441" customWidth="1"/>
    <col min="31" max="31" width="5.25390625" style="441" bestFit="1" customWidth="1"/>
    <col min="32" max="32" width="9.875" style="441" bestFit="1" customWidth="1"/>
    <col min="33" max="16384" width="9.00390625" style="441" customWidth="1"/>
  </cols>
  <sheetData>
    <row r="1" spans="1:32" ht="13.5">
      <c r="A1" s="436" t="s">
        <v>342</v>
      </c>
      <c r="B1" s="437"/>
      <c r="C1" s="438"/>
      <c r="D1" s="423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40" t="str">
        <f>+'表４（1）'!AF2</f>
        <v>（平成23年）</v>
      </c>
    </row>
    <row r="2" spans="1:32" s="449" customFormat="1" ht="24">
      <c r="A2" s="442" t="s">
        <v>295</v>
      </c>
      <c r="B2" s="443" t="s">
        <v>296</v>
      </c>
      <c r="C2" s="444"/>
      <c r="D2" s="394" t="s">
        <v>10</v>
      </c>
      <c r="E2" s="445" t="s">
        <v>297</v>
      </c>
      <c r="F2" s="446" t="s">
        <v>298</v>
      </c>
      <c r="G2" s="446" t="s">
        <v>299</v>
      </c>
      <c r="H2" s="446" t="s">
        <v>300</v>
      </c>
      <c r="I2" s="447" t="s">
        <v>301</v>
      </c>
      <c r="J2" s="445" t="s">
        <v>302</v>
      </c>
      <c r="K2" s="448" t="s">
        <v>624</v>
      </c>
      <c r="L2" s="448" t="s">
        <v>625</v>
      </c>
      <c r="M2" s="448" t="s">
        <v>626</v>
      </c>
      <c r="N2" s="446" t="s">
        <v>627</v>
      </c>
      <c r="O2" s="446" t="s">
        <v>628</v>
      </c>
      <c r="P2" s="446" t="s">
        <v>629</v>
      </c>
      <c r="Q2" s="446" t="s">
        <v>630</v>
      </c>
      <c r="R2" s="446" t="s">
        <v>631</v>
      </c>
      <c r="S2" s="446" t="s">
        <v>632</v>
      </c>
      <c r="T2" s="446" t="s">
        <v>633</v>
      </c>
      <c r="U2" s="446" t="s">
        <v>634</v>
      </c>
      <c r="V2" s="446" t="s">
        <v>635</v>
      </c>
      <c r="W2" s="446" t="s">
        <v>636</v>
      </c>
      <c r="X2" s="446" t="s">
        <v>637</v>
      </c>
      <c r="Y2" s="446" t="s">
        <v>638</v>
      </c>
      <c r="Z2" s="446" t="s">
        <v>639</v>
      </c>
      <c r="AA2" s="446" t="s">
        <v>640</v>
      </c>
      <c r="AB2" s="446" t="s">
        <v>641</v>
      </c>
      <c r="AC2" s="446" t="s">
        <v>642</v>
      </c>
      <c r="AD2" s="446" t="s">
        <v>303</v>
      </c>
      <c r="AE2" s="447" t="s">
        <v>293</v>
      </c>
      <c r="AF2" s="442" t="s">
        <v>295</v>
      </c>
    </row>
    <row r="3" spans="1:32" ht="13.5">
      <c r="A3" s="450"/>
      <c r="B3" s="451"/>
      <c r="C3" s="452"/>
      <c r="D3" s="410"/>
      <c r="E3" s="453"/>
      <c r="F3" s="454"/>
      <c r="G3" s="454"/>
      <c r="H3" s="454"/>
      <c r="I3" s="455"/>
      <c r="J3" s="453"/>
      <c r="K3" s="454"/>
      <c r="L3" s="454"/>
      <c r="M3" s="454"/>
      <c r="N3" s="454"/>
      <c r="O3" s="454"/>
      <c r="P3" s="456"/>
      <c r="Q3" s="456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5"/>
      <c r="AF3" s="457"/>
    </row>
    <row r="4" spans="1:32" ht="13.5">
      <c r="A4" s="458" t="s">
        <v>417</v>
      </c>
      <c r="B4" s="451" t="s">
        <v>418</v>
      </c>
      <c r="C4" s="452" t="s">
        <v>10</v>
      </c>
      <c r="D4" s="410">
        <v>10769</v>
      </c>
      <c r="E4" s="326">
        <v>4</v>
      </c>
      <c r="F4" s="327">
        <v>2</v>
      </c>
      <c r="G4" s="327">
        <v>1</v>
      </c>
      <c r="H4" s="327">
        <v>1</v>
      </c>
      <c r="I4" s="328" t="s">
        <v>294</v>
      </c>
      <c r="J4" s="326">
        <v>8</v>
      </c>
      <c r="K4" s="327">
        <v>2</v>
      </c>
      <c r="L4" s="327">
        <v>1</v>
      </c>
      <c r="M4" s="327">
        <v>1</v>
      </c>
      <c r="N4" s="327">
        <v>6</v>
      </c>
      <c r="O4" s="327">
        <v>10</v>
      </c>
      <c r="P4" s="327">
        <v>14</v>
      </c>
      <c r="Q4" s="327">
        <v>32</v>
      </c>
      <c r="R4" s="327">
        <v>65</v>
      </c>
      <c r="S4" s="327">
        <v>102</v>
      </c>
      <c r="T4" s="327">
        <v>148</v>
      </c>
      <c r="U4" s="327">
        <v>220</v>
      </c>
      <c r="V4" s="327">
        <v>478</v>
      </c>
      <c r="W4" s="327">
        <v>585</v>
      </c>
      <c r="X4" s="327">
        <v>828</v>
      </c>
      <c r="Y4" s="327">
        <v>1273</v>
      </c>
      <c r="Z4" s="327">
        <v>2041</v>
      </c>
      <c r="AA4" s="327">
        <v>2228</v>
      </c>
      <c r="AB4" s="327">
        <v>1665</v>
      </c>
      <c r="AC4" s="327">
        <v>888</v>
      </c>
      <c r="AD4" s="327">
        <v>174</v>
      </c>
      <c r="AE4" s="328" t="s">
        <v>294</v>
      </c>
      <c r="AF4" s="459" t="s">
        <v>417</v>
      </c>
    </row>
    <row r="5" spans="1:32" ht="13.5">
      <c r="A5" s="450"/>
      <c r="B5" s="451"/>
      <c r="C5" s="452" t="s">
        <v>11</v>
      </c>
      <c r="D5" s="410">
        <v>5133</v>
      </c>
      <c r="E5" s="326">
        <v>3</v>
      </c>
      <c r="F5" s="327">
        <v>1</v>
      </c>
      <c r="G5" s="327" t="s">
        <v>294</v>
      </c>
      <c r="H5" s="327" t="s">
        <v>294</v>
      </c>
      <c r="I5" s="328" t="s">
        <v>294</v>
      </c>
      <c r="J5" s="326">
        <v>4</v>
      </c>
      <c r="K5" s="327" t="s">
        <v>294</v>
      </c>
      <c r="L5" s="327" t="s">
        <v>294</v>
      </c>
      <c r="M5" s="327">
        <v>1</v>
      </c>
      <c r="N5" s="327">
        <v>3</v>
      </c>
      <c r="O5" s="327">
        <v>8</v>
      </c>
      <c r="P5" s="327">
        <v>8</v>
      </c>
      <c r="Q5" s="327">
        <v>21</v>
      </c>
      <c r="R5" s="327">
        <v>52</v>
      </c>
      <c r="S5" s="327">
        <v>72</v>
      </c>
      <c r="T5" s="327">
        <v>109</v>
      </c>
      <c r="U5" s="327">
        <v>169</v>
      </c>
      <c r="V5" s="327">
        <v>356</v>
      </c>
      <c r="W5" s="327">
        <v>428</v>
      </c>
      <c r="X5" s="327">
        <v>535</v>
      </c>
      <c r="Y5" s="327">
        <v>759</v>
      </c>
      <c r="Z5" s="327">
        <v>1064</v>
      </c>
      <c r="AA5" s="327">
        <v>871</v>
      </c>
      <c r="AB5" s="327">
        <v>463</v>
      </c>
      <c r="AC5" s="327">
        <v>191</v>
      </c>
      <c r="AD5" s="327">
        <v>19</v>
      </c>
      <c r="AE5" s="328" t="s">
        <v>294</v>
      </c>
      <c r="AF5" s="457"/>
    </row>
    <row r="6" spans="1:32" ht="13.5">
      <c r="A6" s="450"/>
      <c r="B6" s="451"/>
      <c r="C6" s="452" t="s">
        <v>12</v>
      </c>
      <c r="D6" s="410">
        <v>5636</v>
      </c>
      <c r="E6" s="326">
        <v>1</v>
      </c>
      <c r="F6" s="327">
        <v>1</v>
      </c>
      <c r="G6" s="327">
        <v>1</v>
      </c>
      <c r="H6" s="327">
        <v>1</v>
      </c>
      <c r="I6" s="328" t="s">
        <v>294</v>
      </c>
      <c r="J6" s="326">
        <v>4</v>
      </c>
      <c r="K6" s="327">
        <v>2</v>
      </c>
      <c r="L6" s="327">
        <v>1</v>
      </c>
      <c r="M6" s="327" t="s">
        <v>294</v>
      </c>
      <c r="N6" s="327">
        <v>3</v>
      </c>
      <c r="O6" s="327">
        <v>2</v>
      </c>
      <c r="P6" s="327">
        <v>6</v>
      </c>
      <c r="Q6" s="327">
        <v>11</v>
      </c>
      <c r="R6" s="327">
        <v>13</v>
      </c>
      <c r="S6" s="327">
        <v>30</v>
      </c>
      <c r="T6" s="327">
        <v>39</v>
      </c>
      <c r="U6" s="327">
        <v>51</v>
      </c>
      <c r="V6" s="327">
        <v>122</v>
      </c>
      <c r="W6" s="327">
        <v>157</v>
      </c>
      <c r="X6" s="327">
        <v>293</v>
      </c>
      <c r="Y6" s="327">
        <v>514</v>
      </c>
      <c r="Z6" s="327">
        <v>977</v>
      </c>
      <c r="AA6" s="327">
        <v>1357</v>
      </c>
      <c r="AB6" s="327">
        <v>1202</v>
      </c>
      <c r="AC6" s="327">
        <v>697</v>
      </c>
      <c r="AD6" s="327">
        <v>155</v>
      </c>
      <c r="AE6" s="328" t="s">
        <v>294</v>
      </c>
      <c r="AF6" s="457"/>
    </row>
    <row r="7" spans="1:32" ht="13.5">
      <c r="A7" s="450"/>
      <c r="B7" s="451"/>
      <c r="C7" s="452"/>
      <c r="D7" s="410"/>
      <c r="E7" s="326"/>
      <c r="F7" s="327"/>
      <c r="G7" s="327"/>
      <c r="H7" s="327"/>
      <c r="I7" s="328"/>
      <c r="J7" s="326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8"/>
      <c r="AF7" s="457"/>
    </row>
    <row r="8" spans="1:32" ht="13.5">
      <c r="A8" s="458" t="s">
        <v>419</v>
      </c>
      <c r="B8" s="451" t="s">
        <v>420</v>
      </c>
      <c r="C8" s="452" t="s">
        <v>10</v>
      </c>
      <c r="D8" s="410">
        <v>203</v>
      </c>
      <c r="E8" s="326" t="s">
        <v>294</v>
      </c>
      <c r="F8" s="327" t="s">
        <v>294</v>
      </c>
      <c r="G8" s="327" t="s">
        <v>294</v>
      </c>
      <c r="H8" s="327" t="s">
        <v>294</v>
      </c>
      <c r="I8" s="328" t="s">
        <v>294</v>
      </c>
      <c r="J8" s="326" t="s">
        <v>294</v>
      </c>
      <c r="K8" s="327" t="s">
        <v>294</v>
      </c>
      <c r="L8" s="327" t="s">
        <v>294</v>
      </c>
      <c r="M8" s="327" t="s">
        <v>294</v>
      </c>
      <c r="N8" s="327" t="s">
        <v>294</v>
      </c>
      <c r="O8" s="327" t="s">
        <v>294</v>
      </c>
      <c r="P8" s="327" t="s">
        <v>294</v>
      </c>
      <c r="Q8" s="327" t="s">
        <v>294</v>
      </c>
      <c r="R8" s="327" t="s">
        <v>294</v>
      </c>
      <c r="S8" s="327">
        <v>1</v>
      </c>
      <c r="T8" s="327">
        <v>1</v>
      </c>
      <c r="U8" s="327">
        <v>1</v>
      </c>
      <c r="V8" s="327">
        <v>3</v>
      </c>
      <c r="W8" s="327">
        <v>8</v>
      </c>
      <c r="X8" s="327">
        <v>10</v>
      </c>
      <c r="Y8" s="327">
        <v>16</v>
      </c>
      <c r="Z8" s="327">
        <v>28</v>
      </c>
      <c r="AA8" s="327">
        <v>42</v>
      </c>
      <c r="AB8" s="327">
        <v>44</v>
      </c>
      <c r="AC8" s="327">
        <v>37</v>
      </c>
      <c r="AD8" s="327">
        <v>12</v>
      </c>
      <c r="AE8" s="328" t="s">
        <v>294</v>
      </c>
      <c r="AF8" s="459" t="s">
        <v>419</v>
      </c>
    </row>
    <row r="9" spans="1:32" ht="13.5">
      <c r="A9" s="450"/>
      <c r="B9" s="451"/>
      <c r="C9" s="452" t="s">
        <v>11</v>
      </c>
      <c r="D9" s="410">
        <v>72</v>
      </c>
      <c r="E9" s="326" t="s">
        <v>294</v>
      </c>
      <c r="F9" s="327" t="s">
        <v>294</v>
      </c>
      <c r="G9" s="327" t="s">
        <v>294</v>
      </c>
      <c r="H9" s="327" t="s">
        <v>294</v>
      </c>
      <c r="I9" s="328" t="s">
        <v>294</v>
      </c>
      <c r="J9" s="326" t="s">
        <v>294</v>
      </c>
      <c r="K9" s="327" t="s">
        <v>294</v>
      </c>
      <c r="L9" s="327" t="s">
        <v>294</v>
      </c>
      <c r="M9" s="327" t="s">
        <v>294</v>
      </c>
      <c r="N9" s="327" t="s">
        <v>294</v>
      </c>
      <c r="O9" s="327" t="s">
        <v>294</v>
      </c>
      <c r="P9" s="327" t="s">
        <v>294</v>
      </c>
      <c r="Q9" s="327" t="s">
        <v>294</v>
      </c>
      <c r="R9" s="327" t="s">
        <v>294</v>
      </c>
      <c r="S9" s="327" t="s">
        <v>294</v>
      </c>
      <c r="T9" s="327" t="s">
        <v>294</v>
      </c>
      <c r="U9" s="327">
        <v>1</v>
      </c>
      <c r="V9" s="327">
        <v>2</v>
      </c>
      <c r="W9" s="327">
        <v>7</v>
      </c>
      <c r="X9" s="327">
        <v>5</v>
      </c>
      <c r="Y9" s="327">
        <v>11</v>
      </c>
      <c r="Z9" s="327">
        <v>13</v>
      </c>
      <c r="AA9" s="327">
        <v>17</v>
      </c>
      <c r="AB9" s="327">
        <v>6</v>
      </c>
      <c r="AC9" s="327">
        <v>9</v>
      </c>
      <c r="AD9" s="327">
        <v>1</v>
      </c>
      <c r="AE9" s="328" t="s">
        <v>294</v>
      </c>
      <c r="AF9" s="457"/>
    </row>
    <row r="10" spans="1:32" ht="13.5">
      <c r="A10" s="450"/>
      <c r="B10" s="451"/>
      <c r="C10" s="452" t="s">
        <v>12</v>
      </c>
      <c r="D10" s="410">
        <v>131</v>
      </c>
      <c r="E10" s="326" t="s">
        <v>294</v>
      </c>
      <c r="F10" s="327" t="s">
        <v>294</v>
      </c>
      <c r="G10" s="327" t="s">
        <v>294</v>
      </c>
      <c r="H10" s="327" t="s">
        <v>294</v>
      </c>
      <c r="I10" s="328" t="s">
        <v>294</v>
      </c>
      <c r="J10" s="326" t="s">
        <v>294</v>
      </c>
      <c r="K10" s="327" t="s">
        <v>294</v>
      </c>
      <c r="L10" s="327" t="s">
        <v>294</v>
      </c>
      <c r="M10" s="327" t="s">
        <v>294</v>
      </c>
      <c r="N10" s="327" t="s">
        <v>294</v>
      </c>
      <c r="O10" s="327" t="s">
        <v>294</v>
      </c>
      <c r="P10" s="327" t="s">
        <v>294</v>
      </c>
      <c r="Q10" s="327" t="s">
        <v>294</v>
      </c>
      <c r="R10" s="327" t="s">
        <v>294</v>
      </c>
      <c r="S10" s="327">
        <v>1</v>
      </c>
      <c r="T10" s="327">
        <v>1</v>
      </c>
      <c r="U10" s="327" t="s">
        <v>294</v>
      </c>
      <c r="V10" s="327">
        <v>1</v>
      </c>
      <c r="W10" s="327">
        <v>1</v>
      </c>
      <c r="X10" s="327">
        <v>5</v>
      </c>
      <c r="Y10" s="327">
        <v>5</v>
      </c>
      <c r="Z10" s="327">
        <v>15</v>
      </c>
      <c r="AA10" s="327">
        <v>25</v>
      </c>
      <c r="AB10" s="327">
        <v>38</v>
      </c>
      <c r="AC10" s="327">
        <v>28</v>
      </c>
      <c r="AD10" s="327">
        <v>11</v>
      </c>
      <c r="AE10" s="328" t="s">
        <v>294</v>
      </c>
      <c r="AF10" s="457"/>
    </row>
    <row r="11" spans="1:32" ht="13.5">
      <c r="A11" s="450"/>
      <c r="B11" s="451"/>
      <c r="C11" s="452"/>
      <c r="D11" s="410"/>
      <c r="E11" s="326"/>
      <c r="F11" s="327"/>
      <c r="G11" s="327"/>
      <c r="H11" s="327"/>
      <c r="I11" s="328"/>
      <c r="J11" s="326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  <c r="AF11" s="457"/>
    </row>
    <row r="12" spans="1:32" ht="13.5">
      <c r="A12" s="458" t="s">
        <v>421</v>
      </c>
      <c r="B12" s="451" t="s">
        <v>422</v>
      </c>
      <c r="C12" s="452" t="s">
        <v>10</v>
      </c>
      <c r="D12" s="410">
        <v>96</v>
      </c>
      <c r="E12" s="326" t="s">
        <v>294</v>
      </c>
      <c r="F12" s="327" t="s">
        <v>294</v>
      </c>
      <c r="G12" s="327" t="s">
        <v>294</v>
      </c>
      <c r="H12" s="327" t="s">
        <v>294</v>
      </c>
      <c r="I12" s="328" t="s">
        <v>294</v>
      </c>
      <c r="J12" s="326" t="s">
        <v>294</v>
      </c>
      <c r="K12" s="327" t="s">
        <v>294</v>
      </c>
      <c r="L12" s="327" t="s">
        <v>294</v>
      </c>
      <c r="M12" s="327" t="s">
        <v>294</v>
      </c>
      <c r="N12" s="327" t="s">
        <v>294</v>
      </c>
      <c r="O12" s="327" t="s">
        <v>294</v>
      </c>
      <c r="P12" s="327" t="s">
        <v>294</v>
      </c>
      <c r="Q12" s="327" t="s">
        <v>294</v>
      </c>
      <c r="R12" s="327" t="s">
        <v>294</v>
      </c>
      <c r="S12" s="327">
        <v>1</v>
      </c>
      <c r="T12" s="327">
        <v>1</v>
      </c>
      <c r="U12" s="327" t="s">
        <v>294</v>
      </c>
      <c r="V12" s="327">
        <v>3</v>
      </c>
      <c r="W12" s="327">
        <v>2</v>
      </c>
      <c r="X12" s="327">
        <v>5</v>
      </c>
      <c r="Y12" s="327">
        <v>4</v>
      </c>
      <c r="Z12" s="327">
        <v>12</v>
      </c>
      <c r="AA12" s="327">
        <v>16</v>
      </c>
      <c r="AB12" s="327">
        <v>31</v>
      </c>
      <c r="AC12" s="327">
        <v>16</v>
      </c>
      <c r="AD12" s="327">
        <v>5</v>
      </c>
      <c r="AE12" s="328" t="s">
        <v>294</v>
      </c>
      <c r="AF12" s="459" t="s">
        <v>421</v>
      </c>
    </row>
    <row r="13" spans="1:32" ht="13.5">
      <c r="A13" s="450"/>
      <c r="B13" s="451"/>
      <c r="C13" s="452" t="s">
        <v>11</v>
      </c>
      <c r="D13" s="410">
        <v>25</v>
      </c>
      <c r="E13" s="326" t="s">
        <v>294</v>
      </c>
      <c r="F13" s="327" t="s">
        <v>294</v>
      </c>
      <c r="G13" s="327" t="s">
        <v>294</v>
      </c>
      <c r="H13" s="327" t="s">
        <v>294</v>
      </c>
      <c r="I13" s="328" t="s">
        <v>294</v>
      </c>
      <c r="J13" s="326" t="s">
        <v>294</v>
      </c>
      <c r="K13" s="327" t="s">
        <v>294</v>
      </c>
      <c r="L13" s="327" t="s">
        <v>294</v>
      </c>
      <c r="M13" s="327" t="s">
        <v>294</v>
      </c>
      <c r="N13" s="327" t="s">
        <v>294</v>
      </c>
      <c r="O13" s="327" t="s">
        <v>294</v>
      </c>
      <c r="P13" s="327" t="s">
        <v>294</v>
      </c>
      <c r="Q13" s="327" t="s">
        <v>294</v>
      </c>
      <c r="R13" s="327" t="s">
        <v>294</v>
      </c>
      <c r="S13" s="327" t="s">
        <v>294</v>
      </c>
      <c r="T13" s="327" t="s">
        <v>294</v>
      </c>
      <c r="U13" s="327" t="s">
        <v>294</v>
      </c>
      <c r="V13" s="327">
        <v>2</v>
      </c>
      <c r="W13" s="327">
        <v>2</v>
      </c>
      <c r="X13" s="327">
        <v>1</v>
      </c>
      <c r="Y13" s="327">
        <v>2</v>
      </c>
      <c r="Z13" s="327">
        <v>5</v>
      </c>
      <c r="AA13" s="327">
        <v>5</v>
      </c>
      <c r="AB13" s="327">
        <v>3</v>
      </c>
      <c r="AC13" s="327">
        <v>5</v>
      </c>
      <c r="AD13" s="327" t="s">
        <v>294</v>
      </c>
      <c r="AE13" s="328" t="s">
        <v>294</v>
      </c>
      <c r="AF13" s="457"/>
    </row>
    <row r="14" spans="1:32" ht="13.5">
      <c r="A14" s="450"/>
      <c r="B14" s="451"/>
      <c r="C14" s="452" t="s">
        <v>12</v>
      </c>
      <c r="D14" s="410">
        <v>71</v>
      </c>
      <c r="E14" s="326" t="s">
        <v>294</v>
      </c>
      <c r="F14" s="327" t="s">
        <v>294</v>
      </c>
      <c r="G14" s="327" t="s">
        <v>294</v>
      </c>
      <c r="H14" s="327" t="s">
        <v>294</v>
      </c>
      <c r="I14" s="328" t="s">
        <v>294</v>
      </c>
      <c r="J14" s="326" t="s">
        <v>294</v>
      </c>
      <c r="K14" s="327" t="s">
        <v>294</v>
      </c>
      <c r="L14" s="327" t="s">
        <v>294</v>
      </c>
      <c r="M14" s="327" t="s">
        <v>294</v>
      </c>
      <c r="N14" s="327" t="s">
        <v>294</v>
      </c>
      <c r="O14" s="327" t="s">
        <v>294</v>
      </c>
      <c r="P14" s="327" t="s">
        <v>294</v>
      </c>
      <c r="Q14" s="327" t="s">
        <v>294</v>
      </c>
      <c r="R14" s="327" t="s">
        <v>294</v>
      </c>
      <c r="S14" s="327">
        <v>1</v>
      </c>
      <c r="T14" s="327">
        <v>1</v>
      </c>
      <c r="U14" s="327" t="s">
        <v>294</v>
      </c>
      <c r="V14" s="327">
        <v>1</v>
      </c>
      <c r="W14" s="327" t="s">
        <v>294</v>
      </c>
      <c r="X14" s="327">
        <v>4</v>
      </c>
      <c r="Y14" s="327">
        <v>2</v>
      </c>
      <c r="Z14" s="327">
        <v>7</v>
      </c>
      <c r="AA14" s="327">
        <v>11</v>
      </c>
      <c r="AB14" s="327">
        <v>28</v>
      </c>
      <c r="AC14" s="327">
        <v>11</v>
      </c>
      <c r="AD14" s="327">
        <v>5</v>
      </c>
      <c r="AE14" s="328" t="s">
        <v>294</v>
      </c>
      <c r="AF14" s="457"/>
    </row>
    <row r="15" spans="1:32" ht="13.5">
      <c r="A15" s="450"/>
      <c r="B15" s="451"/>
      <c r="C15" s="452"/>
      <c r="D15" s="410"/>
      <c r="E15" s="326"/>
      <c r="F15" s="327"/>
      <c r="G15" s="327"/>
      <c r="H15" s="327"/>
      <c r="I15" s="328"/>
      <c r="J15" s="326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8"/>
      <c r="AF15" s="457"/>
    </row>
    <row r="16" spans="1:32" ht="13.5">
      <c r="A16" s="458" t="s">
        <v>423</v>
      </c>
      <c r="B16" s="451" t="s">
        <v>424</v>
      </c>
      <c r="C16" s="452" t="s">
        <v>10</v>
      </c>
      <c r="D16" s="410">
        <v>107</v>
      </c>
      <c r="E16" s="326" t="s">
        <v>294</v>
      </c>
      <c r="F16" s="327" t="s">
        <v>294</v>
      </c>
      <c r="G16" s="327" t="s">
        <v>294</v>
      </c>
      <c r="H16" s="327" t="s">
        <v>294</v>
      </c>
      <c r="I16" s="328" t="s">
        <v>294</v>
      </c>
      <c r="J16" s="326" t="s">
        <v>294</v>
      </c>
      <c r="K16" s="327" t="s">
        <v>294</v>
      </c>
      <c r="L16" s="327" t="s">
        <v>294</v>
      </c>
      <c r="M16" s="327" t="s">
        <v>294</v>
      </c>
      <c r="N16" s="327" t="s">
        <v>294</v>
      </c>
      <c r="O16" s="327" t="s">
        <v>294</v>
      </c>
      <c r="P16" s="327" t="s">
        <v>294</v>
      </c>
      <c r="Q16" s="327" t="s">
        <v>294</v>
      </c>
      <c r="R16" s="327" t="s">
        <v>294</v>
      </c>
      <c r="S16" s="327" t="s">
        <v>294</v>
      </c>
      <c r="T16" s="327" t="s">
        <v>294</v>
      </c>
      <c r="U16" s="327">
        <v>1</v>
      </c>
      <c r="V16" s="327" t="s">
        <v>294</v>
      </c>
      <c r="W16" s="327">
        <v>6</v>
      </c>
      <c r="X16" s="327">
        <v>5</v>
      </c>
      <c r="Y16" s="327">
        <v>12</v>
      </c>
      <c r="Z16" s="327">
        <v>16</v>
      </c>
      <c r="AA16" s="327">
        <v>26</v>
      </c>
      <c r="AB16" s="327">
        <v>13</v>
      </c>
      <c r="AC16" s="327">
        <v>21</v>
      </c>
      <c r="AD16" s="327">
        <v>7</v>
      </c>
      <c r="AE16" s="328" t="s">
        <v>294</v>
      </c>
      <c r="AF16" s="459" t="s">
        <v>423</v>
      </c>
    </row>
    <row r="17" spans="1:32" ht="13.5">
      <c r="A17" s="450"/>
      <c r="B17" s="451"/>
      <c r="C17" s="452" t="s">
        <v>11</v>
      </c>
      <c r="D17" s="410">
        <v>47</v>
      </c>
      <c r="E17" s="326" t="s">
        <v>294</v>
      </c>
      <c r="F17" s="327" t="s">
        <v>294</v>
      </c>
      <c r="G17" s="327" t="s">
        <v>294</v>
      </c>
      <c r="H17" s="327" t="s">
        <v>294</v>
      </c>
      <c r="I17" s="328" t="s">
        <v>294</v>
      </c>
      <c r="J17" s="326" t="s">
        <v>294</v>
      </c>
      <c r="K17" s="327" t="s">
        <v>294</v>
      </c>
      <c r="L17" s="327" t="s">
        <v>294</v>
      </c>
      <c r="M17" s="327" t="s">
        <v>294</v>
      </c>
      <c r="N17" s="327" t="s">
        <v>294</v>
      </c>
      <c r="O17" s="327" t="s">
        <v>294</v>
      </c>
      <c r="P17" s="327" t="s">
        <v>294</v>
      </c>
      <c r="Q17" s="327" t="s">
        <v>294</v>
      </c>
      <c r="R17" s="327" t="s">
        <v>294</v>
      </c>
      <c r="S17" s="327" t="s">
        <v>294</v>
      </c>
      <c r="T17" s="327" t="s">
        <v>294</v>
      </c>
      <c r="U17" s="327">
        <v>1</v>
      </c>
      <c r="V17" s="327" t="s">
        <v>294</v>
      </c>
      <c r="W17" s="327">
        <v>5</v>
      </c>
      <c r="X17" s="327">
        <v>4</v>
      </c>
      <c r="Y17" s="327">
        <v>9</v>
      </c>
      <c r="Z17" s="327">
        <v>8</v>
      </c>
      <c r="AA17" s="327">
        <v>12</v>
      </c>
      <c r="AB17" s="327">
        <v>3</v>
      </c>
      <c r="AC17" s="327">
        <v>4</v>
      </c>
      <c r="AD17" s="327">
        <v>1</v>
      </c>
      <c r="AE17" s="328" t="s">
        <v>294</v>
      </c>
      <c r="AF17" s="457"/>
    </row>
    <row r="18" spans="1:32" ht="13.5">
      <c r="A18" s="450"/>
      <c r="B18" s="451"/>
      <c r="C18" s="452" t="s">
        <v>12</v>
      </c>
      <c r="D18" s="410">
        <v>60</v>
      </c>
      <c r="E18" s="326" t="s">
        <v>294</v>
      </c>
      <c r="F18" s="327" t="s">
        <v>294</v>
      </c>
      <c r="G18" s="327" t="s">
        <v>294</v>
      </c>
      <c r="H18" s="327" t="s">
        <v>294</v>
      </c>
      <c r="I18" s="328" t="s">
        <v>294</v>
      </c>
      <c r="J18" s="326" t="s">
        <v>294</v>
      </c>
      <c r="K18" s="327" t="s">
        <v>294</v>
      </c>
      <c r="L18" s="327" t="s">
        <v>294</v>
      </c>
      <c r="M18" s="327" t="s">
        <v>294</v>
      </c>
      <c r="N18" s="327" t="s">
        <v>294</v>
      </c>
      <c r="O18" s="327" t="s">
        <v>294</v>
      </c>
      <c r="P18" s="327" t="s">
        <v>294</v>
      </c>
      <c r="Q18" s="327" t="s">
        <v>294</v>
      </c>
      <c r="R18" s="327" t="s">
        <v>294</v>
      </c>
      <c r="S18" s="327" t="s">
        <v>294</v>
      </c>
      <c r="T18" s="327" t="s">
        <v>294</v>
      </c>
      <c r="U18" s="327" t="s">
        <v>294</v>
      </c>
      <c r="V18" s="327" t="s">
        <v>294</v>
      </c>
      <c r="W18" s="327">
        <v>1</v>
      </c>
      <c r="X18" s="327">
        <v>1</v>
      </c>
      <c r="Y18" s="327">
        <v>3</v>
      </c>
      <c r="Z18" s="327">
        <v>8</v>
      </c>
      <c r="AA18" s="327">
        <v>14</v>
      </c>
      <c r="AB18" s="327">
        <v>10</v>
      </c>
      <c r="AC18" s="327">
        <v>17</v>
      </c>
      <c r="AD18" s="327">
        <v>6</v>
      </c>
      <c r="AE18" s="328" t="s">
        <v>294</v>
      </c>
      <c r="AF18" s="457"/>
    </row>
    <row r="19" spans="1:32" ht="13.5">
      <c r="A19" s="450"/>
      <c r="B19" s="451"/>
      <c r="C19" s="452"/>
      <c r="D19" s="410"/>
      <c r="E19" s="326"/>
      <c r="F19" s="327"/>
      <c r="G19" s="327"/>
      <c r="H19" s="327"/>
      <c r="I19" s="328"/>
      <c r="J19" s="326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8"/>
      <c r="AF19" s="457"/>
    </row>
    <row r="20" spans="1:32" ht="13.5">
      <c r="A20" s="458" t="s">
        <v>425</v>
      </c>
      <c r="B20" s="451" t="s">
        <v>426</v>
      </c>
      <c r="C20" s="452" t="s">
        <v>10</v>
      </c>
      <c r="D20" s="410">
        <v>5730</v>
      </c>
      <c r="E20" s="326">
        <v>4</v>
      </c>
      <c r="F20" s="327">
        <v>2</v>
      </c>
      <c r="G20" s="327">
        <v>1</v>
      </c>
      <c r="H20" s="327">
        <v>1</v>
      </c>
      <c r="I20" s="328" t="s">
        <v>294</v>
      </c>
      <c r="J20" s="326">
        <v>8</v>
      </c>
      <c r="K20" s="327">
        <v>2</v>
      </c>
      <c r="L20" s="327">
        <v>1</v>
      </c>
      <c r="M20" s="327" t="s">
        <v>294</v>
      </c>
      <c r="N20" s="327">
        <v>4</v>
      </c>
      <c r="O20" s="327">
        <v>5</v>
      </c>
      <c r="P20" s="327">
        <v>7</v>
      </c>
      <c r="Q20" s="327">
        <v>14</v>
      </c>
      <c r="R20" s="327">
        <v>30</v>
      </c>
      <c r="S20" s="327">
        <v>57</v>
      </c>
      <c r="T20" s="327">
        <v>72</v>
      </c>
      <c r="U20" s="327">
        <v>120</v>
      </c>
      <c r="V20" s="327">
        <v>263</v>
      </c>
      <c r="W20" s="327">
        <v>302</v>
      </c>
      <c r="X20" s="327">
        <v>415</v>
      </c>
      <c r="Y20" s="327">
        <v>632</v>
      </c>
      <c r="Z20" s="327">
        <v>1066</v>
      </c>
      <c r="AA20" s="327">
        <v>1206</v>
      </c>
      <c r="AB20" s="327">
        <v>909</v>
      </c>
      <c r="AC20" s="327">
        <v>520</v>
      </c>
      <c r="AD20" s="327">
        <v>97</v>
      </c>
      <c r="AE20" s="328" t="s">
        <v>294</v>
      </c>
      <c r="AF20" s="459" t="s">
        <v>425</v>
      </c>
    </row>
    <row r="21" spans="1:32" ht="13.5">
      <c r="A21" s="450"/>
      <c r="B21" s="451"/>
      <c r="C21" s="452" t="s">
        <v>11</v>
      </c>
      <c r="D21" s="410">
        <v>2711</v>
      </c>
      <c r="E21" s="326">
        <v>3</v>
      </c>
      <c r="F21" s="327">
        <v>1</v>
      </c>
      <c r="G21" s="327" t="s">
        <v>294</v>
      </c>
      <c r="H21" s="327" t="s">
        <v>294</v>
      </c>
      <c r="I21" s="328" t="s">
        <v>294</v>
      </c>
      <c r="J21" s="326">
        <v>4</v>
      </c>
      <c r="K21" s="327" t="s">
        <v>294</v>
      </c>
      <c r="L21" s="327" t="s">
        <v>294</v>
      </c>
      <c r="M21" s="327" t="s">
        <v>294</v>
      </c>
      <c r="N21" s="327">
        <v>1</v>
      </c>
      <c r="O21" s="327">
        <v>5</v>
      </c>
      <c r="P21" s="327">
        <v>4</v>
      </c>
      <c r="Q21" s="327">
        <v>10</v>
      </c>
      <c r="R21" s="327">
        <v>27</v>
      </c>
      <c r="S21" s="327">
        <v>42</v>
      </c>
      <c r="T21" s="327">
        <v>63</v>
      </c>
      <c r="U21" s="327">
        <v>96</v>
      </c>
      <c r="V21" s="327">
        <v>207</v>
      </c>
      <c r="W21" s="327">
        <v>243</v>
      </c>
      <c r="X21" s="327">
        <v>272</v>
      </c>
      <c r="Y21" s="327">
        <v>357</v>
      </c>
      <c r="Z21" s="327">
        <v>546</v>
      </c>
      <c r="AA21" s="327">
        <v>442</v>
      </c>
      <c r="AB21" s="327">
        <v>262</v>
      </c>
      <c r="AC21" s="327">
        <v>122</v>
      </c>
      <c r="AD21" s="327">
        <v>8</v>
      </c>
      <c r="AE21" s="328" t="s">
        <v>294</v>
      </c>
      <c r="AF21" s="457"/>
    </row>
    <row r="22" spans="1:32" ht="13.5">
      <c r="A22" s="450"/>
      <c r="B22" s="451"/>
      <c r="C22" s="452" t="s">
        <v>12</v>
      </c>
      <c r="D22" s="410">
        <v>3019</v>
      </c>
      <c r="E22" s="326">
        <v>1</v>
      </c>
      <c r="F22" s="327">
        <v>1</v>
      </c>
      <c r="G22" s="327">
        <v>1</v>
      </c>
      <c r="H22" s="327">
        <v>1</v>
      </c>
      <c r="I22" s="328" t="s">
        <v>294</v>
      </c>
      <c r="J22" s="326">
        <v>4</v>
      </c>
      <c r="K22" s="327">
        <v>2</v>
      </c>
      <c r="L22" s="327">
        <v>1</v>
      </c>
      <c r="M22" s="327" t="s">
        <v>294</v>
      </c>
      <c r="N22" s="327">
        <v>3</v>
      </c>
      <c r="O22" s="327" t="s">
        <v>294</v>
      </c>
      <c r="P22" s="327">
        <v>3</v>
      </c>
      <c r="Q22" s="327">
        <v>4</v>
      </c>
      <c r="R22" s="327">
        <v>3</v>
      </c>
      <c r="S22" s="327">
        <v>15</v>
      </c>
      <c r="T22" s="327">
        <v>9</v>
      </c>
      <c r="U22" s="327">
        <v>24</v>
      </c>
      <c r="V22" s="327">
        <v>56</v>
      </c>
      <c r="W22" s="327">
        <v>59</v>
      </c>
      <c r="X22" s="327">
        <v>143</v>
      </c>
      <c r="Y22" s="327">
        <v>275</v>
      </c>
      <c r="Z22" s="327">
        <v>520</v>
      </c>
      <c r="AA22" s="327">
        <v>764</v>
      </c>
      <c r="AB22" s="327">
        <v>647</v>
      </c>
      <c r="AC22" s="327">
        <v>398</v>
      </c>
      <c r="AD22" s="327">
        <v>89</v>
      </c>
      <c r="AE22" s="328" t="s">
        <v>294</v>
      </c>
      <c r="AF22" s="457"/>
    </row>
    <row r="23" spans="1:32" ht="13.5">
      <c r="A23" s="450"/>
      <c r="B23" s="451"/>
      <c r="C23" s="452"/>
      <c r="D23" s="410"/>
      <c r="E23" s="326"/>
      <c r="F23" s="327"/>
      <c r="G23" s="327"/>
      <c r="H23" s="327"/>
      <c r="I23" s="328"/>
      <c r="J23" s="326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8"/>
      <c r="AF23" s="457"/>
    </row>
    <row r="24" spans="1:32" ht="13.5">
      <c r="A24" s="458" t="s">
        <v>427</v>
      </c>
      <c r="B24" s="451" t="s">
        <v>428</v>
      </c>
      <c r="C24" s="452" t="s">
        <v>10</v>
      </c>
      <c r="D24" s="410">
        <v>91</v>
      </c>
      <c r="E24" s="326" t="s">
        <v>294</v>
      </c>
      <c r="F24" s="327" t="s">
        <v>294</v>
      </c>
      <c r="G24" s="327" t="s">
        <v>294</v>
      </c>
      <c r="H24" s="327" t="s">
        <v>294</v>
      </c>
      <c r="I24" s="328" t="s">
        <v>294</v>
      </c>
      <c r="J24" s="326" t="s">
        <v>294</v>
      </c>
      <c r="K24" s="327" t="s">
        <v>294</v>
      </c>
      <c r="L24" s="327" t="s">
        <v>294</v>
      </c>
      <c r="M24" s="327" t="s">
        <v>294</v>
      </c>
      <c r="N24" s="327" t="s">
        <v>294</v>
      </c>
      <c r="O24" s="327" t="s">
        <v>294</v>
      </c>
      <c r="P24" s="327" t="s">
        <v>294</v>
      </c>
      <c r="Q24" s="327" t="s">
        <v>294</v>
      </c>
      <c r="R24" s="327" t="s">
        <v>294</v>
      </c>
      <c r="S24" s="327">
        <v>1</v>
      </c>
      <c r="T24" s="327" t="s">
        <v>294</v>
      </c>
      <c r="U24" s="327" t="s">
        <v>294</v>
      </c>
      <c r="V24" s="327">
        <v>4</v>
      </c>
      <c r="W24" s="327">
        <v>3</v>
      </c>
      <c r="X24" s="327">
        <v>3</v>
      </c>
      <c r="Y24" s="327">
        <v>9</v>
      </c>
      <c r="Z24" s="327">
        <v>22</v>
      </c>
      <c r="AA24" s="327">
        <v>21</v>
      </c>
      <c r="AB24" s="327">
        <v>13</v>
      </c>
      <c r="AC24" s="327">
        <v>13</v>
      </c>
      <c r="AD24" s="327">
        <v>2</v>
      </c>
      <c r="AE24" s="328" t="s">
        <v>294</v>
      </c>
      <c r="AF24" s="459" t="s">
        <v>427</v>
      </c>
    </row>
    <row r="25" spans="1:32" ht="13.5">
      <c r="A25" s="450"/>
      <c r="B25" s="451"/>
      <c r="C25" s="452" t="s">
        <v>11</v>
      </c>
      <c r="D25" s="410">
        <v>24</v>
      </c>
      <c r="E25" s="326" t="s">
        <v>294</v>
      </c>
      <c r="F25" s="327" t="s">
        <v>294</v>
      </c>
      <c r="G25" s="327" t="s">
        <v>294</v>
      </c>
      <c r="H25" s="327" t="s">
        <v>294</v>
      </c>
      <c r="I25" s="328" t="s">
        <v>294</v>
      </c>
      <c r="J25" s="326" t="s">
        <v>294</v>
      </c>
      <c r="K25" s="327" t="s">
        <v>294</v>
      </c>
      <c r="L25" s="327" t="s">
        <v>294</v>
      </c>
      <c r="M25" s="327" t="s">
        <v>294</v>
      </c>
      <c r="N25" s="327" t="s">
        <v>294</v>
      </c>
      <c r="O25" s="327" t="s">
        <v>294</v>
      </c>
      <c r="P25" s="327" t="s">
        <v>294</v>
      </c>
      <c r="Q25" s="327" t="s">
        <v>294</v>
      </c>
      <c r="R25" s="327" t="s">
        <v>294</v>
      </c>
      <c r="S25" s="327" t="s">
        <v>294</v>
      </c>
      <c r="T25" s="327" t="s">
        <v>294</v>
      </c>
      <c r="U25" s="327" t="s">
        <v>294</v>
      </c>
      <c r="V25" s="327">
        <v>2</v>
      </c>
      <c r="W25" s="327">
        <v>1</v>
      </c>
      <c r="X25" s="327">
        <v>2</v>
      </c>
      <c r="Y25" s="327">
        <v>3</v>
      </c>
      <c r="Z25" s="327">
        <v>7</v>
      </c>
      <c r="AA25" s="327">
        <v>5</v>
      </c>
      <c r="AB25" s="327">
        <v>2</v>
      </c>
      <c r="AC25" s="327">
        <v>2</v>
      </c>
      <c r="AD25" s="327" t="s">
        <v>294</v>
      </c>
      <c r="AE25" s="328" t="s">
        <v>294</v>
      </c>
      <c r="AF25" s="457"/>
    </row>
    <row r="26" spans="1:32" ht="13.5">
      <c r="A26" s="450"/>
      <c r="B26" s="451"/>
      <c r="C26" s="452" t="s">
        <v>12</v>
      </c>
      <c r="D26" s="410">
        <v>67</v>
      </c>
      <c r="E26" s="326" t="s">
        <v>294</v>
      </c>
      <c r="F26" s="327" t="s">
        <v>294</v>
      </c>
      <c r="G26" s="327" t="s">
        <v>294</v>
      </c>
      <c r="H26" s="327" t="s">
        <v>294</v>
      </c>
      <c r="I26" s="328" t="s">
        <v>294</v>
      </c>
      <c r="J26" s="326" t="s">
        <v>294</v>
      </c>
      <c r="K26" s="327" t="s">
        <v>294</v>
      </c>
      <c r="L26" s="327" t="s">
        <v>294</v>
      </c>
      <c r="M26" s="327" t="s">
        <v>294</v>
      </c>
      <c r="N26" s="327" t="s">
        <v>294</v>
      </c>
      <c r="O26" s="327" t="s">
        <v>294</v>
      </c>
      <c r="P26" s="327" t="s">
        <v>294</v>
      </c>
      <c r="Q26" s="327" t="s">
        <v>294</v>
      </c>
      <c r="R26" s="327" t="s">
        <v>294</v>
      </c>
      <c r="S26" s="327">
        <v>1</v>
      </c>
      <c r="T26" s="327" t="s">
        <v>294</v>
      </c>
      <c r="U26" s="327" t="s">
        <v>294</v>
      </c>
      <c r="V26" s="327">
        <v>2</v>
      </c>
      <c r="W26" s="327">
        <v>2</v>
      </c>
      <c r="X26" s="327">
        <v>1</v>
      </c>
      <c r="Y26" s="327">
        <v>6</v>
      </c>
      <c r="Z26" s="327">
        <v>15</v>
      </c>
      <c r="AA26" s="327">
        <v>16</v>
      </c>
      <c r="AB26" s="327">
        <v>11</v>
      </c>
      <c r="AC26" s="327">
        <v>11</v>
      </c>
      <c r="AD26" s="327">
        <v>2</v>
      </c>
      <c r="AE26" s="328" t="s">
        <v>294</v>
      </c>
      <c r="AF26" s="457"/>
    </row>
    <row r="27" spans="1:32" ht="13.5">
      <c r="A27" s="450"/>
      <c r="B27" s="451"/>
      <c r="C27" s="452"/>
      <c r="D27" s="410"/>
      <c r="E27" s="326"/>
      <c r="F27" s="327"/>
      <c r="G27" s="327"/>
      <c r="H27" s="327"/>
      <c r="I27" s="328"/>
      <c r="J27" s="326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8"/>
      <c r="AF27" s="457"/>
    </row>
    <row r="28" spans="1:32" ht="13.5">
      <c r="A28" s="458" t="s">
        <v>429</v>
      </c>
      <c r="B28" s="451" t="s">
        <v>430</v>
      </c>
      <c r="C28" s="452" t="s">
        <v>10</v>
      </c>
      <c r="D28" s="410">
        <v>1218</v>
      </c>
      <c r="E28" s="326" t="s">
        <v>294</v>
      </c>
      <c r="F28" s="327" t="s">
        <v>294</v>
      </c>
      <c r="G28" s="327" t="s">
        <v>294</v>
      </c>
      <c r="H28" s="327" t="s">
        <v>294</v>
      </c>
      <c r="I28" s="328" t="s">
        <v>294</v>
      </c>
      <c r="J28" s="326" t="s">
        <v>294</v>
      </c>
      <c r="K28" s="327" t="s">
        <v>294</v>
      </c>
      <c r="L28" s="327" t="s">
        <v>294</v>
      </c>
      <c r="M28" s="327" t="s">
        <v>294</v>
      </c>
      <c r="N28" s="327" t="s">
        <v>294</v>
      </c>
      <c r="O28" s="327">
        <v>1</v>
      </c>
      <c r="P28" s="327">
        <v>1</v>
      </c>
      <c r="Q28" s="327">
        <v>3</v>
      </c>
      <c r="R28" s="327">
        <v>5</v>
      </c>
      <c r="S28" s="327">
        <v>16</v>
      </c>
      <c r="T28" s="327">
        <v>30</v>
      </c>
      <c r="U28" s="327">
        <v>42</v>
      </c>
      <c r="V28" s="327">
        <v>73</v>
      </c>
      <c r="W28" s="327">
        <v>90</v>
      </c>
      <c r="X28" s="327">
        <v>115</v>
      </c>
      <c r="Y28" s="327">
        <v>164</v>
      </c>
      <c r="Z28" s="327">
        <v>244</v>
      </c>
      <c r="AA28" s="327">
        <v>258</v>
      </c>
      <c r="AB28" s="327">
        <v>120</v>
      </c>
      <c r="AC28" s="327">
        <v>47</v>
      </c>
      <c r="AD28" s="327">
        <v>9</v>
      </c>
      <c r="AE28" s="328" t="s">
        <v>294</v>
      </c>
      <c r="AF28" s="459" t="s">
        <v>429</v>
      </c>
    </row>
    <row r="29" spans="1:32" ht="13.5">
      <c r="A29" s="450"/>
      <c r="B29" s="451"/>
      <c r="C29" s="452" t="s">
        <v>11</v>
      </c>
      <c r="D29" s="410">
        <v>686</v>
      </c>
      <c r="E29" s="326" t="s">
        <v>294</v>
      </c>
      <c r="F29" s="327" t="s">
        <v>294</v>
      </c>
      <c r="G29" s="327" t="s">
        <v>294</v>
      </c>
      <c r="H29" s="327" t="s">
        <v>294</v>
      </c>
      <c r="I29" s="328" t="s">
        <v>294</v>
      </c>
      <c r="J29" s="326" t="s">
        <v>294</v>
      </c>
      <c r="K29" s="327" t="s">
        <v>294</v>
      </c>
      <c r="L29" s="327" t="s">
        <v>294</v>
      </c>
      <c r="M29" s="327" t="s">
        <v>294</v>
      </c>
      <c r="N29" s="327" t="s">
        <v>294</v>
      </c>
      <c r="O29" s="327">
        <v>1</v>
      </c>
      <c r="P29" s="482">
        <v>1</v>
      </c>
      <c r="Q29" s="482">
        <v>2</v>
      </c>
      <c r="R29" s="482">
        <v>4</v>
      </c>
      <c r="S29" s="482">
        <v>12</v>
      </c>
      <c r="T29" s="482">
        <v>28</v>
      </c>
      <c r="U29" s="482">
        <v>37</v>
      </c>
      <c r="V29" s="482">
        <v>58</v>
      </c>
      <c r="W29" s="482">
        <v>73</v>
      </c>
      <c r="X29" s="482">
        <v>76</v>
      </c>
      <c r="Y29" s="482">
        <v>96</v>
      </c>
      <c r="Z29" s="482">
        <v>133</v>
      </c>
      <c r="AA29" s="482">
        <v>106</v>
      </c>
      <c r="AB29" s="482">
        <v>47</v>
      </c>
      <c r="AC29" s="482">
        <v>12</v>
      </c>
      <c r="AD29" s="482" t="s">
        <v>294</v>
      </c>
      <c r="AE29" s="328" t="s">
        <v>294</v>
      </c>
      <c r="AF29" s="457"/>
    </row>
    <row r="30" spans="1:32" ht="13.5">
      <c r="A30" s="450"/>
      <c r="B30" s="451"/>
      <c r="C30" s="452" t="s">
        <v>12</v>
      </c>
      <c r="D30" s="410">
        <v>532</v>
      </c>
      <c r="E30" s="326" t="s">
        <v>294</v>
      </c>
      <c r="F30" s="327" t="s">
        <v>294</v>
      </c>
      <c r="G30" s="327" t="s">
        <v>294</v>
      </c>
      <c r="H30" s="327" t="s">
        <v>294</v>
      </c>
      <c r="I30" s="328" t="s">
        <v>294</v>
      </c>
      <c r="J30" s="326" t="s">
        <v>294</v>
      </c>
      <c r="K30" s="327" t="s">
        <v>294</v>
      </c>
      <c r="L30" s="327" t="s">
        <v>294</v>
      </c>
      <c r="M30" s="327" t="s">
        <v>294</v>
      </c>
      <c r="N30" s="327" t="s">
        <v>294</v>
      </c>
      <c r="O30" s="327" t="s">
        <v>294</v>
      </c>
      <c r="P30" s="327" t="s">
        <v>294</v>
      </c>
      <c r="Q30" s="482">
        <v>1</v>
      </c>
      <c r="R30" s="482">
        <v>1</v>
      </c>
      <c r="S30" s="327">
        <v>4</v>
      </c>
      <c r="T30" s="482">
        <v>2</v>
      </c>
      <c r="U30" s="482">
        <v>5</v>
      </c>
      <c r="V30" s="482">
        <v>15</v>
      </c>
      <c r="W30" s="482">
        <v>17</v>
      </c>
      <c r="X30" s="482">
        <v>39</v>
      </c>
      <c r="Y30" s="482">
        <v>68</v>
      </c>
      <c r="Z30" s="482">
        <v>111</v>
      </c>
      <c r="AA30" s="482">
        <v>152</v>
      </c>
      <c r="AB30" s="482">
        <v>73</v>
      </c>
      <c r="AC30" s="482">
        <v>35</v>
      </c>
      <c r="AD30" s="482">
        <v>9</v>
      </c>
      <c r="AE30" s="328" t="s">
        <v>294</v>
      </c>
      <c r="AF30" s="457"/>
    </row>
    <row r="31" spans="1:32" ht="13.5">
      <c r="A31" s="450"/>
      <c r="B31" s="451"/>
      <c r="C31" s="452"/>
      <c r="D31" s="410"/>
      <c r="E31" s="326"/>
      <c r="F31" s="327"/>
      <c r="G31" s="327"/>
      <c r="H31" s="327"/>
      <c r="I31" s="328"/>
      <c r="J31" s="326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8"/>
      <c r="AF31" s="457"/>
    </row>
    <row r="32" spans="1:32" ht="13.5">
      <c r="A32" s="458" t="s">
        <v>431</v>
      </c>
      <c r="B32" s="451" t="s">
        <v>432</v>
      </c>
      <c r="C32" s="452" t="s">
        <v>10</v>
      </c>
      <c r="D32" s="410">
        <v>767</v>
      </c>
      <c r="E32" s="326" t="s">
        <v>294</v>
      </c>
      <c r="F32" s="327" t="s">
        <v>294</v>
      </c>
      <c r="G32" s="327" t="s">
        <v>294</v>
      </c>
      <c r="H32" s="327" t="s">
        <v>294</v>
      </c>
      <c r="I32" s="328" t="s">
        <v>294</v>
      </c>
      <c r="J32" s="326" t="s">
        <v>294</v>
      </c>
      <c r="K32" s="327" t="s">
        <v>294</v>
      </c>
      <c r="L32" s="327" t="s">
        <v>294</v>
      </c>
      <c r="M32" s="327" t="s">
        <v>294</v>
      </c>
      <c r="N32" s="327" t="s">
        <v>294</v>
      </c>
      <c r="O32" s="327" t="s">
        <v>294</v>
      </c>
      <c r="P32" s="327">
        <v>1</v>
      </c>
      <c r="Q32" s="327">
        <v>1</v>
      </c>
      <c r="R32" s="327">
        <v>4</v>
      </c>
      <c r="S32" s="327">
        <v>8</v>
      </c>
      <c r="T32" s="327">
        <v>11</v>
      </c>
      <c r="U32" s="327">
        <v>15</v>
      </c>
      <c r="V32" s="327">
        <v>51</v>
      </c>
      <c r="W32" s="327">
        <v>50</v>
      </c>
      <c r="X32" s="327">
        <v>76</v>
      </c>
      <c r="Y32" s="327">
        <v>92</v>
      </c>
      <c r="Z32" s="327">
        <v>147</v>
      </c>
      <c r="AA32" s="327">
        <v>166</v>
      </c>
      <c r="AB32" s="327">
        <v>89</v>
      </c>
      <c r="AC32" s="327">
        <v>50</v>
      </c>
      <c r="AD32" s="327">
        <v>6</v>
      </c>
      <c r="AE32" s="328" t="s">
        <v>294</v>
      </c>
      <c r="AF32" s="459" t="s">
        <v>431</v>
      </c>
    </row>
    <row r="33" spans="1:32" ht="13.5">
      <c r="A33" s="450"/>
      <c r="B33" s="451"/>
      <c r="C33" s="452" t="s">
        <v>11</v>
      </c>
      <c r="D33" s="410">
        <v>444</v>
      </c>
      <c r="E33" s="326" t="s">
        <v>294</v>
      </c>
      <c r="F33" s="327" t="s">
        <v>294</v>
      </c>
      <c r="G33" s="327" t="s">
        <v>294</v>
      </c>
      <c r="H33" s="327" t="s">
        <v>294</v>
      </c>
      <c r="I33" s="328" t="s">
        <v>294</v>
      </c>
      <c r="J33" s="326" t="s">
        <v>294</v>
      </c>
      <c r="K33" s="327" t="s">
        <v>294</v>
      </c>
      <c r="L33" s="327" t="s">
        <v>294</v>
      </c>
      <c r="M33" s="327" t="s">
        <v>294</v>
      </c>
      <c r="N33" s="327" t="s">
        <v>294</v>
      </c>
      <c r="O33" s="327" t="s">
        <v>294</v>
      </c>
      <c r="P33" s="327">
        <v>1</v>
      </c>
      <c r="Q33" s="482">
        <v>1</v>
      </c>
      <c r="R33" s="482">
        <v>4</v>
      </c>
      <c r="S33" s="482">
        <v>7</v>
      </c>
      <c r="T33" s="482">
        <v>10</v>
      </c>
      <c r="U33" s="482">
        <v>11</v>
      </c>
      <c r="V33" s="482">
        <v>44</v>
      </c>
      <c r="W33" s="482">
        <v>45</v>
      </c>
      <c r="X33" s="482">
        <v>54</v>
      </c>
      <c r="Y33" s="482">
        <v>56</v>
      </c>
      <c r="Z33" s="482">
        <v>89</v>
      </c>
      <c r="AA33" s="482">
        <v>73</v>
      </c>
      <c r="AB33" s="482">
        <v>35</v>
      </c>
      <c r="AC33" s="482">
        <v>14</v>
      </c>
      <c r="AD33" s="327" t="s">
        <v>294</v>
      </c>
      <c r="AE33" s="328" t="s">
        <v>294</v>
      </c>
      <c r="AF33" s="457"/>
    </row>
    <row r="34" spans="1:32" ht="13.5">
      <c r="A34" s="450"/>
      <c r="B34" s="451"/>
      <c r="C34" s="452" t="s">
        <v>12</v>
      </c>
      <c r="D34" s="410">
        <v>323</v>
      </c>
      <c r="E34" s="326" t="s">
        <v>294</v>
      </c>
      <c r="F34" s="327" t="s">
        <v>294</v>
      </c>
      <c r="G34" s="327" t="s">
        <v>294</v>
      </c>
      <c r="H34" s="327" t="s">
        <v>294</v>
      </c>
      <c r="I34" s="328" t="s">
        <v>294</v>
      </c>
      <c r="J34" s="326" t="s">
        <v>294</v>
      </c>
      <c r="K34" s="327" t="s">
        <v>294</v>
      </c>
      <c r="L34" s="327" t="s">
        <v>294</v>
      </c>
      <c r="M34" s="327" t="s">
        <v>294</v>
      </c>
      <c r="N34" s="482" t="s">
        <v>294</v>
      </c>
      <c r="O34" s="327" t="s">
        <v>294</v>
      </c>
      <c r="P34" s="327" t="s">
        <v>294</v>
      </c>
      <c r="Q34" s="327" t="s">
        <v>294</v>
      </c>
      <c r="R34" s="327" t="s">
        <v>294</v>
      </c>
      <c r="S34" s="327">
        <v>1</v>
      </c>
      <c r="T34" s="327">
        <v>1</v>
      </c>
      <c r="U34" s="482">
        <v>4</v>
      </c>
      <c r="V34" s="482">
        <v>7</v>
      </c>
      <c r="W34" s="482">
        <v>5</v>
      </c>
      <c r="X34" s="482">
        <v>22</v>
      </c>
      <c r="Y34" s="482">
        <v>36</v>
      </c>
      <c r="Z34" s="482">
        <v>58</v>
      </c>
      <c r="AA34" s="482">
        <v>93</v>
      </c>
      <c r="AB34" s="482">
        <v>54</v>
      </c>
      <c r="AC34" s="482">
        <v>36</v>
      </c>
      <c r="AD34" s="482">
        <v>6</v>
      </c>
      <c r="AE34" s="328" t="s">
        <v>294</v>
      </c>
      <c r="AF34" s="457"/>
    </row>
    <row r="35" spans="1:32" ht="13.5">
      <c r="A35" s="450"/>
      <c r="B35" s="451"/>
      <c r="C35" s="452"/>
      <c r="D35" s="410"/>
      <c r="E35" s="326"/>
      <c r="F35" s="327"/>
      <c r="G35" s="327"/>
      <c r="H35" s="327"/>
      <c r="I35" s="328"/>
      <c r="J35" s="326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8"/>
      <c r="AF35" s="457"/>
    </row>
    <row r="36" spans="1:32" ht="13.5">
      <c r="A36" s="458" t="s">
        <v>433</v>
      </c>
      <c r="B36" s="451" t="s">
        <v>434</v>
      </c>
      <c r="C36" s="452" t="s">
        <v>10</v>
      </c>
      <c r="D36" s="410">
        <v>333</v>
      </c>
      <c r="E36" s="326" t="s">
        <v>294</v>
      </c>
      <c r="F36" s="327">
        <v>1</v>
      </c>
      <c r="G36" s="327" t="s">
        <v>294</v>
      </c>
      <c r="H36" s="327" t="s">
        <v>294</v>
      </c>
      <c r="I36" s="328" t="s">
        <v>294</v>
      </c>
      <c r="J36" s="326">
        <v>1</v>
      </c>
      <c r="K36" s="327" t="s">
        <v>294</v>
      </c>
      <c r="L36" s="327" t="s">
        <v>294</v>
      </c>
      <c r="M36" s="327" t="s">
        <v>294</v>
      </c>
      <c r="N36" s="327" t="s">
        <v>294</v>
      </c>
      <c r="O36" s="327" t="s">
        <v>294</v>
      </c>
      <c r="P36" s="327" t="s">
        <v>294</v>
      </c>
      <c r="Q36" s="327" t="s">
        <v>294</v>
      </c>
      <c r="R36" s="327" t="s">
        <v>294</v>
      </c>
      <c r="S36" s="327" t="s">
        <v>294</v>
      </c>
      <c r="T36" s="327" t="s">
        <v>294</v>
      </c>
      <c r="U36" s="327">
        <v>1</v>
      </c>
      <c r="V36" s="327">
        <v>5</v>
      </c>
      <c r="W36" s="327">
        <v>8</v>
      </c>
      <c r="X36" s="327">
        <v>12</v>
      </c>
      <c r="Y36" s="327">
        <v>20</v>
      </c>
      <c r="Z36" s="327">
        <v>53</v>
      </c>
      <c r="AA36" s="327">
        <v>112</v>
      </c>
      <c r="AB36" s="327">
        <v>74</v>
      </c>
      <c r="AC36" s="327">
        <v>43</v>
      </c>
      <c r="AD36" s="327">
        <v>4</v>
      </c>
      <c r="AE36" s="328" t="s">
        <v>294</v>
      </c>
      <c r="AF36" s="459" t="s">
        <v>433</v>
      </c>
    </row>
    <row r="37" spans="1:32" ht="13.5">
      <c r="A37" s="450"/>
      <c r="B37" s="451"/>
      <c r="C37" s="452" t="s">
        <v>11</v>
      </c>
      <c r="D37" s="410">
        <v>86</v>
      </c>
      <c r="E37" s="326" t="s">
        <v>294</v>
      </c>
      <c r="F37" s="327" t="s">
        <v>294</v>
      </c>
      <c r="G37" s="327" t="s">
        <v>294</v>
      </c>
      <c r="H37" s="327" t="s">
        <v>294</v>
      </c>
      <c r="I37" s="328" t="s">
        <v>294</v>
      </c>
      <c r="J37" s="326" t="s">
        <v>294</v>
      </c>
      <c r="K37" s="327" t="s">
        <v>294</v>
      </c>
      <c r="L37" s="327" t="s">
        <v>294</v>
      </c>
      <c r="M37" s="327" t="s">
        <v>294</v>
      </c>
      <c r="N37" s="327" t="s">
        <v>294</v>
      </c>
      <c r="O37" s="327" t="s">
        <v>294</v>
      </c>
      <c r="P37" s="327" t="s">
        <v>294</v>
      </c>
      <c r="Q37" s="327" t="s">
        <v>294</v>
      </c>
      <c r="R37" s="327" t="s">
        <v>294</v>
      </c>
      <c r="S37" s="327" t="s">
        <v>294</v>
      </c>
      <c r="T37" s="327" t="s">
        <v>294</v>
      </c>
      <c r="U37" s="327" t="s">
        <v>294</v>
      </c>
      <c r="V37" s="327">
        <v>1</v>
      </c>
      <c r="W37" s="327">
        <v>5</v>
      </c>
      <c r="X37" s="327">
        <v>7</v>
      </c>
      <c r="Y37" s="327">
        <v>6</v>
      </c>
      <c r="Z37" s="327">
        <v>23</v>
      </c>
      <c r="AA37" s="327">
        <v>28</v>
      </c>
      <c r="AB37" s="327">
        <v>10</v>
      </c>
      <c r="AC37" s="327">
        <v>6</v>
      </c>
      <c r="AD37" s="327" t="s">
        <v>294</v>
      </c>
      <c r="AE37" s="328" t="s">
        <v>294</v>
      </c>
      <c r="AF37" s="457"/>
    </row>
    <row r="38" spans="1:32" ht="13.5">
      <c r="A38" s="450"/>
      <c r="B38" s="451"/>
      <c r="C38" s="452" t="s">
        <v>12</v>
      </c>
      <c r="D38" s="410">
        <v>247</v>
      </c>
      <c r="E38" s="326" t="s">
        <v>294</v>
      </c>
      <c r="F38" s="327">
        <v>1</v>
      </c>
      <c r="G38" s="327" t="s">
        <v>294</v>
      </c>
      <c r="H38" s="327" t="s">
        <v>294</v>
      </c>
      <c r="I38" s="328" t="s">
        <v>294</v>
      </c>
      <c r="J38" s="326">
        <v>1</v>
      </c>
      <c r="K38" s="327" t="s">
        <v>294</v>
      </c>
      <c r="L38" s="327" t="s">
        <v>294</v>
      </c>
      <c r="M38" s="327" t="s">
        <v>294</v>
      </c>
      <c r="N38" s="327" t="s">
        <v>294</v>
      </c>
      <c r="O38" s="327" t="s">
        <v>294</v>
      </c>
      <c r="P38" s="327" t="s">
        <v>294</v>
      </c>
      <c r="Q38" s="327" t="s">
        <v>294</v>
      </c>
      <c r="R38" s="327" t="s">
        <v>294</v>
      </c>
      <c r="S38" s="327" t="s">
        <v>294</v>
      </c>
      <c r="T38" s="327" t="s">
        <v>294</v>
      </c>
      <c r="U38" s="327">
        <v>1</v>
      </c>
      <c r="V38" s="327">
        <v>4</v>
      </c>
      <c r="W38" s="327">
        <v>3</v>
      </c>
      <c r="X38" s="327">
        <v>5</v>
      </c>
      <c r="Y38" s="327">
        <v>14</v>
      </c>
      <c r="Z38" s="327">
        <v>30</v>
      </c>
      <c r="AA38" s="327">
        <v>84</v>
      </c>
      <c r="AB38" s="327">
        <v>64</v>
      </c>
      <c r="AC38" s="327">
        <v>37</v>
      </c>
      <c r="AD38" s="327">
        <v>4</v>
      </c>
      <c r="AE38" s="328" t="s">
        <v>294</v>
      </c>
      <c r="AF38" s="457"/>
    </row>
    <row r="39" spans="1:32" ht="13.5">
      <c r="A39" s="450"/>
      <c r="B39" s="451"/>
      <c r="C39" s="452"/>
      <c r="D39" s="410"/>
      <c r="E39" s="326"/>
      <c r="F39" s="327"/>
      <c r="G39" s="327"/>
      <c r="H39" s="327"/>
      <c r="I39" s="328"/>
      <c r="J39" s="326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8"/>
      <c r="AF39" s="457"/>
    </row>
    <row r="40" spans="1:32" ht="13.5">
      <c r="A40" s="458" t="s">
        <v>435</v>
      </c>
      <c r="B40" s="451" t="s">
        <v>436</v>
      </c>
      <c r="C40" s="452" t="s">
        <v>10</v>
      </c>
      <c r="D40" s="410">
        <v>95</v>
      </c>
      <c r="E40" s="326">
        <v>1</v>
      </c>
      <c r="F40" s="327" t="s">
        <v>294</v>
      </c>
      <c r="G40" s="327" t="s">
        <v>294</v>
      </c>
      <c r="H40" s="327" t="s">
        <v>294</v>
      </c>
      <c r="I40" s="328" t="s">
        <v>294</v>
      </c>
      <c r="J40" s="326">
        <v>1</v>
      </c>
      <c r="K40" s="327">
        <v>1</v>
      </c>
      <c r="L40" s="327" t="s">
        <v>294</v>
      </c>
      <c r="M40" s="327" t="s">
        <v>294</v>
      </c>
      <c r="N40" s="327" t="s">
        <v>294</v>
      </c>
      <c r="O40" s="327" t="s">
        <v>294</v>
      </c>
      <c r="P40" s="327" t="s">
        <v>294</v>
      </c>
      <c r="Q40" s="327">
        <v>1</v>
      </c>
      <c r="R40" s="327">
        <v>3</v>
      </c>
      <c r="S40" s="327">
        <v>4</v>
      </c>
      <c r="T40" s="327">
        <v>3</v>
      </c>
      <c r="U40" s="327">
        <v>2</v>
      </c>
      <c r="V40" s="327">
        <v>4</v>
      </c>
      <c r="W40" s="327">
        <v>3</v>
      </c>
      <c r="X40" s="327">
        <v>17</v>
      </c>
      <c r="Y40" s="327">
        <v>18</v>
      </c>
      <c r="Z40" s="327">
        <v>17</v>
      </c>
      <c r="AA40" s="327">
        <v>14</v>
      </c>
      <c r="AB40" s="327">
        <v>4</v>
      </c>
      <c r="AC40" s="327">
        <v>3</v>
      </c>
      <c r="AD40" s="327" t="s">
        <v>294</v>
      </c>
      <c r="AE40" s="328" t="s">
        <v>294</v>
      </c>
      <c r="AF40" s="459" t="s">
        <v>435</v>
      </c>
    </row>
    <row r="41" spans="1:32" ht="13.5">
      <c r="A41" s="450"/>
      <c r="B41" s="451"/>
      <c r="C41" s="452" t="s">
        <v>11</v>
      </c>
      <c r="D41" s="410">
        <v>60</v>
      </c>
      <c r="E41" s="326">
        <v>1</v>
      </c>
      <c r="F41" s="327" t="s">
        <v>294</v>
      </c>
      <c r="G41" s="327" t="s">
        <v>294</v>
      </c>
      <c r="H41" s="327" t="s">
        <v>294</v>
      </c>
      <c r="I41" s="328" t="s">
        <v>294</v>
      </c>
      <c r="J41" s="326">
        <v>1</v>
      </c>
      <c r="K41" s="327" t="s">
        <v>294</v>
      </c>
      <c r="L41" s="327" t="s">
        <v>294</v>
      </c>
      <c r="M41" s="327" t="s">
        <v>294</v>
      </c>
      <c r="N41" s="327" t="s">
        <v>294</v>
      </c>
      <c r="O41" s="327" t="s">
        <v>294</v>
      </c>
      <c r="P41" s="327" t="s">
        <v>294</v>
      </c>
      <c r="Q41" s="327">
        <v>1</v>
      </c>
      <c r="R41" s="327">
        <v>3</v>
      </c>
      <c r="S41" s="327">
        <v>3</v>
      </c>
      <c r="T41" s="327">
        <v>2</v>
      </c>
      <c r="U41" s="327">
        <v>2</v>
      </c>
      <c r="V41" s="327">
        <v>3</v>
      </c>
      <c r="W41" s="327">
        <v>3</v>
      </c>
      <c r="X41" s="327">
        <v>10</v>
      </c>
      <c r="Y41" s="327">
        <v>13</v>
      </c>
      <c r="Z41" s="327">
        <v>11</v>
      </c>
      <c r="AA41" s="327">
        <v>7</v>
      </c>
      <c r="AB41" s="327">
        <v>1</v>
      </c>
      <c r="AC41" s="327" t="s">
        <v>294</v>
      </c>
      <c r="AD41" s="327" t="s">
        <v>294</v>
      </c>
      <c r="AE41" s="328" t="s">
        <v>294</v>
      </c>
      <c r="AF41" s="457"/>
    </row>
    <row r="42" spans="1:32" ht="13.5">
      <c r="A42" s="450"/>
      <c r="B42" s="451"/>
      <c r="C42" s="452" t="s">
        <v>12</v>
      </c>
      <c r="D42" s="410">
        <v>35</v>
      </c>
      <c r="E42" s="326" t="s">
        <v>294</v>
      </c>
      <c r="F42" s="327" t="s">
        <v>294</v>
      </c>
      <c r="G42" s="327" t="s">
        <v>294</v>
      </c>
      <c r="H42" s="327" t="s">
        <v>294</v>
      </c>
      <c r="I42" s="328" t="s">
        <v>294</v>
      </c>
      <c r="J42" s="326" t="s">
        <v>294</v>
      </c>
      <c r="K42" s="327">
        <v>1</v>
      </c>
      <c r="L42" s="327" t="s">
        <v>294</v>
      </c>
      <c r="M42" s="327" t="s">
        <v>294</v>
      </c>
      <c r="N42" s="327" t="s">
        <v>294</v>
      </c>
      <c r="O42" s="327" t="s">
        <v>294</v>
      </c>
      <c r="P42" s="327" t="s">
        <v>294</v>
      </c>
      <c r="Q42" s="327" t="s">
        <v>294</v>
      </c>
      <c r="R42" s="327" t="s">
        <v>294</v>
      </c>
      <c r="S42" s="327">
        <v>1</v>
      </c>
      <c r="T42" s="327">
        <v>1</v>
      </c>
      <c r="U42" s="327" t="s">
        <v>294</v>
      </c>
      <c r="V42" s="327">
        <v>1</v>
      </c>
      <c r="W42" s="327" t="s">
        <v>294</v>
      </c>
      <c r="X42" s="327">
        <v>7</v>
      </c>
      <c r="Y42" s="327">
        <v>5</v>
      </c>
      <c r="Z42" s="327">
        <v>6</v>
      </c>
      <c r="AA42" s="327">
        <v>7</v>
      </c>
      <c r="AB42" s="327">
        <v>3</v>
      </c>
      <c r="AC42" s="327">
        <v>3</v>
      </c>
      <c r="AD42" s="327" t="s">
        <v>294</v>
      </c>
      <c r="AE42" s="328" t="s">
        <v>294</v>
      </c>
      <c r="AF42" s="457"/>
    </row>
    <row r="43" spans="1:32" ht="13.5">
      <c r="A43" s="450"/>
      <c r="B43" s="451"/>
      <c r="C43" s="452"/>
      <c r="D43" s="410"/>
      <c r="E43" s="326"/>
      <c r="F43" s="327"/>
      <c r="G43" s="327"/>
      <c r="H43" s="327"/>
      <c r="I43" s="328"/>
      <c r="J43" s="326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8"/>
      <c r="AF43" s="457"/>
    </row>
    <row r="44" spans="1:32" ht="13.5">
      <c r="A44" s="458" t="s">
        <v>437</v>
      </c>
      <c r="B44" s="451" t="s">
        <v>438</v>
      </c>
      <c r="C44" s="452" t="s">
        <v>10</v>
      </c>
      <c r="D44" s="410">
        <v>946</v>
      </c>
      <c r="E44" s="326">
        <v>1</v>
      </c>
      <c r="F44" s="327">
        <v>1</v>
      </c>
      <c r="G44" s="327" t="s">
        <v>294</v>
      </c>
      <c r="H44" s="327" t="s">
        <v>294</v>
      </c>
      <c r="I44" s="328" t="s">
        <v>294</v>
      </c>
      <c r="J44" s="326">
        <v>2</v>
      </c>
      <c r="K44" s="327" t="s">
        <v>294</v>
      </c>
      <c r="L44" s="327" t="s">
        <v>294</v>
      </c>
      <c r="M44" s="327" t="s">
        <v>294</v>
      </c>
      <c r="N44" s="327">
        <v>2</v>
      </c>
      <c r="O44" s="327">
        <v>2</v>
      </c>
      <c r="P44" s="327">
        <v>4</v>
      </c>
      <c r="Q44" s="327">
        <v>3</v>
      </c>
      <c r="R44" s="327">
        <v>7</v>
      </c>
      <c r="S44" s="327">
        <v>12</v>
      </c>
      <c r="T44" s="327">
        <v>16</v>
      </c>
      <c r="U44" s="327">
        <v>30</v>
      </c>
      <c r="V44" s="327">
        <v>64</v>
      </c>
      <c r="W44" s="327">
        <v>53</v>
      </c>
      <c r="X44" s="327">
        <v>76</v>
      </c>
      <c r="Y44" s="327">
        <v>105</v>
      </c>
      <c r="Z44" s="327">
        <v>197</v>
      </c>
      <c r="AA44" s="327">
        <v>156</v>
      </c>
      <c r="AB44" s="327">
        <v>128</v>
      </c>
      <c r="AC44" s="327">
        <v>76</v>
      </c>
      <c r="AD44" s="327">
        <v>13</v>
      </c>
      <c r="AE44" s="328" t="s">
        <v>294</v>
      </c>
      <c r="AF44" s="459" t="s">
        <v>437</v>
      </c>
    </row>
    <row r="45" spans="1:32" ht="13.5">
      <c r="A45" s="450"/>
      <c r="B45" s="451"/>
      <c r="C45" s="452" t="s">
        <v>11</v>
      </c>
      <c r="D45" s="410">
        <v>500</v>
      </c>
      <c r="E45" s="326" t="s">
        <v>294</v>
      </c>
      <c r="F45" s="327">
        <v>1</v>
      </c>
      <c r="G45" s="327" t="s">
        <v>294</v>
      </c>
      <c r="H45" s="327" t="s">
        <v>294</v>
      </c>
      <c r="I45" s="328" t="s">
        <v>294</v>
      </c>
      <c r="J45" s="326">
        <v>1</v>
      </c>
      <c r="K45" s="327" t="s">
        <v>294</v>
      </c>
      <c r="L45" s="327" t="s">
        <v>294</v>
      </c>
      <c r="M45" s="327" t="s">
        <v>294</v>
      </c>
      <c r="N45" s="482">
        <v>1</v>
      </c>
      <c r="O45" s="482">
        <v>2</v>
      </c>
      <c r="P45" s="482">
        <v>2</v>
      </c>
      <c r="Q45" s="482">
        <v>2</v>
      </c>
      <c r="R45" s="482">
        <v>6</v>
      </c>
      <c r="S45" s="482">
        <v>8</v>
      </c>
      <c r="T45" s="482">
        <v>13</v>
      </c>
      <c r="U45" s="482">
        <v>22</v>
      </c>
      <c r="V45" s="482">
        <v>53</v>
      </c>
      <c r="W45" s="482">
        <v>45</v>
      </c>
      <c r="X45" s="482">
        <v>53</v>
      </c>
      <c r="Y45" s="482">
        <v>65</v>
      </c>
      <c r="Z45" s="482">
        <v>108</v>
      </c>
      <c r="AA45" s="482">
        <v>58</v>
      </c>
      <c r="AB45" s="482">
        <v>38</v>
      </c>
      <c r="AC45" s="482">
        <v>20</v>
      </c>
      <c r="AD45" s="482">
        <v>3</v>
      </c>
      <c r="AE45" s="328" t="s">
        <v>294</v>
      </c>
      <c r="AF45" s="457"/>
    </row>
    <row r="46" spans="1:32" ht="13.5">
      <c r="A46" s="450"/>
      <c r="B46" s="451"/>
      <c r="C46" s="452" t="s">
        <v>12</v>
      </c>
      <c r="D46" s="410">
        <v>446</v>
      </c>
      <c r="E46" s="326">
        <v>1</v>
      </c>
      <c r="F46" s="327" t="s">
        <v>294</v>
      </c>
      <c r="G46" s="327" t="s">
        <v>294</v>
      </c>
      <c r="H46" s="327" t="s">
        <v>294</v>
      </c>
      <c r="I46" s="328" t="s">
        <v>294</v>
      </c>
      <c r="J46" s="326">
        <v>1</v>
      </c>
      <c r="K46" s="327" t="s">
        <v>294</v>
      </c>
      <c r="L46" s="327" t="s">
        <v>294</v>
      </c>
      <c r="M46" s="327" t="s">
        <v>294</v>
      </c>
      <c r="N46" s="327">
        <v>1</v>
      </c>
      <c r="O46" s="327" t="s">
        <v>294</v>
      </c>
      <c r="P46" s="327">
        <v>2</v>
      </c>
      <c r="Q46" s="482">
        <v>1</v>
      </c>
      <c r="R46" s="482">
        <v>1</v>
      </c>
      <c r="S46" s="482">
        <v>4</v>
      </c>
      <c r="T46" s="482">
        <v>3</v>
      </c>
      <c r="U46" s="482">
        <v>8</v>
      </c>
      <c r="V46" s="482">
        <v>11</v>
      </c>
      <c r="W46" s="482">
        <v>8</v>
      </c>
      <c r="X46" s="482">
        <v>23</v>
      </c>
      <c r="Y46" s="482">
        <v>40</v>
      </c>
      <c r="Z46" s="482">
        <v>89</v>
      </c>
      <c r="AA46" s="482">
        <v>98</v>
      </c>
      <c r="AB46" s="482">
        <v>90</v>
      </c>
      <c r="AC46" s="482">
        <v>56</v>
      </c>
      <c r="AD46" s="482">
        <v>10</v>
      </c>
      <c r="AE46" s="328" t="s">
        <v>294</v>
      </c>
      <c r="AF46" s="457"/>
    </row>
    <row r="47" spans="1:32" ht="13.5">
      <c r="A47" s="450"/>
      <c r="B47" s="451"/>
      <c r="C47" s="452"/>
      <c r="D47" s="410"/>
      <c r="E47" s="326"/>
      <c r="F47" s="327"/>
      <c r="G47" s="327"/>
      <c r="H47" s="327"/>
      <c r="I47" s="328"/>
      <c r="J47" s="326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8"/>
      <c r="AF47" s="457"/>
    </row>
    <row r="48" spans="1:32" ht="13.5">
      <c r="A48" s="458" t="s">
        <v>439</v>
      </c>
      <c r="B48" s="451" t="s">
        <v>440</v>
      </c>
      <c r="C48" s="452" t="s">
        <v>10</v>
      </c>
      <c r="D48" s="410">
        <v>2171</v>
      </c>
      <c r="E48" s="326" t="s">
        <v>294</v>
      </c>
      <c r="F48" s="327" t="s">
        <v>294</v>
      </c>
      <c r="G48" s="327" t="s">
        <v>294</v>
      </c>
      <c r="H48" s="327" t="s">
        <v>294</v>
      </c>
      <c r="I48" s="328" t="s">
        <v>294</v>
      </c>
      <c r="J48" s="326" t="s">
        <v>294</v>
      </c>
      <c r="K48" s="327" t="s">
        <v>294</v>
      </c>
      <c r="L48" s="327">
        <v>1</v>
      </c>
      <c r="M48" s="327" t="s">
        <v>294</v>
      </c>
      <c r="N48" s="327">
        <v>1</v>
      </c>
      <c r="O48" s="327">
        <v>2</v>
      </c>
      <c r="P48" s="327" t="s">
        <v>294</v>
      </c>
      <c r="Q48" s="327">
        <v>4</v>
      </c>
      <c r="R48" s="327">
        <v>10</v>
      </c>
      <c r="S48" s="327">
        <v>14</v>
      </c>
      <c r="T48" s="327">
        <v>9</v>
      </c>
      <c r="U48" s="327">
        <v>27</v>
      </c>
      <c r="V48" s="327">
        <v>54</v>
      </c>
      <c r="W48" s="327">
        <v>86</v>
      </c>
      <c r="X48" s="327">
        <v>107</v>
      </c>
      <c r="Y48" s="327">
        <v>208</v>
      </c>
      <c r="Z48" s="327">
        <v>368</v>
      </c>
      <c r="AA48" s="327">
        <v>463</v>
      </c>
      <c r="AB48" s="327">
        <v>471</v>
      </c>
      <c r="AC48" s="327">
        <v>283</v>
      </c>
      <c r="AD48" s="327">
        <v>63</v>
      </c>
      <c r="AE48" s="328" t="s">
        <v>294</v>
      </c>
      <c r="AF48" s="459" t="s">
        <v>439</v>
      </c>
    </row>
    <row r="49" spans="1:32" ht="13.5">
      <c r="A49" s="450"/>
      <c r="B49" s="451"/>
      <c r="C49" s="452" t="s">
        <v>11</v>
      </c>
      <c r="D49" s="410">
        <v>843</v>
      </c>
      <c r="E49" s="326" t="s">
        <v>294</v>
      </c>
      <c r="F49" s="327" t="s">
        <v>294</v>
      </c>
      <c r="G49" s="327" t="s">
        <v>294</v>
      </c>
      <c r="H49" s="327" t="s">
        <v>294</v>
      </c>
      <c r="I49" s="328" t="s">
        <v>294</v>
      </c>
      <c r="J49" s="326" t="s">
        <v>294</v>
      </c>
      <c r="K49" s="327" t="s">
        <v>294</v>
      </c>
      <c r="L49" s="327" t="s">
        <v>294</v>
      </c>
      <c r="M49" s="327" t="s">
        <v>294</v>
      </c>
      <c r="N49" s="327" t="s">
        <v>294</v>
      </c>
      <c r="O49" s="482">
        <v>2</v>
      </c>
      <c r="P49" s="482" t="s">
        <v>294</v>
      </c>
      <c r="Q49" s="482">
        <v>2</v>
      </c>
      <c r="R49" s="482">
        <v>9</v>
      </c>
      <c r="S49" s="482">
        <v>11</v>
      </c>
      <c r="T49" s="482">
        <v>8</v>
      </c>
      <c r="U49" s="482">
        <v>22</v>
      </c>
      <c r="V49" s="482">
        <v>38</v>
      </c>
      <c r="W49" s="482">
        <v>64</v>
      </c>
      <c r="X49" s="482">
        <v>64</v>
      </c>
      <c r="Y49" s="482">
        <v>109</v>
      </c>
      <c r="Z49" s="482">
        <v>164</v>
      </c>
      <c r="AA49" s="482">
        <v>154</v>
      </c>
      <c r="AB49" s="482">
        <v>124</v>
      </c>
      <c r="AC49" s="482">
        <v>67</v>
      </c>
      <c r="AD49" s="482">
        <v>5</v>
      </c>
      <c r="AE49" s="328" t="s">
        <v>294</v>
      </c>
      <c r="AF49" s="457"/>
    </row>
    <row r="50" spans="1:32" ht="13.5">
      <c r="A50" s="450"/>
      <c r="B50" s="451"/>
      <c r="C50" s="452" t="s">
        <v>12</v>
      </c>
      <c r="D50" s="410">
        <v>1328</v>
      </c>
      <c r="E50" s="326" t="s">
        <v>294</v>
      </c>
      <c r="F50" s="327" t="s">
        <v>294</v>
      </c>
      <c r="G50" s="327" t="s">
        <v>294</v>
      </c>
      <c r="H50" s="327" t="s">
        <v>294</v>
      </c>
      <c r="I50" s="328" t="s">
        <v>294</v>
      </c>
      <c r="J50" s="326" t="s">
        <v>294</v>
      </c>
      <c r="K50" s="327" t="s">
        <v>294</v>
      </c>
      <c r="L50" s="327">
        <v>1</v>
      </c>
      <c r="M50" s="327" t="s">
        <v>294</v>
      </c>
      <c r="N50" s="327">
        <v>1</v>
      </c>
      <c r="O50" s="482" t="s">
        <v>294</v>
      </c>
      <c r="P50" s="327" t="s">
        <v>294</v>
      </c>
      <c r="Q50" s="482">
        <v>2</v>
      </c>
      <c r="R50" s="482">
        <v>1</v>
      </c>
      <c r="S50" s="482">
        <v>3</v>
      </c>
      <c r="T50" s="482">
        <v>1</v>
      </c>
      <c r="U50" s="482">
        <v>5</v>
      </c>
      <c r="V50" s="482">
        <v>16</v>
      </c>
      <c r="W50" s="482">
        <v>22</v>
      </c>
      <c r="X50" s="482">
        <v>43</v>
      </c>
      <c r="Y50" s="482">
        <v>99</v>
      </c>
      <c r="Z50" s="482">
        <v>204</v>
      </c>
      <c r="AA50" s="482">
        <v>309</v>
      </c>
      <c r="AB50" s="482">
        <v>347</v>
      </c>
      <c r="AC50" s="482">
        <v>216</v>
      </c>
      <c r="AD50" s="482">
        <v>58</v>
      </c>
      <c r="AE50" s="328" t="s">
        <v>294</v>
      </c>
      <c r="AF50" s="457"/>
    </row>
    <row r="51" spans="1:32" ht="13.5">
      <c r="A51" s="450"/>
      <c r="B51" s="451"/>
      <c r="C51" s="452"/>
      <c r="D51" s="410"/>
      <c r="E51" s="326"/>
      <c r="F51" s="327"/>
      <c r="G51" s="327"/>
      <c r="H51" s="327"/>
      <c r="I51" s="328"/>
      <c r="J51" s="326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8"/>
      <c r="AF51" s="457"/>
    </row>
    <row r="52" spans="1:32" ht="13.5">
      <c r="A52" s="458" t="s">
        <v>441</v>
      </c>
      <c r="B52" s="451" t="s">
        <v>442</v>
      </c>
      <c r="C52" s="452" t="s">
        <v>10</v>
      </c>
      <c r="D52" s="410">
        <v>109</v>
      </c>
      <c r="E52" s="326">
        <v>2</v>
      </c>
      <c r="F52" s="327" t="s">
        <v>294</v>
      </c>
      <c r="G52" s="327">
        <v>1</v>
      </c>
      <c r="H52" s="327">
        <v>1</v>
      </c>
      <c r="I52" s="328" t="s">
        <v>294</v>
      </c>
      <c r="J52" s="326">
        <v>4</v>
      </c>
      <c r="K52" s="327">
        <v>1</v>
      </c>
      <c r="L52" s="327" t="s">
        <v>294</v>
      </c>
      <c r="M52" s="327" t="s">
        <v>294</v>
      </c>
      <c r="N52" s="327">
        <v>1</v>
      </c>
      <c r="O52" s="327" t="s">
        <v>294</v>
      </c>
      <c r="P52" s="327">
        <v>1</v>
      </c>
      <c r="Q52" s="327">
        <v>2</v>
      </c>
      <c r="R52" s="327">
        <v>1</v>
      </c>
      <c r="S52" s="327">
        <v>2</v>
      </c>
      <c r="T52" s="327">
        <v>3</v>
      </c>
      <c r="U52" s="327">
        <v>3</v>
      </c>
      <c r="V52" s="327">
        <v>8</v>
      </c>
      <c r="W52" s="327">
        <v>9</v>
      </c>
      <c r="X52" s="327">
        <v>9</v>
      </c>
      <c r="Y52" s="327">
        <v>16</v>
      </c>
      <c r="Z52" s="327">
        <v>18</v>
      </c>
      <c r="AA52" s="327">
        <v>16</v>
      </c>
      <c r="AB52" s="327">
        <v>10</v>
      </c>
      <c r="AC52" s="327">
        <v>5</v>
      </c>
      <c r="AD52" s="327" t="s">
        <v>294</v>
      </c>
      <c r="AE52" s="328" t="s">
        <v>294</v>
      </c>
      <c r="AF52" s="459" t="s">
        <v>441</v>
      </c>
    </row>
    <row r="53" spans="1:32" ht="13.5">
      <c r="A53" s="450"/>
      <c r="B53" s="451"/>
      <c r="C53" s="452" t="s">
        <v>11</v>
      </c>
      <c r="D53" s="410">
        <v>68</v>
      </c>
      <c r="E53" s="326">
        <v>2</v>
      </c>
      <c r="F53" s="327" t="s">
        <v>294</v>
      </c>
      <c r="G53" s="327" t="s">
        <v>294</v>
      </c>
      <c r="H53" s="327" t="s">
        <v>294</v>
      </c>
      <c r="I53" s="328" t="s">
        <v>294</v>
      </c>
      <c r="J53" s="326">
        <v>2</v>
      </c>
      <c r="K53" s="327" t="s">
        <v>294</v>
      </c>
      <c r="L53" s="327" t="s">
        <v>294</v>
      </c>
      <c r="M53" s="327" t="s">
        <v>294</v>
      </c>
      <c r="N53" s="327" t="s">
        <v>294</v>
      </c>
      <c r="O53" s="327" t="s">
        <v>294</v>
      </c>
      <c r="P53" s="327" t="s">
        <v>294</v>
      </c>
      <c r="Q53" s="327">
        <v>2</v>
      </c>
      <c r="R53" s="327">
        <v>1</v>
      </c>
      <c r="S53" s="327">
        <v>1</v>
      </c>
      <c r="T53" s="327">
        <v>2</v>
      </c>
      <c r="U53" s="327">
        <v>2</v>
      </c>
      <c r="V53" s="327">
        <v>8</v>
      </c>
      <c r="W53" s="327">
        <v>7</v>
      </c>
      <c r="X53" s="327">
        <v>6</v>
      </c>
      <c r="Y53" s="327">
        <v>9</v>
      </c>
      <c r="Z53" s="327">
        <v>11</v>
      </c>
      <c r="AA53" s="327">
        <v>11</v>
      </c>
      <c r="AB53" s="327">
        <v>5</v>
      </c>
      <c r="AC53" s="327">
        <v>1</v>
      </c>
      <c r="AD53" s="327" t="s">
        <v>294</v>
      </c>
      <c r="AE53" s="328" t="s">
        <v>294</v>
      </c>
      <c r="AF53" s="457"/>
    </row>
    <row r="54" spans="1:32" ht="13.5">
      <c r="A54" s="450"/>
      <c r="B54" s="451"/>
      <c r="C54" s="452" t="s">
        <v>12</v>
      </c>
      <c r="D54" s="410">
        <v>41</v>
      </c>
      <c r="E54" s="326" t="s">
        <v>294</v>
      </c>
      <c r="F54" s="327" t="s">
        <v>294</v>
      </c>
      <c r="G54" s="327">
        <v>1</v>
      </c>
      <c r="H54" s="327">
        <v>1</v>
      </c>
      <c r="I54" s="328" t="s">
        <v>294</v>
      </c>
      <c r="J54" s="326">
        <v>2</v>
      </c>
      <c r="K54" s="327">
        <v>1</v>
      </c>
      <c r="L54" s="327" t="s">
        <v>294</v>
      </c>
      <c r="M54" s="327" t="s">
        <v>294</v>
      </c>
      <c r="N54" s="327">
        <v>1</v>
      </c>
      <c r="O54" s="327" t="s">
        <v>294</v>
      </c>
      <c r="P54" s="327">
        <v>1</v>
      </c>
      <c r="Q54" s="327" t="s">
        <v>294</v>
      </c>
      <c r="R54" s="327" t="s">
        <v>294</v>
      </c>
      <c r="S54" s="327">
        <v>1</v>
      </c>
      <c r="T54" s="327">
        <v>1</v>
      </c>
      <c r="U54" s="327">
        <v>1</v>
      </c>
      <c r="V54" s="327" t="s">
        <v>294</v>
      </c>
      <c r="W54" s="327">
        <v>2</v>
      </c>
      <c r="X54" s="327">
        <v>3</v>
      </c>
      <c r="Y54" s="327">
        <v>7</v>
      </c>
      <c r="Z54" s="327">
        <v>7</v>
      </c>
      <c r="AA54" s="327">
        <v>5</v>
      </c>
      <c r="AB54" s="327">
        <v>5</v>
      </c>
      <c r="AC54" s="327">
        <v>4</v>
      </c>
      <c r="AD54" s="327" t="s">
        <v>294</v>
      </c>
      <c r="AE54" s="328" t="s">
        <v>294</v>
      </c>
      <c r="AF54" s="457"/>
    </row>
    <row r="55" spans="1:32" ht="13.5">
      <c r="A55" s="450"/>
      <c r="B55" s="451"/>
      <c r="C55" s="452"/>
      <c r="D55" s="410"/>
      <c r="E55" s="326"/>
      <c r="F55" s="327"/>
      <c r="G55" s="327"/>
      <c r="H55" s="327"/>
      <c r="I55" s="328"/>
      <c r="J55" s="326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8"/>
      <c r="AF55" s="457"/>
    </row>
    <row r="56" spans="1:32" ht="13.5">
      <c r="A56" s="458" t="s">
        <v>443</v>
      </c>
      <c r="B56" s="451" t="s">
        <v>444</v>
      </c>
      <c r="C56" s="452" t="s">
        <v>10</v>
      </c>
      <c r="D56" s="410">
        <v>4107</v>
      </c>
      <c r="E56" s="326" t="s">
        <v>294</v>
      </c>
      <c r="F56" s="327" t="s">
        <v>294</v>
      </c>
      <c r="G56" s="327" t="s">
        <v>294</v>
      </c>
      <c r="H56" s="327" t="s">
        <v>294</v>
      </c>
      <c r="I56" s="328" t="s">
        <v>294</v>
      </c>
      <c r="J56" s="326" t="s">
        <v>294</v>
      </c>
      <c r="K56" s="327" t="s">
        <v>294</v>
      </c>
      <c r="L56" s="327" t="s">
        <v>294</v>
      </c>
      <c r="M56" s="327">
        <v>1</v>
      </c>
      <c r="N56" s="327">
        <v>1</v>
      </c>
      <c r="O56" s="327">
        <v>5</v>
      </c>
      <c r="P56" s="327">
        <v>6</v>
      </c>
      <c r="Q56" s="327">
        <v>16</v>
      </c>
      <c r="R56" s="327">
        <v>28</v>
      </c>
      <c r="S56" s="327">
        <v>37</v>
      </c>
      <c r="T56" s="327">
        <v>65</v>
      </c>
      <c r="U56" s="327">
        <v>82</v>
      </c>
      <c r="V56" s="327">
        <v>182</v>
      </c>
      <c r="W56" s="327">
        <v>225</v>
      </c>
      <c r="X56" s="327">
        <v>321</v>
      </c>
      <c r="Y56" s="327">
        <v>542</v>
      </c>
      <c r="Z56" s="327">
        <v>793</v>
      </c>
      <c r="AA56" s="327">
        <v>838</v>
      </c>
      <c r="AB56" s="327">
        <v>618</v>
      </c>
      <c r="AC56" s="327">
        <v>292</v>
      </c>
      <c r="AD56" s="327">
        <v>55</v>
      </c>
      <c r="AE56" s="328" t="s">
        <v>294</v>
      </c>
      <c r="AF56" s="459" t="s">
        <v>443</v>
      </c>
    </row>
    <row r="57" spans="1:32" ht="13.5">
      <c r="A57" s="450"/>
      <c r="B57" s="451"/>
      <c r="C57" s="452" t="s">
        <v>11</v>
      </c>
      <c r="D57" s="410">
        <v>1994</v>
      </c>
      <c r="E57" s="326" t="s">
        <v>294</v>
      </c>
      <c r="F57" s="327" t="s">
        <v>294</v>
      </c>
      <c r="G57" s="327" t="s">
        <v>294</v>
      </c>
      <c r="H57" s="327" t="s">
        <v>294</v>
      </c>
      <c r="I57" s="328" t="s">
        <v>294</v>
      </c>
      <c r="J57" s="326" t="s">
        <v>294</v>
      </c>
      <c r="K57" s="327" t="s">
        <v>294</v>
      </c>
      <c r="L57" s="327" t="s">
        <v>294</v>
      </c>
      <c r="M57" s="327">
        <v>1</v>
      </c>
      <c r="N57" s="327">
        <v>1</v>
      </c>
      <c r="O57" s="327">
        <v>3</v>
      </c>
      <c r="P57" s="327">
        <v>3</v>
      </c>
      <c r="Q57" s="327">
        <v>11</v>
      </c>
      <c r="R57" s="327">
        <v>21</v>
      </c>
      <c r="S57" s="327">
        <v>26</v>
      </c>
      <c r="T57" s="327">
        <v>38</v>
      </c>
      <c r="U57" s="327">
        <v>58</v>
      </c>
      <c r="V57" s="327">
        <v>126</v>
      </c>
      <c r="W57" s="327">
        <v>146</v>
      </c>
      <c r="X57" s="327">
        <v>213</v>
      </c>
      <c r="Y57" s="327">
        <v>346</v>
      </c>
      <c r="Z57" s="327">
        <v>422</v>
      </c>
      <c r="AA57" s="327">
        <v>352</v>
      </c>
      <c r="AB57" s="327">
        <v>165</v>
      </c>
      <c r="AC57" s="327">
        <v>54</v>
      </c>
      <c r="AD57" s="327">
        <v>8</v>
      </c>
      <c r="AE57" s="328" t="s">
        <v>294</v>
      </c>
      <c r="AF57" s="457"/>
    </row>
    <row r="58" spans="1:32" ht="13.5">
      <c r="A58" s="450"/>
      <c r="B58" s="451"/>
      <c r="C58" s="452" t="s">
        <v>12</v>
      </c>
      <c r="D58" s="410">
        <v>2113</v>
      </c>
      <c r="E58" s="326" t="s">
        <v>294</v>
      </c>
      <c r="F58" s="327" t="s">
        <v>294</v>
      </c>
      <c r="G58" s="327" t="s">
        <v>294</v>
      </c>
      <c r="H58" s="327" t="s">
        <v>294</v>
      </c>
      <c r="I58" s="328" t="s">
        <v>294</v>
      </c>
      <c r="J58" s="326" t="s">
        <v>294</v>
      </c>
      <c r="K58" s="327" t="s">
        <v>294</v>
      </c>
      <c r="L58" s="327" t="s">
        <v>294</v>
      </c>
      <c r="M58" s="327" t="s">
        <v>294</v>
      </c>
      <c r="N58" s="327" t="s">
        <v>294</v>
      </c>
      <c r="O58" s="327">
        <v>2</v>
      </c>
      <c r="P58" s="327">
        <v>3</v>
      </c>
      <c r="Q58" s="327">
        <v>5</v>
      </c>
      <c r="R58" s="327">
        <v>7</v>
      </c>
      <c r="S58" s="327">
        <v>11</v>
      </c>
      <c r="T58" s="327">
        <v>27</v>
      </c>
      <c r="U58" s="327">
        <v>24</v>
      </c>
      <c r="V58" s="327">
        <v>56</v>
      </c>
      <c r="W58" s="327">
        <v>79</v>
      </c>
      <c r="X58" s="327">
        <v>108</v>
      </c>
      <c r="Y58" s="327">
        <v>196</v>
      </c>
      <c r="Z58" s="327">
        <v>371</v>
      </c>
      <c r="AA58" s="327">
        <v>486</v>
      </c>
      <c r="AB58" s="327">
        <v>453</v>
      </c>
      <c r="AC58" s="327">
        <v>238</v>
      </c>
      <c r="AD58" s="327">
        <v>47</v>
      </c>
      <c r="AE58" s="328" t="s">
        <v>294</v>
      </c>
      <c r="AF58" s="457"/>
    </row>
    <row r="59" spans="1:32" ht="13.5">
      <c r="A59" s="450"/>
      <c r="B59" s="451"/>
      <c r="C59" s="452"/>
      <c r="D59" s="410"/>
      <c r="E59" s="326"/>
      <c r="F59" s="327"/>
      <c r="G59" s="327"/>
      <c r="H59" s="327"/>
      <c r="I59" s="328"/>
      <c r="J59" s="326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8"/>
      <c r="AF59" s="457"/>
    </row>
    <row r="60" spans="1:32" ht="13.5">
      <c r="A60" s="458" t="s">
        <v>445</v>
      </c>
      <c r="B60" s="451" t="s">
        <v>446</v>
      </c>
      <c r="C60" s="452" t="s">
        <v>10</v>
      </c>
      <c r="D60" s="410">
        <v>432</v>
      </c>
      <c r="E60" s="326" t="s">
        <v>294</v>
      </c>
      <c r="F60" s="327" t="s">
        <v>294</v>
      </c>
      <c r="G60" s="327" t="s">
        <v>294</v>
      </c>
      <c r="H60" s="327" t="s">
        <v>294</v>
      </c>
      <c r="I60" s="328" t="s">
        <v>294</v>
      </c>
      <c r="J60" s="326" t="s">
        <v>294</v>
      </c>
      <c r="K60" s="327" t="s">
        <v>294</v>
      </c>
      <c r="L60" s="327" t="s">
        <v>294</v>
      </c>
      <c r="M60" s="327" t="s">
        <v>294</v>
      </c>
      <c r="N60" s="327">
        <v>1</v>
      </c>
      <c r="O60" s="327">
        <v>4</v>
      </c>
      <c r="P60" s="327">
        <v>5</v>
      </c>
      <c r="Q60" s="327">
        <v>9</v>
      </c>
      <c r="R60" s="327">
        <v>16</v>
      </c>
      <c r="S60" s="327">
        <v>12</v>
      </c>
      <c r="T60" s="327">
        <v>22</v>
      </c>
      <c r="U60" s="327">
        <v>24</v>
      </c>
      <c r="V60" s="327">
        <v>34</v>
      </c>
      <c r="W60" s="327">
        <v>31</v>
      </c>
      <c r="X60" s="327">
        <v>43</v>
      </c>
      <c r="Y60" s="327">
        <v>62</v>
      </c>
      <c r="Z60" s="327">
        <v>69</v>
      </c>
      <c r="AA60" s="327">
        <v>58</v>
      </c>
      <c r="AB60" s="327">
        <v>29</v>
      </c>
      <c r="AC60" s="327">
        <v>13</v>
      </c>
      <c r="AD60" s="327" t="s">
        <v>294</v>
      </c>
      <c r="AE60" s="328" t="s">
        <v>294</v>
      </c>
      <c r="AF60" s="459" t="s">
        <v>445</v>
      </c>
    </row>
    <row r="61" spans="1:32" ht="13.5">
      <c r="A61" s="450"/>
      <c r="B61" s="451"/>
      <c r="C61" s="452" t="s">
        <v>11</v>
      </c>
      <c r="D61" s="410">
        <v>160</v>
      </c>
      <c r="E61" s="326" t="s">
        <v>294</v>
      </c>
      <c r="F61" s="327" t="s">
        <v>294</v>
      </c>
      <c r="G61" s="327" t="s">
        <v>294</v>
      </c>
      <c r="H61" s="327" t="s">
        <v>294</v>
      </c>
      <c r="I61" s="328" t="s">
        <v>294</v>
      </c>
      <c r="J61" s="326" t="s">
        <v>294</v>
      </c>
      <c r="K61" s="327" t="s">
        <v>294</v>
      </c>
      <c r="L61" s="327" t="s">
        <v>294</v>
      </c>
      <c r="M61" s="327" t="s">
        <v>294</v>
      </c>
      <c r="N61" s="327">
        <v>1</v>
      </c>
      <c r="O61" s="327">
        <v>3</v>
      </c>
      <c r="P61" s="327">
        <v>2</v>
      </c>
      <c r="Q61" s="327">
        <v>7</v>
      </c>
      <c r="R61" s="327">
        <v>12</v>
      </c>
      <c r="S61" s="327">
        <v>7</v>
      </c>
      <c r="T61" s="327">
        <v>12</v>
      </c>
      <c r="U61" s="327">
        <v>14</v>
      </c>
      <c r="V61" s="327">
        <v>16</v>
      </c>
      <c r="W61" s="327">
        <v>12</v>
      </c>
      <c r="X61" s="327">
        <v>20</v>
      </c>
      <c r="Y61" s="327">
        <v>17</v>
      </c>
      <c r="Z61" s="327">
        <v>22</v>
      </c>
      <c r="AA61" s="327">
        <v>13</v>
      </c>
      <c r="AB61" s="327">
        <v>2</v>
      </c>
      <c r="AC61" s="327" t="s">
        <v>294</v>
      </c>
      <c r="AD61" s="327" t="s">
        <v>294</v>
      </c>
      <c r="AE61" s="328" t="s">
        <v>294</v>
      </c>
      <c r="AF61" s="457"/>
    </row>
    <row r="62" spans="1:32" ht="13.5">
      <c r="A62" s="450"/>
      <c r="B62" s="451"/>
      <c r="C62" s="452" t="s">
        <v>12</v>
      </c>
      <c r="D62" s="410">
        <v>272</v>
      </c>
      <c r="E62" s="326" t="s">
        <v>294</v>
      </c>
      <c r="F62" s="327" t="s">
        <v>294</v>
      </c>
      <c r="G62" s="327" t="s">
        <v>294</v>
      </c>
      <c r="H62" s="327" t="s">
        <v>294</v>
      </c>
      <c r="I62" s="328" t="s">
        <v>294</v>
      </c>
      <c r="J62" s="326" t="s">
        <v>294</v>
      </c>
      <c r="K62" s="327" t="s">
        <v>294</v>
      </c>
      <c r="L62" s="327" t="s">
        <v>294</v>
      </c>
      <c r="M62" s="327" t="s">
        <v>294</v>
      </c>
      <c r="N62" s="327" t="s">
        <v>294</v>
      </c>
      <c r="O62" s="327">
        <v>1</v>
      </c>
      <c r="P62" s="327">
        <v>3</v>
      </c>
      <c r="Q62" s="327">
        <v>2</v>
      </c>
      <c r="R62" s="327">
        <v>4</v>
      </c>
      <c r="S62" s="327">
        <v>5</v>
      </c>
      <c r="T62" s="327">
        <v>10</v>
      </c>
      <c r="U62" s="327">
        <v>10</v>
      </c>
      <c r="V62" s="327">
        <v>18</v>
      </c>
      <c r="W62" s="327">
        <v>19</v>
      </c>
      <c r="X62" s="327">
        <v>23</v>
      </c>
      <c r="Y62" s="327">
        <v>45</v>
      </c>
      <c r="Z62" s="327">
        <v>47</v>
      </c>
      <c r="AA62" s="327">
        <v>45</v>
      </c>
      <c r="AB62" s="327">
        <v>27</v>
      </c>
      <c r="AC62" s="327">
        <v>13</v>
      </c>
      <c r="AD62" s="327" t="s">
        <v>294</v>
      </c>
      <c r="AE62" s="328" t="s">
        <v>294</v>
      </c>
      <c r="AF62" s="457"/>
    </row>
    <row r="63" spans="1:32" ht="13.5">
      <c r="A63" s="450"/>
      <c r="B63" s="451"/>
      <c r="C63" s="452"/>
      <c r="D63" s="410"/>
      <c r="E63" s="326"/>
      <c r="F63" s="327"/>
      <c r="G63" s="327"/>
      <c r="H63" s="327"/>
      <c r="I63" s="328"/>
      <c r="J63" s="326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8"/>
      <c r="AF63" s="457"/>
    </row>
    <row r="64" spans="1:32" ht="13.5">
      <c r="A64" s="458" t="s">
        <v>447</v>
      </c>
      <c r="B64" s="451" t="s">
        <v>448</v>
      </c>
      <c r="C64" s="452" t="s">
        <v>10</v>
      </c>
      <c r="D64" s="410">
        <v>1208</v>
      </c>
      <c r="E64" s="326" t="s">
        <v>294</v>
      </c>
      <c r="F64" s="327" t="s">
        <v>294</v>
      </c>
      <c r="G64" s="327" t="s">
        <v>294</v>
      </c>
      <c r="H64" s="327" t="s">
        <v>294</v>
      </c>
      <c r="I64" s="328" t="s">
        <v>294</v>
      </c>
      <c r="J64" s="326" t="s">
        <v>294</v>
      </c>
      <c r="K64" s="327" t="s">
        <v>294</v>
      </c>
      <c r="L64" s="327" t="s">
        <v>294</v>
      </c>
      <c r="M64" s="327">
        <v>1</v>
      </c>
      <c r="N64" s="327" t="s">
        <v>294</v>
      </c>
      <c r="O64" s="327">
        <v>1</v>
      </c>
      <c r="P64" s="327">
        <v>1</v>
      </c>
      <c r="Q64" s="327">
        <v>6</v>
      </c>
      <c r="R64" s="327">
        <v>10</v>
      </c>
      <c r="S64" s="327">
        <v>20</v>
      </c>
      <c r="T64" s="327">
        <v>38</v>
      </c>
      <c r="U64" s="327">
        <v>49</v>
      </c>
      <c r="V64" s="327">
        <v>105</v>
      </c>
      <c r="W64" s="327">
        <v>101</v>
      </c>
      <c r="X64" s="327">
        <v>141</v>
      </c>
      <c r="Y64" s="327">
        <v>195</v>
      </c>
      <c r="Z64" s="327">
        <v>213</v>
      </c>
      <c r="AA64" s="327">
        <v>169</v>
      </c>
      <c r="AB64" s="327">
        <v>117</v>
      </c>
      <c r="AC64" s="327">
        <v>35</v>
      </c>
      <c r="AD64" s="327">
        <v>6</v>
      </c>
      <c r="AE64" s="328" t="s">
        <v>294</v>
      </c>
      <c r="AF64" s="459" t="s">
        <v>447</v>
      </c>
    </row>
    <row r="65" spans="1:32" ht="13.5">
      <c r="A65" s="450"/>
      <c r="B65" s="451"/>
      <c r="C65" s="452" t="s">
        <v>11</v>
      </c>
      <c r="D65" s="410">
        <v>673</v>
      </c>
      <c r="E65" s="326" t="s">
        <v>294</v>
      </c>
      <c r="F65" s="327" t="s">
        <v>294</v>
      </c>
      <c r="G65" s="327" t="s">
        <v>294</v>
      </c>
      <c r="H65" s="327" t="s">
        <v>294</v>
      </c>
      <c r="I65" s="328" t="s">
        <v>294</v>
      </c>
      <c r="J65" s="326" t="s">
        <v>294</v>
      </c>
      <c r="K65" s="327" t="s">
        <v>294</v>
      </c>
      <c r="L65" s="327" t="s">
        <v>294</v>
      </c>
      <c r="M65" s="327">
        <v>1</v>
      </c>
      <c r="N65" s="327" t="s">
        <v>294</v>
      </c>
      <c r="O65" s="327" t="s">
        <v>294</v>
      </c>
      <c r="P65" s="327">
        <v>1</v>
      </c>
      <c r="Q65" s="327">
        <v>3</v>
      </c>
      <c r="R65" s="327">
        <v>7</v>
      </c>
      <c r="S65" s="327">
        <v>14</v>
      </c>
      <c r="T65" s="327">
        <v>23</v>
      </c>
      <c r="U65" s="327">
        <v>35</v>
      </c>
      <c r="V65" s="327">
        <v>74</v>
      </c>
      <c r="W65" s="327">
        <v>71</v>
      </c>
      <c r="X65" s="327">
        <v>103</v>
      </c>
      <c r="Y65" s="327">
        <v>117</v>
      </c>
      <c r="Z65" s="327">
        <v>114</v>
      </c>
      <c r="AA65" s="327">
        <v>68</v>
      </c>
      <c r="AB65" s="327">
        <v>31</v>
      </c>
      <c r="AC65" s="327">
        <v>11</v>
      </c>
      <c r="AD65" s="327" t="s">
        <v>294</v>
      </c>
      <c r="AE65" s="328" t="s">
        <v>294</v>
      </c>
      <c r="AF65" s="457"/>
    </row>
    <row r="66" spans="1:32" ht="13.5">
      <c r="A66" s="450"/>
      <c r="B66" s="451"/>
      <c r="C66" s="452" t="s">
        <v>12</v>
      </c>
      <c r="D66" s="410">
        <v>535</v>
      </c>
      <c r="E66" s="326" t="s">
        <v>294</v>
      </c>
      <c r="F66" s="327" t="s">
        <v>294</v>
      </c>
      <c r="G66" s="327" t="s">
        <v>294</v>
      </c>
      <c r="H66" s="327" t="s">
        <v>294</v>
      </c>
      <c r="I66" s="328" t="s">
        <v>294</v>
      </c>
      <c r="J66" s="326" t="s">
        <v>294</v>
      </c>
      <c r="K66" s="327" t="s">
        <v>294</v>
      </c>
      <c r="L66" s="327" t="s">
        <v>294</v>
      </c>
      <c r="M66" s="327" t="s">
        <v>294</v>
      </c>
      <c r="N66" s="327" t="s">
        <v>294</v>
      </c>
      <c r="O66" s="327">
        <v>1</v>
      </c>
      <c r="P66" s="327" t="s">
        <v>294</v>
      </c>
      <c r="Q66" s="327">
        <v>3</v>
      </c>
      <c r="R66" s="327">
        <v>3</v>
      </c>
      <c r="S66" s="327">
        <v>6</v>
      </c>
      <c r="T66" s="327">
        <v>15</v>
      </c>
      <c r="U66" s="327">
        <v>14</v>
      </c>
      <c r="V66" s="327">
        <v>31</v>
      </c>
      <c r="W66" s="327">
        <v>30</v>
      </c>
      <c r="X66" s="327">
        <v>38</v>
      </c>
      <c r="Y66" s="327">
        <v>78</v>
      </c>
      <c r="Z66" s="327">
        <v>99</v>
      </c>
      <c r="AA66" s="327">
        <v>101</v>
      </c>
      <c r="AB66" s="327">
        <v>86</v>
      </c>
      <c r="AC66" s="327">
        <v>24</v>
      </c>
      <c r="AD66" s="327">
        <v>6</v>
      </c>
      <c r="AE66" s="328" t="s">
        <v>294</v>
      </c>
      <c r="AF66" s="457"/>
    </row>
    <row r="67" spans="1:32" ht="13.5">
      <c r="A67" s="450"/>
      <c r="B67" s="451"/>
      <c r="C67" s="452"/>
      <c r="D67" s="410"/>
      <c r="E67" s="326"/>
      <c r="F67" s="327"/>
      <c r="G67" s="327"/>
      <c r="H67" s="327"/>
      <c r="I67" s="328"/>
      <c r="J67" s="326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8"/>
      <c r="AF67" s="457"/>
    </row>
    <row r="68" spans="1:32" ht="13.5">
      <c r="A68" s="458" t="s">
        <v>449</v>
      </c>
      <c r="B68" s="451" t="s">
        <v>450</v>
      </c>
      <c r="C68" s="452" t="s">
        <v>10</v>
      </c>
      <c r="D68" s="410">
        <v>2367</v>
      </c>
      <c r="E68" s="326" t="s">
        <v>294</v>
      </c>
      <c r="F68" s="327" t="s">
        <v>294</v>
      </c>
      <c r="G68" s="327" t="s">
        <v>294</v>
      </c>
      <c r="H68" s="327" t="s">
        <v>294</v>
      </c>
      <c r="I68" s="328" t="s">
        <v>294</v>
      </c>
      <c r="J68" s="326" t="s">
        <v>294</v>
      </c>
      <c r="K68" s="327" t="s">
        <v>294</v>
      </c>
      <c r="L68" s="327" t="s">
        <v>294</v>
      </c>
      <c r="M68" s="327" t="s">
        <v>294</v>
      </c>
      <c r="N68" s="327" t="s">
        <v>294</v>
      </c>
      <c r="O68" s="327" t="s">
        <v>294</v>
      </c>
      <c r="P68" s="327" t="s">
        <v>294</v>
      </c>
      <c r="Q68" s="327">
        <v>1</v>
      </c>
      <c r="R68" s="327">
        <v>1</v>
      </c>
      <c r="S68" s="327">
        <v>2</v>
      </c>
      <c r="T68" s="327">
        <v>1</v>
      </c>
      <c r="U68" s="327">
        <v>7</v>
      </c>
      <c r="V68" s="327">
        <v>36</v>
      </c>
      <c r="W68" s="327">
        <v>84</v>
      </c>
      <c r="X68" s="327">
        <v>130</v>
      </c>
      <c r="Y68" s="327">
        <v>273</v>
      </c>
      <c r="Z68" s="327">
        <v>488</v>
      </c>
      <c r="AA68" s="327">
        <v>595</v>
      </c>
      <c r="AB68" s="327">
        <v>464</v>
      </c>
      <c r="AC68" s="327">
        <v>238</v>
      </c>
      <c r="AD68" s="327">
        <v>47</v>
      </c>
      <c r="AE68" s="328" t="s">
        <v>294</v>
      </c>
      <c r="AF68" s="459" t="s">
        <v>449</v>
      </c>
    </row>
    <row r="69" spans="1:32" ht="13.5">
      <c r="A69" s="450"/>
      <c r="B69" s="451"/>
      <c r="C69" s="452" t="s">
        <v>11</v>
      </c>
      <c r="D69" s="410">
        <v>1111</v>
      </c>
      <c r="E69" s="326" t="s">
        <v>294</v>
      </c>
      <c r="F69" s="327" t="s">
        <v>294</v>
      </c>
      <c r="G69" s="327" t="s">
        <v>294</v>
      </c>
      <c r="H69" s="327" t="s">
        <v>294</v>
      </c>
      <c r="I69" s="328" t="s">
        <v>294</v>
      </c>
      <c r="J69" s="326" t="s">
        <v>294</v>
      </c>
      <c r="K69" s="327" t="s">
        <v>294</v>
      </c>
      <c r="L69" s="327" t="s">
        <v>294</v>
      </c>
      <c r="M69" s="327" t="s">
        <v>294</v>
      </c>
      <c r="N69" s="327" t="s">
        <v>294</v>
      </c>
      <c r="O69" s="327" t="s">
        <v>294</v>
      </c>
      <c r="P69" s="327" t="s">
        <v>294</v>
      </c>
      <c r="Q69" s="327">
        <v>1</v>
      </c>
      <c r="R69" s="327">
        <v>1</v>
      </c>
      <c r="S69" s="327">
        <v>2</v>
      </c>
      <c r="T69" s="327" t="s">
        <v>294</v>
      </c>
      <c r="U69" s="327">
        <v>7</v>
      </c>
      <c r="V69" s="327">
        <v>31</v>
      </c>
      <c r="W69" s="327">
        <v>57</v>
      </c>
      <c r="X69" s="482">
        <v>88</v>
      </c>
      <c r="Y69" s="482">
        <v>204</v>
      </c>
      <c r="Z69" s="482">
        <v>277</v>
      </c>
      <c r="AA69" s="482">
        <v>264</v>
      </c>
      <c r="AB69" s="482">
        <v>128</v>
      </c>
      <c r="AC69" s="482">
        <v>43</v>
      </c>
      <c r="AD69" s="482">
        <v>8</v>
      </c>
      <c r="AE69" s="328" t="s">
        <v>294</v>
      </c>
      <c r="AF69" s="457"/>
    </row>
    <row r="70" spans="1:32" ht="13.5">
      <c r="A70" s="450"/>
      <c r="B70" s="451"/>
      <c r="C70" s="452" t="s">
        <v>12</v>
      </c>
      <c r="D70" s="410">
        <v>1256</v>
      </c>
      <c r="E70" s="326" t="s">
        <v>294</v>
      </c>
      <c r="F70" s="327" t="s">
        <v>294</v>
      </c>
      <c r="G70" s="327" t="s">
        <v>294</v>
      </c>
      <c r="H70" s="327" t="s">
        <v>294</v>
      </c>
      <c r="I70" s="328" t="s">
        <v>294</v>
      </c>
      <c r="J70" s="326" t="s">
        <v>294</v>
      </c>
      <c r="K70" s="327" t="s">
        <v>294</v>
      </c>
      <c r="L70" s="327" t="s">
        <v>294</v>
      </c>
      <c r="M70" s="327" t="s">
        <v>294</v>
      </c>
      <c r="N70" s="327" t="s">
        <v>294</v>
      </c>
      <c r="O70" s="327" t="s">
        <v>294</v>
      </c>
      <c r="P70" s="327" t="s">
        <v>294</v>
      </c>
      <c r="Q70" s="327" t="s">
        <v>294</v>
      </c>
      <c r="R70" s="327" t="s">
        <v>294</v>
      </c>
      <c r="S70" s="327" t="s">
        <v>294</v>
      </c>
      <c r="T70" s="327">
        <v>1</v>
      </c>
      <c r="U70" s="327" t="s">
        <v>294</v>
      </c>
      <c r="V70" s="327">
        <v>5</v>
      </c>
      <c r="W70" s="327">
        <v>27</v>
      </c>
      <c r="X70" s="482">
        <v>42</v>
      </c>
      <c r="Y70" s="482">
        <v>69</v>
      </c>
      <c r="Z70" s="482">
        <v>211</v>
      </c>
      <c r="AA70" s="482">
        <v>331</v>
      </c>
      <c r="AB70" s="482">
        <v>336</v>
      </c>
      <c r="AC70" s="482">
        <v>195</v>
      </c>
      <c r="AD70" s="482">
        <v>39</v>
      </c>
      <c r="AE70" s="328" t="s">
        <v>294</v>
      </c>
      <c r="AF70" s="457"/>
    </row>
    <row r="71" spans="1:32" ht="13.5">
      <c r="A71" s="450"/>
      <c r="B71" s="451"/>
      <c r="C71" s="452"/>
      <c r="D71" s="410"/>
      <c r="E71" s="326"/>
      <c r="F71" s="327"/>
      <c r="G71" s="327"/>
      <c r="H71" s="327"/>
      <c r="I71" s="328"/>
      <c r="J71" s="326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8"/>
      <c r="AF71" s="457"/>
    </row>
    <row r="72" spans="1:32" ht="13.5">
      <c r="A72" s="458" t="s">
        <v>451</v>
      </c>
      <c r="B72" s="451" t="s">
        <v>452</v>
      </c>
      <c r="C72" s="452" t="s">
        <v>10</v>
      </c>
      <c r="D72" s="410">
        <v>100</v>
      </c>
      <c r="E72" s="326" t="s">
        <v>294</v>
      </c>
      <c r="F72" s="327" t="s">
        <v>294</v>
      </c>
      <c r="G72" s="327" t="s">
        <v>294</v>
      </c>
      <c r="H72" s="327" t="s">
        <v>294</v>
      </c>
      <c r="I72" s="328" t="s">
        <v>294</v>
      </c>
      <c r="J72" s="326" t="s">
        <v>294</v>
      </c>
      <c r="K72" s="327" t="s">
        <v>294</v>
      </c>
      <c r="L72" s="327" t="s">
        <v>294</v>
      </c>
      <c r="M72" s="327" t="s">
        <v>294</v>
      </c>
      <c r="N72" s="327" t="s">
        <v>294</v>
      </c>
      <c r="O72" s="327" t="s">
        <v>294</v>
      </c>
      <c r="P72" s="327" t="s">
        <v>294</v>
      </c>
      <c r="Q72" s="327" t="s">
        <v>294</v>
      </c>
      <c r="R72" s="327">
        <v>1</v>
      </c>
      <c r="S72" s="327">
        <v>3</v>
      </c>
      <c r="T72" s="327">
        <v>4</v>
      </c>
      <c r="U72" s="327">
        <v>2</v>
      </c>
      <c r="V72" s="327">
        <v>7</v>
      </c>
      <c r="W72" s="327">
        <v>9</v>
      </c>
      <c r="X72" s="327">
        <v>7</v>
      </c>
      <c r="Y72" s="327">
        <v>12</v>
      </c>
      <c r="Z72" s="327">
        <v>23</v>
      </c>
      <c r="AA72" s="327">
        <v>16</v>
      </c>
      <c r="AB72" s="327">
        <v>8</v>
      </c>
      <c r="AC72" s="327">
        <v>6</v>
      </c>
      <c r="AD72" s="327">
        <v>2</v>
      </c>
      <c r="AE72" s="328" t="s">
        <v>294</v>
      </c>
      <c r="AF72" s="459" t="s">
        <v>451</v>
      </c>
    </row>
    <row r="73" spans="1:32" ht="13.5">
      <c r="A73" s="450"/>
      <c r="B73" s="451"/>
      <c r="C73" s="452" t="s">
        <v>11</v>
      </c>
      <c r="D73" s="410">
        <v>50</v>
      </c>
      <c r="E73" s="326" t="s">
        <v>294</v>
      </c>
      <c r="F73" s="327" t="s">
        <v>294</v>
      </c>
      <c r="G73" s="327" t="s">
        <v>294</v>
      </c>
      <c r="H73" s="327" t="s">
        <v>294</v>
      </c>
      <c r="I73" s="328" t="s">
        <v>294</v>
      </c>
      <c r="J73" s="326" t="s">
        <v>294</v>
      </c>
      <c r="K73" s="327" t="s">
        <v>294</v>
      </c>
      <c r="L73" s="327" t="s">
        <v>294</v>
      </c>
      <c r="M73" s="327" t="s">
        <v>294</v>
      </c>
      <c r="N73" s="327" t="s">
        <v>294</v>
      </c>
      <c r="O73" s="327" t="s">
        <v>294</v>
      </c>
      <c r="P73" s="327" t="s">
        <v>294</v>
      </c>
      <c r="Q73" s="327" t="s">
        <v>294</v>
      </c>
      <c r="R73" s="327">
        <v>1</v>
      </c>
      <c r="S73" s="327">
        <v>3</v>
      </c>
      <c r="T73" s="327">
        <v>3</v>
      </c>
      <c r="U73" s="327">
        <v>2</v>
      </c>
      <c r="V73" s="327">
        <v>5</v>
      </c>
      <c r="W73" s="327">
        <v>6</v>
      </c>
      <c r="X73" s="327">
        <v>2</v>
      </c>
      <c r="Y73" s="327">
        <v>8</v>
      </c>
      <c r="Z73" s="327">
        <v>9</v>
      </c>
      <c r="AA73" s="327">
        <v>7</v>
      </c>
      <c r="AB73" s="327">
        <v>4</v>
      </c>
      <c r="AC73" s="327" t="s">
        <v>294</v>
      </c>
      <c r="AD73" s="327" t="s">
        <v>294</v>
      </c>
      <c r="AE73" s="328" t="s">
        <v>294</v>
      </c>
      <c r="AF73" s="457"/>
    </row>
    <row r="74" spans="1:32" ht="13.5">
      <c r="A74" s="450"/>
      <c r="B74" s="451"/>
      <c r="C74" s="452" t="s">
        <v>12</v>
      </c>
      <c r="D74" s="410">
        <v>50</v>
      </c>
      <c r="E74" s="326" t="s">
        <v>294</v>
      </c>
      <c r="F74" s="327" t="s">
        <v>294</v>
      </c>
      <c r="G74" s="327" t="s">
        <v>294</v>
      </c>
      <c r="H74" s="327" t="s">
        <v>294</v>
      </c>
      <c r="I74" s="328" t="s">
        <v>294</v>
      </c>
      <c r="J74" s="326" t="s">
        <v>294</v>
      </c>
      <c r="K74" s="327" t="s">
        <v>294</v>
      </c>
      <c r="L74" s="327" t="s">
        <v>294</v>
      </c>
      <c r="M74" s="327" t="s">
        <v>294</v>
      </c>
      <c r="N74" s="327" t="s">
        <v>294</v>
      </c>
      <c r="O74" s="327" t="s">
        <v>294</v>
      </c>
      <c r="P74" s="327" t="s">
        <v>294</v>
      </c>
      <c r="Q74" s="327" t="s">
        <v>294</v>
      </c>
      <c r="R74" s="327" t="s">
        <v>294</v>
      </c>
      <c r="S74" s="327" t="s">
        <v>294</v>
      </c>
      <c r="T74" s="327">
        <v>1</v>
      </c>
      <c r="U74" s="327" t="s">
        <v>294</v>
      </c>
      <c r="V74" s="327">
        <v>2</v>
      </c>
      <c r="W74" s="327">
        <v>3</v>
      </c>
      <c r="X74" s="327">
        <v>5</v>
      </c>
      <c r="Y74" s="327">
        <v>4</v>
      </c>
      <c r="Z74" s="327">
        <v>14</v>
      </c>
      <c r="AA74" s="327">
        <v>9</v>
      </c>
      <c r="AB74" s="327">
        <v>4</v>
      </c>
      <c r="AC74" s="327">
        <v>6</v>
      </c>
      <c r="AD74" s="327">
        <v>2</v>
      </c>
      <c r="AE74" s="328" t="s">
        <v>294</v>
      </c>
      <c r="AF74" s="457"/>
    </row>
    <row r="75" spans="1:32" ht="13.5">
      <c r="A75" s="450"/>
      <c r="B75" s="451"/>
      <c r="C75" s="452"/>
      <c r="D75" s="410"/>
      <c r="E75" s="326"/>
      <c r="F75" s="327"/>
      <c r="G75" s="327"/>
      <c r="H75" s="327"/>
      <c r="I75" s="328"/>
      <c r="J75" s="326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8"/>
      <c r="AF75" s="457"/>
    </row>
    <row r="76" spans="1:32" ht="13.5">
      <c r="A76" s="458" t="s">
        <v>453</v>
      </c>
      <c r="B76" s="451" t="s">
        <v>454</v>
      </c>
      <c r="C76" s="452" t="s">
        <v>10</v>
      </c>
      <c r="D76" s="410">
        <v>507</v>
      </c>
      <c r="E76" s="326" t="s">
        <v>294</v>
      </c>
      <c r="F76" s="327" t="s">
        <v>294</v>
      </c>
      <c r="G76" s="327" t="s">
        <v>294</v>
      </c>
      <c r="H76" s="327" t="s">
        <v>294</v>
      </c>
      <c r="I76" s="328" t="s">
        <v>294</v>
      </c>
      <c r="J76" s="326" t="s">
        <v>294</v>
      </c>
      <c r="K76" s="327" t="s">
        <v>294</v>
      </c>
      <c r="L76" s="327" t="s">
        <v>294</v>
      </c>
      <c r="M76" s="327" t="s">
        <v>294</v>
      </c>
      <c r="N76" s="327" t="s">
        <v>294</v>
      </c>
      <c r="O76" s="327" t="s">
        <v>294</v>
      </c>
      <c r="P76" s="327">
        <v>1</v>
      </c>
      <c r="Q76" s="327">
        <v>1</v>
      </c>
      <c r="R76" s="327">
        <v>3</v>
      </c>
      <c r="S76" s="327">
        <v>3</v>
      </c>
      <c r="T76" s="327">
        <v>8</v>
      </c>
      <c r="U76" s="327">
        <v>14</v>
      </c>
      <c r="V76" s="327">
        <v>25</v>
      </c>
      <c r="W76" s="327">
        <v>34</v>
      </c>
      <c r="X76" s="327">
        <v>59</v>
      </c>
      <c r="Y76" s="327">
        <v>59</v>
      </c>
      <c r="Z76" s="327">
        <v>112</v>
      </c>
      <c r="AA76" s="327">
        <v>92</v>
      </c>
      <c r="AB76" s="327">
        <v>67</v>
      </c>
      <c r="AC76" s="327">
        <v>25</v>
      </c>
      <c r="AD76" s="327">
        <v>4</v>
      </c>
      <c r="AE76" s="328" t="s">
        <v>294</v>
      </c>
      <c r="AF76" s="459" t="s">
        <v>453</v>
      </c>
    </row>
    <row r="77" spans="1:32" ht="13.5">
      <c r="A77" s="450"/>
      <c r="B77" s="451"/>
      <c r="C77" s="452" t="s">
        <v>11</v>
      </c>
      <c r="D77" s="410">
        <v>257</v>
      </c>
      <c r="E77" s="326" t="s">
        <v>294</v>
      </c>
      <c r="F77" s="327" t="s">
        <v>294</v>
      </c>
      <c r="G77" s="327" t="s">
        <v>294</v>
      </c>
      <c r="H77" s="327" t="s">
        <v>294</v>
      </c>
      <c r="I77" s="328" t="s">
        <v>294</v>
      </c>
      <c r="J77" s="326" t="s">
        <v>294</v>
      </c>
      <c r="K77" s="327" t="s">
        <v>294</v>
      </c>
      <c r="L77" s="327" t="s">
        <v>294</v>
      </c>
      <c r="M77" s="327" t="s">
        <v>294</v>
      </c>
      <c r="N77" s="327" t="s">
        <v>294</v>
      </c>
      <c r="O77" s="327" t="s">
        <v>294</v>
      </c>
      <c r="P77" s="327">
        <v>1</v>
      </c>
      <c r="Q77" s="327" t="s">
        <v>294</v>
      </c>
      <c r="R77" s="327">
        <v>3</v>
      </c>
      <c r="S77" s="327">
        <v>3</v>
      </c>
      <c r="T77" s="327">
        <v>6</v>
      </c>
      <c r="U77" s="482">
        <v>11</v>
      </c>
      <c r="V77" s="327">
        <v>18</v>
      </c>
      <c r="W77" s="482">
        <v>22</v>
      </c>
      <c r="X77" s="482">
        <v>30</v>
      </c>
      <c r="Y77" s="482">
        <v>32</v>
      </c>
      <c r="Z77" s="482">
        <v>62</v>
      </c>
      <c r="AA77" s="482">
        <v>40</v>
      </c>
      <c r="AB77" s="482">
        <v>23</v>
      </c>
      <c r="AC77" s="482">
        <v>5</v>
      </c>
      <c r="AD77" s="327">
        <v>1</v>
      </c>
      <c r="AE77" s="328" t="s">
        <v>294</v>
      </c>
      <c r="AF77" s="457"/>
    </row>
    <row r="78" spans="1:32" ht="13.5">
      <c r="A78" s="450"/>
      <c r="B78" s="451"/>
      <c r="C78" s="452" t="s">
        <v>12</v>
      </c>
      <c r="D78" s="418">
        <v>250</v>
      </c>
      <c r="E78" s="330" t="s">
        <v>294</v>
      </c>
      <c r="F78" s="331" t="s">
        <v>294</v>
      </c>
      <c r="G78" s="331" t="s">
        <v>294</v>
      </c>
      <c r="H78" s="331" t="s">
        <v>294</v>
      </c>
      <c r="I78" s="332" t="s">
        <v>294</v>
      </c>
      <c r="J78" s="330" t="s">
        <v>294</v>
      </c>
      <c r="K78" s="331" t="s">
        <v>294</v>
      </c>
      <c r="L78" s="331" t="s">
        <v>294</v>
      </c>
      <c r="M78" s="331" t="s">
        <v>294</v>
      </c>
      <c r="N78" s="331" t="s">
        <v>294</v>
      </c>
      <c r="O78" s="331" t="s">
        <v>294</v>
      </c>
      <c r="P78" s="331" t="s">
        <v>294</v>
      </c>
      <c r="Q78" s="331">
        <v>1</v>
      </c>
      <c r="R78" s="331" t="s">
        <v>294</v>
      </c>
      <c r="S78" s="331" t="s">
        <v>294</v>
      </c>
      <c r="T78" s="331">
        <v>2</v>
      </c>
      <c r="U78" s="331">
        <v>3</v>
      </c>
      <c r="V78" s="485">
        <v>7</v>
      </c>
      <c r="W78" s="331">
        <v>12</v>
      </c>
      <c r="X78" s="485">
        <v>29</v>
      </c>
      <c r="Y78" s="485">
        <v>27</v>
      </c>
      <c r="Z78" s="485">
        <v>50</v>
      </c>
      <c r="AA78" s="485">
        <v>52</v>
      </c>
      <c r="AB78" s="485">
        <v>44</v>
      </c>
      <c r="AC78" s="485">
        <v>20</v>
      </c>
      <c r="AD78" s="485">
        <v>3</v>
      </c>
      <c r="AE78" s="332" t="s">
        <v>294</v>
      </c>
      <c r="AF78" s="457"/>
    </row>
    <row r="79" spans="1:32" ht="13.5">
      <c r="A79" s="460"/>
      <c r="B79" s="461"/>
      <c r="C79" s="460"/>
      <c r="D79" s="429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0"/>
    </row>
    <row r="80" spans="1:32" ht="13.5">
      <c r="A80" s="463"/>
      <c r="B80" s="464"/>
      <c r="C80" s="463"/>
      <c r="D80" s="433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465"/>
      <c r="R80" s="465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3"/>
    </row>
    <row r="81" spans="1:32" ht="13.5">
      <c r="A81" s="463"/>
      <c r="B81" s="464"/>
      <c r="C81" s="463"/>
      <c r="D81" s="433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3"/>
    </row>
    <row r="82" spans="1:32" ht="13.5">
      <c r="A82" s="463"/>
      <c r="B82" s="464"/>
      <c r="C82" s="463"/>
      <c r="D82" s="433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3"/>
    </row>
    <row r="83" spans="1:32" ht="13.5">
      <c r="A83" s="463"/>
      <c r="B83" s="464"/>
      <c r="C83" s="463"/>
      <c r="D83" s="433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  <c r="AE83" s="465"/>
      <c r="AF83" s="463"/>
    </row>
    <row r="84" spans="1:32" ht="13.5">
      <c r="A84" s="463"/>
      <c r="B84" s="464"/>
      <c r="C84" s="463"/>
      <c r="D84" s="433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3"/>
    </row>
    <row r="85" spans="1:32" ht="13.5">
      <c r="A85" s="463"/>
      <c r="B85" s="464"/>
      <c r="C85" s="463"/>
      <c r="D85" s="433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  <c r="AE85" s="465"/>
      <c r="AF85" s="463"/>
    </row>
    <row r="86" spans="1:32" ht="13.5">
      <c r="A86" s="463"/>
      <c r="B86" s="464"/>
      <c r="C86" s="463"/>
      <c r="D86" s="433"/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65"/>
      <c r="Z86" s="465"/>
      <c r="AA86" s="465"/>
      <c r="AB86" s="465"/>
      <c r="AC86" s="465"/>
      <c r="AD86" s="465"/>
      <c r="AE86" s="465"/>
      <c r="AF86" s="463"/>
    </row>
    <row r="87" spans="1:32" ht="7.5" customHeight="1">
      <c r="A87" s="463"/>
      <c r="B87" s="464"/>
      <c r="C87" s="463"/>
      <c r="D87" s="433"/>
      <c r="E87" s="465"/>
      <c r="F87" s="465"/>
      <c r="G87" s="465"/>
      <c r="H87" s="465"/>
      <c r="I87" s="465"/>
      <c r="J87" s="465"/>
      <c r="K87" s="465"/>
      <c r="L87" s="465"/>
      <c r="M87" s="465"/>
      <c r="N87" s="465"/>
      <c r="O87" s="465"/>
      <c r="P87" s="465"/>
      <c r="Q87" s="465"/>
      <c r="R87" s="465"/>
      <c r="S87" s="465"/>
      <c r="T87" s="465"/>
      <c r="U87" s="465"/>
      <c r="V87" s="465"/>
      <c r="W87" s="465"/>
      <c r="X87" s="465"/>
      <c r="Y87" s="465"/>
      <c r="Z87" s="465"/>
      <c r="AA87" s="465"/>
      <c r="AB87" s="465"/>
      <c r="AC87" s="465"/>
      <c r="AD87" s="465"/>
      <c r="AE87" s="465"/>
      <c r="AF87" s="463"/>
    </row>
    <row r="88" spans="1:32" ht="13.5">
      <c r="A88" s="463"/>
      <c r="B88" s="464"/>
      <c r="C88" s="463"/>
      <c r="D88" s="433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65"/>
      <c r="AF88" s="463"/>
    </row>
    <row r="89" spans="1:32" ht="13.5">
      <c r="A89" s="463"/>
      <c r="B89" s="464"/>
      <c r="C89" s="463"/>
      <c r="D89" s="433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465"/>
      <c r="R89" s="465"/>
      <c r="S89" s="465"/>
      <c r="T89" s="465"/>
      <c r="U89" s="465"/>
      <c r="V89" s="465"/>
      <c r="W89" s="465"/>
      <c r="X89" s="465"/>
      <c r="Y89" s="465"/>
      <c r="Z89" s="465"/>
      <c r="AA89" s="465"/>
      <c r="AB89" s="465"/>
      <c r="AC89" s="465"/>
      <c r="AD89" s="465"/>
      <c r="AE89" s="465"/>
      <c r="AF89" s="463"/>
    </row>
    <row r="90" spans="7:25" ht="13.5">
      <c r="G90" s="286"/>
      <c r="Y90" s="286"/>
    </row>
  </sheetData>
  <sheetProtection/>
  <printOptions horizontalCentered="1"/>
  <pageMargins left="0.18" right="0.24" top="0.73" bottom="0.75" header="0.3937007874015748" footer="0.5118110236220472"/>
  <pageSetup fitToWidth="2" horizontalDpi="600" verticalDpi="600" orientation="portrait" pageOrder="overThenDown" paperSize="9" scale="74" r:id="rId1"/>
  <colBreaks count="1" manualBreakCount="1">
    <brk id="16" max="7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BreakPreview" zoomScale="60" zoomScaleNormal="75" zoomScalePageLayoutView="0" workbookViewId="0" topLeftCell="A1">
      <pane xSplit="4" ySplit="3" topLeftCell="E4" activePane="bottomRight" state="frozen"/>
      <selection pane="topLeft" activeCell="X74" sqref="X74"/>
      <selection pane="topRight" activeCell="X74" sqref="X74"/>
      <selection pane="bottomLeft" activeCell="X74" sqref="X74"/>
      <selection pane="bottomRight" activeCell="A1" sqref="A1"/>
    </sheetView>
  </sheetViews>
  <sheetFormatPr defaultColWidth="9.00390625" defaultRowHeight="13.5"/>
  <cols>
    <col min="1" max="1" width="9.875" style="466" bestFit="1" customWidth="1"/>
    <col min="2" max="2" width="27.875" style="441" bestFit="1" customWidth="1"/>
    <col min="3" max="3" width="7.75390625" style="466" bestFit="1" customWidth="1"/>
    <col min="4" max="4" width="7.00390625" style="389" bestFit="1" customWidth="1"/>
    <col min="5" max="5" width="4.75390625" style="441" bestFit="1" customWidth="1"/>
    <col min="6" max="6" width="4.625" style="441" bestFit="1" customWidth="1"/>
    <col min="7" max="9" width="4.75390625" style="441" bestFit="1" customWidth="1"/>
    <col min="10" max="30" width="6.50390625" style="441" customWidth="1"/>
    <col min="31" max="31" width="5.25390625" style="441" bestFit="1" customWidth="1"/>
    <col min="32" max="32" width="9.875" style="441" bestFit="1" customWidth="1"/>
    <col min="33" max="16384" width="9.00390625" style="441" customWidth="1"/>
  </cols>
  <sheetData>
    <row r="1" spans="1:32" ht="13.5">
      <c r="A1" s="436" t="s">
        <v>342</v>
      </c>
      <c r="B1" s="437"/>
      <c r="C1" s="438"/>
      <c r="D1" s="423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40" t="str">
        <f>+'表４（1）'!AF2</f>
        <v>（平成23年）</v>
      </c>
    </row>
    <row r="2" spans="1:32" s="449" customFormat="1" ht="24">
      <c r="A2" s="442" t="s">
        <v>295</v>
      </c>
      <c r="B2" s="443" t="s">
        <v>296</v>
      </c>
      <c r="C2" s="444"/>
      <c r="D2" s="394" t="s">
        <v>10</v>
      </c>
      <c r="E2" s="445" t="s">
        <v>297</v>
      </c>
      <c r="F2" s="446" t="s">
        <v>298</v>
      </c>
      <c r="G2" s="446" t="s">
        <v>299</v>
      </c>
      <c r="H2" s="446" t="s">
        <v>300</v>
      </c>
      <c r="I2" s="447" t="s">
        <v>301</v>
      </c>
      <c r="J2" s="445" t="s">
        <v>302</v>
      </c>
      <c r="K2" s="448" t="s">
        <v>643</v>
      </c>
      <c r="L2" s="448" t="s">
        <v>644</v>
      </c>
      <c r="M2" s="448" t="s">
        <v>645</v>
      </c>
      <c r="N2" s="446" t="s">
        <v>646</v>
      </c>
      <c r="O2" s="446" t="s">
        <v>647</v>
      </c>
      <c r="P2" s="446" t="s">
        <v>648</v>
      </c>
      <c r="Q2" s="446" t="s">
        <v>649</v>
      </c>
      <c r="R2" s="446" t="s">
        <v>650</v>
      </c>
      <c r="S2" s="446" t="s">
        <v>651</v>
      </c>
      <c r="T2" s="446" t="s">
        <v>652</v>
      </c>
      <c r="U2" s="446" t="s">
        <v>653</v>
      </c>
      <c r="V2" s="446" t="s">
        <v>654</v>
      </c>
      <c r="W2" s="446" t="s">
        <v>655</v>
      </c>
      <c r="X2" s="446" t="s">
        <v>656</v>
      </c>
      <c r="Y2" s="446" t="s">
        <v>657</v>
      </c>
      <c r="Z2" s="446" t="s">
        <v>658</v>
      </c>
      <c r="AA2" s="446" t="s">
        <v>659</v>
      </c>
      <c r="AB2" s="446" t="s">
        <v>660</v>
      </c>
      <c r="AC2" s="446" t="s">
        <v>661</v>
      </c>
      <c r="AD2" s="446" t="s">
        <v>303</v>
      </c>
      <c r="AE2" s="447" t="s">
        <v>293</v>
      </c>
      <c r="AF2" s="442" t="s">
        <v>295</v>
      </c>
    </row>
    <row r="3" spans="1:32" ht="13.5">
      <c r="A3" s="450"/>
      <c r="B3" s="451"/>
      <c r="C3" s="452"/>
      <c r="D3" s="410"/>
      <c r="E3" s="453"/>
      <c r="F3" s="454"/>
      <c r="G3" s="454"/>
      <c r="H3" s="454"/>
      <c r="I3" s="455"/>
      <c r="J3" s="453"/>
      <c r="K3" s="454"/>
      <c r="L3" s="454"/>
      <c r="M3" s="454"/>
      <c r="N3" s="454"/>
      <c r="O3" s="454"/>
      <c r="P3" s="456"/>
      <c r="Q3" s="456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5"/>
      <c r="AF3" s="457"/>
    </row>
    <row r="4" spans="1:32" ht="13.5">
      <c r="A4" s="458" t="s">
        <v>455</v>
      </c>
      <c r="B4" s="451" t="s">
        <v>456</v>
      </c>
      <c r="C4" s="452" t="s">
        <v>10</v>
      </c>
      <c r="D4" s="410">
        <v>222</v>
      </c>
      <c r="E4" s="326" t="s">
        <v>294</v>
      </c>
      <c r="F4" s="327" t="s">
        <v>294</v>
      </c>
      <c r="G4" s="327" t="s">
        <v>294</v>
      </c>
      <c r="H4" s="327" t="s">
        <v>294</v>
      </c>
      <c r="I4" s="328" t="s">
        <v>294</v>
      </c>
      <c r="J4" s="326" t="s">
        <v>294</v>
      </c>
      <c r="K4" s="327" t="s">
        <v>294</v>
      </c>
      <c r="L4" s="327" t="s">
        <v>294</v>
      </c>
      <c r="M4" s="327" t="s">
        <v>294</v>
      </c>
      <c r="N4" s="327">
        <v>1</v>
      </c>
      <c r="O4" s="327" t="s">
        <v>294</v>
      </c>
      <c r="P4" s="327" t="s">
        <v>294</v>
      </c>
      <c r="Q4" s="327">
        <v>1</v>
      </c>
      <c r="R4" s="327">
        <v>4</v>
      </c>
      <c r="S4" s="327">
        <v>4</v>
      </c>
      <c r="T4" s="327">
        <v>2</v>
      </c>
      <c r="U4" s="327">
        <v>3</v>
      </c>
      <c r="V4" s="327">
        <v>5</v>
      </c>
      <c r="W4" s="327">
        <v>16</v>
      </c>
      <c r="X4" s="327">
        <v>23</v>
      </c>
      <c r="Y4" s="327">
        <v>24</v>
      </c>
      <c r="Z4" s="327">
        <v>42</v>
      </c>
      <c r="AA4" s="327">
        <v>50</v>
      </c>
      <c r="AB4" s="327">
        <v>27</v>
      </c>
      <c r="AC4" s="327">
        <v>14</v>
      </c>
      <c r="AD4" s="327">
        <v>6</v>
      </c>
      <c r="AE4" s="328" t="s">
        <v>294</v>
      </c>
      <c r="AF4" s="459" t="s">
        <v>455</v>
      </c>
    </row>
    <row r="5" spans="1:32" ht="13.5">
      <c r="A5" s="450"/>
      <c r="B5" s="451"/>
      <c r="C5" s="452" t="s">
        <v>11</v>
      </c>
      <c r="D5" s="410">
        <v>99</v>
      </c>
      <c r="E5" s="326" t="s">
        <v>294</v>
      </c>
      <c r="F5" s="327" t="s">
        <v>294</v>
      </c>
      <c r="G5" s="327" t="s">
        <v>294</v>
      </c>
      <c r="H5" s="327" t="s">
        <v>294</v>
      </c>
      <c r="I5" s="328" t="s">
        <v>294</v>
      </c>
      <c r="J5" s="326" t="s">
        <v>294</v>
      </c>
      <c r="K5" s="327" t="s">
        <v>294</v>
      </c>
      <c r="L5" s="327" t="s">
        <v>294</v>
      </c>
      <c r="M5" s="327" t="s">
        <v>294</v>
      </c>
      <c r="N5" s="327">
        <v>1</v>
      </c>
      <c r="O5" s="327" t="s">
        <v>294</v>
      </c>
      <c r="P5" s="482" t="s">
        <v>294</v>
      </c>
      <c r="Q5" s="327" t="s">
        <v>294</v>
      </c>
      <c r="R5" s="327">
        <v>1</v>
      </c>
      <c r="S5" s="482">
        <v>1</v>
      </c>
      <c r="T5" s="482">
        <v>2</v>
      </c>
      <c r="U5" s="482">
        <v>3</v>
      </c>
      <c r="V5" s="482">
        <v>3</v>
      </c>
      <c r="W5" s="482">
        <v>10</v>
      </c>
      <c r="X5" s="482">
        <v>15</v>
      </c>
      <c r="Y5" s="482">
        <v>13</v>
      </c>
      <c r="Z5" s="482">
        <v>21</v>
      </c>
      <c r="AA5" s="482">
        <v>20</v>
      </c>
      <c r="AB5" s="482">
        <v>7</v>
      </c>
      <c r="AC5" s="482">
        <v>1</v>
      </c>
      <c r="AD5" s="327">
        <v>1</v>
      </c>
      <c r="AE5" s="328" t="s">
        <v>294</v>
      </c>
      <c r="AF5" s="457"/>
    </row>
    <row r="6" spans="1:32" ht="13.5">
      <c r="A6" s="450"/>
      <c r="B6" s="451"/>
      <c r="C6" s="452" t="s">
        <v>12</v>
      </c>
      <c r="D6" s="410">
        <v>123</v>
      </c>
      <c r="E6" s="326" t="s">
        <v>294</v>
      </c>
      <c r="F6" s="327" t="s">
        <v>294</v>
      </c>
      <c r="G6" s="327" t="s">
        <v>294</v>
      </c>
      <c r="H6" s="327" t="s">
        <v>294</v>
      </c>
      <c r="I6" s="328" t="s">
        <v>294</v>
      </c>
      <c r="J6" s="326" t="s">
        <v>294</v>
      </c>
      <c r="K6" s="327" t="s">
        <v>294</v>
      </c>
      <c r="L6" s="327" t="s">
        <v>294</v>
      </c>
      <c r="M6" s="327" t="s">
        <v>294</v>
      </c>
      <c r="N6" s="327" t="s">
        <v>294</v>
      </c>
      <c r="O6" s="327" t="s">
        <v>294</v>
      </c>
      <c r="P6" s="327" t="s">
        <v>294</v>
      </c>
      <c r="Q6" s="482">
        <v>1</v>
      </c>
      <c r="R6" s="327">
        <v>3</v>
      </c>
      <c r="S6" s="327">
        <v>3</v>
      </c>
      <c r="T6" s="482" t="s">
        <v>294</v>
      </c>
      <c r="U6" s="327" t="s">
        <v>294</v>
      </c>
      <c r="V6" s="482">
        <v>2</v>
      </c>
      <c r="W6" s="482">
        <v>6</v>
      </c>
      <c r="X6" s="482">
        <v>8</v>
      </c>
      <c r="Y6" s="482">
        <v>11</v>
      </c>
      <c r="Z6" s="482">
        <v>21</v>
      </c>
      <c r="AA6" s="482">
        <v>30</v>
      </c>
      <c r="AB6" s="482">
        <v>20</v>
      </c>
      <c r="AC6" s="482">
        <v>13</v>
      </c>
      <c r="AD6" s="482">
        <v>5</v>
      </c>
      <c r="AE6" s="328" t="s">
        <v>294</v>
      </c>
      <c r="AF6" s="457"/>
    </row>
    <row r="7" spans="1:32" ht="13.5">
      <c r="A7" s="450"/>
      <c r="B7" s="451"/>
      <c r="C7" s="452"/>
      <c r="D7" s="410"/>
      <c r="E7" s="326"/>
      <c r="F7" s="327"/>
      <c r="G7" s="327"/>
      <c r="H7" s="327"/>
      <c r="I7" s="328"/>
      <c r="J7" s="326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8"/>
      <c r="AF7" s="457"/>
    </row>
    <row r="8" spans="1:32" ht="13.5">
      <c r="A8" s="458" t="s">
        <v>457</v>
      </c>
      <c r="B8" s="451" t="s">
        <v>458</v>
      </c>
      <c r="C8" s="452" t="s">
        <v>10</v>
      </c>
      <c r="D8" s="410">
        <v>5328</v>
      </c>
      <c r="E8" s="326">
        <v>1</v>
      </c>
      <c r="F8" s="327">
        <v>1</v>
      </c>
      <c r="G8" s="327">
        <v>1</v>
      </c>
      <c r="H8" s="327">
        <v>2</v>
      </c>
      <c r="I8" s="328">
        <v>1</v>
      </c>
      <c r="J8" s="326">
        <v>6</v>
      </c>
      <c r="K8" s="327" t="s">
        <v>294</v>
      </c>
      <c r="L8" s="327" t="s">
        <v>294</v>
      </c>
      <c r="M8" s="327" t="s">
        <v>294</v>
      </c>
      <c r="N8" s="327">
        <v>3</v>
      </c>
      <c r="O8" s="327" t="s">
        <v>294</v>
      </c>
      <c r="P8" s="327">
        <v>2</v>
      </c>
      <c r="Q8" s="327">
        <v>4</v>
      </c>
      <c r="R8" s="327">
        <v>7</v>
      </c>
      <c r="S8" s="327">
        <v>6</v>
      </c>
      <c r="T8" s="327">
        <v>25</v>
      </c>
      <c r="U8" s="327">
        <v>39</v>
      </c>
      <c r="V8" s="327">
        <v>83</v>
      </c>
      <c r="W8" s="327">
        <v>159</v>
      </c>
      <c r="X8" s="327">
        <v>356</v>
      </c>
      <c r="Y8" s="327">
        <v>650</v>
      </c>
      <c r="Z8" s="327">
        <v>1151</v>
      </c>
      <c r="AA8" s="327">
        <v>1337</v>
      </c>
      <c r="AB8" s="327">
        <v>989</v>
      </c>
      <c r="AC8" s="327">
        <v>413</v>
      </c>
      <c r="AD8" s="327">
        <v>98</v>
      </c>
      <c r="AE8" s="328" t="s">
        <v>294</v>
      </c>
      <c r="AF8" s="459" t="s">
        <v>457</v>
      </c>
    </row>
    <row r="9" spans="1:32" ht="13.5">
      <c r="A9" s="450"/>
      <c r="B9" s="451"/>
      <c r="C9" s="452" t="s">
        <v>11</v>
      </c>
      <c r="D9" s="410">
        <v>3109</v>
      </c>
      <c r="E9" s="326" t="s">
        <v>294</v>
      </c>
      <c r="F9" s="327">
        <v>1</v>
      </c>
      <c r="G9" s="327" t="s">
        <v>294</v>
      </c>
      <c r="H9" s="327">
        <v>1</v>
      </c>
      <c r="I9" s="328" t="s">
        <v>294</v>
      </c>
      <c r="J9" s="326">
        <v>2</v>
      </c>
      <c r="K9" s="327" t="s">
        <v>294</v>
      </c>
      <c r="L9" s="327" t="s">
        <v>294</v>
      </c>
      <c r="M9" s="327" t="s">
        <v>294</v>
      </c>
      <c r="N9" s="327">
        <v>1</v>
      </c>
      <c r="O9" s="327" t="s">
        <v>294</v>
      </c>
      <c r="P9" s="327">
        <v>2</v>
      </c>
      <c r="Q9" s="327">
        <v>3</v>
      </c>
      <c r="R9" s="327">
        <v>6</v>
      </c>
      <c r="S9" s="327">
        <v>2</v>
      </c>
      <c r="T9" s="327">
        <v>19</v>
      </c>
      <c r="U9" s="327">
        <v>30</v>
      </c>
      <c r="V9" s="327">
        <v>60</v>
      </c>
      <c r="W9" s="327">
        <v>123</v>
      </c>
      <c r="X9" s="327">
        <v>266</v>
      </c>
      <c r="Y9" s="327">
        <v>463</v>
      </c>
      <c r="Z9" s="327">
        <v>809</v>
      </c>
      <c r="AA9" s="327">
        <v>724</v>
      </c>
      <c r="AB9" s="327">
        <v>444</v>
      </c>
      <c r="AC9" s="327">
        <v>134</v>
      </c>
      <c r="AD9" s="327">
        <v>21</v>
      </c>
      <c r="AE9" s="328" t="s">
        <v>294</v>
      </c>
      <c r="AF9" s="457"/>
    </row>
    <row r="10" spans="1:32" ht="13.5">
      <c r="A10" s="450"/>
      <c r="B10" s="451"/>
      <c r="C10" s="452" t="s">
        <v>12</v>
      </c>
      <c r="D10" s="410">
        <v>2219</v>
      </c>
      <c r="E10" s="326">
        <v>1</v>
      </c>
      <c r="F10" s="327" t="s">
        <v>294</v>
      </c>
      <c r="G10" s="327">
        <v>1</v>
      </c>
      <c r="H10" s="327">
        <v>1</v>
      </c>
      <c r="I10" s="328">
        <v>1</v>
      </c>
      <c r="J10" s="326">
        <v>4</v>
      </c>
      <c r="K10" s="327" t="s">
        <v>294</v>
      </c>
      <c r="L10" s="327" t="s">
        <v>294</v>
      </c>
      <c r="M10" s="327" t="s">
        <v>294</v>
      </c>
      <c r="N10" s="327">
        <v>2</v>
      </c>
      <c r="O10" s="327" t="s">
        <v>294</v>
      </c>
      <c r="P10" s="327" t="s">
        <v>294</v>
      </c>
      <c r="Q10" s="327">
        <v>1</v>
      </c>
      <c r="R10" s="327">
        <v>1</v>
      </c>
      <c r="S10" s="327">
        <v>4</v>
      </c>
      <c r="T10" s="327">
        <v>6</v>
      </c>
      <c r="U10" s="327">
        <v>9</v>
      </c>
      <c r="V10" s="327">
        <v>23</v>
      </c>
      <c r="W10" s="327">
        <v>36</v>
      </c>
      <c r="X10" s="327">
        <v>90</v>
      </c>
      <c r="Y10" s="327">
        <v>187</v>
      </c>
      <c r="Z10" s="327">
        <v>342</v>
      </c>
      <c r="AA10" s="327">
        <v>613</v>
      </c>
      <c r="AB10" s="327">
        <v>545</v>
      </c>
      <c r="AC10" s="327">
        <v>279</v>
      </c>
      <c r="AD10" s="327">
        <v>77</v>
      </c>
      <c r="AE10" s="328" t="s">
        <v>294</v>
      </c>
      <c r="AF10" s="457"/>
    </row>
    <row r="11" spans="1:32" ht="13.5">
      <c r="A11" s="450"/>
      <c r="B11" s="451"/>
      <c r="C11" s="452"/>
      <c r="D11" s="410"/>
      <c r="E11" s="326"/>
      <c r="F11" s="327"/>
      <c r="G11" s="327"/>
      <c r="H11" s="327"/>
      <c r="I11" s="328"/>
      <c r="J11" s="326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  <c r="AF11" s="457"/>
    </row>
    <row r="12" spans="1:32" ht="13.5">
      <c r="A12" s="458" t="s">
        <v>459</v>
      </c>
      <c r="B12" s="451" t="s">
        <v>460</v>
      </c>
      <c r="C12" s="452" t="s">
        <v>10</v>
      </c>
      <c r="D12" s="410">
        <v>16</v>
      </c>
      <c r="E12" s="326" t="s">
        <v>294</v>
      </c>
      <c r="F12" s="327" t="s">
        <v>294</v>
      </c>
      <c r="G12" s="327" t="s">
        <v>294</v>
      </c>
      <c r="H12" s="327" t="s">
        <v>294</v>
      </c>
      <c r="I12" s="328" t="s">
        <v>294</v>
      </c>
      <c r="J12" s="326" t="s">
        <v>294</v>
      </c>
      <c r="K12" s="327" t="s">
        <v>294</v>
      </c>
      <c r="L12" s="327" t="s">
        <v>294</v>
      </c>
      <c r="M12" s="327" t="s">
        <v>294</v>
      </c>
      <c r="N12" s="327" t="s">
        <v>294</v>
      </c>
      <c r="O12" s="327" t="s">
        <v>294</v>
      </c>
      <c r="P12" s="327" t="s">
        <v>294</v>
      </c>
      <c r="Q12" s="327" t="s">
        <v>294</v>
      </c>
      <c r="R12" s="327" t="s">
        <v>294</v>
      </c>
      <c r="S12" s="327" t="s">
        <v>294</v>
      </c>
      <c r="T12" s="327">
        <v>3</v>
      </c>
      <c r="U12" s="327" t="s">
        <v>294</v>
      </c>
      <c r="V12" s="327">
        <v>1</v>
      </c>
      <c r="W12" s="327" t="s">
        <v>294</v>
      </c>
      <c r="X12" s="327">
        <v>2</v>
      </c>
      <c r="Y12" s="327">
        <v>4</v>
      </c>
      <c r="Z12" s="327">
        <v>2</v>
      </c>
      <c r="AA12" s="327">
        <v>2</v>
      </c>
      <c r="AB12" s="327">
        <v>2</v>
      </c>
      <c r="AC12" s="327" t="s">
        <v>294</v>
      </c>
      <c r="AD12" s="327" t="s">
        <v>294</v>
      </c>
      <c r="AE12" s="328" t="s">
        <v>294</v>
      </c>
      <c r="AF12" s="459" t="s">
        <v>459</v>
      </c>
    </row>
    <row r="13" spans="1:32" ht="13.5">
      <c r="A13" s="450"/>
      <c r="B13" s="451"/>
      <c r="C13" s="452" t="s">
        <v>11</v>
      </c>
      <c r="D13" s="410">
        <v>10</v>
      </c>
      <c r="E13" s="326" t="s">
        <v>294</v>
      </c>
      <c r="F13" s="327" t="s">
        <v>294</v>
      </c>
      <c r="G13" s="327" t="s">
        <v>294</v>
      </c>
      <c r="H13" s="327" t="s">
        <v>294</v>
      </c>
      <c r="I13" s="328" t="s">
        <v>294</v>
      </c>
      <c r="J13" s="326" t="s">
        <v>294</v>
      </c>
      <c r="K13" s="327" t="s">
        <v>294</v>
      </c>
      <c r="L13" s="327" t="s">
        <v>294</v>
      </c>
      <c r="M13" s="327" t="s">
        <v>294</v>
      </c>
      <c r="N13" s="327" t="s">
        <v>294</v>
      </c>
      <c r="O13" s="327" t="s">
        <v>294</v>
      </c>
      <c r="P13" s="327" t="s">
        <v>294</v>
      </c>
      <c r="Q13" s="327" t="s">
        <v>294</v>
      </c>
      <c r="R13" s="327" t="s">
        <v>294</v>
      </c>
      <c r="S13" s="327" t="s">
        <v>294</v>
      </c>
      <c r="T13" s="327">
        <v>3</v>
      </c>
      <c r="U13" s="327" t="s">
        <v>294</v>
      </c>
      <c r="V13" s="327">
        <v>1</v>
      </c>
      <c r="W13" s="327" t="s">
        <v>294</v>
      </c>
      <c r="X13" s="327">
        <v>2</v>
      </c>
      <c r="Y13" s="327">
        <v>1</v>
      </c>
      <c r="Z13" s="327">
        <v>2</v>
      </c>
      <c r="AA13" s="327">
        <v>1</v>
      </c>
      <c r="AB13" s="327" t="s">
        <v>294</v>
      </c>
      <c r="AC13" s="327" t="s">
        <v>294</v>
      </c>
      <c r="AD13" s="327" t="s">
        <v>294</v>
      </c>
      <c r="AE13" s="328" t="s">
        <v>294</v>
      </c>
      <c r="AF13" s="457"/>
    </row>
    <row r="14" spans="1:32" ht="13.5">
      <c r="A14" s="450"/>
      <c r="B14" s="451"/>
      <c r="C14" s="452" t="s">
        <v>12</v>
      </c>
      <c r="D14" s="410">
        <v>6</v>
      </c>
      <c r="E14" s="326" t="s">
        <v>294</v>
      </c>
      <c r="F14" s="327" t="s">
        <v>294</v>
      </c>
      <c r="G14" s="327" t="s">
        <v>294</v>
      </c>
      <c r="H14" s="327" t="s">
        <v>294</v>
      </c>
      <c r="I14" s="328" t="s">
        <v>294</v>
      </c>
      <c r="J14" s="326" t="s">
        <v>294</v>
      </c>
      <c r="K14" s="327" t="s">
        <v>294</v>
      </c>
      <c r="L14" s="327" t="s">
        <v>294</v>
      </c>
      <c r="M14" s="327" t="s">
        <v>294</v>
      </c>
      <c r="N14" s="327" t="s">
        <v>294</v>
      </c>
      <c r="O14" s="327" t="s">
        <v>294</v>
      </c>
      <c r="P14" s="327" t="s">
        <v>294</v>
      </c>
      <c r="Q14" s="327" t="s">
        <v>294</v>
      </c>
      <c r="R14" s="327" t="s">
        <v>294</v>
      </c>
      <c r="S14" s="327" t="s">
        <v>294</v>
      </c>
      <c r="T14" s="327" t="s">
        <v>294</v>
      </c>
      <c r="U14" s="327" t="s">
        <v>294</v>
      </c>
      <c r="V14" s="327" t="s">
        <v>294</v>
      </c>
      <c r="W14" s="327" t="s">
        <v>294</v>
      </c>
      <c r="X14" s="327" t="s">
        <v>294</v>
      </c>
      <c r="Y14" s="327">
        <v>3</v>
      </c>
      <c r="Z14" s="327" t="s">
        <v>294</v>
      </c>
      <c r="AA14" s="327">
        <v>1</v>
      </c>
      <c r="AB14" s="327">
        <v>2</v>
      </c>
      <c r="AC14" s="327" t="s">
        <v>294</v>
      </c>
      <c r="AD14" s="327" t="s">
        <v>294</v>
      </c>
      <c r="AE14" s="328" t="s">
        <v>294</v>
      </c>
      <c r="AF14" s="457"/>
    </row>
    <row r="15" spans="1:32" ht="13.5">
      <c r="A15" s="450"/>
      <c r="B15" s="451"/>
      <c r="C15" s="452"/>
      <c r="D15" s="410"/>
      <c r="E15" s="326"/>
      <c r="F15" s="327"/>
      <c r="G15" s="327"/>
      <c r="H15" s="327"/>
      <c r="I15" s="328"/>
      <c r="J15" s="326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8"/>
      <c r="AF15" s="457"/>
    </row>
    <row r="16" spans="1:32" ht="13.5">
      <c r="A16" s="458" t="s">
        <v>461</v>
      </c>
      <c r="B16" s="451" t="s">
        <v>462</v>
      </c>
      <c r="C16" s="452" t="s">
        <v>10</v>
      </c>
      <c r="D16" s="410">
        <v>3112</v>
      </c>
      <c r="E16" s="326" t="s">
        <v>294</v>
      </c>
      <c r="F16" s="327">
        <v>1</v>
      </c>
      <c r="G16" s="327" t="s">
        <v>294</v>
      </c>
      <c r="H16" s="327">
        <v>1</v>
      </c>
      <c r="I16" s="328">
        <v>1</v>
      </c>
      <c r="J16" s="326">
        <v>3</v>
      </c>
      <c r="K16" s="327" t="s">
        <v>294</v>
      </c>
      <c r="L16" s="327" t="s">
        <v>294</v>
      </c>
      <c r="M16" s="327" t="s">
        <v>294</v>
      </c>
      <c r="N16" s="327">
        <v>2</v>
      </c>
      <c r="O16" s="327" t="s">
        <v>294</v>
      </c>
      <c r="P16" s="327">
        <v>1</v>
      </c>
      <c r="Q16" s="327">
        <v>4</v>
      </c>
      <c r="R16" s="327">
        <v>4</v>
      </c>
      <c r="S16" s="327">
        <v>3</v>
      </c>
      <c r="T16" s="327">
        <v>16</v>
      </c>
      <c r="U16" s="327">
        <v>19</v>
      </c>
      <c r="V16" s="327">
        <v>41</v>
      </c>
      <c r="W16" s="327">
        <v>87</v>
      </c>
      <c r="X16" s="327">
        <v>164</v>
      </c>
      <c r="Y16" s="327">
        <v>329</v>
      </c>
      <c r="Z16" s="327">
        <v>639</v>
      </c>
      <c r="AA16" s="327">
        <v>810</v>
      </c>
      <c r="AB16" s="327">
        <v>637</v>
      </c>
      <c r="AC16" s="327">
        <v>286</v>
      </c>
      <c r="AD16" s="327">
        <v>67</v>
      </c>
      <c r="AE16" s="328" t="s">
        <v>294</v>
      </c>
      <c r="AF16" s="459" t="s">
        <v>461</v>
      </c>
    </row>
    <row r="17" spans="1:32" ht="13.5">
      <c r="A17" s="450"/>
      <c r="B17" s="451"/>
      <c r="C17" s="452" t="s">
        <v>11</v>
      </c>
      <c r="D17" s="410">
        <v>1723</v>
      </c>
      <c r="E17" s="326" t="s">
        <v>294</v>
      </c>
      <c r="F17" s="327">
        <v>1</v>
      </c>
      <c r="G17" s="327" t="s">
        <v>294</v>
      </c>
      <c r="H17" s="327" t="s">
        <v>294</v>
      </c>
      <c r="I17" s="484" t="s">
        <v>294</v>
      </c>
      <c r="J17" s="483">
        <v>1</v>
      </c>
      <c r="K17" s="327" t="s">
        <v>294</v>
      </c>
      <c r="L17" s="327" t="s">
        <v>294</v>
      </c>
      <c r="M17" s="327" t="s">
        <v>294</v>
      </c>
      <c r="N17" s="482">
        <v>1</v>
      </c>
      <c r="O17" s="327" t="s">
        <v>294</v>
      </c>
      <c r="P17" s="482">
        <v>1</v>
      </c>
      <c r="Q17" s="482">
        <v>3</v>
      </c>
      <c r="R17" s="482">
        <v>4</v>
      </c>
      <c r="S17" s="482">
        <v>1</v>
      </c>
      <c r="T17" s="482">
        <v>11</v>
      </c>
      <c r="U17" s="482">
        <v>16</v>
      </c>
      <c r="V17" s="482">
        <v>30</v>
      </c>
      <c r="W17" s="482">
        <v>68</v>
      </c>
      <c r="X17" s="482">
        <v>120</v>
      </c>
      <c r="Y17" s="482">
        <v>231</v>
      </c>
      <c r="Z17" s="482">
        <v>440</v>
      </c>
      <c r="AA17" s="482">
        <v>419</v>
      </c>
      <c r="AB17" s="482">
        <v>275</v>
      </c>
      <c r="AC17" s="482">
        <v>88</v>
      </c>
      <c r="AD17" s="482">
        <v>14</v>
      </c>
      <c r="AE17" s="328" t="s">
        <v>294</v>
      </c>
      <c r="AF17" s="457"/>
    </row>
    <row r="18" spans="1:32" ht="13.5">
      <c r="A18" s="450"/>
      <c r="B18" s="451"/>
      <c r="C18" s="452" t="s">
        <v>12</v>
      </c>
      <c r="D18" s="410">
        <v>1389</v>
      </c>
      <c r="E18" s="326" t="s">
        <v>294</v>
      </c>
      <c r="F18" s="327" t="s">
        <v>294</v>
      </c>
      <c r="G18" s="327" t="s">
        <v>294</v>
      </c>
      <c r="H18" s="327">
        <v>1</v>
      </c>
      <c r="I18" s="328">
        <v>1</v>
      </c>
      <c r="J18" s="326">
        <v>2</v>
      </c>
      <c r="K18" s="482" t="s">
        <v>294</v>
      </c>
      <c r="L18" s="327" t="s">
        <v>294</v>
      </c>
      <c r="M18" s="327" t="s">
        <v>294</v>
      </c>
      <c r="N18" s="327">
        <v>1</v>
      </c>
      <c r="O18" s="327" t="s">
        <v>294</v>
      </c>
      <c r="P18" s="327" t="s">
        <v>294</v>
      </c>
      <c r="Q18" s="482">
        <v>1</v>
      </c>
      <c r="R18" s="327" t="s">
        <v>294</v>
      </c>
      <c r="S18" s="482">
        <v>2</v>
      </c>
      <c r="T18" s="482">
        <v>5</v>
      </c>
      <c r="U18" s="482">
        <v>3</v>
      </c>
      <c r="V18" s="482">
        <v>11</v>
      </c>
      <c r="W18" s="482">
        <v>19</v>
      </c>
      <c r="X18" s="482">
        <v>44</v>
      </c>
      <c r="Y18" s="482">
        <v>98</v>
      </c>
      <c r="Z18" s="482">
        <v>199</v>
      </c>
      <c r="AA18" s="482">
        <v>391</v>
      </c>
      <c r="AB18" s="482">
        <v>362</v>
      </c>
      <c r="AC18" s="482">
        <v>198</v>
      </c>
      <c r="AD18" s="482">
        <v>53</v>
      </c>
      <c r="AE18" s="328" t="s">
        <v>294</v>
      </c>
      <c r="AF18" s="457"/>
    </row>
    <row r="19" spans="1:32" ht="13.5">
      <c r="A19" s="450"/>
      <c r="B19" s="451"/>
      <c r="C19" s="452"/>
      <c r="D19" s="410"/>
      <c r="E19" s="326"/>
      <c r="F19" s="327"/>
      <c r="G19" s="327"/>
      <c r="H19" s="327"/>
      <c r="I19" s="328"/>
      <c r="J19" s="326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8"/>
      <c r="AF19" s="457"/>
    </row>
    <row r="20" spans="1:32" ht="13.5">
      <c r="A20" s="458" t="s">
        <v>463</v>
      </c>
      <c r="B20" s="451" t="s">
        <v>464</v>
      </c>
      <c r="C20" s="452" t="s">
        <v>10</v>
      </c>
      <c r="D20" s="410">
        <v>10</v>
      </c>
      <c r="E20" s="326" t="s">
        <v>294</v>
      </c>
      <c r="F20" s="327" t="s">
        <v>294</v>
      </c>
      <c r="G20" s="327" t="s">
        <v>294</v>
      </c>
      <c r="H20" s="327" t="s">
        <v>294</v>
      </c>
      <c r="I20" s="328" t="s">
        <v>294</v>
      </c>
      <c r="J20" s="326" t="s">
        <v>294</v>
      </c>
      <c r="K20" s="327" t="s">
        <v>294</v>
      </c>
      <c r="L20" s="327" t="s">
        <v>294</v>
      </c>
      <c r="M20" s="327" t="s">
        <v>294</v>
      </c>
      <c r="N20" s="327" t="s">
        <v>294</v>
      </c>
      <c r="O20" s="327" t="s">
        <v>294</v>
      </c>
      <c r="P20" s="327" t="s">
        <v>294</v>
      </c>
      <c r="Q20" s="327" t="s">
        <v>294</v>
      </c>
      <c r="R20" s="327" t="s">
        <v>294</v>
      </c>
      <c r="S20" s="327" t="s">
        <v>294</v>
      </c>
      <c r="T20" s="327" t="s">
        <v>294</v>
      </c>
      <c r="U20" s="327" t="s">
        <v>294</v>
      </c>
      <c r="V20" s="327">
        <v>1</v>
      </c>
      <c r="W20" s="327" t="s">
        <v>294</v>
      </c>
      <c r="X20" s="327" t="s">
        <v>294</v>
      </c>
      <c r="Y20" s="327" t="s">
        <v>294</v>
      </c>
      <c r="Z20" s="327">
        <v>3</v>
      </c>
      <c r="AA20" s="327">
        <v>3</v>
      </c>
      <c r="AB20" s="327">
        <v>2</v>
      </c>
      <c r="AC20" s="327">
        <v>1</v>
      </c>
      <c r="AD20" s="327" t="s">
        <v>294</v>
      </c>
      <c r="AE20" s="328" t="s">
        <v>294</v>
      </c>
      <c r="AF20" s="459" t="s">
        <v>463</v>
      </c>
    </row>
    <row r="21" spans="1:32" ht="13.5">
      <c r="A21" s="450"/>
      <c r="B21" s="451"/>
      <c r="C21" s="452" t="s">
        <v>11</v>
      </c>
      <c r="D21" s="410">
        <v>4</v>
      </c>
      <c r="E21" s="326" t="s">
        <v>294</v>
      </c>
      <c r="F21" s="327" t="s">
        <v>294</v>
      </c>
      <c r="G21" s="327" t="s">
        <v>294</v>
      </c>
      <c r="H21" s="327" t="s">
        <v>294</v>
      </c>
      <c r="I21" s="328" t="s">
        <v>294</v>
      </c>
      <c r="J21" s="326" t="s">
        <v>294</v>
      </c>
      <c r="K21" s="327" t="s">
        <v>294</v>
      </c>
      <c r="L21" s="327" t="s">
        <v>294</v>
      </c>
      <c r="M21" s="327" t="s">
        <v>294</v>
      </c>
      <c r="N21" s="327" t="s">
        <v>294</v>
      </c>
      <c r="O21" s="327" t="s">
        <v>294</v>
      </c>
      <c r="P21" s="327" t="s">
        <v>294</v>
      </c>
      <c r="Q21" s="327" t="s">
        <v>294</v>
      </c>
      <c r="R21" s="327" t="s">
        <v>294</v>
      </c>
      <c r="S21" s="327" t="s">
        <v>294</v>
      </c>
      <c r="T21" s="327" t="s">
        <v>294</v>
      </c>
      <c r="U21" s="327" t="s">
        <v>294</v>
      </c>
      <c r="V21" s="327">
        <v>1</v>
      </c>
      <c r="W21" s="327" t="s">
        <v>294</v>
      </c>
      <c r="X21" s="327" t="s">
        <v>294</v>
      </c>
      <c r="Y21" s="327" t="s">
        <v>294</v>
      </c>
      <c r="Z21" s="327">
        <v>2</v>
      </c>
      <c r="AA21" s="327">
        <v>1</v>
      </c>
      <c r="AB21" s="327" t="s">
        <v>294</v>
      </c>
      <c r="AC21" s="327" t="s">
        <v>294</v>
      </c>
      <c r="AD21" s="327" t="s">
        <v>294</v>
      </c>
      <c r="AE21" s="328" t="s">
        <v>294</v>
      </c>
      <c r="AF21" s="457"/>
    </row>
    <row r="22" spans="1:32" ht="13.5">
      <c r="A22" s="450"/>
      <c r="B22" s="451"/>
      <c r="C22" s="452" t="s">
        <v>12</v>
      </c>
      <c r="D22" s="410">
        <v>6</v>
      </c>
      <c r="E22" s="326" t="s">
        <v>294</v>
      </c>
      <c r="F22" s="327" t="s">
        <v>294</v>
      </c>
      <c r="G22" s="327" t="s">
        <v>294</v>
      </c>
      <c r="H22" s="327" t="s">
        <v>294</v>
      </c>
      <c r="I22" s="328" t="s">
        <v>294</v>
      </c>
      <c r="J22" s="326" t="s">
        <v>294</v>
      </c>
      <c r="K22" s="327" t="s">
        <v>294</v>
      </c>
      <c r="L22" s="327" t="s">
        <v>294</v>
      </c>
      <c r="M22" s="327" t="s">
        <v>294</v>
      </c>
      <c r="N22" s="327" t="s">
        <v>294</v>
      </c>
      <c r="O22" s="327" t="s">
        <v>294</v>
      </c>
      <c r="P22" s="327" t="s">
        <v>294</v>
      </c>
      <c r="Q22" s="327" t="s">
        <v>294</v>
      </c>
      <c r="R22" s="327" t="s">
        <v>294</v>
      </c>
      <c r="S22" s="327" t="s">
        <v>294</v>
      </c>
      <c r="T22" s="327" t="s">
        <v>294</v>
      </c>
      <c r="U22" s="327" t="s">
        <v>294</v>
      </c>
      <c r="V22" s="327" t="s">
        <v>294</v>
      </c>
      <c r="W22" s="327" t="s">
        <v>294</v>
      </c>
      <c r="X22" s="327" t="s">
        <v>294</v>
      </c>
      <c r="Y22" s="327" t="s">
        <v>294</v>
      </c>
      <c r="Z22" s="327">
        <v>1</v>
      </c>
      <c r="AA22" s="327">
        <v>2</v>
      </c>
      <c r="AB22" s="327">
        <v>2</v>
      </c>
      <c r="AC22" s="327">
        <v>1</v>
      </c>
      <c r="AD22" s="327" t="s">
        <v>294</v>
      </c>
      <c r="AE22" s="328" t="s">
        <v>294</v>
      </c>
      <c r="AF22" s="457"/>
    </row>
    <row r="23" spans="1:32" ht="13.5">
      <c r="A23" s="450"/>
      <c r="B23" s="451"/>
      <c r="C23" s="452"/>
      <c r="D23" s="410"/>
      <c r="E23" s="326"/>
      <c r="F23" s="327"/>
      <c r="G23" s="327"/>
      <c r="H23" s="327"/>
      <c r="I23" s="328"/>
      <c r="J23" s="326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8"/>
      <c r="AF23" s="457"/>
    </row>
    <row r="24" spans="1:32" ht="13.5">
      <c r="A24" s="458" t="s">
        <v>465</v>
      </c>
      <c r="B24" s="451" t="s">
        <v>466</v>
      </c>
      <c r="C24" s="452" t="s">
        <v>10</v>
      </c>
      <c r="D24" s="410">
        <v>469</v>
      </c>
      <c r="E24" s="326" t="s">
        <v>294</v>
      </c>
      <c r="F24" s="327" t="s">
        <v>294</v>
      </c>
      <c r="G24" s="327" t="s">
        <v>294</v>
      </c>
      <c r="H24" s="327" t="s">
        <v>294</v>
      </c>
      <c r="I24" s="328" t="s">
        <v>294</v>
      </c>
      <c r="J24" s="326" t="s">
        <v>294</v>
      </c>
      <c r="K24" s="327" t="s">
        <v>294</v>
      </c>
      <c r="L24" s="327" t="s">
        <v>294</v>
      </c>
      <c r="M24" s="327" t="s">
        <v>294</v>
      </c>
      <c r="N24" s="327" t="s">
        <v>294</v>
      </c>
      <c r="O24" s="327" t="s">
        <v>294</v>
      </c>
      <c r="P24" s="327" t="s">
        <v>294</v>
      </c>
      <c r="Q24" s="327" t="s">
        <v>294</v>
      </c>
      <c r="R24" s="327" t="s">
        <v>294</v>
      </c>
      <c r="S24" s="327" t="s">
        <v>294</v>
      </c>
      <c r="T24" s="327" t="s">
        <v>294</v>
      </c>
      <c r="U24" s="327">
        <v>2</v>
      </c>
      <c r="V24" s="327">
        <v>6</v>
      </c>
      <c r="W24" s="327">
        <v>12</v>
      </c>
      <c r="X24" s="327">
        <v>38</v>
      </c>
      <c r="Y24" s="327">
        <v>71</v>
      </c>
      <c r="Z24" s="327">
        <v>142</v>
      </c>
      <c r="AA24" s="327">
        <v>114</v>
      </c>
      <c r="AB24" s="327">
        <v>62</v>
      </c>
      <c r="AC24" s="327">
        <v>20</v>
      </c>
      <c r="AD24" s="327">
        <v>2</v>
      </c>
      <c r="AE24" s="328" t="s">
        <v>294</v>
      </c>
      <c r="AF24" s="459" t="s">
        <v>465</v>
      </c>
    </row>
    <row r="25" spans="1:32" ht="13.5">
      <c r="A25" s="450"/>
      <c r="B25" s="451"/>
      <c r="C25" s="452" t="s">
        <v>11</v>
      </c>
      <c r="D25" s="410">
        <v>386</v>
      </c>
      <c r="E25" s="326" t="s">
        <v>294</v>
      </c>
      <c r="F25" s="327" t="s">
        <v>294</v>
      </c>
      <c r="G25" s="327" t="s">
        <v>294</v>
      </c>
      <c r="H25" s="327" t="s">
        <v>294</v>
      </c>
      <c r="I25" s="328" t="s">
        <v>294</v>
      </c>
      <c r="J25" s="326" t="s">
        <v>294</v>
      </c>
      <c r="K25" s="327" t="s">
        <v>294</v>
      </c>
      <c r="L25" s="327" t="s">
        <v>294</v>
      </c>
      <c r="M25" s="327" t="s">
        <v>294</v>
      </c>
      <c r="N25" s="327" t="s">
        <v>294</v>
      </c>
      <c r="O25" s="327" t="s">
        <v>294</v>
      </c>
      <c r="P25" s="327" t="s">
        <v>294</v>
      </c>
      <c r="Q25" s="327" t="s">
        <v>294</v>
      </c>
      <c r="R25" s="327" t="s">
        <v>294</v>
      </c>
      <c r="S25" s="327" t="s">
        <v>294</v>
      </c>
      <c r="T25" s="327" t="s">
        <v>294</v>
      </c>
      <c r="U25" s="327">
        <v>2</v>
      </c>
      <c r="V25" s="327">
        <v>6</v>
      </c>
      <c r="W25" s="327">
        <v>10</v>
      </c>
      <c r="X25" s="327">
        <v>31</v>
      </c>
      <c r="Y25" s="327">
        <v>62</v>
      </c>
      <c r="Z25" s="327">
        <v>122</v>
      </c>
      <c r="AA25" s="327">
        <v>99</v>
      </c>
      <c r="AB25" s="327">
        <v>42</v>
      </c>
      <c r="AC25" s="327">
        <v>11</v>
      </c>
      <c r="AD25" s="327">
        <v>1</v>
      </c>
      <c r="AE25" s="328" t="s">
        <v>294</v>
      </c>
      <c r="AF25" s="457"/>
    </row>
    <row r="26" spans="1:32" ht="13.5">
      <c r="A26" s="450"/>
      <c r="B26" s="451"/>
      <c r="C26" s="452" t="s">
        <v>12</v>
      </c>
      <c r="D26" s="410">
        <v>83</v>
      </c>
      <c r="E26" s="326" t="s">
        <v>294</v>
      </c>
      <c r="F26" s="327" t="s">
        <v>294</v>
      </c>
      <c r="G26" s="327" t="s">
        <v>294</v>
      </c>
      <c r="H26" s="327" t="s">
        <v>294</v>
      </c>
      <c r="I26" s="328" t="s">
        <v>294</v>
      </c>
      <c r="J26" s="326" t="s">
        <v>294</v>
      </c>
      <c r="K26" s="327" t="s">
        <v>294</v>
      </c>
      <c r="L26" s="327" t="s">
        <v>294</v>
      </c>
      <c r="M26" s="327" t="s">
        <v>294</v>
      </c>
      <c r="N26" s="327" t="s">
        <v>294</v>
      </c>
      <c r="O26" s="327" t="s">
        <v>294</v>
      </c>
      <c r="P26" s="327" t="s">
        <v>294</v>
      </c>
      <c r="Q26" s="327" t="s">
        <v>294</v>
      </c>
      <c r="R26" s="327" t="s">
        <v>294</v>
      </c>
      <c r="S26" s="327" t="s">
        <v>294</v>
      </c>
      <c r="T26" s="327" t="s">
        <v>294</v>
      </c>
      <c r="U26" s="327" t="s">
        <v>294</v>
      </c>
      <c r="V26" s="327" t="s">
        <v>294</v>
      </c>
      <c r="W26" s="327">
        <v>2</v>
      </c>
      <c r="X26" s="327">
        <v>7</v>
      </c>
      <c r="Y26" s="327">
        <v>9</v>
      </c>
      <c r="Z26" s="327">
        <v>20</v>
      </c>
      <c r="AA26" s="327">
        <v>15</v>
      </c>
      <c r="AB26" s="327">
        <v>20</v>
      </c>
      <c r="AC26" s="327">
        <v>9</v>
      </c>
      <c r="AD26" s="327">
        <v>1</v>
      </c>
      <c r="AE26" s="328" t="s">
        <v>294</v>
      </c>
      <c r="AF26" s="457"/>
    </row>
    <row r="27" spans="1:32" ht="13.5">
      <c r="A27" s="450"/>
      <c r="B27" s="451"/>
      <c r="C27" s="452"/>
      <c r="D27" s="410"/>
      <c r="E27" s="326"/>
      <c r="F27" s="327"/>
      <c r="G27" s="327"/>
      <c r="H27" s="327"/>
      <c r="I27" s="328"/>
      <c r="J27" s="326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8"/>
      <c r="AF27" s="457"/>
    </row>
    <row r="28" spans="1:32" ht="13.5">
      <c r="A28" s="458" t="s">
        <v>467</v>
      </c>
      <c r="B28" s="451" t="s">
        <v>468</v>
      </c>
      <c r="C28" s="452" t="s">
        <v>10</v>
      </c>
      <c r="D28" s="410">
        <v>55</v>
      </c>
      <c r="E28" s="326" t="s">
        <v>294</v>
      </c>
      <c r="F28" s="327" t="s">
        <v>294</v>
      </c>
      <c r="G28" s="327" t="s">
        <v>294</v>
      </c>
      <c r="H28" s="327" t="s">
        <v>294</v>
      </c>
      <c r="I28" s="328" t="s">
        <v>294</v>
      </c>
      <c r="J28" s="326" t="s">
        <v>294</v>
      </c>
      <c r="K28" s="327" t="s">
        <v>294</v>
      </c>
      <c r="L28" s="327" t="s">
        <v>294</v>
      </c>
      <c r="M28" s="327" t="s">
        <v>294</v>
      </c>
      <c r="N28" s="327" t="s">
        <v>294</v>
      </c>
      <c r="O28" s="327" t="s">
        <v>294</v>
      </c>
      <c r="P28" s="327">
        <v>1</v>
      </c>
      <c r="Q28" s="327" t="s">
        <v>294</v>
      </c>
      <c r="R28" s="327">
        <v>2</v>
      </c>
      <c r="S28" s="327" t="s">
        <v>294</v>
      </c>
      <c r="T28" s="327" t="s">
        <v>294</v>
      </c>
      <c r="U28" s="327">
        <v>2</v>
      </c>
      <c r="V28" s="327" t="s">
        <v>294</v>
      </c>
      <c r="W28" s="327">
        <v>2</v>
      </c>
      <c r="X28" s="327">
        <v>4</v>
      </c>
      <c r="Y28" s="327">
        <v>6</v>
      </c>
      <c r="Z28" s="327">
        <v>10</v>
      </c>
      <c r="AA28" s="327">
        <v>13</v>
      </c>
      <c r="AB28" s="327">
        <v>7</v>
      </c>
      <c r="AC28" s="327">
        <v>5</v>
      </c>
      <c r="AD28" s="327">
        <v>3</v>
      </c>
      <c r="AE28" s="328" t="s">
        <v>294</v>
      </c>
      <c r="AF28" s="459" t="s">
        <v>467</v>
      </c>
    </row>
    <row r="29" spans="1:32" ht="13.5">
      <c r="A29" s="450"/>
      <c r="B29" s="451"/>
      <c r="C29" s="452" t="s">
        <v>11</v>
      </c>
      <c r="D29" s="410">
        <v>21</v>
      </c>
      <c r="E29" s="326" t="s">
        <v>294</v>
      </c>
      <c r="F29" s="327" t="s">
        <v>294</v>
      </c>
      <c r="G29" s="327" t="s">
        <v>294</v>
      </c>
      <c r="H29" s="327" t="s">
        <v>294</v>
      </c>
      <c r="I29" s="328" t="s">
        <v>294</v>
      </c>
      <c r="J29" s="326" t="s">
        <v>294</v>
      </c>
      <c r="K29" s="327" t="s">
        <v>294</v>
      </c>
      <c r="L29" s="327" t="s">
        <v>294</v>
      </c>
      <c r="M29" s="327" t="s">
        <v>294</v>
      </c>
      <c r="N29" s="327" t="s">
        <v>294</v>
      </c>
      <c r="O29" s="327" t="s">
        <v>294</v>
      </c>
      <c r="P29" s="327">
        <v>1</v>
      </c>
      <c r="Q29" s="327" t="s">
        <v>294</v>
      </c>
      <c r="R29" s="327">
        <v>1</v>
      </c>
      <c r="S29" s="327" t="s">
        <v>294</v>
      </c>
      <c r="T29" s="327" t="s">
        <v>294</v>
      </c>
      <c r="U29" s="327">
        <v>1</v>
      </c>
      <c r="V29" s="327" t="s">
        <v>294</v>
      </c>
      <c r="W29" s="327">
        <v>1</v>
      </c>
      <c r="X29" s="327">
        <v>2</v>
      </c>
      <c r="Y29" s="327">
        <v>3</v>
      </c>
      <c r="Z29" s="327">
        <v>5</v>
      </c>
      <c r="AA29" s="327">
        <v>4</v>
      </c>
      <c r="AB29" s="327">
        <v>1</v>
      </c>
      <c r="AC29" s="327">
        <v>2</v>
      </c>
      <c r="AD29" s="327" t="s">
        <v>294</v>
      </c>
      <c r="AE29" s="328" t="s">
        <v>294</v>
      </c>
      <c r="AF29" s="457"/>
    </row>
    <row r="30" spans="1:32" ht="13.5">
      <c r="A30" s="450"/>
      <c r="B30" s="451"/>
      <c r="C30" s="452" t="s">
        <v>12</v>
      </c>
      <c r="D30" s="410">
        <v>34</v>
      </c>
      <c r="E30" s="326" t="s">
        <v>294</v>
      </c>
      <c r="F30" s="327" t="s">
        <v>294</v>
      </c>
      <c r="G30" s="327" t="s">
        <v>294</v>
      </c>
      <c r="H30" s="327" t="s">
        <v>294</v>
      </c>
      <c r="I30" s="328" t="s">
        <v>294</v>
      </c>
      <c r="J30" s="326" t="s">
        <v>294</v>
      </c>
      <c r="K30" s="327" t="s">
        <v>294</v>
      </c>
      <c r="L30" s="327" t="s">
        <v>294</v>
      </c>
      <c r="M30" s="327" t="s">
        <v>294</v>
      </c>
      <c r="N30" s="327" t="s">
        <v>294</v>
      </c>
      <c r="O30" s="327" t="s">
        <v>294</v>
      </c>
      <c r="P30" s="327" t="s">
        <v>294</v>
      </c>
      <c r="Q30" s="327" t="s">
        <v>294</v>
      </c>
      <c r="R30" s="327">
        <v>1</v>
      </c>
      <c r="S30" s="327" t="s">
        <v>294</v>
      </c>
      <c r="T30" s="327" t="s">
        <v>294</v>
      </c>
      <c r="U30" s="327">
        <v>1</v>
      </c>
      <c r="V30" s="327" t="s">
        <v>294</v>
      </c>
      <c r="W30" s="327">
        <v>1</v>
      </c>
      <c r="X30" s="327">
        <v>2</v>
      </c>
      <c r="Y30" s="327">
        <v>3</v>
      </c>
      <c r="Z30" s="327">
        <v>5</v>
      </c>
      <c r="AA30" s="327">
        <v>9</v>
      </c>
      <c r="AB30" s="327">
        <v>6</v>
      </c>
      <c r="AC30" s="327">
        <v>3</v>
      </c>
      <c r="AD30" s="327">
        <v>3</v>
      </c>
      <c r="AE30" s="328" t="s">
        <v>294</v>
      </c>
      <c r="AF30" s="457"/>
    </row>
    <row r="31" spans="1:32" ht="13.5">
      <c r="A31" s="450"/>
      <c r="B31" s="451"/>
      <c r="C31" s="452"/>
      <c r="D31" s="410"/>
      <c r="E31" s="326"/>
      <c r="F31" s="327"/>
      <c r="G31" s="327"/>
      <c r="H31" s="327"/>
      <c r="I31" s="328"/>
      <c r="J31" s="326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8"/>
      <c r="AF31" s="457"/>
    </row>
    <row r="32" spans="1:32" ht="13.5">
      <c r="A32" s="458" t="s">
        <v>469</v>
      </c>
      <c r="B32" s="451" t="s">
        <v>470</v>
      </c>
      <c r="C32" s="452" t="s">
        <v>10</v>
      </c>
      <c r="D32" s="410">
        <v>1666</v>
      </c>
      <c r="E32" s="326">
        <v>1</v>
      </c>
      <c r="F32" s="327" t="s">
        <v>294</v>
      </c>
      <c r="G32" s="327">
        <v>1</v>
      </c>
      <c r="H32" s="327">
        <v>1</v>
      </c>
      <c r="I32" s="328" t="s">
        <v>294</v>
      </c>
      <c r="J32" s="326">
        <v>3</v>
      </c>
      <c r="K32" s="327" t="s">
        <v>294</v>
      </c>
      <c r="L32" s="327" t="s">
        <v>294</v>
      </c>
      <c r="M32" s="327" t="s">
        <v>294</v>
      </c>
      <c r="N32" s="327">
        <v>1</v>
      </c>
      <c r="O32" s="327" t="s">
        <v>294</v>
      </c>
      <c r="P32" s="327" t="s">
        <v>294</v>
      </c>
      <c r="Q32" s="327" t="s">
        <v>294</v>
      </c>
      <c r="R32" s="327">
        <v>1</v>
      </c>
      <c r="S32" s="327">
        <v>3</v>
      </c>
      <c r="T32" s="327">
        <v>6</v>
      </c>
      <c r="U32" s="327">
        <v>16</v>
      </c>
      <c r="V32" s="327">
        <v>34</v>
      </c>
      <c r="W32" s="327">
        <v>58</v>
      </c>
      <c r="X32" s="327">
        <v>148</v>
      </c>
      <c r="Y32" s="327">
        <v>240</v>
      </c>
      <c r="Z32" s="327">
        <v>355</v>
      </c>
      <c r="AA32" s="327">
        <v>395</v>
      </c>
      <c r="AB32" s="327">
        <v>279</v>
      </c>
      <c r="AC32" s="327">
        <v>101</v>
      </c>
      <c r="AD32" s="327">
        <v>26</v>
      </c>
      <c r="AE32" s="328" t="s">
        <v>294</v>
      </c>
      <c r="AF32" s="459" t="s">
        <v>469</v>
      </c>
    </row>
    <row r="33" spans="1:32" ht="13.5">
      <c r="A33" s="450"/>
      <c r="B33" s="451"/>
      <c r="C33" s="452" t="s">
        <v>11</v>
      </c>
      <c r="D33" s="410">
        <v>965</v>
      </c>
      <c r="E33" s="483" t="s">
        <v>294</v>
      </c>
      <c r="F33" s="327" t="s">
        <v>294</v>
      </c>
      <c r="G33" s="327" t="s">
        <v>294</v>
      </c>
      <c r="H33" s="327">
        <v>1</v>
      </c>
      <c r="I33" s="328" t="s">
        <v>294</v>
      </c>
      <c r="J33" s="483">
        <v>1</v>
      </c>
      <c r="K33" s="327" t="s">
        <v>294</v>
      </c>
      <c r="L33" s="327" t="s">
        <v>294</v>
      </c>
      <c r="M33" s="327" t="s">
        <v>294</v>
      </c>
      <c r="N33" s="482" t="s">
        <v>294</v>
      </c>
      <c r="O33" s="327" t="s">
        <v>294</v>
      </c>
      <c r="P33" s="327" t="s">
        <v>294</v>
      </c>
      <c r="Q33" s="482" t="s">
        <v>294</v>
      </c>
      <c r="R33" s="327">
        <v>1</v>
      </c>
      <c r="S33" s="482">
        <v>1</v>
      </c>
      <c r="T33" s="482">
        <v>5</v>
      </c>
      <c r="U33" s="482">
        <v>11</v>
      </c>
      <c r="V33" s="482">
        <v>22</v>
      </c>
      <c r="W33" s="482">
        <v>44</v>
      </c>
      <c r="X33" s="482">
        <v>111</v>
      </c>
      <c r="Y33" s="482">
        <v>166</v>
      </c>
      <c r="Z33" s="482">
        <v>238</v>
      </c>
      <c r="AA33" s="482">
        <v>200</v>
      </c>
      <c r="AB33" s="482">
        <v>126</v>
      </c>
      <c r="AC33" s="482">
        <v>33</v>
      </c>
      <c r="AD33" s="482">
        <v>6</v>
      </c>
      <c r="AE33" s="328" t="s">
        <v>294</v>
      </c>
      <c r="AF33" s="457"/>
    </row>
    <row r="34" spans="1:32" ht="13.5">
      <c r="A34" s="450"/>
      <c r="B34" s="451"/>
      <c r="C34" s="452" t="s">
        <v>12</v>
      </c>
      <c r="D34" s="410">
        <v>701</v>
      </c>
      <c r="E34" s="326">
        <v>1</v>
      </c>
      <c r="F34" s="327" t="s">
        <v>294</v>
      </c>
      <c r="G34" s="327">
        <v>1</v>
      </c>
      <c r="H34" s="327" t="s">
        <v>294</v>
      </c>
      <c r="I34" s="328" t="s">
        <v>294</v>
      </c>
      <c r="J34" s="326">
        <v>2</v>
      </c>
      <c r="K34" s="327" t="s">
        <v>294</v>
      </c>
      <c r="L34" s="327" t="s">
        <v>294</v>
      </c>
      <c r="M34" s="327" t="s">
        <v>294</v>
      </c>
      <c r="N34" s="327">
        <v>1</v>
      </c>
      <c r="O34" s="327" t="s">
        <v>294</v>
      </c>
      <c r="P34" s="327" t="s">
        <v>294</v>
      </c>
      <c r="Q34" s="482" t="s">
        <v>294</v>
      </c>
      <c r="R34" s="327" t="s">
        <v>294</v>
      </c>
      <c r="S34" s="482">
        <v>2</v>
      </c>
      <c r="T34" s="482">
        <v>1</v>
      </c>
      <c r="U34" s="482">
        <v>5</v>
      </c>
      <c r="V34" s="482">
        <v>12</v>
      </c>
      <c r="W34" s="482">
        <v>14</v>
      </c>
      <c r="X34" s="482">
        <v>37</v>
      </c>
      <c r="Y34" s="482">
        <v>74</v>
      </c>
      <c r="Z34" s="482">
        <v>117</v>
      </c>
      <c r="AA34" s="482">
        <v>195</v>
      </c>
      <c r="AB34" s="482">
        <v>153</v>
      </c>
      <c r="AC34" s="482">
        <v>68</v>
      </c>
      <c r="AD34" s="482">
        <v>20</v>
      </c>
      <c r="AE34" s="328" t="s">
        <v>294</v>
      </c>
      <c r="AF34" s="457"/>
    </row>
    <row r="35" spans="1:32" ht="13.5">
      <c r="A35" s="450"/>
      <c r="B35" s="451"/>
      <c r="C35" s="452"/>
      <c r="D35" s="410"/>
      <c r="E35" s="326"/>
      <c r="F35" s="327"/>
      <c r="G35" s="327"/>
      <c r="H35" s="327"/>
      <c r="I35" s="328"/>
      <c r="J35" s="326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8"/>
      <c r="AF35" s="457"/>
    </row>
    <row r="36" spans="1:32" ht="13.5">
      <c r="A36" s="458" t="s">
        <v>471</v>
      </c>
      <c r="B36" s="451" t="s">
        <v>472</v>
      </c>
      <c r="C36" s="452" t="s">
        <v>10</v>
      </c>
      <c r="D36" s="410">
        <v>1267</v>
      </c>
      <c r="E36" s="326">
        <v>7</v>
      </c>
      <c r="F36" s="327">
        <v>1</v>
      </c>
      <c r="G36" s="327" t="s">
        <v>294</v>
      </c>
      <c r="H36" s="327" t="s">
        <v>294</v>
      </c>
      <c r="I36" s="328" t="s">
        <v>294</v>
      </c>
      <c r="J36" s="326">
        <v>8</v>
      </c>
      <c r="K36" s="327">
        <v>1</v>
      </c>
      <c r="L36" s="327" t="s">
        <v>294</v>
      </c>
      <c r="M36" s="327" t="s">
        <v>294</v>
      </c>
      <c r="N36" s="327" t="s">
        <v>294</v>
      </c>
      <c r="O36" s="327">
        <v>1</v>
      </c>
      <c r="P36" s="327">
        <v>2</v>
      </c>
      <c r="Q36" s="327">
        <v>9</v>
      </c>
      <c r="R36" s="327">
        <v>13</v>
      </c>
      <c r="S36" s="327">
        <v>27</v>
      </c>
      <c r="T36" s="327">
        <v>28</v>
      </c>
      <c r="U36" s="327">
        <v>47</v>
      </c>
      <c r="V36" s="327">
        <v>84</v>
      </c>
      <c r="W36" s="327">
        <v>76</v>
      </c>
      <c r="X36" s="327">
        <v>113</v>
      </c>
      <c r="Y36" s="327">
        <v>166</v>
      </c>
      <c r="Z36" s="327">
        <v>259</v>
      </c>
      <c r="AA36" s="327">
        <v>212</v>
      </c>
      <c r="AB36" s="327">
        <v>142</v>
      </c>
      <c r="AC36" s="327">
        <v>67</v>
      </c>
      <c r="AD36" s="327">
        <v>12</v>
      </c>
      <c r="AE36" s="328" t="s">
        <v>294</v>
      </c>
      <c r="AF36" s="459" t="s">
        <v>471</v>
      </c>
    </row>
    <row r="37" spans="1:32" ht="13.5">
      <c r="A37" s="450"/>
      <c r="B37" s="451"/>
      <c r="C37" s="452" t="s">
        <v>11</v>
      </c>
      <c r="D37" s="410">
        <v>690</v>
      </c>
      <c r="E37" s="326">
        <v>3</v>
      </c>
      <c r="F37" s="327">
        <v>1</v>
      </c>
      <c r="G37" s="327" t="s">
        <v>294</v>
      </c>
      <c r="H37" s="327" t="s">
        <v>294</v>
      </c>
      <c r="I37" s="328" t="s">
        <v>294</v>
      </c>
      <c r="J37" s="326">
        <v>4</v>
      </c>
      <c r="K37" s="327" t="s">
        <v>294</v>
      </c>
      <c r="L37" s="327" t="s">
        <v>294</v>
      </c>
      <c r="M37" s="327" t="s">
        <v>294</v>
      </c>
      <c r="N37" s="327" t="s">
        <v>294</v>
      </c>
      <c r="O37" s="327" t="s">
        <v>294</v>
      </c>
      <c r="P37" s="327">
        <v>2</v>
      </c>
      <c r="Q37" s="327">
        <v>6</v>
      </c>
      <c r="R37" s="327">
        <v>12</v>
      </c>
      <c r="S37" s="327">
        <v>19</v>
      </c>
      <c r="T37" s="327">
        <v>21</v>
      </c>
      <c r="U37" s="327">
        <v>38</v>
      </c>
      <c r="V37" s="327">
        <v>65</v>
      </c>
      <c r="W37" s="327">
        <v>54</v>
      </c>
      <c r="X37" s="327">
        <v>79</v>
      </c>
      <c r="Y37" s="327">
        <v>107</v>
      </c>
      <c r="Z37" s="327">
        <v>131</v>
      </c>
      <c r="AA37" s="327">
        <v>89</v>
      </c>
      <c r="AB37" s="327">
        <v>45</v>
      </c>
      <c r="AC37" s="327">
        <v>16</v>
      </c>
      <c r="AD37" s="327">
        <v>2</v>
      </c>
      <c r="AE37" s="328" t="s">
        <v>294</v>
      </c>
      <c r="AF37" s="457"/>
    </row>
    <row r="38" spans="1:32" ht="13.5">
      <c r="A38" s="450"/>
      <c r="B38" s="451"/>
      <c r="C38" s="452" t="s">
        <v>12</v>
      </c>
      <c r="D38" s="410">
        <v>577</v>
      </c>
      <c r="E38" s="326">
        <v>4</v>
      </c>
      <c r="F38" s="327" t="s">
        <v>294</v>
      </c>
      <c r="G38" s="327" t="s">
        <v>294</v>
      </c>
      <c r="H38" s="327" t="s">
        <v>294</v>
      </c>
      <c r="I38" s="328" t="s">
        <v>294</v>
      </c>
      <c r="J38" s="326">
        <v>4</v>
      </c>
      <c r="K38" s="327">
        <v>1</v>
      </c>
      <c r="L38" s="327" t="s">
        <v>294</v>
      </c>
      <c r="M38" s="327" t="s">
        <v>294</v>
      </c>
      <c r="N38" s="327" t="s">
        <v>294</v>
      </c>
      <c r="O38" s="327">
        <v>1</v>
      </c>
      <c r="P38" s="327" t="s">
        <v>294</v>
      </c>
      <c r="Q38" s="327">
        <v>3</v>
      </c>
      <c r="R38" s="327">
        <v>1</v>
      </c>
      <c r="S38" s="327">
        <v>8</v>
      </c>
      <c r="T38" s="327">
        <v>7</v>
      </c>
      <c r="U38" s="327">
        <v>9</v>
      </c>
      <c r="V38" s="327">
        <v>19</v>
      </c>
      <c r="W38" s="327">
        <v>22</v>
      </c>
      <c r="X38" s="327">
        <v>34</v>
      </c>
      <c r="Y38" s="327">
        <v>59</v>
      </c>
      <c r="Z38" s="327">
        <v>128</v>
      </c>
      <c r="AA38" s="327">
        <v>123</v>
      </c>
      <c r="AB38" s="327">
        <v>97</v>
      </c>
      <c r="AC38" s="327">
        <v>51</v>
      </c>
      <c r="AD38" s="327">
        <v>10</v>
      </c>
      <c r="AE38" s="328" t="s">
        <v>294</v>
      </c>
      <c r="AF38" s="457"/>
    </row>
    <row r="39" spans="1:32" ht="13.5">
      <c r="A39" s="450"/>
      <c r="B39" s="451"/>
      <c r="C39" s="452"/>
      <c r="D39" s="410"/>
      <c r="E39" s="326"/>
      <c r="F39" s="327"/>
      <c r="G39" s="327"/>
      <c r="H39" s="327"/>
      <c r="I39" s="328"/>
      <c r="J39" s="326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8"/>
      <c r="AF39" s="457"/>
    </row>
    <row r="40" spans="1:32" ht="13.5">
      <c r="A40" s="458" t="s">
        <v>473</v>
      </c>
      <c r="B40" s="451" t="s">
        <v>474</v>
      </c>
      <c r="C40" s="452" t="s">
        <v>10</v>
      </c>
      <c r="D40" s="410">
        <v>96</v>
      </c>
      <c r="E40" s="326" t="s">
        <v>294</v>
      </c>
      <c r="F40" s="327" t="s">
        <v>294</v>
      </c>
      <c r="G40" s="327" t="s">
        <v>294</v>
      </c>
      <c r="H40" s="327" t="s">
        <v>294</v>
      </c>
      <c r="I40" s="328" t="s">
        <v>294</v>
      </c>
      <c r="J40" s="326" t="s">
        <v>294</v>
      </c>
      <c r="K40" s="327">
        <v>1</v>
      </c>
      <c r="L40" s="327" t="s">
        <v>294</v>
      </c>
      <c r="M40" s="327" t="s">
        <v>294</v>
      </c>
      <c r="N40" s="327" t="s">
        <v>294</v>
      </c>
      <c r="O40" s="327">
        <v>1</v>
      </c>
      <c r="P40" s="327" t="s">
        <v>294</v>
      </c>
      <c r="Q40" s="327">
        <v>1</v>
      </c>
      <c r="R40" s="327">
        <v>1</v>
      </c>
      <c r="S40" s="327">
        <v>1</v>
      </c>
      <c r="T40" s="327" t="s">
        <v>294</v>
      </c>
      <c r="U40" s="327">
        <v>3</v>
      </c>
      <c r="V40" s="327">
        <v>7</v>
      </c>
      <c r="W40" s="327">
        <v>8</v>
      </c>
      <c r="X40" s="327">
        <v>5</v>
      </c>
      <c r="Y40" s="327">
        <v>14</v>
      </c>
      <c r="Z40" s="327">
        <v>22</v>
      </c>
      <c r="AA40" s="327">
        <v>16</v>
      </c>
      <c r="AB40" s="327">
        <v>12</v>
      </c>
      <c r="AC40" s="327">
        <v>4</v>
      </c>
      <c r="AD40" s="327" t="s">
        <v>294</v>
      </c>
      <c r="AE40" s="328" t="s">
        <v>294</v>
      </c>
      <c r="AF40" s="459" t="s">
        <v>473</v>
      </c>
    </row>
    <row r="41" spans="1:32" ht="13.5">
      <c r="A41" s="450"/>
      <c r="B41" s="451"/>
      <c r="C41" s="452" t="s">
        <v>11</v>
      </c>
      <c r="D41" s="410">
        <v>51</v>
      </c>
      <c r="E41" s="326" t="s">
        <v>294</v>
      </c>
      <c r="F41" s="327" t="s">
        <v>294</v>
      </c>
      <c r="G41" s="327" t="s">
        <v>294</v>
      </c>
      <c r="H41" s="327" t="s">
        <v>294</v>
      </c>
      <c r="I41" s="328" t="s">
        <v>294</v>
      </c>
      <c r="J41" s="326" t="s">
        <v>294</v>
      </c>
      <c r="K41" s="327" t="s">
        <v>294</v>
      </c>
      <c r="L41" s="327" t="s">
        <v>294</v>
      </c>
      <c r="M41" s="327" t="s">
        <v>294</v>
      </c>
      <c r="N41" s="327" t="s">
        <v>294</v>
      </c>
      <c r="O41" s="482" t="s">
        <v>294</v>
      </c>
      <c r="P41" s="327" t="s">
        <v>294</v>
      </c>
      <c r="Q41" s="327">
        <v>1</v>
      </c>
      <c r="R41" s="327">
        <v>1</v>
      </c>
      <c r="S41" s="327">
        <v>1</v>
      </c>
      <c r="T41" s="327" t="s">
        <v>294</v>
      </c>
      <c r="U41" s="482">
        <v>3</v>
      </c>
      <c r="V41" s="482">
        <v>7</v>
      </c>
      <c r="W41" s="482">
        <v>4</v>
      </c>
      <c r="X41" s="482">
        <v>4</v>
      </c>
      <c r="Y41" s="482">
        <v>8</v>
      </c>
      <c r="Z41" s="482">
        <v>9</v>
      </c>
      <c r="AA41" s="482">
        <v>8</v>
      </c>
      <c r="AB41" s="482">
        <v>4</v>
      </c>
      <c r="AC41" s="327">
        <v>1</v>
      </c>
      <c r="AD41" s="327" t="s">
        <v>294</v>
      </c>
      <c r="AE41" s="328" t="s">
        <v>294</v>
      </c>
      <c r="AF41" s="457"/>
    </row>
    <row r="42" spans="1:32" ht="13.5">
      <c r="A42" s="450"/>
      <c r="B42" s="451"/>
      <c r="C42" s="452" t="s">
        <v>12</v>
      </c>
      <c r="D42" s="410">
        <v>45</v>
      </c>
      <c r="E42" s="326" t="s">
        <v>294</v>
      </c>
      <c r="F42" s="327" t="s">
        <v>294</v>
      </c>
      <c r="G42" s="327" t="s">
        <v>294</v>
      </c>
      <c r="H42" s="327" t="s">
        <v>294</v>
      </c>
      <c r="I42" s="328" t="s">
        <v>294</v>
      </c>
      <c r="J42" s="326" t="s">
        <v>294</v>
      </c>
      <c r="K42" s="327">
        <v>1</v>
      </c>
      <c r="L42" s="327" t="s">
        <v>294</v>
      </c>
      <c r="M42" s="327" t="s">
        <v>294</v>
      </c>
      <c r="N42" s="327" t="s">
        <v>294</v>
      </c>
      <c r="O42" s="327">
        <v>1</v>
      </c>
      <c r="P42" s="327" t="s">
        <v>294</v>
      </c>
      <c r="Q42" s="327" t="s">
        <v>294</v>
      </c>
      <c r="R42" s="327" t="s">
        <v>294</v>
      </c>
      <c r="S42" s="327" t="s">
        <v>294</v>
      </c>
      <c r="T42" s="327" t="s">
        <v>294</v>
      </c>
      <c r="U42" s="482" t="s">
        <v>294</v>
      </c>
      <c r="V42" s="482" t="s">
        <v>294</v>
      </c>
      <c r="W42" s="482">
        <v>4</v>
      </c>
      <c r="X42" s="482">
        <v>1</v>
      </c>
      <c r="Y42" s="482">
        <v>6</v>
      </c>
      <c r="Z42" s="482">
        <v>13</v>
      </c>
      <c r="AA42" s="482">
        <v>8</v>
      </c>
      <c r="AB42" s="482">
        <v>8</v>
      </c>
      <c r="AC42" s="482">
        <v>3</v>
      </c>
      <c r="AD42" s="482" t="s">
        <v>294</v>
      </c>
      <c r="AE42" s="328" t="s">
        <v>294</v>
      </c>
      <c r="AF42" s="457"/>
    </row>
    <row r="43" spans="1:32" ht="13.5">
      <c r="A43" s="450"/>
      <c r="B43" s="451"/>
      <c r="C43" s="452"/>
      <c r="D43" s="410"/>
      <c r="E43" s="326"/>
      <c r="F43" s="327"/>
      <c r="G43" s="327"/>
      <c r="H43" s="327"/>
      <c r="I43" s="328"/>
      <c r="J43" s="326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8"/>
      <c r="AF43" s="457"/>
    </row>
    <row r="44" spans="1:32" ht="13.5">
      <c r="A44" s="458" t="s">
        <v>475</v>
      </c>
      <c r="B44" s="451" t="s">
        <v>476</v>
      </c>
      <c r="C44" s="452" t="s">
        <v>10</v>
      </c>
      <c r="D44" s="410">
        <v>166</v>
      </c>
      <c r="E44" s="326">
        <v>1</v>
      </c>
      <c r="F44" s="327">
        <v>1</v>
      </c>
      <c r="G44" s="327" t="s">
        <v>294</v>
      </c>
      <c r="H44" s="327" t="s">
        <v>294</v>
      </c>
      <c r="I44" s="328" t="s">
        <v>294</v>
      </c>
      <c r="J44" s="326">
        <v>2</v>
      </c>
      <c r="K44" s="327" t="s">
        <v>294</v>
      </c>
      <c r="L44" s="327" t="s">
        <v>294</v>
      </c>
      <c r="M44" s="327" t="s">
        <v>294</v>
      </c>
      <c r="N44" s="327" t="s">
        <v>294</v>
      </c>
      <c r="O44" s="327" t="s">
        <v>294</v>
      </c>
      <c r="P44" s="327" t="s">
        <v>294</v>
      </c>
      <c r="Q44" s="327" t="s">
        <v>294</v>
      </c>
      <c r="R44" s="327" t="s">
        <v>294</v>
      </c>
      <c r="S44" s="327">
        <v>3</v>
      </c>
      <c r="T44" s="327">
        <v>1</v>
      </c>
      <c r="U44" s="327" t="s">
        <v>294</v>
      </c>
      <c r="V44" s="327">
        <v>4</v>
      </c>
      <c r="W44" s="327">
        <v>3</v>
      </c>
      <c r="X44" s="327">
        <v>9</v>
      </c>
      <c r="Y44" s="327">
        <v>24</v>
      </c>
      <c r="Z44" s="327">
        <v>40</v>
      </c>
      <c r="AA44" s="327">
        <v>43</v>
      </c>
      <c r="AB44" s="327">
        <v>25</v>
      </c>
      <c r="AC44" s="327">
        <v>12</v>
      </c>
      <c r="AD44" s="327" t="s">
        <v>294</v>
      </c>
      <c r="AE44" s="328" t="s">
        <v>294</v>
      </c>
      <c r="AF44" s="459" t="s">
        <v>475</v>
      </c>
    </row>
    <row r="45" spans="1:32" ht="13.5">
      <c r="A45" s="450"/>
      <c r="B45" s="451"/>
      <c r="C45" s="452" t="s">
        <v>11</v>
      </c>
      <c r="D45" s="410">
        <v>73</v>
      </c>
      <c r="E45" s="326">
        <v>1</v>
      </c>
      <c r="F45" s="327">
        <v>1</v>
      </c>
      <c r="G45" s="327" t="s">
        <v>294</v>
      </c>
      <c r="H45" s="327" t="s">
        <v>294</v>
      </c>
      <c r="I45" s="328" t="s">
        <v>294</v>
      </c>
      <c r="J45" s="326">
        <v>2</v>
      </c>
      <c r="K45" s="327" t="s">
        <v>294</v>
      </c>
      <c r="L45" s="327" t="s">
        <v>294</v>
      </c>
      <c r="M45" s="327" t="s">
        <v>294</v>
      </c>
      <c r="N45" s="327" t="s">
        <v>294</v>
      </c>
      <c r="O45" s="327" t="s">
        <v>294</v>
      </c>
      <c r="P45" s="327" t="s">
        <v>294</v>
      </c>
      <c r="Q45" s="327" t="s">
        <v>294</v>
      </c>
      <c r="R45" s="327" t="s">
        <v>294</v>
      </c>
      <c r="S45" s="327">
        <v>1</v>
      </c>
      <c r="T45" s="327">
        <v>1</v>
      </c>
      <c r="U45" s="327" t="s">
        <v>294</v>
      </c>
      <c r="V45" s="327">
        <v>1</v>
      </c>
      <c r="W45" s="327">
        <v>2</v>
      </c>
      <c r="X45" s="327">
        <v>4</v>
      </c>
      <c r="Y45" s="327">
        <v>10</v>
      </c>
      <c r="Z45" s="327">
        <v>24</v>
      </c>
      <c r="AA45" s="327">
        <v>18</v>
      </c>
      <c r="AB45" s="327">
        <v>6</v>
      </c>
      <c r="AC45" s="327">
        <v>4</v>
      </c>
      <c r="AD45" s="327" t="s">
        <v>294</v>
      </c>
      <c r="AE45" s="328" t="s">
        <v>294</v>
      </c>
      <c r="AF45" s="457"/>
    </row>
    <row r="46" spans="1:32" ht="13.5">
      <c r="A46" s="450"/>
      <c r="B46" s="451"/>
      <c r="C46" s="452" t="s">
        <v>12</v>
      </c>
      <c r="D46" s="410">
        <v>93</v>
      </c>
      <c r="E46" s="326" t="s">
        <v>294</v>
      </c>
      <c r="F46" s="327" t="s">
        <v>294</v>
      </c>
      <c r="G46" s="327" t="s">
        <v>294</v>
      </c>
      <c r="H46" s="327" t="s">
        <v>294</v>
      </c>
      <c r="I46" s="328" t="s">
        <v>294</v>
      </c>
      <c r="J46" s="326" t="s">
        <v>294</v>
      </c>
      <c r="K46" s="327" t="s">
        <v>294</v>
      </c>
      <c r="L46" s="327" t="s">
        <v>294</v>
      </c>
      <c r="M46" s="327" t="s">
        <v>294</v>
      </c>
      <c r="N46" s="327" t="s">
        <v>294</v>
      </c>
      <c r="O46" s="327" t="s">
        <v>294</v>
      </c>
      <c r="P46" s="327" t="s">
        <v>294</v>
      </c>
      <c r="Q46" s="327" t="s">
        <v>294</v>
      </c>
      <c r="R46" s="327" t="s">
        <v>294</v>
      </c>
      <c r="S46" s="327">
        <v>2</v>
      </c>
      <c r="T46" s="327" t="s">
        <v>294</v>
      </c>
      <c r="U46" s="327" t="s">
        <v>294</v>
      </c>
      <c r="V46" s="327">
        <v>3</v>
      </c>
      <c r="W46" s="327">
        <v>1</v>
      </c>
      <c r="X46" s="327">
        <v>5</v>
      </c>
      <c r="Y46" s="327">
        <v>14</v>
      </c>
      <c r="Z46" s="327">
        <v>16</v>
      </c>
      <c r="AA46" s="327">
        <v>25</v>
      </c>
      <c r="AB46" s="327">
        <v>19</v>
      </c>
      <c r="AC46" s="327">
        <v>8</v>
      </c>
      <c r="AD46" s="327" t="s">
        <v>294</v>
      </c>
      <c r="AE46" s="328" t="s">
        <v>294</v>
      </c>
      <c r="AF46" s="457"/>
    </row>
    <row r="47" spans="1:32" ht="13.5">
      <c r="A47" s="450"/>
      <c r="B47" s="451"/>
      <c r="C47" s="452"/>
      <c r="D47" s="410"/>
      <c r="E47" s="326"/>
      <c r="F47" s="327"/>
      <c r="G47" s="327"/>
      <c r="H47" s="327"/>
      <c r="I47" s="328"/>
      <c r="J47" s="326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8"/>
      <c r="AF47" s="457"/>
    </row>
    <row r="48" spans="1:32" ht="13.5">
      <c r="A48" s="458" t="s">
        <v>477</v>
      </c>
      <c r="B48" s="451" t="s">
        <v>478</v>
      </c>
      <c r="C48" s="452" t="s">
        <v>10</v>
      </c>
      <c r="D48" s="410">
        <v>391</v>
      </c>
      <c r="E48" s="326">
        <v>1</v>
      </c>
      <c r="F48" s="327" t="s">
        <v>294</v>
      </c>
      <c r="G48" s="327" t="s">
        <v>294</v>
      </c>
      <c r="H48" s="327" t="s">
        <v>294</v>
      </c>
      <c r="I48" s="328" t="s">
        <v>294</v>
      </c>
      <c r="J48" s="326">
        <v>1</v>
      </c>
      <c r="K48" s="327" t="s">
        <v>294</v>
      </c>
      <c r="L48" s="327" t="s">
        <v>294</v>
      </c>
      <c r="M48" s="327" t="s">
        <v>294</v>
      </c>
      <c r="N48" s="327" t="s">
        <v>294</v>
      </c>
      <c r="O48" s="327" t="s">
        <v>294</v>
      </c>
      <c r="P48" s="327" t="s">
        <v>294</v>
      </c>
      <c r="Q48" s="327">
        <v>5</v>
      </c>
      <c r="R48" s="327">
        <v>8</v>
      </c>
      <c r="S48" s="327">
        <v>16</v>
      </c>
      <c r="T48" s="327">
        <v>17</v>
      </c>
      <c r="U48" s="327">
        <v>27</v>
      </c>
      <c r="V48" s="327">
        <v>47</v>
      </c>
      <c r="W48" s="327">
        <v>43</v>
      </c>
      <c r="X48" s="327">
        <v>51</v>
      </c>
      <c r="Y48" s="327">
        <v>51</v>
      </c>
      <c r="Z48" s="327">
        <v>59</v>
      </c>
      <c r="AA48" s="327">
        <v>46</v>
      </c>
      <c r="AB48" s="327">
        <v>17</v>
      </c>
      <c r="AC48" s="327">
        <v>2</v>
      </c>
      <c r="AD48" s="327">
        <v>1</v>
      </c>
      <c r="AE48" s="328" t="s">
        <v>294</v>
      </c>
      <c r="AF48" s="459" t="s">
        <v>477</v>
      </c>
    </row>
    <row r="49" spans="1:32" ht="13.5">
      <c r="A49" s="450"/>
      <c r="B49" s="451"/>
      <c r="C49" s="452" t="s">
        <v>11</v>
      </c>
      <c r="D49" s="410">
        <v>269</v>
      </c>
      <c r="E49" s="326" t="s">
        <v>294</v>
      </c>
      <c r="F49" s="327" t="s">
        <v>294</v>
      </c>
      <c r="G49" s="327" t="s">
        <v>294</v>
      </c>
      <c r="H49" s="327" t="s">
        <v>294</v>
      </c>
      <c r="I49" s="328" t="s">
        <v>294</v>
      </c>
      <c r="J49" s="326" t="s">
        <v>294</v>
      </c>
      <c r="K49" s="327" t="s">
        <v>294</v>
      </c>
      <c r="L49" s="327" t="s">
        <v>294</v>
      </c>
      <c r="M49" s="327" t="s">
        <v>294</v>
      </c>
      <c r="N49" s="327" t="s">
        <v>294</v>
      </c>
      <c r="O49" s="327" t="s">
        <v>294</v>
      </c>
      <c r="P49" s="327" t="s">
        <v>294</v>
      </c>
      <c r="Q49" s="327">
        <v>3</v>
      </c>
      <c r="R49" s="327">
        <v>8</v>
      </c>
      <c r="S49" s="327">
        <v>13</v>
      </c>
      <c r="T49" s="327">
        <v>13</v>
      </c>
      <c r="U49" s="327">
        <v>23</v>
      </c>
      <c r="V49" s="327">
        <v>37</v>
      </c>
      <c r="W49" s="327">
        <v>33</v>
      </c>
      <c r="X49" s="327">
        <v>41</v>
      </c>
      <c r="Y49" s="327">
        <v>40</v>
      </c>
      <c r="Z49" s="327">
        <v>33</v>
      </c>
      <c r="AA49" s="327">
        <v>18</v>
      </c>
      <c r="AB49" s="327">
        <v>5</v>
      </c>
      <c r="AC49" s="327">
        <v>1</v>
      </c>
      <c r="AD49" s="327">
        <v>1</v>
      </c>
      <c r="AE49" s="328" t="s">
        <v>294</v>
      </c>
      <c r="AF49" s="457"/>
    </row>
    <row r="50" spans="1:32" ht="13.5">
      <c r="A50" s="450"/>
      <c r="B50" s="451"/>
      <c r="C50" s="452" t="s">
        <v>12</v>
      </c>
      <c r="D50" s="410">
        <v>122</v>
      </c>
      <c r="E50" s="326">
        <v>1</v>
      </c>
      <c r="F50" s="327" t="s">
        <v>294</v>
      </c>
      <c r="G50" s="327" t="s">
        <v>294</v>
      </c>
      <c r="H50" s="327" t="s">
        <v>294</v>
      </c>
      <c r="I50" s="328" t="s">
        <v>294</v>
      </c>
      <c r="J50" s="326">
        <v>1</v>
      </c>
      <c r="K50" s="327" t="s">
        <v>294</v>
      </c>
      <c r="L50" s="327" t="s">
        <v>294</v>
      </c>
      <c r="M50" s="327" t="s">
        <v>294</v>
      </c>
      <c r="N50" s="327" t="s">
        <v>294</v>
      </c>
      <c r="O50" s="327" t="s">
        <v>294</v>
      </c>
      <c r="P50" s="327" t="s">
        <v>294</v>
      </c>
      <c r="Q50" s="327">
        <v>2</v>
      </c>
      <c r="R50" s="327" t="s">
        <v>294</v>
      </c>
      <c r="S50" s="327">
        <v>3</v>
      </c>
      <c r="T50" s="327">
        <v>4</v>
      </c>
      <c r="U50" s="327">
        <v>4</v>
      </c>
      <c r="V50" s="327">
        <v>10</v>
      </c>
      <c r="W50" s="327">
        <v>10</v>
      </c>
      <c r="X50" s="327">
        <v>10</v>
      </c>
      <c r="Y50" s="327">
        <v>11</v>
      </c>
      <c r="Z50" s="327">
        <v>26</v>
      </c>
      <c r="AA50" s="327">
        <v>28</v>
      </c>
      <c r="AB50" s="327">
        <v>12</v>
      </c>
      <c r="AC50" s="327">
        <v>1</v>
      </c>
      <c r="AD50" s="327" t="s">
        <v>294</v>
      </c>
      <c r="AE50" s="328" t="s">
        <v>294</v>
      </c>
      <c r="AF50" s="457"/>
    </row>
    <row r="51" spans="1:32" ht="13.5">
      <c r="A51" s="450"/>
      <c r="B51" s="451"/>
      <c r="C51" s="452"/>
      <c r="D51" s="410"/>
      <c r="E51" s="326"/>
      <c r="F51" s="327"/>
      <c r="G51" s="327"/>
      <c r="H51" s="327"/>
      <c r="I51" s="328"/>
      <c r="J51" s="326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8"/>
      <c r="AF51" s="457"/>
    </row>
    <row r="52" spans="1:32" ht="13.5">
      <c r="A52" s="458" t="s">
        <v>479</v>
      </c>
      <c r="B52" s="451" t="s">
        <v>480</v>
      </c>
      <c r="C52" s="452" t="s">
        <v>10</v>
      </c>
      <c r="D52" s="410">
        <v>179</v>
      </c>
      <c r="E52" s="326" t="s">
        <v>294</v>
      </c>
      <c r="F52" s="327" t="s">
        <v>294</v>
      </c>
      <c r="G52" s="327" t="s">
        <v>294</v>
      </c>
      <c r="H52" s="327" t="s">
        <v>294</v>
      </c>
      <c r="I52" s="328" t="s">
        <v>294</v>
      </c>
      <c r="J52" s="326" t="s">
        <v>294</v>
      </c>
      <c r="K52" s="327" t="s">
        <v>294</v>
      </c>
      <c r="L52" s="327" t="s">
        <v>294</v>
      </c>
      <c r="M52" s="327" t="s">
        <v>294</v>
      </c>
      <c r="N52" s="327" t="s">
        <v>294</v>
      </c>
      <c r="O52" s="327" t="s">
        <v>294</v>
      </c>
      <c r="P52" s="327" t="s">
        <v>294</v>
      </c>
      <c r="Q52" s="327" t="s">
        <v>294</v>
      </c>
      <c r="R52" s="327">
        <v>3</v>
      </c>
      <c r="S52" s="327">
        <v>7</v>
      </c>
      <c r="T52" s="327">
        <v>6</v>
      </c>
      <c r="U52" s="327">
        <v>8</v>
      </c>
      <c r="V52" s="327">
        <v>16</v>
      </c>
      <c r="W52" s="327">
        <v>17</v>
      </c>
      <c r="X52" s="327">
        <v>23</v>
      </c>
      <c r="Y52" s="327">
        <v>25</v>
      </c>
      <c r="Z52" s="327">
        <v>43</v>
      </c>
      <c r="AA52" s="327">
        <v>18</v>
      </c>
      <c r="AB52" s="327">
        <v>11</v>
      </c>
      <c r="AC52" s="327">
        <v>2</v>
      </c>
      <c r="AD52" s="327" t="s">
        <v>294</v>
      </c>
      <c r="AE52" s="328" t="s">
        <v>294</v>
      </c>
      <c r="AF52" s="459" t="s">
        <v>479</v>
      </c>
    </row>
    <row r="53" spans="1:32" ht="13.5">
      <c r="A53" s="450"/>
      <c r="B53" s="451"/>
      <c r="C53" s="452" t="s">
        <v>11</v>
      </c>
      <c r="D53" s="410">
        <v>103</v>
      </c>
      <c r="E53" s="326" t="s">
        <v>294</v>
      </c>
      <c r="F53" s="327" t="s">
        <v>294</v>
      </c>
      <c r="G53" s="327" t="s">
        <v>294</v>
      </c>
      <c r="H53" s="327" t="s">
        <v>294</v>
      </c>
      <c r="I53" s="328" t="s">
        <v>294</v>
      </c>
      <c r="J53" s="326" t="s">
        <v>294</v>
      </c>
      <c r="K53" s="327" t="s">
        <v>294</v>
      </c>
      <c r="L53" s="327" t="s">
        <v>294</v>
      </c>
      <c r="M53" s="327" t="s">
        <v>294</v>
      </c>
      <c r="N53" s="327" t="s">
        <v>294</v>
      </c>
      <c r="O53" s="327" t="s">
        <v>294</v>
      </c>
      <c r="P53" s="327" t="s">
        <v>294</v>
      </c>
      <c r="Q53" s="327" t="s">
        <v>294</v>
      </c>
      <c r="R53" s="327">
        <v>3</v>
      </c>
      <c r="S53" s="327">
        <v>6</v>
      </c>
      <c r="T53" s="327">
        <v>5</v>
      </c>
      <c r="U53" s="327">
        <v>7</v>
      </c>
      <c r="V53" s="327">
        <v>10</v>
      </c>
      <c r="W53" s="327">
        <v>10</v>
      </c>
      <c r="X53" s="327">
        <v>14</v>
      </c>
      <c r="Y53" s="327">
        <v>17</v>
      </c>
      <c r="Z53" s="327">
        <v>23</v>
      </c>
      <c r="AA53" s="327">
        <v>6</v>
      </c>
      <c r="AB53" s="327">
        <v>1</v>
      </c>
      <c r="AC53" s="327">
        <v>1</v>
      </c>
      <c r="AD53" s="327" t="s">
        <v>294</v>
      </c>
      <c r="AE53" s="328" t="s">
        <v>294</v>
      </c>
      <c r="AF53" s="457"/>
    </row>
    <row r="54" spans="1:32" ht="13.5">
      <c r="A54" s="450"/>
      <c r="B54" s="451"/>
      <c r="C54" s="452" t="s">
        <v>12</v>
      </c>
      <c r="D54" s="410">
        <v>76</v>
      </c>
      <c r="E54" s="326" t="s">
        <v>294</v>
      </c>
      <c r="F54" s="327" t="s">
        <v>294</v>
      </c>
      <c r="G54" s="327" t="s">
        <v>294</v>
      </c>
      <c r="H54" s="327" t="s">
        <v>294</v>
      </c>
      <c r="I54" s="328" t="s">
        <v>294</v>
      </c>
      <c r="J54" s="326" t="s">
        <v>294</v>
      </c>
      <c r="K54" s="327" t="s">
        <v>294</v>
      </c>
      <c r="L54" s="327" t="s">
        <v>294</v>
      </c>
      <c r="M54" s="327" t="s">
        <v>294</v>
      </c>
      <c r="N54" s="327" t="s">
        <v>294</v>
      </c>
      <c r="O54" s="327" t="s">
        <v>294</v>
      </c>
      <c r="P54" s="327" t="s">
        <v>294</v>
      </c>
      <c r="Q54" s="327" t="s">
        <v>294</v>
      </c>
      <c r="R54" s="327" t="s">
        <v>294</v>
      </c>
      <c r="S54" s="327">
        <v>1</v>
      </c>
      <c r="T54" s="327">
        <v>1</v>
      </c>
      <c r="U54" s="327">
        <v>1</v>
      </c>
      <c r="V54" s="327">
        <v>6</v>
      </c>
      <c r="W54" s="327">
        <v>7</v>
      </c>
      <c r="X54" s="327">
        <v>9</v>
      </c>
      <c r="Y54" s="327">
        <v>8</v>
      </c>
      <c r="Z54" s="327">
        <v>20</v>
      </c>
      <c r="AA54" s="327">
        <v>12</v>
      </c>
      <c r="AB54" s="327">
        <v>10</v>
      </c>
      <c r="AC54" s="327">
        <v>1</v>
      </c>
      <c r="AD54" s="327" t="s">
        <v>294</v>
      </c>
      <c r="AE54" s="328" t="s">
        <v>294</v>
      </c>
      <c r="AF54" s="457"/>
    </row>
    <row r="55" spans="1:32" ht="13.5">
      <c r="A55" s="450"/>
      <c r="B55" s="451"/>
      <c r="C55" s="452"/>
      <c r="D55" s="410"/>
      <c r="E55" s="326"/>
      <c r="F55" s="327"/>
      <c r="G55" s="327"/>
      <c r="H55" s="327"/>
      <c r="I55" s="328"/>
      <c r="J55" s="326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8"/>
      <c r="AF55" s="457"/>
    </row>
    <row r="56" spans="1:32" ht="13.5">
      <c r="A56" s="458" t="s">
        <v>481</v>
      </c>
      <c r="B56" s="451" t="s">
        <v>482</v>
      </c>
      <c r="C56" s="452" t="s">
        <v>10</v>
      </c>
      <c r="D56" s="410">
        <v>212</v>
      </c>
      <c r="E56" s="326">
        <v>1</v>
      </c>
      <c r="F56" s="327" t="s">
        <v>294</v>
      </c>
      <c r="G56" s="327" t="s">
        <v>294</v>
      </c>
      <c r="H56" s="327" t="s">
        <v>294</v>
      </c>
      <c r="I56" s="328" t="s">
        <v>294</v>
      </c>
      <c r="J56" s="326">
        <v>1</v>
      </c>
      <c r="K56" s="327" t="s">
        <v>294</v>
      </c>
      <c r="L56" s="327" t="s">
        <v>294</v>
      </c>
      <c r="M56" s="327" t="s">
        <v>294</v>
      </c>
      <c r="N56" s="327" t="s">
        <v>294</v>
      </c>
      <c r="O56" s="327" t="s">
        <v>294</v>
      </c>
      <c r="P56" s="327" t="s">
        <v>294</v>
      </c>
      <c r="Q56" s="327">
        <v>5</v>
      </c>
      <c r="R56" s="327">
        <v>5</v>
      </c>
      <c r="S56" s="327">
        <v>9</v>
      </c>
      <c r="T56" s="327">
        <v>11</v>
      </c>
      <c r="U56" s="327">
        <v>19</v>
      </c>
      <c r="V56" s="327">
        <v>31</v>
      </c>
      <c r="W56" s="327">
        <v>26</v>
      </c>
      <c r="X56" s="327">
        <v>28</v>
      </c>
      <c r="Y56" s="327">
        <v>26</v>
      </c>
      <c r="Z56" s="327">
        <v>16</v>
      </c>
      <c r="AA56" s="327">
        <v>28</v>
      </c>
      <c r="AB56" s="327">
        <v>6</v>
      </c>
      <c r="AC56" s="327" t="s">
        <v>294</v>
      </c>
      <c r="AD56" s="327">
        <v>1</v>
      </c>
      <c r="AE56" s="328" t="s">
        <v>294</v>
      </c>
      <c r="AF56" s="459" t="s">
        <v>481</v>
      </c>
    </row>
    <row r="57" spans="1:32" ht="13.5">
      <c r="A57" s="450"/>
      <c r="B57" s="451"/>
      <c r="C57" s="452" t="s">
        <v>11</v>
      </c>
      <c r="D57" s="410">
        <v>166</v>
      </c>
      <c r="E57" s="326" t="s">
        <v>294</v>
      </c>
      <c r="F57" s="327" t="s">
        <v>294</v>
      </c>
      <c r="G57" s="327" t="s">
        <v>294</v>
      </c>
      <c r="H57" s="327" t="s">
        <v>294</v>
      </c>
      <c r="I57" s="328" t="s">
        <v>294</v>
      </c>
      <c r="J57" s="326" t="s">
        <v>294</v>
      </c>
      <c r="K57" s="327" t="s">
        <v>294</v>
      </c>
      <c r="L57" s="327" t="s">
        <v>294</v>
      </c>
      <c r="M57" s="327" t="s">
        <v>294</v>
      </c>
      <c r="N57" s="327" t="s">
        <v>294</v>
      </c>
      <c r="O57" s="327" t="s">
        <v>294</v>
      </c>
      <c r="P57" s="327" t="s">
        <v>294</v>
      </c>
      <c r="Q57" s="327">
        <v>3</v>
      </c>
      <c r="R57" s="327">
        <v>5</v>
      </c>
      <c r="S57" s="327">
        <v>7</v>
      </c>
      <c r="T57" s="327">
        <v>8</v>
      </c>
      <c r="U57" s="327">
        <v>16</v>
      </c>
      <c r="V57" s="327">
        <v>27</v>
      </c>
      <c r="W57" s="327">
        <v>23</v>
      </c>
      <c r="X57" s="327">
        <v>27</v>
      </c>
      <c r="Y57" s="327">
        <v>23</v>
      </c>
      <c r="Z57" s="327">
        <v>10</v>
      </c>
      <c r="AA57" s="327">
        <v>12</v>
      </c>
      <c r="AB57" s="327">
        <v>4</v>
      </c>
      <c r="AC57" s="327" t="s">
        <v>294</v>
      </c>
      <c r="AD57" s="327">
        <v>1</v>
      </c>
      <c r="AE57" s="328" t="s">
        <v>294</v>
      </c>
      <c r="AF57" s="457"/>
    </row>
    <row r="58" spans="1:32" ht="13.5">
      <c r="A58" s="450"/>
      <c r="B58" s="451"/>
      <c r="C58" s="452" t="s">
        <v>12</v>
      </c>
      <c r="D58" s="410">
        <v>46</v>
      </c>
      <c r="E58" s="326">
        <v>1</v>
      </c>
      <c r="F58" s="327" t="s">
        <v>294</v>
      </c>
      <c r="G58" s="327" t="s">
        <v>294</v>
      </c>
      <c r="H58" s="327" t="s">
        <v>294</v>
      </c>
      <c r="I58" s="328" t="s">
        <v>294</v>
      </c>
      <c r="J58" s="326">
        <v>1</v>
      </c>
      <c r="K58" s="327" t="s">
        <v>294</v>
      </c>
      <c r="L58" s="327" t="s">
        <v>294</v>
      </c>
      <c r="M58" s="327" t="s">
        <v>294</v>
      </c>
      <c r="N58" s="327" t="s">
        <v>294</v>
      </c>
      <c r="O58" s="327" t="s">
        <v>294</v>
      </c>
      <c r="P58" s="327" t="s">
        <v>294</v>
      </c>
      <c r="Q58" s="327">
        <v>2</v>
      </c>
      <c r="R58" s="327" t="s">
        <v>294</v>
      </c>
      <c r="S58" s="327">
        <v>2</v>
      </c>
      <c r="T58" s="327">
        <v>3</v>
      </c>
      <c r="U58" s="327">
        <v>3</v>
      </c>
      <c r="V58" s="327">
        <v>4</v>
      </c>
      <c r="W58" s="327">
        <v>3</v>
      </c>
      <c r="X58" s="327">
        <v>1</v>
      </c>
      <c r="Y58" s="327">
        <v>3</v>
      </c>
      <c r="Z58" s="327">
        <v>6</v>
      </c>
      <c r="AA58" s="327">
        <v>16</v>
      </c>
      <c r="AB58" s="327">
        <v>2</v>
      </c>
      <c r="AC58" s="327" t="s">
        <v>294</v>
      </c>
      <c r="AD58" s="327" t="s">
        <v>294</v>
      </c>
      <c r="AE58" s="328" t="s">
        <v>294</v>
      </c>
      <c r="AF58" s="457"/>
    </row>
    <row r="59" spans="1:32" ht="13.5">
      <c r="A59" s="450"/>
      <c r="B59" s="451"/>
      <c r="C59" s="452"/>
      <c r="D59" s="410"/>
      <c r="E59" s="326"/>
      <c r="F59" s="327"/>
      <c r="G59" s="327"/>
      <c r="H59" s="327"/>
      <c r="I59" s="328"/>
      <c r="J59" s="326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8"/>
      <c r="AF59" s="457"/>
    </row>
    <row r="60" spans="1:32" ht="13.5">
      <c r="A60" s="458" t="s">
        <v>483</v>
      </c>
      <c r="B60" s="451" t="s">
        <v>484</v>
      </c>
      <c r="C60" s="452" t="s">
        <v>10</v>
      </c>
      <c r="D60" s="410">
        <v>614</v>
      </c>
      <c r="E60" s="326">
        <v>5</v>
      </c>
      <c r="F60" s="327" t="s">
        <v>294</v>
      </c>
      <c r="G60" s="327" t="s">
        <v>294</v>
      </c>
      <c r="H60" s="327" t="s">
        <v>294</v>
      </c>
      <c r="I60" s="328" t="s">
        <v>294</v>
      </c>
      <c r="J60" s="326">
        <v>5</v>
      </c>
      <c r="K60" s="327" t="s">
        <v>294</v>
      </c>
      <c r="L60" s="327" t="s">
        <v>294</v>
      </c>
      <c r="M60" s="327" t="s">
        <v>294</v>
      </c>
      <c r="N60" s="327" t="s">
        <v>294</v>
      </c>
      <c r="O60" s="327" t="s">
        <v>294</v>
      </c>
      <c r="P60" s="327">
        <v>2</v>
      </c>
      <c r="Q60" s="327">
        <v>3</v>
      </c>
      <c r="R60" s="327">
        <v>4</v>
      </c>
      <c r="S60" s="327">
        <v>7</v>
      </c>
      <c r="T60" s="327">
        <v>10</v>
      </c>
      <c r="U60" s="327">
        <v>17</v>
      </c>
      <c r="V60" s="327">
        <v>26</v>
      </c>
      <c r="W60" s="327">
        <v>22</v>
      </c>
      <c r="X60" s="327">
        <v>48</v>
      </c>
      <c r="Y60" s="327">
        <v>77</v>
      </c>
      <c r="Z60" s="327">
        <v>138</v>
      </c>
      <c r="AA60" s="327">
        <v>107</v>
      </c>
      <c r="AB60" s="327">
        <v>88</v>
      </c>
      <c r="AC60" s="327">
        <v>49</v>
      </c>
      <c r="AD60" s="327">
        <v>11</v>
      </c>
      <c r="AE60" s="328" t="s">
        <v>294</v>
      </c>
      <c r="AF60" s="459" t="s">
        <v>483</v>
      </c>
    </row>
    <row r="61" spans="1:32" ht="13.5">
      <c r="A61" s="450"/>
      <c r="B61" s="451"/>
      <c r="C61" s="452" t="s">
        <v>11</v>
      </c>
      <c r="D61" s="410">
        <v>297</v>
      </c>
      <c r="E61" s="483">
        <v>2</v>
      </c>
      <c r="F61" s="327" t="s">
        <v>294</v>
      </c>
      <c r="G61" s="327" t="s">
        <v>294</v>
      </c>
      <c r="H61" s="327" t="s">
        <v>294</v>
      </c>
      <c r="I61" s="328" t="s">
        <v>294</v>
      </c>
      <c r="J61" s="483">
        <v>2</v>
      </c>
      <c r="K61" s="327" t="s">
        <v>294</v>
      </c>
      <c r="L61" s="327" t="s">
        <v>294</v>
      </c>
      <c r="M61" s="327" t="s">
        <v>294</v>
      </c>
      <c r="N61" s="482" t="s">
        <v>294</v>
      </c>
      <c r="O61" s="327" t="s">
        <v>294</v>
      </c>
      <c r="P61" s="327">
        <v>2</v>
      </c>
      <c r="Q61" s="482">
        <v>2</v>
      </c>
      <c r="R61" s="482">
        <v>3</v>
      </c>
      <c r="S61" s="482">
        <v>4</v>
      </c>
      <c r="T61" s="482">
        <v>7</v>
      </c>
      <c r="U61" s="482">
        <v>12</v>
      </c>
      <c r="V61" s="482">
        <v>20</v>
      </c>
      <c r="W61" s="482">
        <v>15</v>
      </c>
      <c r="X61" s="482">
        <v>30</v>
      </c>
      <c r="Y61" s="482">
        <v>49</v>
      </c>
      <c r="Z61" s="482">
        <v>65</v>
      </c>
      <c r="AA61" s="482">
        <v>45</v>
      </c>
      <c r="AB61" s="482">
        <v>30</v>
      </c>
      <c r="AC61" s="482">
        <v>10</v>
      </c>
      <c r="AD61" s="327">
        <v>1</v>
      </c>
      <c r="AE61" s="328" t="s">
        <v>294</v>
      </c>
      <c r="AF61" s="457"/>
    </row>
    <row r="62" spans="1:32" ht="13.5">
      <c r="A62" s="450"/>
      <c r="B62" s="451"/>
      <c r="C62" s="452" t="s">
        <v>12</v>
      </c>
      <c r="D62" s="410">
        <v>317</v>
      </c>
      <c r="E62" s="483">
        <v>3</v>
      </c>
      <c r="F62" s="327" t="s">
        <v>294</v>
      </c>
      <c r="G62" s="327" t="s">
        <v>294</v>
      </c>
      <c r="H62" s="327" t="s">
        <v>294</v>
      </c>
      <c r="I62" s="328" t="s">
        <v>294</v>
      </c>
      <c r="J62" s="483">
        <v>3</v>
      </c>
      <c r="K62" s="327" t="s">
        <v>294</v>
      </c>
      <c r="L62" s="327" t="s">
        <v>294</v>
      </c>
      <c r="M62" s="482" t="s">
        <v>294</v>
      </c>
      <c r="N62" s="327" t="s">
        <v>294</v>
      </c>
      <c r="O62" s="327" t="s">
        <v>294</v>
      </c>
      <c r="P62" s="327" t="s">
        <v>294</v>
      </c>
      <c r="Q62" s="482">
        <v>1</v>
      </c>
      <c r="R62" s="482">
        <v>1</v>
      </c>
      <c r="S62" s="482">
        <v>3</v>
      </c>
      <c r="T62" s="482">
        <v>3</v>
      </c>
      <c r="U62" s="482">
        <v>5</v>
      </c>
      <c r="V62" s="482">
        <v>6</v>
      </c>
      <c r="W62" s="482">
        <v>7</v>
      </c>
      <c r="X62" s="482">
        <v>18</v>
      </c>
      <c r="Y62" s="482">
        <v>28</v>
      </c>
      <c r="Z62" s="482">
        <v>73</v>
      </c>
      <c r="AA62" s="482">
        <v>62</v>
      </c>
      <c r="AB62" s="482">
        <v>58</v>
      </c>
      <c r="AC62" s="482">
        <v>39</v>
      </c>
      <c r="AD62" s="482">
        <v>10</v>
      </c>
      <c r="AE62" s="328" t="s">
        <v>294</v>
      </c>
      <c r="AF62" s="457"/>
    </row>
    <row r="63" spans="1:32" ht="13.5">
      <c r="A63" s="450"/>
      <c r="B63" s="451"/>
      <c r="C63" s="452"/>
      <c r="D63" s="410"/>
      <c r="E63" s="326"/>
      <c r="F63" s="327"/>
      <c r="G63" s="327"/>
      <c r="H63" s="327"/>
      <c r="I63" s="328"/>
      <c r="J63" s="326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8"/>
      <c r="AF63" s="457"/>
    </row>
    <row r="64" spans="1:32" ht="13.5">
      <c r="A64" s="458" t="s">
        <v>485</v>
      </c>
      <c r="B64" s="451" t="s">
        <v>486</v>
      </c>
      <c r="C64" s="452" t="s">
        <v>10</v>
      </c>
      <c r="D64" s="410">
        <v>47</v>
      </c>
      <c r="E64" s="326" t="s">
        <v>294</v>
      </c>
      <c r="F64" s="327" t="s">
        <v>294</v>
      </c>
      <c r="G64" s="327" t="s">
        <v>294</v>
      </c>
      <c r="H64" s="327" t="s">
        <v>294</v>
      </c>
      <c r="I64" s="328" t="s">
        <v>294</v>
      </c>
      <c r="J64" s="326" t="s">
        <v>294</v>
      </c>
      <c r="K64" s="327" t="s">
        <v>294</v>
      </c>
      <c r="L64" s="327" t="s">
        <v>294</v>
      </c>
      <c r="M64" s="327" t="s">
        <v>294</v>
      </c>
      <c r="N64" s="327" t="s">
        <v>294</v>
      </c>
      <c r="O64" s="327" t="s">
        <v>294</v>
      </c>
      <c r="P64" s="327" t="s">
        <v>294</v>
      </c>
      <c r="Q64" s="327" t="s">
        <v>294</v>
      </c>
      <c r="R64" s="327" t="s">
        <v>294</v>
      </c>
      <c r="S64" s="327" t="s">
        <v>294</v>
      </c>
      <c r="T64" s="327" t="s">
        <v>294</v>
      </c>
      <c r="U64" s="327" t="s">
        <v>294</v>
      </c>
      <c r="V64" s="327">
        <v>1</v>
      </c>
      <c r="W64" s="327">
        <v>2</v>
      </c>
      <c r="X64" s="327">
        <v>2</v>
      </c>
      <c r="Y64" s="327">
        <v>6</v>
      </c>
      <c r="Z64" s="327">
        <v>4</v>
      </c>
      <c r="AA64" s="327">
        <v>14</v>
      </c>
      <c r="AB64" s="327">
        <v>9</v>
      </c>
      <c r="AC64" s="327">
        <v>7</v>
      </c>
      <c r="AD64" s="327">
        <v>2</v>
      </c>
      <c r="AE64" s="328" t="s">
        <v>294</v>
      </c>
      <c r="AF64" s="459" t="s">
        <v>485</v>
      </c>
    </row>
    <row r="65" spans="1:32" ht="13.5">
      <c r="A65" s="450"/>
      <c r="B65" s="451"/>
      <c r="C65" s="452" t="s">
        <v>11</v>
      </c>
      <c r="D65" s="410">
        <v>21</v>
      </c>
      <c r="E65" s="326" t="s">
        <v>294</v>
      </c>
      <c r="F65" s="327" t="s">
        <v>294</v>
      </c>
      <c r="G65" s="327" t="s">
        <v>294</v>
      </c>
      <c r="H65" s="327" t="s">
        <v>294</v>
      </c>
      <c r="I65" s="328" t="s">
        <v>294</v>
      </c>
      <c r="J65" s="326" t="s">
        <v>294</v>
      </c>
      <c r="K65" s="327" t="s">
        <v>294</v>
      </c>
      <c r="L65" s="327" t="s">
        <v>294</v>
      </c>
      <c r="M65" s="327" t="s">
        <v>294</v>
      </c>
      <c r="N65" s="327" t="s">
        <v>294</v>
      </c>
      <c r="O65" s="327" t="s">
        <v>294</v>
      </c>
      <c r="P65" s="327" t="s">
        <v>294</v>
      </c>
      <c r="Q65" s="327" t="s">
        <v>294</v>
      </c>
      <c r="R65" s="327" t="s">
        <v>294</v>
      </c>
      <c r="S65" s="327" t="s">
        <v>294</v>
      </c>
      <c r="T65" s="327" t="s">
        <v>294</v>
      </c>
      <c r="U65" s="327" t="s">
        <v>294</v>
      </c>
      <c r="V65" s="327" t="s">
        <v>294</v>
      </c>
      <c r="W65" s="327">
        <v>1</v>
      </c>
      <c r="X65" s="327">
        <v>2</v>
      </c>
      <c r="Y65" s="327">
        <v>6</v>
      </c>
      <c r="Z65" s="327">
        <v>3</v>
      </c>
      <c r="AA65" s="327">
        <v>5</v>
      </c>
      <c r="AB65" s="327">
        <v>2</v>
      </c>
      <c r="AC65" s="327" t="s">
        <v>294</v>
      </c>
      <c r="AD65" s="327">
        <v>2</v>
      </c>
      <c r="AE65" s="328" t="s">
        <v>294</v>
      </c>
      <c r="AF65" s="457"/>
    </row>
    <row r="66" spans="1:32" ht="13.5">
      <c r="A66" s="450"/>
      <c r="B66" s="451"/>
      <c r="C66" s="452" t="s">
        <v>12</v>
      </c>
      <c r="D66" s="410">
        <v>26</v>
      </c>
      <c r="E66" s="326" t="s">
        <v>294</v>
      </c>
      <c r="F66" s="327" t="s">
        <v>294</v>
      </c>
      <c r="G66" s="327" t="s">
        <v>294</v>
      </c>
      <c r="H66" s="327" t="s">
        <v>294</v>
      </c>
      <c r="I66" s="328" t="s">
        <v>294</v>
      </c>
      <c r="J66" s="326" t="s">
        <v>294</v>
      </c>
      <c r="K66" s="327" t="s">
        <v>294</v>
      </c>
      <c r="L66" s="327" t="s">
        <v>294</v>
      </c>
      <c r="M66" s="327" t="s">
        <v>294</v>
      </c>
      <c r="N66" s="327" t="s">
        <v>294</v>
      </c>
      <c r="O66" s="327" t="s">
        <v>294</v>
      </c>
      <c r="P66" s="327" t="s">
        <v>294</v>
      </c>
      <c r="Q66" s="327" t="s">
        <v>294</v>
      </c>
      <c r="R66" s="327" t="s">
        <v>294</v>
      </c>
      <c r="S66" s="327" t="s">
        <v>294</v>
      </c>
      <c r="T66" s="327" t="s">
        <v>294</v>
      </c>
      <c r="U66" s="327" t="s">
        <v>294</v>
      </c>
      <c r="V66" s="327">
        <v>1</v>
      </c>
      <c r="W66" s="327">
        <v>1</v>
      </c>
      <c r="X66" s="327" t="s">
        <v>294</v>
      </c>
      <c r="Y66" s="327" t="s">
        <v>294</v>
      </c>
      <c r="Z66" s="327">
        <v>1</v>
      </c>
      <c r="AA66" s="327">
        <v>9</v>
      </c>
      <c r="AB66" s="327">
        <v>7</v>
      </c>
      <c r="AC66" s="327">
        <v>7</v>
      </c>
      <c r="AD66" s="327" t="s">
        <v>294</v>
      </c>
      <c r="AE66" s="328" t="s">
        <v>294</v>
      </c>
      <c r="AF66" s="457"/>
    </row>
    <row r="67" spans="1:32" ht="13.5">
      <c r="A67" s="450"/>
      <c r="B67" s="451"/>
      <c r="C67" s="452"/>
      <c r="D67" s="410"/>
      <c r="E67" s="326"/>
      <c r="F67" s="327"/>
      <c r="G67" s="327"/>
      <c r="H67" s="327"/>
      <c r="I67" s="328"/>
      <c r="J67" s="326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8"/>
      <c r="AF67" s="457"/>
    </row>
    <row r="68" spans="1:32" ht="13.5">
      <c r="A68" s="458" t="s">
        <v>487</v>
      </c>
      <c r="B68" s="451" t="s">
        <v>488</v>
      </c>
      <c r="C68" s="452" t="s">
        <v>10</v>
      </c>
      <c r="D68" s="410">
        <v>214</v>
      </c>
      <c r="E68" s="326">
        <v>1</v>
      </c>
      <c r="F68" s="327" t="s">
        <v>294</v>
      </c>
      <c r="G68" s="327" t="s">
        <v>294</v>
      </c>
      <c r="H68" s="327" t="s">
        <v>294</v>
      </c>
      <c r="I68" s="328" t="s">
        <v>294</v>
      </c>
      <c r="J68" s="326">
        <v>1</v>
      </c>
      <c r="K68" s="327" t="s">
        <v>294</v>
      </c>
      <c r="L68" s="327" t="s">
        <v>294</v>
      </c>
      <c r="M68" s="327" t="s">
        <v>294</v>
      </c>
      <c r="N68" s="327" t="s">
        <v>294</v>
      </c>
      <c r="O68" s="327" t="s">
        <v>294</v>
      </c>
      <c r="P68" s="327" t="s">
        <v>294</v>
      </c>
      <c r="Q68" s="327">
        <v>2</v>
      </c>
      <c r="R68" s="327">
        <v>2</v>
      </c>
      <c r="S68" s="327">
        <v>1</v>
      </c>
      <c r="T68" s="327">
        <v>2</v>
      </c>
      <c r="U68" s="327">
        <v>6</v>
      </c>
      <c r="V68" s="327">
        <v>13</v>
      </c>
      <c r="W68" s="327">
        <v>17</v>
      </c>
      <c r="X68" s="327">
        <v>25</v>
      </c>
      <c r="Y68" s="327">
        <v>33</v>
      </c>
      <c r="Z68" s="327">
        <v>43</v>
      </c>
      <c r="AA68" s="327">
        <v>42</v>
      </c>
      <c r="AB68" s="327">
        <v>16</v>
      </c>
      <c r="AC68" s="327">
        <v>10</v>
      </c>
      <c r="AD68" s="327">
        <v>1</v>
      </c>
      <c r="AE68" s="328" t="s">
        <v>294</v>
      </c>
      <c r="AF68" s="459" t="s">
        <v>487</v>
      </c>
    </row>
    <row r="69" spans="1:32" ht="13.5">
      <c r="A69" s="450"/>
      <c r="B69" s="451"/>
      <c r="C69" s="452" t="s">
        <v>11</v>
      </c>
      <c r="D69" s="410">
        <v>77</v>
      </c>
      <c r="E69" s="326">
        <v>1</v>
      </c>
      <c r="F69" s="327" t="s">
        <v>294</v>
      </c>
      <c r="G69" s="327" t="s">
        <v>294</v>
      </c>
      <c r="H69" s="327" t="s">
        <v>294</v>
      </c>
      <c r="I69" s="328" t="s">
        <v>294</v>
      </c>
      <c r="J69" s="326">
        <v>1</v>
      </c>
      <c r="K69" s="327" t="s">
        <v>294</v>
      </c>
      <c r="L69" s="327" t="s">
        <v>294</v>
      </c>
      <c r="M69" s="327" t="s">
        <v>294</v>
      </c>
      <c r="N69" s="327" t="s">
        <v>294</v>
      </c>
      <c r="O69" s="327" t="s">
        <v>294</v>
      </c>
      <c r="P69" s="327" t="s">
        <v>294</v>
      </c>
      <c r="Q69" s="327" t="s">
        <v>294</v>
      </c>
      <c r="R69" s="327">
        <v>1</v>
      </c>
      <c r="S69" s="327" t="s">
        <v>294</v>
      </c>
      <c r="T69" s="327">
        <v>2</v>
      </c>
      <c r="U69" s="327">
        <v>1</v>
      </c>
      <c r="V69" s="327">
        <v>6</v>
      </c>
      <c r="W69" s="327">
        <v>9</v>
      </c>
      <c r="X69" s="327">
        <v>11</v>
      </c>
      <c r="Y69" s="327">
        <v>14</v>
      </c>
      <c r="Z69" s="327">
        <v>14</v>
      </c>
      <c r="AA69" s="327">
        <v>14</v>
      </c>
      <c r="AB69" s="327">
        <v>3</v>
      </c>
      <c r="AC69" s="327">
        <v>1</v>
      </c>
      <c r="AD69" s="327" t="s">
        <v>294</v>
      </c>
      <c r="AE69" s="328" t="s">
        <v>294</v>
      </c>
      <c r="AF69" s="457"/>
    </row>
    <row r="70" spans="1:32" ht="13.5">
      <c r="A70" s="450"/>
      <c r="B70" s="451"/>
      <c r="C70" s="452" t="s">
        <v>12</v>
      </c>
      <c r="D70" s="410">
        <v>137</v>
      </c>
      <c r="E70" s="326" t="s">
        <v>294</v>
      </c>
      <c r="F70" s="327" t="s">
        <v>294</v>
      </c>
      <c r="G70" s="327" t="s">
        <v>294</v>
      </c>
      <c r="H70" s="327" t="s">
        <v>294</v>
      </c>
      <c r="I70" s="328" t="s">
        <v>294</v>
      </c>
      <c r="J70" s="326" t="s">
        <v>294</v>
      </c>
      <c r="K70" s="327" t="s">
        <v>294</v>
      </c>
      <c r="L70" s="327" t="s">
        <v>294</v>
      </c>
      <c r="M70" s="327" t="s">
        <v>294</v>
      </c>
      <c r="N70" s="327" t="s">
        <v>294</v>
      </c>
      <c r="O70" s="327" t="s">
        <v>294</v>
      </c>
      <c r="P70" s="327" t="s">
        <v>294</v>
      </c>
      <c r="Q70" s="327">
        <v>2</v>
      </c>
      <c r="R70" s="327">
        <v>1</v>
      </c>
      <c r="S70" s="327">
        <v>1</v>
      </c>
      <c r="T70" s="327" t="s">
        <v>294</v>
      </c>
      <c r="U70" s="327">
        <v>5</v>
      </c>
      <c r="V70" s="327">
        <v>7</v>
      </c>
      <c r="W70" s="327">
        <v>8</v>
      </c>
      <c r="X70" s="327">
        <v>14</v>
      </c>
      <c r="Y70" s="327">
        <v>19</v>
      </c>
      <c r="Z70" s="327">
        <v>29</v>
      </c>
      <c r="AA70" s="327">
        <v>28</v>
      </c>
      <c r="AB70" s="327">
        <v>13</v>
      </c>
      <c r="AC70" s="327">
        <v>9</v>
      </c>
      <c r="AD70" s="327">
        <v>1</v>
      </c>
      <c r="AE70" s="328" t="s">
        <v>294</v>
      </c>
      <c r="AF70" s="457"/>
    </row>
    <row r="71" spans="1:32" ht="13.5">
      <c r="A71" s="450"/>
      <c r="B71" s="451"/>
      <c r="C71" s="452"/>
      <c r="D71" s="410"/>
      <c r="E71" s="326"/>
      <c r="F71" s="327"/>
      <c r="G71" s="327"/>
      <c r="H71" s="327"/>
      <c r="I71" s="328"/>
      <c r="J71" s="326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8"/>
      <c r="AF71" s="457"/>
    </row>
    <row r="72" spans="1:32" ht="13.5">
      <c r="A72" s="458" t="s">
        <v>489</v>
      </c>
      <c r="B72" s="451" t="s">
        <v>490</v>
      </c>
      <c r="C72" s="452" t="s">
        <v>10</v>
      </c>
      <c r="D72" s="410">
        <v>1052</v>
      </c>
      <c r="E72" s="326" t="s">
        <v>294</v>
      </c>
      <c r="F72" s="327" t="s">
        <v>294</v>
      </c>
      <c r="G72" s="327" t="s">
        <v>294</v>
      </c>
      <c r="H72" s="327" t="s">
        <v>294</v>
      </c>
      <c r="I72" s="328" t="s">
        <v>294</v>
      </c>
      <c r="J72" s="326" t="s">
        <v>294</v>
      </c>
      <c r="K72" s="327" t="s">
        <v>294</v>
      </c>
      <c r="L72" s="327">
        <v>1</v>
      </c>
      <c r="M72" s="327">
        <v>1</v>
      </c>
      <c r="N72" s="327" t="s">
        <v>294</v>
      </c>
      <c r="O72" s="327">
        <v>1</v>
      </c>
      <c r="P72" s="327">
        <v>1</v>
      </c>
      <c r="Q72" s="327">
        <v>1</v>
      </c>
      <c r="R72" s="327">
        <v>3</v>
      </c>
      <c r="S72" s="327">
        <v>4</v>
      </c>
      <c r="T72" s="327">
        <v>5</v>
      </c>
      <c r="U72" s="327">
        <v>9</v>
      </c>
      <c r="V72" s="327">
        <v>36</v>
      </c>
      <c r="W72" s="327">
        <v>45</v>
      </c>
      <c r="X72" s="327">
        <v>72</v>
      </c>
      <c r="Y72" s="327">
        <v>138</v>
      </c>
      <c r="Z72" s="327">
        <v>225</v>
      </c>
      <c r="AA72" s="327">
        <v>235</v>
      </c>
      <c r="AB72" s="327">
        <v>187</v>
      </c>
      <c r="AC72" s="327">
        <v>78</v>
      </c>
      <c r="AD72" s="327">
        <v>10</v>
      </c>
      <c r="AE72" s="328" t="s">
        <v>294</v>
      </c>
      <c r="AF72" s="459" t="s">
        <v>489</v>
      </c>
    </row>
    <row r="73" spans="1:32" ht="13.5">
      <c r="A73" s="450"/>
      <c r="B73" s="451"/>
      <c r="C73" s="452" t="s">
        <v>11</v>
      </c>
      <c r="D73" s="410">
        <v>522</v>
      </c>
      <c r="E73" s="326" t="s">
        <v>294</v>
      </c>
      <c r="F73" s="327" t="s">
        <v>294</v>
      </c>
      <c r="G73" s="327" t="s">
        <v>294</v>
      </c>
      <c r="H73" s="327" t="s">
        <v>294</v>
      </c>
      <c r="I73" s="328" t="s">
        <v>294</v>
      </c>
      <c r="J73" s="326" t="s">
        <v>294</v>
      </c>
      <c r="K73" s="327" t="s">
        <v>294</v>
      </c>
      <c r="L73" s="327">
        <v>1</v>
      </c>
      <c r="M73" s="327" t="s">
        <v>294</v>
      </c>
      <c r="N73" s="327" t="s">
        <v>294</v>
      </c>
      <c r="O73" s="327" t="s">
        <v>294</v>
      </c>
      <c r="P73" s="327">
        <v>1</v>
      </c>
      <c r="Q73" s="327">
        <v>1</v>
      </c>
      <c r="R73" s="327">
        <v>3</v>
      </c>
      <c r="S73" s="327">
        <v>3</v>
      </c>
      <c r="T73" s="327">
        <v>5</v>
      </c>
      <c r="U73" s="327">
        <v>4</v>
      </c>
      <c r="V73" s="327">
        <v>24</v>
      </c>
      <c r="W73" s="327">
        <v>25</v>
      </c>
      <c r="X73" s="327">
        <v>52</v>
      </c>
      <c r="Y73" s="327">
        <v>79</v>
      </c>
      <c r="Z73" s="327">
        <v>125</v>
      </c>
      <c r="AA73" s="327">
        <v>105</v>
      </c>
      <c r="AB73" s="327">
        <v>61</v>
      </c>
      <c r="AC73" s="327">
        <v>32</v>
      </c>
      <c r="AD73" s="327">
        <v>1</v>
      </c>
      <c r="AE73" s="328" t="s">
        <v>294</v>
      </c>
      <c r="AF73" s="457"/>
    </row>
    <row r="74" spans="1:32" ht="13.5">
      <c r="A74" s="450"/>
      <c r="B74" s="451"/>
      <c r="C74" s="452" t="s">
        <v>12</v>
      </c>
      <c r="D74" s="410">
        <v>530</v>
      </c>
      <c r="E74" s="326" t="s">
        <v>294</v>
      </c>
      <c r="F74" s="327" t="s">
        <v>294</v>
      </c>
      <c r="G74" s="327" t="s">
        <v>294</v>
      </c>
      <c r="H74" s="327" t="s">
        <v>294</v>
      </c>
      <c r="I74" s="328" t="s">
        <v>294</v>
      </c>
      <c r="J74" s="326" t="s">
        <v>294</v>
      </c>
      <c r="K74" s="327" t="s">
        <v>294</v>
      </c>
      <c r="L74" s="327" t="s">
        <v>294</v>
      </c>
      <c r="M74" s="327">
        <v>1</v>
      </c>
      <c r="N74" s="327" t="s">
        <v>294</v>
      </c>
      <c r="O74" s="327">
        <v>1</v>
      </c>
      <c r="P74" s="327" t="s">
        <v>294</v>
      </c>
      <c r="Q74" s="327" t="s">
        <v>294</v>
      </c>
      <c r="R74" s="327" t="s">
        <v>294</v>
      </c>
      <c r="S74" s="327">
        <v>1</v>
      </c>
      <c r="T74" s="327" t="s">
        <v>294</v>
      </c>
      <c r="U74" s="327">
        <v>5</v>
      </c>
      <c r="V74" s="327">
        <v>12</v>
      </c>
      <c r="W74" s="327">
        <v>20</v>
      </c>
      <c r="X74" s="327">
        <v>20</v>
      </c>
      <c r="Y74" s="327">
        <v>59</v>
      </c>
      <c r="Z74" s="327">
        <v>100</v>
      </c>
      <c r="AA74" s="327">
        <v>130</v>
      </c>
      <c r="AB74" s="327">
        <v>126</v>
      </c>
      <c r="AC74" s="327">
        <v>46</v>
      </c>
      <c r="AD74" s="327">
        <v>9</v>
      </c>
      <c r="AE74" s="328" t="s">
        <v>294</v>
      </c>
      <c r="AF74" s="457"/>
    </row>
    <row r="75" spans="1:32" ht="13.5">
      <c r="A75" s="450"/>
      <c r="B75" s="451"/>
      <c r="C75" s="452"/>
      <c r="D75" s="410"/>
      <c r="E75" s="326"/>
      <c r="F75" s="327"/>
      <c r="G75" s="327"/>
      <c r="H75" s="327"/>
      <c r="I75" s="328"/>
      <c r="J75" s="326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8"/>
      <c r="AF75" s="457"/>
    </row>
    <row r="76" spans="1:32" ht="13.5">
      <c r="A76" s="458" t="s">
        <v>491</v>
      </c>
      <c r="B76" s="451" t="s">
        <v>492</v>
      </c>
      <c r="C76" s="452" t="s">
        <v>10</v>
      </c>
      <c r="D76" s="410">
        <v>87</v>
      </c>
      <c r="E76" s="326" t="s">
        <v>294</v>
      </c>
      <c r="F76" s="327" t="s">
        <v>294</v>
      </c>
      <c r="G76" s="327" t="s">
        <v>294</v>
      </c>
      <c r="H76" s="327" t="s">
        <v>294</v>
      </c>
      <c r="I76" s="328" t="s">
        <v>294</v>
      </c>
      <c r="J76" s="326" t="s">
        <v>294</v>
      </c>
      <c r="K76" s="327" t="s">
        <v>294</v>
      </c>
      <c r="L76" s="327" t="s">
        <v>294</v>
      </c>
      <c r="M76" s="327" t="s">
        <v>294</v>
      </c>
      <c r="N76" s="327" t="s">
        <v>294</v>
      </c>
      <c r="O76" s="327" t="s">
        <v>294</v>
      </c>
      <c r="P76" s="327" t="s">
        <v>294</v>
      </c>
      <c r="Q76" s="327" t="s">
        <v>294</v>
      </c>
      <c r="R76" s="327">
        <v>1</v>
      </c>
      <c r="S76" s="327" t="s">
        <v>294</v>
      </c>
      <c r="T76" s="327">
        <v>1</v>
      </c>
      <c r="U76" s="327" t="s">
        <v>294</v>
      </c>
      <c r="V76" s="327">
        <v>3</v>
      </c>
      <c r="W76" s="327">
        <v>1</v>
      </c>
      <c r="X76" s="327">
        <v>8</v>
      </c>
      <c r="Y76" s="327">
        <v>23</v>
      </c>
      <c r="Z76" s="327">
        <v>13</v>
      </c>
      <c r="AA76" s="327">
        <v>20</v>
      </c>
      <c r="AB76" s="327">
        <v>10</v>
      </c>
      <c r="AC76" s="327">
        <v>6</v>
      </c>
      <c r="AD76" s="327">
        <v>1</v>
      </c>
      <c r="AE76" s="328" t="s">
        <v>294</v>
      </c>
      <c r="AF76" s="459" t="s">
        <v>491</v>
      </c>
    </row>
    <row r="77" spans="1:32" ht="13.5">
      <c r="A77" s="450"/>
      <c r="B77" s="451"/>
      <c r="C77" s="452" t="s">
        <v>11</v>
      </c>
      <c r="D77" s="410">
        <v>31</v>
      </c>
      <c r="E77" s="326" t="s">
        <v>294</v>
      </c>
      <c r="F77" s="327" t="s">
        <v>294</v>
      </c>
      <c r="G77" s="327" t="s">
        <v>294</v>
      </c>
      <c r="H77" s="327" t="s">
        <v>294</v>
      </c>
      <c r="I77" s="328" t="s">
        <v>294</v>
      </c>
      <c r="J77" s="326" t="s">
        <v>294</v>
      </c>
      <c r="K77" s="327" t="s">
        <v>294</v>
      </c>
      <c r="L77" s="327" t="s">
        <v>294</v>
      </c>
      <c r="M77" s="327" t="s">
        <v>294</v>
      </c>
      <c r="N77" s="327" t="s">
        <v>294</v>
      </c>
      <c r="O77" s="327" t="s">
        <v>294</v>
      </c>
      <c r="P77" s="327" t="s">
        <v>294</v>
      </c>
      <c r="Q77" s="327" t="s">
        <v>294</v>
      </c>
      <c r="R77" s="327">
        <v>1</v>
      </c>
      <c r="S77" s="327" t="s">
        <v>294</v>
      </c>
      <c r="T77" s="327">
        <v>1</v>
      </c>
      <c r="U77" s="327" t="s">
        <v>294</v>
      </c>
      <c r="V77" s="327">
        <v>1</v>
      </c>
      <c r="W77" s="327" t="s">
        <v>294</v>
      </c>
      <c r="X77" s="327">
        <v>5</v>
      </c>
      <c r="Y77" s="327">
        <v>11</v>
      </c>
      <c r="Z77" s="327">
        <v>4</v>
      </c>
      <c r="AA77" s="327">
        <v>4</v>
      </c>
      <c r="AB77" s="327">
        <v>3</v>
      </c>
      <c r="AC77" s="327">
        <v>1</v>
      </c>
      <c r="AD77" s="327" t="s">
        <v>294</v>
      </c>
      <c r="AE77" s="328" t="s">
        <v>294</v>
      </c>
      <c r="AF77" s="457"/>
    </row>
    <row r="78" spans="1:32" ht="13.5">
      <c r="A78" s="450"/>
      <c r="B78" s="451"/>
      <c r="C78" s="452" t="s">
        <v>12</v>
      </c>
      <c r="D78" s="418">
        <v>56</v>
      </c>
      <c r="E78" s="330" t="s">
        <v>294</v>
      </c>
      <c r="F78" s="331" t="s">
        <v>294</v>
      </c>
      <c r="G78" s="331" t="s">
        <v>294</v>
      </c>
      <c r="H78" s="331" t="s">
        <v>294</v>
      </c>
      <c r="I78" s="332" t="s">
        <v>294</v>
      </c>
      <c r="J78" s="330" t="s">
        <v>294</v>
      </c>
      <c r="K78" s="331" t="s">
        <v>294</v>
      </c>
      <c r="L78" s="331" t="s">
        <v>294</v>
      </c>
      <c r="M78" s="331" t="s">
        <v>294</v>
      </c>
      <c r="N78" s="331" t="s">
        <v>294</v>
      </c>
      <c r="O78" s="331" t="s">
        <v>294</v>
      </c>
      <c r="P78" s="331" t="s">
        <v>294</v>
      </c>
      <c r="Q78" s="331" t="s">
        <v>294</v>
      </c>
      <c r="R78" s="331" t="s">
        <v>294</v>
      </c>
      <c r="S78" s="331" t="s">
        <v>294</v>
      </c>
      <c r="T78" s="331" t="s">
        <v>294</v>
      </c>
      <c r="U78" s="331" t="s">
        <v>294</v>
      </c>
      <c r="V78" s="331">
        <v>2</v>
      </c>
      <c r="W78" s="331">
        <v>1</v>
      </c>
      <c r="X78" s="331">
        <v>3</v>
      </c>
      <c r="Y78" s="331">
        <v>12</v>
      </c>
      <c r="Z78" s="331">
        <v>9</v>
      </c>
      <c r="AA78" s="331">
        <v>16</v>
      </c>
      <c r="AB78" s="331">
        <v>7</v>
      </c>
      <c r="AC78" s="331">
        <v>5</v>
      </c>
      <c r="AD78" s="331">
        <v>1</v>
      </c>
      <c r="AE78" s="332" t="s">
        <v>294</v>
      </c>
      <c r="AF78" s="457"/>
    </row>
    <row r="79" spans="1:32" ht="13.5">
      <c r="A79" s="460"/>
      <c r="B79" s="461"/>
      <c r="C79" s="460"/>
      <c r="D79" s="429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0"/>
    </row>
    <row r="80" spans="1:32" ht="13.5">
      <c r="A80" s="463"/>
      <c r="B80" s="464"/>
      <c r="C80" s="463"/>
      <c r="D80" s="433"/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465"/>
      <c r="R80" s="465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3"/>
    </row>
    <row r="81" spans="1:32" ht="13.5">
      <c r="A81" s="463"/>
      <c r="B81" s="464"/>
      <c r="C81" s="463"/>
      <c r="D81" s="433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3"/>
    </row>
    <row r="82" spans="1:32" ht="13.5">
      <c r="A82" s="463"/>
      <c r="B82" s="464"/>
      <c r="C82" s="463"/>
      <c r="D82" s="433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3"/>
    </row>
    <row r="83" spans="1:32" ht="13.5">
      <c r="A83" s="463"/>
      <c r="B83" s="464"/>
      <c r="C83" s="463"/>
      <c r="D83" s="433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  <c r="AE83" s="465"/>
      <c r="AF83" s="463"/>
    </row>
    <row r="84" spans="1:32" ht="7.5" customHeight="1">
      <c r="A84" s="463"/>
      <c r="B84" s="464"/>
      <c r="C84" s="463"/>
      <c r="D84" s="433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3"/>
    </row>
    <row r="85" spans="1:32" ht="13.5">
      <c r="A85" s="463"/>
      <c r="B85" s="464"/>
      <c r="C85" s="463"/>
      <c r="D85" s="433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  <c r="AE85" s="465"/>
      <c r="AF85" s="463"/>
    </row>
    <row r="86" spans="3:31" ht="13.5">
      <c r="C86" s="466" t="s">
        <v>340</v>
      </c>
      <c r="D86" s="389" t="s">
        <v>341</v>
      </c>
      <c r="E86" s="441" t="s">
        <v>341</v>
      </c>
      <c r="F86" s="441" t="s">
        <v>341</v>
      </c>
      <c r="G86" s="441" t="s">
        <v>341</v>
      </c>
      <c r="H86" s="441" t="s">
        <v>341</v>
      </c>
      <c r="I86" s="441" t="s">
        <v>341</v>
      </c>
      <c r="J86" s="441" t="s">
        <v>341</v>
      </c>
      <c r="K86" s="441" t="s">
        <v>341</v>
      </c>
      <c r="L86" s="441" t="s">
        <v>341</v>
      </c>
      <c r="M86" s="441" t="s">
        <v>341</v>
      </c>
      <c r="N86" s="441" t="s">
        <v>341</v>
      </c>
      <c r="O86" s="441" t="s">
        <v>341</v>
      </c>
      <c r="P86" s="441" t="s">
        <v>341</v>
      </c>
      <c r="Q86" s="441" t="s">
        <v>341</v>
      </c>
      <c r="R86" s="441" t="s">
        <v>341</v>
      </c>
      <c r="S86" s="441" t="s">
        <v>341</v>
      </c>
      <c r="T86" s="441" t="s">
        <v>341</v>
      </c>
      <c r="U86" s="441" t="s">
        <v>341</v>
      </c>
      <c r="V86" s="441" t="s">
        <v>341</v>
      </c>
      <c r="W86" s="441" t="s">
        <v>341</v>
      </c>
      <c r="X86" s="441" t="s">
        <v>341</v>
      </c>
      <c r="Y86" s="441" t="s">
        <v>341</v>
      </c>
      <c r="Z86" s="441" t="s">
        <v>341</v>
      </c>
      <c r="AA86" s="441" t="s">
        <v>341</v>
      </c>
      <c r="AB86" s="441" t="s">
        <v>341</v>
      </c>
      <c r="AC86" s="441" t="s">
        <v>341</v>
      </c>
      <c r="AD86" s="441" t="s">
        <v>341</v>
      </c>
      <c r="AE86" s="441" t="s">
        <v>341</v>
      </c>
    </row>
    <row r="87" spans="7:25" ht="13.5">
      <c r="G87" s="286"/>
      <c r="Y87" s="286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4" r:id="rId1"/>
  <colBreaks count="1" manualBreakCount="1">
    <brk id="16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電子県庁課</cp:lastModifiedBy>
  <cp:lastPrinted>2012-10-04T11:01:29Z</cp:lastPrinted>
  <dcterms:created xsi:type="dcterms:W3CDTF">2001-06-22T02:04:34Z</dcterms:created>
  <dcterms:modified xsi:type="dcterms:W3CDTF">2012-10-25T09:09:56Z</dcterms:modified>
  <cp:category/>
  <cp:version/>
  <cp:contentType/>
  <cp:contentStatus/>
</cp:coreProperties>
</file>