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20" yWindow="3570" windowWidth="4035" windowHeight="3600" activeTab="0"/>
  </bookViews>
  <sheets>
    <sheet name="3-4-4" sheetId="1" r:id="rId1"/>
  </sheets>
  <definedNames>
    <definedName name="_xlnm.Print_Area" localSheetId="0">'3-4-4'!$A$1:$AJ$124</definedName>
  </definedNames>
  <calcPr fullCalcOnLoad="1"/>
</workbook>
</file>

<file path=xl/sharedStrings.xml><?xml version="1.0" encoding="utf-8"?>
<sst xmlns="http://schemas.openxmlformats.org/spreadsheetml/2006/main" count="413" uniqueCount="139">
  <si>
    <t>表５</t>
  </si>
  <si>
    <t>　</t>
  </si>
  <si>
    <t>昭和</t>
  </si>
  <si>
    <t>55年</t>
  </si>
  <si>
    <t>60年</t>
  </si>
  <si>
    <t>12年</t>
  </si>
  <si>
    <t>13年</t>
  </si>
  <si>
    <t>16年</t>
  </si>
  <si>
    <t>静岡県</t>
  </si>
  <si>
    <t>伊豆圏域</t>
  </si>
  <si>
    <t>熱海伊東圏域</t>
  </si>
  <si>
    <t>駿東田方圏域</t>
  </si>
  <si>
    <t>富士圏域</t>
  </si>
  <si>
    <t>志太榛原圏域</t>
  </si>
  <si>
    <t>中東遠圏域</t>
  </si>
  <si>
    <t>北遠圏域</t>
  </si>
  <si>
    <t>西遠圏域</t>
  </si>
  <si>
    <t>伊豆保健所</t>
  </si>
  <si>
    <t>下田市</t>
  </si>
  <si>
    <t>東伊豆町</t>
  </si>
  <si>
    <t>河津町</t>
  </si>
  <si>
    <t>南伊豆町</t>
  </si>
  <si>
    <t>松崎町</t>
  </si>
  <si>
    <t>西伊豆町</t>
  </si>
  <si>
    <t>賀茂村</t>
  </si>
  <si>
    <t>熱海保健所</t>
  </si>
  <si>
    <t>熱海市</t>
  </si>
  <si>
    <t>伊東市</t>
  </si>
  <si>
    <t>東部保健所</t>
  </si>
  <si>
    <t>沼津市</t>
  </si>
  <si>
    <t>三島市</t>
  </si>
  <si>
    <t>裾野市</t>
  </si>
  <si>
    <t>伊豆長岡町</t>
  </si>
  <si>
    <t>戸田村</t>
  </si>
  <si>
    <t>函南町</t>
  </si>
  <si>
    <t>韮山町</t>
  </si>
  <si>
    <t>大仁町</t>
  </si>
  <si>
    <t>清水町</t>
  </si>
  <si>
    <t>長泉町</t>
  </si>
  <si>
    <t>御殿場保健所</t>
  </si>
  <si>
    <t>御殿場市</t>
  </si>
  <si>
    <t>小山町</t>
  </si>
  <si>
    <t>富士保健所</t>
  </si>
  <si>
    <t>富士宮市</t>
  </si>
  <si>
    <t>富士市</t>
  </si>
  <si>
    <t>芝川町</t>
  </si>
  <si>
    <t>静岡市保健所</t>
  </si>
  <si>
    <t>静岡市</t>
  </si>
  <si>
    <t>志太榛原保健所</t>
  </si>
  <si>
    <t>島田市</t>
  </si>
  <si>
    <t>焼津市</t>
  </si>
  <si>
    <t>藤枝市</t>
  </si>
  <si>
    <t>富士川町</t>
  </si>
  <si>
    <t>蒲原町</t>
  </si>
  <si>
    <t>由比町</t>
  </si>
  <si>
    <t>（前ページから続く）</t>
  </si>
  <si>
    <t>平成</t>
  </si>
  <si>
    <t>50年</t>
  </si>
  <si>
    <t>２年</t>
  </si>
  <si>
    <t>７年</t>
  </si>
  <si>
    <t>岡部町</t>
  </si>
  <si>
    <t>大井川町</t>
  </si>
  <si>
    <t>相良町</t>
  </si>
  <si>
    <t>榛原町</t>
  </si>
  <si>
    <t>吉田町</t>
  </si>
  <si>
    <t>金谷町</t>
  </si>
  <si>
    <t>川根町</t>
  </si>
  <si>
    <t>中川根町</t>
  </si>
  <si>
    <t>本川根町</t>
  </si>
  <si>
    <t>中東遠保健所</t>
  </si>
  <si>
    <t>磐田市</t>
  </si>
  <si>
    <t>掛川市</t>
  </si>
  <si>
    <t>袋井市</t>
  </si>
  <si>
    <t>大須賀町</t>
  </si>
  <si>
    <t>小笠町</t>
  </si>
  <si>
    <t>菊川町</t>
  </si>
  <si>
    <t>大東町</t>
  </si>
  <si>
    <t>森町</t>
  </si>
  <si>
    <t>浅羽町</t>
  </si>
  <si>
    <t>福田町</t>
  </si>
  <si>
    <t>竜洋町</t>
  </si>
  <si>
    <t>豊田町</t>
  </si>
  <si>
    <t>北遠保健所</t>
  </si>
  <si>
    <t>天竜市</t>
  </si>
  <si>
    <t>春野町</t>
  </si>
  <si>
    <t>豊岡村</t>
  </si>
  <si>
    <t>龍山村</t>
  </si>
  <si>
    <t>佐久間町</t>
  </si>
  <si>
    <t>水窪町</t>
  </si>
  <si>
    <t>浜松市保健所</t>
  </si>
  <si>
    <t>浜松市</t>
  </si>
  <si>
    <t>西部保健所</t>
  </si>
  <si>
    <t>浜北市</t>
  </si>
  <si>
    <t>湖西市</t>
  </si>
  <si>
    <t>舞阪町</t>
  </si>
  <si>
    <t>新居町</t>
  </si>
  <si>
    <t>雄踏町</t>
  </si>
  <si>
    <t>細江町</t>
  </si>
  <si>
    <t>引佐町</t>
  </si>
  <si>
    <t>三ヶ日町</t>
  </si>
  <si>
    <t>資料：厚生労働省「医師・歯科医師・薬剤師調査」</t>
  </si>
  <si>
    <t>平成</t>
  </si>
  <si>
    <t>７年</t>
  </si>
  <si>
    <t>14年</t>
  </si>
  <si>
    <t>50年</t>
  </si>
  <si>
    <t>55年</t>
  </si>
  <si>
    <t>60年</t>
  </si>
  <si>
    <t>２年</t>
  </si>
  <si>
    <t>12年</t>
  </si>
  <si>
    <t>13年</t>
  </si>
  <si>
    <t>15年</t>
  </si>
  <si>
    <t>生活統計室</t>
  </si>
  <si>
    <t>推計人口</t>
  </si>
  <si>
    <t>静庵圏域</t>
  </si>
  <si>
    <t>伊豆市</t>
  </si>
  <si>
    <t>御前崎市</t>
  </si>
  <si>
    <t>（再　掲）</t>
  </si>
  <si>
    <t>（再掲）</t>
  </si>
  <si>
    <t>（旧）静岡市</t>
  </si>
  <si>
    <t>（旧）清水市</t>
  </si>
  <si>
    <t>（旧）修善寺町</t>
  </si>
  <si>
    <t>（旧）土肥町</t>
  </si>
  <si>
    <t>（旧）天城湯ｹ島町</t>
  </si>
  <si>
    <t>（旧）中伊豆町</t>
  </si>
  <si>
    <t>（旧）御前崎町</t>
  </si>
  <si>
    <t>（旧）浜岡町</t>
  </si>
  <si>
    <t>（注）　昭和55年以前は12月31日現在、昭和60年以降は10月１日現在</t>
  </si>
  <si>
    <t>15年までの計</t>
  </si>
  <si>
    <t>昭和50年</t>
  </si>
  <si>
    <t>平成２年</t>
  </si>
  <si>
    <t>国勢調査</t>
  </si>
  <si>
    <t>生活統計室</t>
  </si>
  <si>
    <t>確定人口</t>
  </si>
  <si>
    <t>推計人口</t>
  </si>
  <si>
    <t>資料：　厚生労働省「医療施設調査」（県所管：企画経理室）</t>
  </si>
  <si>
    <t>資料：　厚生労働省「医療施設調査」（県所管：企画経理室）</t>
  </si>
  <si>
    <t>15年</t>
  </si>
  <si>
    <t>　（４-１）　歯科診療所数（実数）</t>
  </si>
  <si>
    <t>　（４-２）　歯科診療所数（人口10万対）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</si>
</sst>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-&quot;??_ ;_ @_ "/>
    <numFmt numFmtId="178" formatCode="_ * #,##0.0_ ;_ * \-#,##0.0_ ;_ * &quot;-&quot;?_ ;_ @_ "/>
    <numFmt numFmtId="179" formatCode="#,##0.0;\-#,##0.0"/>
    <numFmt numFmtId="180" formatCode="#,##0;[Red]#,##0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b/>
      <sz val="16"/>
      <name val="ＭＳ Ｐゴシック"/>
      <family val="3"/>
    </font>
    <font>
      <sz val="12"/>
      <name val="ＭＳ Ｐ明朝"/>
      <family val="1"/>
    </font>
    <font>
      <sz val="1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4"/>
      <color indexed="8"/>
      <name val="ＭＳ Ｐ明朝"/>
      <family val="1"/>
    </font>
    <font>
      <sz val="10"/>
      <color indexed="8"/>
      <name val="ＭＳ 明朝"/>
      <family val="1"/>
    </font>
    <font>
      <b/>
      <sz val="14"/>
      <name val="ＭＳ Ｐゴシック"/>
      <family val="3"/>
    </font>
    <font>
      <sz val="11"/>
      <name val="ＭＳ 明朝"/>
      <family val="1"/>
    </font>
    <font>
      <sz val="11"/>
      <name val="ＦＡ Ｐ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 applyProtection="1">
      <alignment horizontal="left" vertical="center"/>
      <protection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 applyProtection="1">
      <alignment horizontal="right" vertical="center"/>
      <protection/>
    </xf>
    <xf numFmtId="0" fontId="9" fillId="0" borderId="4" xfId="0" applyFont="1" applyBorder="1" applyAlignment="1" applyProtection="1">
      <alignment horizontal="distributed" vertical="center"/>
      <protection/>
    </xf>
    <xf numFmtId="0" fontId="3" fillId="0" borderId="1" xfId="0" applyFont="1" applyBorder="1" applyAlignment="1" applyProtection="1">
      <alignment horizontal="right" vertical="center"/>
      <protection/>
    </xf>
    <xf numFmtId="0" fontId="4" fillId="0" borderId="2" xfId="0" applyFont="1" applyBorder="1" applyAlignment="1" applyProtection="1">
      <alignment horizontal="distributed" vertical="center"/>
      <protection/>
    </xf>
    <xf numFmtId="0" fontId="4" fillId="0" borderId="5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>
      <alignment vertical="center"/>
    </xf>
    <xf numFmtId="0" fontId="7" fillId="0" borderId="1" xfId="0" applyFont="1" applyBorder="1" applyAlignment="1" applyProtection="1">
      <alignment horizontal="left" vertical="center"/>
      <protection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6" xfId="0" applyFont="1" applyBorder="1" applyAlignment="1" applyProtection="1">
      <alignment horizontal="left" vertical="center" shrinkToFit="1"/>
      <protection/>
    </xf>
    <xf numFmtId="0" fontId="9" fillId="0" borderId="6" xfId="0" applyFont="1" applyBorder="1" applyAlignment="1">
      <alignment vertical="center" shrinkToFit="1"/>
    </xf>
    <xf numFmtId="0" fontId="9" fillId="0" borderId="7" xfId="0" applyFont="1" applyBorder="1" applyAlignment="1">
      <alignment vertical="center" shrinkToFit="1"/>
    </xf>
    <xf numFmtId="0" fontId="7" fillId="0" borderId="4" xfId="0" applyFont="1" applyBorder="1" applyAlignment="1" applyProtection="1">
      <alignment horizontal="center" vertical="center"/>
      <protection/>
    </xf>
    <xf numFmtId="0" fontId="7" fillId="0" borderId="6" xfId="0" applyFont="1" applyBorder="1" applyAlignment="1" applyProtection="1">
      <alignment horizontal="center" vertical="center"/>
      <protection/>
    </xf>
    <xf numFmtId="0" fontId="7" fillId="0" borderId="7" xfId="0" applyFont="1" applyBorder="1" applyAlignment="1" applyProtection="1">
      <alignment horizontal="center" vertical="center"/>
      <protection/>
    </xf>
    <xf numFmtId="0" fontId="7" fillId="0" borderId="7" xfId="0" applyFont="1" applyBorder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9" fillId="0" borderId="4" xfId="0" applyFont="1" applyBorder="1" applyAlignment="1" applyProtection="1">
      <alignment horizontal="center" vertical="center" shrinkToFit="1"/>
      <protection/>
    </xf>
    <xf numFmtId="0" fontId="9" fillId="0" borderId="3" xfId="0" applyFont="1" applyBorder="1" applyAlignment="1" applyProtection="1">
      <alignment horizontal="center" vertical="center" shrinkToFit="1"/>
      <protection/>
    </xf>
    <xf numFmtId="0" fontId="10" fillId="0" borderId="3" xfId="0" applyFont="1" applyBorder="1" applyAlignment="1" applyProtection="1">
      <alignment horizontal="center" vertical="center" shrinkToFit="1"/>
      <protection/>
    </xf>
    <xf numFmtId="0" fontId="7" fillId="0" borderId="3" xfId="0" applyFont="1" applyBorder="1" applyAlignment="1">
      <alignment horizontal="center" vertical="center" shrinkToFit="1"/>
    </xf>
    <xf numFmtId="0" fontId="9" fillId="0" borderId="8" xfId="0" applyFont="1" applyBorder="1" applyAlignment="1">
      <alignment vertical="center" shrinkToFit="1"/>
    </xf>
    <xf numFmtId="0" fontId="9" fillId="0" borderId="9" xfId="0" applyFont="1" applyBorder="1" applyAlignment="1">
      <alignment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41" fontId="9" fillId="0" borderId="4" xfId="0" applyNumberFormat="1" applyFont="1" applyBorder="1" applyAlignment="1" applyProtection="1">
      <alignment vertical="center" shrinkToFit="1"/>
      <protection/>
    </xf>
    <xf numFmtId="41" fontId="9" fillId="0" borderId="3" xfId="0" applyNumberFormat="1" applyFont="1" applyBorder="1" applyAlignment="1" applyProtection="1">
      <alignment vertical="center" shrinkToFit="1"/>
      <protection/>
    </xf>
    <xf numFmtId="41" fontId="9" fillId="0" borderId="7" xfId="0" applyNumberFormat="1" applyFont="1" applyBorder="1" applyAlignment="1">
      <alignment vertical="center" shrinkToFit="1"/>
    </xf>
    <xf numFmtId="3" fontId="7" fillId="0" borderId="7" xfId="0" applyNumberFormat="1" applyFont="1" applyBorder="1" applyAlignment="1" applyProtection="1">
      <alignment vertical="center"/>
      <protection/>
    </xf>
    <xf numFmtId="38" fontId="11" fillId="0" borderId="7" xfId="16" applyFont="1" applyFill="1" applyBorder="1" applyAlignment="1">
      <alignment vertical="center"/>
    </xf>
    <xf numFmtId="0" fontId="9" fillId="0" borderId="2" xfId="0" applyFont="1" applyBorder="1" applyAlignment="1" applyProtection="1">
      <alignment horizontal="distributed" vertical="center"/>
      <protection/>
    </xf>
    <xf numFmtId="41" fontId="9" fillId="0" borderId="4" xfId="0" applyNumberFormat="1" applyFont="1" applyBorder="1" applyAlignment="1">
      <alignment vertical="center" shrinkToFit="1"/>
    </xf>
    <xf numFmtId="41" fontId="9" fillId="0" borderId="3" xfId="0" applyNumberFormat="1" applyFont="1" applyBorder="1" applyAlignment="1">
      <alignment vertical="center" shrinkToFit="1"/>
    </xf>
    <xf numFmtId="0" fontId="9" fillId="0" borderId="3" xfId="0" applyFont="1" applyBorder="1" applyAlignment="1">
      <alignment vertical="center"/>
    </xf>
    <xf numFmtId="3" fontId="7" fillId="0" borderId="4" xfId="0" applyNumberFormat="1" applyFont="1" applyBorder="1" applyAlignment="1">
      <alignment vertical="center" shrinkToFit="1"/>
    </xf>
    <xf numFmtId="3" fontId="7" fillId="0" borderId="3" xfId="0" applyNumberFormat="1" applyFont="1" applyBorder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3" fontId="7" fillId="0" borderId="4" xfId="0" applyNumberFormat="1" applyFont="1" applyBorder="1" applyAlignment="1" applyProtection="1">
      <alignment vertical="center" shrinkToFit="1"/>
      <protection/>
    </xf>
    <xf numFmtId="3" fontId="7" fillId="0" borderId="3" xfId="0" applyNumberFormat="1" applyFont="1" applyBorder="1" applyAlignment="1" applyProtection="1">
      <alignment vertical="center" shrinkToFit="1"/>
      <protection/>
    </xf>
    <xf numFmtId="3" fontId="7" fillId="0" borderId="3" xfId="0" applyNumberFormat="1" applyFont="1" applyBorder="1" applyAlignment="1">
      <alignment vertical="center"/>
    </xf>
    <xf numFmtId="0" fontId="9" fillId="0" borderId="4" xfId="0" applyFont="1" applyBorder="1" applyAlignment="1">
      <alignment vertical="center" shrinkToFit="1"/>
    </xf>
    <xf numFmtId="0" fontId="9" fillId="0" borderId="2" xfId="0" applyFont="1" applyBorder="1" applyAlignment="1">
      <alignment vertical="center" shrinkToFit="1"/>
    </xf>
    <xf numFmtId="0" fontId="9" fillId="0" borderId="4" xfId="0" applyFont="1" applyBorder="1" applyAlignment="1">
      <alignment vertical="center"/>
    </xf>
    <xf numFmtId="3" fontId="7" fillId="0" borderId="3" xfId="16" applyNumberFormat="1" applyFont="1" applyFill="1" applyBorder="1" applyAlignment="1">
      <alignment horizontal="right" vertical="center"/>
    </xf>
    <xf numFmtId="38" fontId="11" fillId="0" borderId="3" xfId="16" applyFont="1" applyFill="1" applyBorder="1" applyAlignment="1">
      <alignment vertical="center"/>
    </xf>
    <xf numFmtId="3" fontId="7" fillId="0" borderId="3" xfId="0" applyNumberFormat="1" applyFont="1" applyBorder="1" applyAlignment="1" applyProtection="1">
      <alignment vertical="center"/>
      <protection/>
    </xf>
    <xf numFmtId="41" fontId="9" fillId="0" borderId="4" xfId="0" applyNumberFormat="1" applyFont="1" applyBorder="1" applyAlignment="1" applyProtection="1">
      <alignment horizontal="right" vertical="center" shrinkToFit="1"/>
      <protection/>
    </xf>
    <xf numFmtId="41" fontId="9" fillId="0" borderId="3" xfId="0" applyNumberFormat="1" applyFont="1" applyBorder="1" applyAlignment="1" applyProtection="1">
      <alignment horizontal="right" vertical="center" shrinkToFit="1"/>
      <protection/>
    </xf>
    <xf numFmtId="3" fontId="0" fillId="0" borderId="3" xfId="16" applyNumberFormat="1" applyFill="1" applyBorder="1" applyAlignment="1">
      <alignment vertical="center"/>
    </xf>
    <xf numFmtId="0" fontId="9" fillId="0" borderId="4" xfId="0" applyFont="1" applyBorder="1" applyAlignment="1">
      <alignment horizontal="distributed" vertical="center"/>
    </xf>
    <xf numFmtId="3" fontId="7" fillId="0" borderId="4" xfId="16" applyNumberFormat="1" applyFont="1" applyBorder="1" applyAlignment="1" applyProtection="1">
      <alignment horizontal="right" vertical="center" shrinkToFit="1"/>
      <protection/>
    </xf>
    <xf numFmtId="3" fontId="7" fillId="0" borderId="3" xfId="16" applyNumberFormat="1" applyFont="1" applyBorder="1" applyAlignment="1" applyProtection="1">
      <alignment horizontal="right" vertical="center" shrinkToFit="1"/>
      <protection/>
    </xf>
    <xf numFmtId="38" fontId="11" fillId="0" borderId="9" xfId="16" applyFont="1" applyFill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3" fontId="7" fillId="0" borderId="10" xfId="0" applyNumberFormat="1" applyFont="1" applyBorder="1" applyAlignment="1" applyProtection="1">
      <alignment vertical="center" shrinkToFit="1"/>
      <protection/>
    </xf>
    <xf numFmtId="3" fontId="7" fillId="0" borderId="0" xfId="0" applyNumberFormat="1" applyFont="1" applyBorder="1" applyAlignment="1" applyProtection="1">
      <alignment vertical="center" shrinkToFit="1"/>
      <protection/>
    </xf>
    <xf numFmtId="3" fontId="7" fillId="0" borderId="0" xfId="0" applyNumberFormat="1" applyFont="1" applyBorder="1" applyAlignment="1">
      <alignment vertical="center"/>
    </xf>
    <xf numFmtId="3" fontId="7" fillId="0" borderId="0" xfId="16" applyNumberFormat="1" applyFont="1" applyFill="1" applyBorder="1" applyAlignment="1">
      <alignment horizontal="right" vertical="center"/>
    </xf>
    <xf numFmtId="0" fontId="9" fillId="0" borderId="0" xfId="0" applyFont="1" applyBorder="1" applyAlignment="1" applyProtection="1">
      <alignment horizontal="distributed" vertical="center"/>
      <protection/>
    </xf>
    <xf numFmtId="3" fontId="7" fillId="0" borderId="7" xfId="0" applyNumberFormat="1" applyFont="1" applyBorder="1" applyAlignment="1">
      <alignment vertical="center" shrinkToFit="1"/>
    </xf>
    <xf numFmtId="0" fontId="9" fillId="0" borderId="0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9" fillId="0" borderId="5" xfId="0" applyFont="1" applyBorder="1" applyAlignment="1" applyProtection="1">
      <alignment horizontal="distributed" vertical="center"/>
      <protection/>
    </xf>
    <xf numFmtId="41" fontId="9" fillId="0" borderId="9" xfId="0" applyNumberFormat="1" applyFont="1" applyBorder="1" applyAlignment="1" applyProtection="1">
      <alignment horizontal="right" vertical="center" shrinkToFit="1"/>
      <protection/>
    </xf>
    <xf numFmtId="41" fontId="9" fillId="0" borderId="0" xfId="0" applyNumberFormat="1" applyFont="1" applyBorder="1" applyAlignment="1" applyProtection="1">
      <alignment vertical="center" shrinkToFit="1"/>
      <protection/>
    </xf>
    <xf numFmtId="41" fontId="9" fillId="0" borderId="0" xfId="0" applyNumberFormat="1" applyFont="1" applyBorder="1" applyAlignment="1">
      <alignment vertical="center" shrinkToFit="1"/>
    </xf>
    <xf numFmtId="3" fontId="7" fillId="0" borderId="0" xfId="0" applyNumberFormat="1" applyFont="1" applyBorder="1" applyAlignment="1" applyProtection="1">
      <alignment vertical="center"/>
      <protection/>
    </xf>
    <xf numFmtId="38" fontId="11" fillId="0" borderId="0" xfId="16" applyFont="1" applyFill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0" fontId="9" fillId="0" borderId="11" xfId="0" applyFont="1" applyBorder="1" applyAlignment="1">
      <alignment vertical="center" shrinkToFit="1"/>
    </xf>
    <xf numFmtId="3" fontId="7" fillId="0" borderId="4" xfId="0" applyNumberFormat="1" applyFont="1" applyBorder="1" applyAlignment="1">
      <alignment vertical="center"/>
    </xf>
    <xf numFmtId="3" fontId="7" fillId="0" borderId="4" xfId="0" applyNumberFormat="1" applyFont="1" applyBorder="1" applyAlignment="1" applyProtection="1">
      <alignment horizontal="left" vertical="center"/>
      <protection/>
    </xf>
    <xf numFmtId="3" fontId="7" fillId="0" borderId="7" xfId="0" applyNumberFormat="1" applyFont="1" applyBorder="1" applyAlignment="1">
      <alignment vertical="center"/>
    </xf>
    <xf numFmtId="3" fontId="0" fillId="0" borderId="7" xfId="16" applyNumberFormat="1" applyFill="1" applyBorder="1" applyAlignment="1">
      <alignment vertical="center"/>
    </xf>
    <xf numFmtId="0" fontId="9" fillId="0" borderId="4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3" fontId="7" fillId="0" borderId="4" xfId="0" applyNumberFormat="1" applyFont="1" applyBorder="1" applyAlignment="1" applyProtection="1">
      <alignment horizontal="center" vertical="center"/>
      <protection/>
    </xf>
    <xf numFmtId="3" fontId="7" fillId="0" borderId="3" xfId="0" applyNumberFormat="1" applyFont="1" applyBorder="1" applyAlignment="1" applyProtection="1">
      <alignment horizontal="center" vertical="center"/>
      <protection/>
    </xf>
    <xf numFmtId="3" fontId="7" fillId="0" borderId="3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center" shrinkToFit="1"/>
    </xf>
    <xf numFmtId="3" fontId="7" fillId="0" borderId="8" xfId="0" applyNumberFormat="1" applyFont="1" applyBorder="1" applyAlignment="1">
      <alignment vertical="center" shrinkToFit="1"/>
    </xf>
    <xf numFmtId="3" fontId="7" fillId="0" borderId="9" xfId="0" applyNumberFormat="1" applyFont="1" applyBorder="1" applyAlignment="1">
      <alignment vertical="center" shrinkToFit="1"/>
    </xf>
    <xf numFmtId="3" fontId="7" fillId="0" borderId="9" xfId="0" applyNumberFormat="1" applyFont="1" applyBorder="1" applyAlignment="1">
      <alignment vertical="center"/>
    </xf>
    <xf numFmtId="3" fontId="0" fillId="0" borderId="9" xfId="16" applyNumberFormat="1" applyFill="1" applyBorder="1" applyAlignment="1">
      <alignment vertical="center"/>
    </xf>
    <xf numFmtId="0" fontId="9" fillId="0" borderId="2" xfId="0" applyFont="1" applyBorder="1" applyAlignment="1">
      <alignment vertical="center"/>
    </xf>
    <xf numFmtId="41" fontId="9" fillId="0" borderId="8" xfId="0" applyNumberFormat="1" applyFont="1" applyBorder="1" applyAlignment="1" applyProtection="1">
      <alignment vertical="center" shrinkToFit="1"/>
      <protection/>
    </xf>
    <xf numFmtId="41" fontId="9" fillId="0" borderId="9" xfId="0" applyNumberFormat="1" applyFont="1" applyBorder="1" applyAlignment="1">
      <alignment vertical="center" shrinkToFit="1"/>
    </xf>
    <xf numFmtId="3" fontId="7" fillId="0" borderId="8" xfId="0" applyNumberFormat="1" applyFont="1" applyBorder="1" applyAlignment="1" applyProtection="1">
      <alignment vertical="center" shrinkToFit="1"/>
      <protection/>
    </xf>
    <xf numFmtId="3" fontId="7" fillId="0" borderId="9" xfId="0" applyNumberFormat="1" applyFont="1" applyBorder="1" applyAlignment="1" applyProtection="1">
      <alignment vertical="center" shrinkToFit="1"/>
      <protection/>
    </xf>
    <xf numFmtId="3" fontId="7" fillId="0" borderId="9" xfId="16" applyNumberFormat="1" applyFont="1" applyFill="1" applyBorder="1" applyAlignment="1">
      <alignment horizontal="right" vertical="center"/>
    </xf>
    <xf numFmtId="41" fontId="9" fillId="0" borderId="6" xfId="0" applyNumberFormat="1" applyFont="1" applyBorder="1" applyAlignment="1" applyProtection="1">
      <alignment vertical="center" shrinkToFit="1"/>
      <protection/>
    </xf>
    <xf numFmtId="0" fontId="9" fillId="0" borderId="6" xfId="0" applyFont="1" applyBorder="1" applyAlignment="1">
      <alignment horizontal="distributed" vertical="center"/>
    </xf>
    <xf numFmtId="0" fontId="9" fillId="0" borderId="11" xfId="0" applyFont="1" applyBorder="1" applyAlignment="1" applyProtection="1">
      <alignment horizontal="distributed" vertical="center"/>
      <protection/>
    </xf>
    <xf numFmtId="3" fontId="7" fillId="0" borderId="6" xfId="0" applyNumberFormat="1" applyFont="1" applyBorder="1" applyAlignment="1" applyProtection="1">
      <alignment vertical="center" shrinkToFit="1"/>
      <protection/>
    </xf>
    <xf numFmtId="3" fontId="7" fillId="0" borderId="7" xfId="0" applyNumberFormat="1" applyFont="1" applyBorder="1" applyAlignment="1" applyProtection="1">
      <alignment vertical="center" shrinkToFit="1"/>
      <protection/>
    </xf>
    <xf numFmtId="3" fontId="7" fillId="0" borderId="7" xfId="16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 vertical="center" shrinkToFit="1"/>
    </xf>
    <xf numFmtId="41" fontId="9" fillId="0" borderId="2" xfId="0" applyNumberFormat="1" applyFont="1" applyBorder="1" applyAlignment="1">
      <alignment vertical="center" shrinkToFit="1"/>
    </xf>
    <xf numFmtId="41" fontId="7" fillId="0" borderId="2" xfId="0" applyNumberFormat="1" applyFont="1" applyBorder="1" applyAlignment="1">
      <alignment vertical="center" shrinkToFit="1"/>
    </xf>
    <xf numFmtId="0" fontId="8" fillId="0" borderId="2" xfId="0" applyFont="1" applyBorder="1" applyAlignment="1" applyProtection="1">
      <alignment horizontal="distributed" vertical="center"/>
      <protection/>
    </xf>
    <xf numFmtId="41" fontId="9" fillId="0" borderId="9" xfId="0" applyNumberFormat="1" applyFont="1" applyBorder="1" applyAlignment="1" applyProtection="1">
      <alignment vertical="center" shrinkToFit="1"/>
      <protection/>
    </xf>
    <xf numFmtId="3" fontId="7" fillId="0" borderId="9" xfId="0" applyNumberFormat="1" applyFont="1" applyBorder="1" applyAlignment="1" applyProtection="1">
      <alignment vertical="center"/>
      <protection/>
    </xf>
    <xf numFmtId="41" fontId="7" fillId="0" borderId="9" xfId="0" applyNumberFormat="1" applyFont="1" applyBorder="1" applyAlignment="1">
      <alignment vertical="center" shrinkToFit="1"/>
    </xf>
    <xf numFmtId="0" fontId="9" fillId="0" borderId="0" xfId="0" applyFont="1" applyAlignment="1">
      <alignment vertical="center"/>
    </xf>
    <xf numFmtId="0" fontId="7" fillId="0" borderId="0" xfId="0" applyFont="1" applyAlignment="1" applyProtection="1">
      <alignment horizontal="left" vertical="center"/>
      <protection/>
    </xf>
    <xf numFmtId="37" fontId="7" fillId="0" borderId="0" xfId="0" applyNumberFormat="1" applyFont="1" applyBorder="1" applyAlignment="1" applyProtection="1">
      <alignment vertical="center" shrinkToFit="1"/>
      <protection/>
    </xf>
    <xf numFmtId="0" fontId="9" fillId="0" borderId="0" xfId="0" applyFont="1" applyAlignment="1" applyProtection="1">
      <alignment horizontal="left" vertical="center"/>
      <protection/>
    </xf>
    <xf numFmtId="3" fontId="13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41" fontId="9" fillId="0" borderId="7" xfId="0" applyNumberFormat="1" applyFont="1" applyBorder="1" applyAlignment="1" applyProtection="1">
      <alignment vertical="center" shrinkToFit="1"/>
      <protection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179" fontId="9" fillId="0" borderId="7" xfId="0" applyNumberFormat="1" applyFont="1" applyBorder="1" applyAlignment="1" applyProtection="1">
      <alignment vertical="center" shrinkToFit="1"/>
      <protection/>
    </xf>
    <xf numFmtId="179" fontId="9" fillId="0" borderId="3" xfId="0" applyNumberFormat="1" applyFont="1" applyBorder="1" applyAlignment="1" applyProtection="1">
      <alignment vertical="center" shrinkToFit="1"/>
      <protection/>
    </xf>
    <xf numFmtId="0" fontId="9" fillId="0" borderId="0" xfId="0" applyFont="1" applyBorder="1" applyAlignment="1">
      <alignment vertical="center" shrinkToFit="1"/>
    </xf>
    <xf numFmtId="0" fontId="6" fillId="0" borderId="3" xfId="0" applyFont="1" applyBorder="1" applyAlignment="1" applyProtection="1">
      <alignment horizontal="left" vertical="center"/>
      <protection/>
    </xf>
    <xf numFmtId="0" fontId="0" fillId="0" borderId="3" xfId="0" applyBorder="1" applyAlignment="1">
      <alignment vertical="center"/>
    </xf>
    <xf numFmtId="179" fontId="9" fillId="0" borderId="9" xfId="0" applyNumberFormat="1" applyFont="1" applyBorder="1" applyAlignment="1" applyProtection="1">
      <alignment vertical="center" shrinkToFit="1"/>
      <protection/>
    </xf>
    <xf numFmtId="179" fontId="9" fillId="0" borderId="0" xfId="0" applyNumberFormat="1" applyFont="1" applyBorder="1" applyAlignment="1" applyProtection="1">
      <alignment vertical="center" shrinkToFit="1"/>
      <protection/>
    </xf>
    <xf numFmtId="0" fontId="6" fillId="0" borderId="1" xfId="0" applyFont="1" applyBorder="1" applyAlignment="1" applyProtection="1">
      <alignment horizontal="left" vertical="center"/>
      <protection/>
    </xf>
    <xf numFmtId="0" fontId="0" fillId="0" borderId="1" xfId="0" applyBorder="1" applyAlignment="1">
      <alignment vertical="center"/>
    </xf>
    <xf numFmtId="0" fontId="9" fillId="0" borderId="0" xfId="0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7" xfId="0" applyFont="1" applyBorder="1" applyAlignment="1" applyProtection="1">
      <alignment horizontal="left" vertical="center" shrinkToFit="1"/>
      <protection/>
    </xf>
    <xf numFmtId="0" fontId="8" fillId="0" borderId="6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4" xfId="0" applyFont="1" applyBorder="1" applyAlignment="1" applyProtection="1">
      <alignment horizontal="center" vertical="center"/>
      <protection/>
    </xf>
    <xf numFmtId="0" fontId="8" fillId="0" borderId="2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 applyProtection="1">
      <alignment horizontal="center" vertical="center"/>
      <protection/>
    </xf>
    <xf numFmtId="0" fontId="8" fillId="0" borderId="5" xfId="0" applyFont="1" applyBorder="1" applyAlignment="1" applyProtection="1">
      <alignment horizontal="center" vertical="center"/>
      <protection/>
    </xf>
    <xf numFmtId="0" fontId="9" fillId="0" borderId="6" xfId="0" applyFont="1" applyBorder="1" applyAlignment="1" applyProtection="1">
      <alignment horizontal="distributed" vertical="center"/>
      <protection/>
    </xf>
    <xf numFmtId="0" fontId="9" fillId="0" borderId="11" xfId="0" applyFont="1" applyBorder="1" applyAlignment="1">
      <alignment horizontal="distributed" vertical="center"/>
    </xf>
    <xf numFmtId="0" fontId="9" fillId="0" borderId="4" xfId="0" applyFont="1" applyBorder="1" applyAlignment="1" applyProtection="1">
      <alignment horizontal="distributed" vertical="center"/>
      <protection/>
    </xf>
    <xf numFmtId="0" fontId="9" fillId="0" borderId="2" xfId="0" applyFont="1" applyBorder="1" applyAlignment="1" applyProtection="1">
      <alignment horizontal="distributed" vertical="center"/>
      <protection/>
    </xf>
    <xf numFmtId="0" fontId="9" fillId="0" borderId="2" xfId="0" applyFont="1" applyBorder="1" applyAlignment="1">
      <alignment horizontal="distributed" vertical="center"/>
    </xf>
    <xf numFmtId="0" fontId="9" fillId="0" borderId="3" xfId="0" applyFont="1" applyBorder="1" applyAlignment="1" applyProtection="1">
      <alignment horizontal="distributed" vertical="center"/>
      <protection/>
    </xf>
    <xf numFmtId="0" fontId="9" fillId="0" borderId="0" xfId="0" applyFont="1" applyBorder="1" applyAlignment="1" applyProtection="1">
      <alignment horizontal="distributed" vertical="center"/>
      <protection/>
    </xf>
    <xf numFmtId="0" fontId="9" fillId="0" borderId="6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J142"/>
  <sheetViews>
    <sheetView tabSelected="1" view="pageBreakPreview" zoomScale="75" zoomScaleNormal="75" zoomScaleSheetLayoutView="75" workbookViewId="0" topLeftCell="A1">
      <selection activeCell="AC1" sqref="AC1"/>
    </sheetView>
  </sheetViews>
  <sheetFormatPr defaultColWidth="9.00390625" defaultRowHeight="20.25" customHeight="1"/>
  <cols>
    <col min="1" max="1" width="3.625" style="124" customWidth="1"/>
    <col min="2" max="2" width="15.625" style="124" customWidth="1"/>
    <col min="3" max="7" width="12.375" style="13" customWidth="1"/>
    <col min="8" max="8" width="12.375" style="119" customWidth="1"/>
    <col min="9" max="12" width="12.375" style="13" customWidth="1"/>
    <col min="13" max="13" width="3.625" style="124" customWidth="1"/>
    <col min="14" max="14" width="15.625" style="124" customWidth="1"/>
    <col min="15" max="24" width="12.375" style="13" customWidth="1"/>
    <col min="25" max="25" width="3.625" style="124" customWidth="1"/>
    <col min="26" max="26" width="15.625" style="124" customWidth="1"/>
    <col min="27" max="35" width="9.00390625" style="13" customWidth="1"/>
    <col min="36" max="36" width="9.875" style="16" bestFit="1" customWidth="1"/>
    <col min="37" max="16384" width="9.00390625" style="13" customWidth="1"/>
  </cols>
  <sheetData>
    <row r="1" spans="1:26" ht="24.75" customHeight="1">
      <c r="A1" s="12"/>
      <c r="B1" s="1"/>
      <c r="D1" s="14"/>
      <c r="E1" s="14"/>
      <c r="F1" s="14"/>
      <c r="G1" s="14"/>
      <c r="I1" s="2"/>
      <c r="J1" s="2"/>
      <c r="K1" s="2"/>
      <c r="L1" s="2"/>
      <c r="M1" s="15"/>
      <c r="N1" s="1"/>
      <c r="O1" s="14"/>
      <c r="P1" s="14"/>
      <c r="Q1" s="14"/>
      <c r="R1" s="14"/>
      <c r="S1" s="14"/>
      <c r="T1" s="119"/>
      <c r="U1" s="2"/>
      <c r="V1" s="2"/>
      <c r="W1" s="2"/>
      <c r="X1" s="2"/>
      <c r="Y1" s="15"/>
      <c r="Z1" s="1"/>
    </row>
    <row r="2" spans="1:35" ht="27.75" customHeight="1">
      <c r="A2" s="3" t="s">
        <v>137</v>
      </c>
      <c r="B2" s="4"/>
      <c r="D2" s="127"/>
      <c r="E2" s="127"/>
      <c r="F2" s="127"/>
      <c r="G2" s="127"/>
      <c r="H2" s="128"/>
      <c r="I2" s="5"/>
      <c r="J2" s="5"/>
      <c r="K2" s="5"/>
      <c r="L2" s="5"/>
      <c r="M2" s="3" t="s">
        <v>138</v>
      </c>
      <c r="N2" s="4"/>
      <c r="P2" s="127"/>
      <c r="Q2" s="127"/>
      <c r="R2" s="127"/>
      <c r="S2" s="127"/>
      <c r="T2" s="128"/>
      <c r="U2" s="5"/>
      <c r="V2" s="5"/>
      <c r="W2" s="5"/>
      <c r="X2" s="5"/>
      <c r="Y2" s="17" t="s">
        <v>0</v>
      </c>
      <c r="Z2" s="4"/>
      <c r="AA2" s="127"/>
      <c r="AB2" s="18"/>
      <c r="AC2" s="18"/>
      <c r="AD2" s="19"/>
      <c r="AE2" s="16"/>
      <c r="AF2" s="16"/>
      <c r="AG2" s="16"/>
      <c r="AH2" s="16"/>
      <c r="AI2" s="16"/>
    </row>
    <row r="3" spans="1:36" s="27" customFormat="1" ht="20.25" customHeight="1">
      <c r="A3" s="142" t="s">
        <v>1</v>
      </c>
      <c r="B3" s="143"/>
      <c r="C3" s="20" t="s">
        <v>2</v>
      </c>
      <c r="D3" s="21"/>
      <c r="E3" s="21"/>
      <c r="F3" s="21" t="s">
        <v>101</v>
      </c>
      <c r="G3" s="22"/>
      <c r="H3" s="22"/>
      <c r="I3" s="22"/>
      <c r="J3" s="22"/>
      <c r="K3" s="22"/>
      <c r="L3" s="22"/>
      <c r="M3" s="142" t="s">
        <v>1</v>
      </c>
      <c r="N3" s="143"/>
      <c r="O3" s="141" t="s">
        <v>2</v>
      </c>
      <c r="P3" s="21"/>
      <c r="Q3" s="21"/>
      <c r="R3" s="21" t="s">
        <v>101</v>
      </c>
      <c r="S3" s="22"/>
      <c r="T3" s="22"/>
      <c r="U3" s="22"/>
      <c r="V3" s="22"/>
      <c r="W3" s="22"/>
      <c r="X3" s="22"/>
      <c r="Y3" s="142" t="s">
        <v>1</v>
      </c>
      <c r="Z3" s="143"/>
      <c r="AA3" s="23" t="s">
        <v>128</v>
      </c>
      <c r="AB3" s="23" t="s">
        <v>3</v>
      </c>
      <c r="AC3" s="23" t="s">
        <v>4</v>
      </c>
      <c r="AD3" s="24" t="s">
        <v>129</v>
      </c>
      <c r="AE3" s="25" t="s">
        <v>59</v>
      </c>
      <c r="AF3" s="26" t="s">
        <v>5</v>
      </c>
      <c r="AG3" s="26" t="s">
        <v>6</v>
      </c>
      <c r="AH3" s="26" t="s">
        <v>103</v>
      </c>
      <c r="AI3" s="26" t="s">
        <v>136</v>
      </c>
      <c r="AJ3" s="26" t="s">
        <v>7</v>
      </c>
    </row>
    <row r="4" spans="1:36" s="27" customFormat="1" ht="20.25" customHeight="1">
      <c r="A4" s="144"/>
      <c r="B4" s="145"/>
      <c r="C4" s="28" t="s">
        <v>104</v>
      </c>
      <c r="D4" s="28" t="s">
        <v>105</v>
      </c>
      <c r="E4" s="28" t="s">
        <v>106</v>
      </c>
      <c r="F4" s="28" t="s">
        <v>107</v>
      </c>
      <c r="G4" s="29" t="s">
        <v>102</v>
      </c>
      <c r="H4" s="29" t="s">
        <v>108</v>
      </c>
      <c r="I4" s="30" t="s">
        <v>109</v>
      </c>
      <c r="J4" s="30" t="s">
        <v>103</v>
      </c>
      <c r="K4" s="30" t="s">
        <v>110</v>
      </c>
      <c r="L4" s="30" t="s">
        <v>7</v>
      </c>
      <c r="M4" s="144"/>
      <c r="N4" s="145"/>
      <c r="O4" s="29" t="s">
        <v>104</v>
      </c>
      <c r="P4" s="28" t="s">
        <v>105</v>
      </c>
      <c r="Q4" s="28" t="s">
        <v>106</v>
      </c>
      <c r="R4" s="28" t="s">
        <v>107</v>
      </c>
      <c r="S4" s="29" t="s">
        <v>102</v>
      </c>
      <c r="T4" s="29" t="s">
        <v>108</v>
      </c>
      <c r="U4" s="30" t="s">
        <v>109</v>
      </c>
      <c r="V4" s="30" t="s">
        <v>103</v>
      </c>
      <c r="W4" s="30" t="s">
        <v>110</v>
      </c>
      <c r="X4" s="30" t="s">
        <v>7</v>
      </c>
      <c r="Y4" s="144"/>
      <c r="Z4" s="145"/>
      <c r="AA4" s="31" t="s">
        <v>130</v>
      </c>
      <c r="AB4" s="31" t="s">
        <v>130</v>
      </c>
      <c r="AC4" s="31" t="s">
        <v>130</v>
      </c>
      <c r="AD4" s="31" t="s">
        <v>130</v>
      </c>
      <c r="AE4" s="31" t="s">
        <v>130</v>
      </c>
      <c r="AF4" s="31" t="s">
        <v>130</v>
      </c>
      <c r="AG4" s="31" t="s">
        <v>131</v>
      </c>
      <c r="AH4" s="31" t="s">
        <v>111</v>
      </c>
      <c r="AI4" s="31" t="s">
        <v>131</v>
      </c>
      <c r="AJ4" s="31" t="s">
        <v>131</v>
      </c>
    </row>
    <row r="5" spans="1:36" s="27" customFormat="1" ht="20.25" customHeight="1">
      <c r="A5" s="146"/>
      <c r="B5" s="147"/>
      <c r="C5" s="32"/>
      <c r="D5" s="32"/>
      <c r="E5" s="32"/>
      <c r="F5" s="32"/>
      <c r="G5" s="33"/>
      <c r="H5" s="33"/>
      <c r="I5" s="33"/>
      <c r="J5" s="33"/>
      <c r="K5" s="33"/>
      <c r="L5" s="33"/>
      <c r="M5" s="146"/>
      <c r="N5" s="147"/>
      <c r="O5" s="35"/>
      <c r="P5" s="34"/>
      <c r="Q5" s="34"/>
      <c r="R5" s="34"/>
      <c r="S5" s="34"/>
      <c r="T5" s="35"/>
      <c r="U5" s="35"/>
      <c r="V5" s="35"/>
      <c r="W5" s="35"/>
      <c r="X5" s="35"/>
      <c r="Y5" s="146"/>
      <c r="Z5" s="147"/>
      <c r="AA5" s="36" t="s">
        <v>132</v>
      </c>
      <c r="AB5" s="36" t="s">
        <v>132</v>
      </c>
      <c r="AC5" s="36" t="s">
        <v>132</v>
      </c>
      <c r="AD5" s="36" t="s">
        <v>132</v>
      </c>
      <c r="AE5" s="36" t="s">
        <v>132</v>
      </c>
      <c r="AF5" s="36" t="s">
        <v>132</v>
      </c>
      <c r="AG5" s="36" t="s">
        <v>133</v>
      </c>
      <c r="AH5" s="36" t="s">
        <v>112</v>
      </c>
      <c r="AI5" s="36" t="s">
        <v>133</v>
      </c>
      <c r="AJ5" s="36" t="s">
        <v>133</v>
      </c>
    </row>
    <row r="6" spans="1:36" s="27" customFormat="1" ht="20.25" customHeight="1">
      <c r="A6" s="148" t="s">
        <v>8</v>
      </c>
      <c r="B6" s="149"/>
      <c r="C6" s="37">
        <f aca="true" t="shared" si="0" ref="C6:I6">SUM(C8:C16)</f>
        <v>846</v>
      </c>
      <c r="D6" s="37">
        <f t="shared" si="0"/>
        <v>996</v>
      </c>
      <c r="E6" s="37">
        <f t="shared" si="0"/>
        <v>1201</v>
      </c>
      <c r="F6" s="37">
        <f t="shared" si="0"/>
        <v>1413</v>
      </c>
      <c r="G6" s="38">
        <f t="shared" si="0"/>
        <v>1535</v>
      </c>
      <c r="H6" s="39">
        <f t="shared" si="0"/>
        <v>1664</v>
      </c>
      <c r="I6" s="39">
        <f t="shared" si="0"/>
        <v>1689</v>
      </c>
      <c r="J6" s="39">
        <f>SUM(J8:J16)</f>
        <v>1700</v>
      </c>
      <c r="K6" s="39">
        <f>SUM(K8:K16)</f>
        <v>1705</v>
      </c>
      <c r="L6" s="39">
        <v>1727</v>
      </c>
      <c r="M6" s="148" t="s">
        <v>8</v>
      </c>
      <c r="N6" s="149"/>
      <c r="O6" s="129">
        <f aca="true" t="shared" si="1" ref="O6:X6">C6/AA6*100000</f>
        <v>25.56818954551183</v>
      </c>
      <c r="P6" s="129">
        <f t="shared" si="1"/>
        <v>28.89633411125205</v>
      </c>
      <c r="Q6" s="129">
        <f t="shared" si="1"/>
        <v>33.59730013103226</v>
      </c>
      <c r="R6" s="129">
        <f t="shared" si="1"/>
        <v>38.492552113412735</v>
      </c>
      <c r="S6" s="129">
        <f t="shared" si="1"/>
        <v>41.068157356056105</v>
      </c>
      <c r="T6" s="129">
        <f t="shared" si="1"/>
        <v>44.168474061506195</v>
      </c>
      <c r="U6" s="129">
        <f t="shared" si="1"/>
        <v>44.687623195231204</v>
      </c>
      <c r="V6" s="129">
        <f t="shared" si="1"/>
        <v>44.90227152667723</v>
      </c>
      <c r="W6" s="129">
        <f t="shared" si="1"/>
        <v>44.9512259425257</v>
      </c>
      <c r="X6" s="129">
        <f t="shared" si="1"/>
        <v>46.36241610738255</v>
      </c>
      <c r="Y6" s="148" t="s">
        <v>8</v>
      </c>
      <c r="Z6" s="149"/>
      <c r="AA6" s="40">
        <f aca="true" t="shared" si="2" ref="AA6:AG6">SUM(AA8:AA16)</f>
        <v>3308799</v>
      </c>
      <c r="AB6" s="40">
        <f t="shared" si="2"/>
        <v>3446804</v>
      </c>
      <c r="AC6" s="40">
        <f t="shared" si="2"/>
        <v>3574692</v>
      </c>
      <c r="AD6" s="40">
        <f t="shared" si="2"/>
        <v>3670840</v>
      </c>
      <c r="AE6" s="40">
        <f t="shared" si="2"/>
        <v>3737689</v>
      </c>
      <c r="AF6" s="40">
        <f t="shared" si="2"/>
        <v>3767393</v>
      </c>
      <c r="AG6" s="40">
        <f t="shared" si="2"/>
        <v>3779570</v>
      </c>
      <c r="AH6" s="40">
        <v>3786000</v>
      </c>
      <c r="AI6" s="40">
        <v>3793000</v>
      </c>
      <c r="AJ6" s="41">
        <v>3725000</v>
      </c>
    </row>
    <row r="7" spans="1:36" s="27" customFormat="1" ht="20.25" customHeight="1">
      <c r="A7" s="150"/>
      <c r="B7" s="151"/>
      <c r="C7" s="43"/>
      <c r="D7" s="43"/>
      <c r="E7" s="43"/>
      <c r="F7" s="43"/>
      <c r="G7" s="44"/>
      <c r="H7" s="44"/>
      <c r="I7" s="44"/>
      <c r="J7" s="44"/>
      <c r="K7" s="44"/>
      <c r="L7" s="44"/>
      <c r="M7" s="150"/>
      <c r="N7" s="151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50"/>
      <c r="Z7" s="151"/>
      <c r="AA7" s="46"/>
      <c r="AB7" s="46"/>
      <c r="AC7" s="46"/>
      <c r="AD7" s="46"/>
      <c r="AE7" s="47"/>
      <c r="AF7" s="47"/>
      <c r="AG7" s="47"/>
      <c r="AH7" s="47"/>
      <c r="AI7" s="47"/>
      <c r="AJ7" s="48"/>
    </row>
    <row r="8" spans="1:36" s="27" customFormat="1" ht="20.25" customHeight="1">
      <c r="A8" s="150" t="s">
        <v>9</v>
      </c>
      <c r="B8" s="151"/>
      <c r="C8" s="37">
        <f aca="true" t="shared" si="3" ref="C8:I8">SUM(C18)</f>
        <v>29</v>
      </c>
      <c r="D8" s="37">
        <f t="shared" si="3"/>
        <v>29</v>
      </c>
      <c r="E8" s="37">
        <f t="shared" si="3"/>
        <v>30</v>
      </c>
      <c r="F8" s="37">
        <f t="shared" si="3"/>
        <v>34</v>
      </c>
      <c r="G8" s="38">
        <f t="shared" si="3"/>
        <v>37</v>
      </c>
      <c r="H8" s="44">
        <f t="shared" si="3"/>
        <v>40</v>
      </c>
      <c r="I8" s="44">
        <f t="shared" si="3"/>
        <v>41</v>
      </c>
      <c r="J8" s="44">
        <f>SUM(J18)</f>
        <v>40</v>
      </c>
      <c r="K8" s="44">
        <f>SUM(K18)</f>
        <v>38</v>
      </c>
      <c r="L8" s="44">
        <v>38</v>
      </c>
      <c r="M8" s="150" t="s">
        <v>9</v>
      </c>
      <c r="N8" s="151"/>
      <c r="O8" s="130">
        <f aca="true" t="shared" si="4" ref="O8:O16">C8/AA8*100000</f>
        <v>30.175957046085973</v>
      </c>
      <c r="P8" s="130">
        <f aca="true" t="shared" si="5" ref="P8:P16">D8/AB8*100000</f>
        <v>30.964049670606574</v>
      </c>
      <c r="Q8" s="130">
        <f aca="true" t="shared" si="6" ref="Q8:Q16">E8/AC8*100000</f>
        <v>32.8637469053305</v>
      </c>
      <c r="R8" s="130">
        <f aca="true" t="shared" si="7" ref="R8:R16">F8/AD8*100000</f>
        <v>38.16793893129771</v>
      </c>
      <c r="S8" s="130">
        <f aca="true" t="shared" si="8" ref="S8:S16">G8/AE8*100000</f>
        <v>42.8097050758426</v>
      </c>
      <c r="T8" s="130">
        <f aca="true" t="shared" si="9" ref="T8:T16">H8/AF8*100000</f>
        <v>48.545456752066215</v>
      </c>
      <c r="U8" s="130">
        <f aca="true" t="shared" si="10" ref="U8:U16">I8/AG8*100000</f>
        <v>50.11857320978901</v>
      </c>
      <c r="V8" s="130">
        <f aca="true" t="shared" si="11" ref="V8:V16">J8/AH8*100000</f>
        <v>49.27200610972876</v>
      </c>
      <c r="W8" s="130">
        <f aca="true" t="shared" si="12" ref="W8:W16">K8/AI8*100000</f>
        <v>47.23665564478035</v>
      </c>
      <c r="X8" s="130">
        <f aca="true" t="shared" si="13" ref="X8:X16">L8/AJ8*100000</f>
        <v>47.23665564478035</v>
      </c>
      <c r="Y8" s="150" t="s">
        <v>9</v>
      </c>
      <c r="Z8" s="151"/>
      <c r="AA8" s="49">
        <f aca="true" t="shared" si="14" ref="AA8:AH8">AA18</f>
        <v>96103</v>
      </c>
      <c r="AB8" s="49">
        <f t="shared" si="14"/>
        <v>93657</v>
      </c>
      <c r="AC8" s="49">
        <f t="shared" si="14"/>
        <v>91286</v>
      </c>
      <c r="AD8" s="49">
        <f t="shared" si="14"/>
        <v>89080</v>
      </c>
      <c r="AE8" s="50">
        <f t="shared" si="14"/>
        <v>86429</v>
      </c>
      <c r="AF8" s="51">
        <f t="shared" si="14"/>
        <v>82397</v>
      </c>
      <c r="AG8" s="51">
        <f t="shared" si="14"/>
        <v>81806</v>
      </c>
      <c r="AH8" s="51">
        <f t="shared" si="14"/>
        <v>81182</v>
      </c>
      <c r="AI8" s="51">
        <v>80446</v>
      </c>
      <c r="AJ8" s="51">
        <v>80446</v>
      </c>
    </row>
    <row r="9" spans="1:36" s="27" customFormat="1" ht="20.25" customHeight="1">
      <c r="A9" s="150" t="s">
        <v>10</v>
      </c>
      <c r="B9" s="151"/>
      <c r="C9" s="37">
        <f aca="true" t="shared" si="15" ref="C9:I9">SUM(C27)</f>
        <v>50</v>
      </c>
      <c r="D9" s="37">
        <f t="shared" si="15"/>
        <v>54</v>
      </c>
      <c r="E9" s="37">
        <f t="shared" si="15"/>
        <v>51</v>
      </c>
      <c r="F9" s="37">
        <f t="shared" si="15"/>
        <v>62</v>
      </c>
      <c r="G9" s="38">
        <f t="shared" si="15"/>
        <v>65</v>
      </c>
      <c r="H9" s="44">
        <f t="shared" si="15"/>
        <v>69</v>
      </c>
      <c r="I9" s="44">
        <f t="shared" si="15"/>
        <v>69</v>
      </c>
      <c r="J9" s="44">
        <f>SUM(J27)</f>
        <v>69</v>
      </c>
      <c r="K9" s="44">
        <f>SUM(K27)</f>
        <v>69</v>
      </c>
      <c r="L9" s="44">
        <v>74</v>
      </c>
      <c r="M9" s="150" t="s">
        <v>10</v>
      </c>
      <c r="N9" s="151"/>
      <c r="O9" s="130">
        <f t="shared" si="4"/>
        <v>41.83785321607577</v>
      </c>
      <c r="P9" s="130">
        <f t="shared" si="5"/>
        <v>45.10524557300367</v>
      </c>
      <c r="Q9" s="130">
        <f t="shared" si="6"/>
        <v>42.65248262538576</v>
      </c>
      <c r="R9" s="130">
        <f t="shared" si="7"/>
        <v>52.31449449010243</v>
      </c>
      <c r="S9" s="130">
        <f t="shared" si="8"/>
        <v>55.132870217223505</v>
      </c>
      <c r="T9" s="130">
        <f t="shared" si="9"/>
        <v>60.180016745743785</v>
      </c>
      <c r="U9" s="130">
        <f t="shared" si="10"/>
        <v>60.45578404142535</v>
      </c>
      <c r="V9" s="130">
        <f t="shared" si="11"/>
        <v>60.53640519033875</v>
      </c>
      <c r="W9" s="130">
        <f t="shared" si="12"/>
        <v>60.6236326735022</v>
      </c>
      <c r="X9" s="130">
        <f t="shared" si="13"/>
        <v>65.01664953390092</v>
      </c>
      <c r="Y9" s="150" t="s">
        <v>10</v>
      </c>
      <c r="Z9" s="151"/>
      <c r="AA9" s="49">
        <f aca="true" t="shared" si="16" ref="AA9:AH9">AA27</f>
        <v>119509</v>
      </c>
      <c r="AB9" s="49">
        <f t="shared" si="16"/>
        <v>119720</v>
      </c>
      <c r="AC9" s="49">
        <f t="shared" si="16"/>
        <v>119571</v>
      </c>
      <c r="AD9" s="49">
        <f t="shared" si="16"/>
        <v>118514</v>
      </c>
      <c r="AE9" s="50">
        <f t="shared" si="16"/>
        <v>117897</v>
      </c>
      <c r="AF9" s="51">
        <f t="shared" si="16"/>
        <v>114656</v>
      </c>
      <c r="AG9" s="51">
        <f t="shared" si="16"/>
        <v>114133</v>
      </c>
      <c r="AH9" s="51">
        <f t="shared" si="16"/>
        <v>113981</v>
      </c>
      <c r="AI9" s="51">
        <v>113817</v>
      </c>
      <c r="AJ9" s="51">
        <v>113817</v>
      </c>
    </row>
    <row r="10" spans="1:36" s="27" customFormat="1" ht="20.25" customHeight="1">
      <c r="A10" s="150" t="s">
        <v>11</v>
      </c>
      <c r="B10" s="151"/>
      <c r="C10" s="37">
        <f aca="true" t="shared" si="17" ref="C10:K10">C31+C44</f>
        <v>154</v>
      </c>
      <c r="D10" s="37">
        <f t="shared" si="17"/>
        <v>182</v>
      </c>
      <c r="E10" s="37">
        <f t="shared" si="17"/>
        <v>219</v>
      </c>
      <c r="F10" s="37">
        <f t="shared" si="17"/>
        <v>274</v>
      </c>
      <c r="G10" s="38">
        <f t="shared" si="17"/>
        <v>300</v>
      </c>
      <c r="H10" s="44">
        <f t="shared" si="17"/>
        <v>326</v>
      </c>
      <c r="I10" s="44">
        <f t="shared" si="17"/>
        <v>333</v>
      </c>
      <c r="J10" s="44">
        <f t="shared" si="17"/>
        <v>338</v>
      </c>
      <c r="K10" s="44">
        <f t="shared" si="17"/>
        <v>340</v>
      </c>
      <c r="L10" s="44">
        <v>344</v>
      </c>
      <c r="M10" s="150" t="s">
        <v>11</v>
      </c>
      <c r="N10" s="151"/>
      <c r="O10" s="130">
        <f t="shared" si="4"/>
        <v>26.574404017221593</v>
      </c>
      <c r="P10" s="130">
        <f t="shared" si="5"/>
        <v>29.96580276245186</v>
      </c>
      <c r="Q10" s="130">
        <f t="shared" si="6"/>
        <v>34.46110851472622</v>
      </c>
      <c r="R10" s="130">
        <f t="shared" si="7"/>
        <v>41.691519275480516</v>
      </c>
      <c r="S10" s="130">
        <f t="shared" si="8"/>
        <v>44.80775233859127</v>
      </c>
      <c r="T10" s="130">
        <f t="shared" si="9"/>
        <v>48.38080142945975</v>
      </c>
      <c r="U10" s="130">
        <f t="shared" si="10"/>
        <v>49.23981416036506</v>
      </c>
      <c r="V10" s="130">
        <f t="shared" si="11"/>
        <v>49.87729889340277</v>
      </c>
      <c r="W10" s="130">
        <f t="shared" si="12"/>
        <v>50.05992467453687</v>
      </c>
      <c r="X10" s="130">
        <f t="shared" si="13"/>
        <v>50.648864964825535</v>
      </c>
      <c r="Y10" s="150" t="s">
        <v>11</v>
      </c>
      <c r="Z10" s="151"/>
      <c r="AA10" s="49">
        <f aca="true" t="shared" si="18" ref="AA10:AH10">AA31+AA44</f>
        <v>579505</v>
      </c>
      <c r="AB10" s="49">
        <f t="shared" si="18"/>
        <v>607359</v>
      </c>
      <c r="AC10" s="49">
        <f t="shared" si="18"/>
        <v>635499</v>
      </c>
      <c r="AD10" s="49">
        <f t="shared" si="18"/>
        <v>657208</v>
      </c>
      <c r="AE10" s="50">
        <f t="shared" si="18"/>
        <v>669527</v>
      </c>
      <c r="AF10" s="51">
        <f t="shared" si="18"/>
        <v>673821</v>
      </c>
      <c r="AG10" s="51">
        <f t="shared" si="18"/>
        <v>676282</v>
      </c>
      <c r="AH10" s="51">
        <f t="shared" si="18"/>
        <v>677663</v>
      </c>
      <c r="AI10" s="51">
        <v>679186</v>
      </c>
      <c r="AJ10" s="51">
        <v>679186</v>
      </c>
    </row>
    <row r="11" spans="1:36" s="27" customFormat="1" ht="20.25" customHeight="1">
      <c r="A11" s="150" t="s">
        <v>12</v>
      </c>
      <c r="B11" s="151"/>
      <c r="C11" s="37">
        <f aca="true" t="shared" si="19" ref="C11:I11">SUM(C48)</f>
        <v>75</v>
      </c>
      <c r="D11" s="37">
        <f t="shared" si="19"/>
        <v>101</v>
      </c>
      <c r="E11" s="37">
        <f t="shared" si="19"/>
        <v>136</v>
      </c>
      <c r="F11" s="37">
        <f t="shared" si="19"/>
        <v>158</v>
      </c>
      <c r="G11" s="38">
        <f t="shared" si="19"/>
        <v>165</v>
      </c>
      <c r="H11" s="44">
        <f t="shared" si="19"/>
        <v>176</v>
      </c>
      <c r="I11" s="44">
        <f t="shared" si="19"/>
        <v>176</v>
      </c>
      <c r="J11" s="44">
        <f>SUM(J48)</f>
        <v>175</v>
      </c>
      <c r="K11" s="44">
        <f>SUM(K48)</f>
        <v>173</v>
      </c>
      <c r="L11" s="44">
        <v>174</v>
      </c>
      <c r="M11" s="150" t="s">
        <v>12</v>
      </c>
      <c r="N11" s="151"/>
      <c r="O11" s="130">
        <f t="shared" si="4"/>
        <v>24.21112097490114</v>
      </c>
      <c r="P11" s="130">
        <f t="shared" si="5"/>
        <v>31.176207306344825</v>
      </c>
      <c r="Q11" s="130">
        <f t="shared" si="6"/>
        <v>40.34399186000635</v>
      </c>
      <c r="R11" s="130">
        <f t="shared" si="7"/>
        <v>45.19231044257001</v>
      </c>
      <c r="S11" s="130">
        <f t="shared" si="8"/>
        <v>45.93720245221139</v>
      </c>
      <c r="T11" s="130">
        <f t="shared" si="9"/>
        <v>48.27750789309824</v>
      </c>
      <c r="U11" s="130">
        <f t="shared" si="10"/>
        <v>47.953659327395435</v>
      </c>
      <c r="V11" s="130">
        <f t="shared" si="11"/>
        <v>47.540783200445524</v>
      </c>
      <c r="W11" s="130">
        <f t="shared" si="12"/>
        <v>46.86137160255056</v>
      </c>
      <c r="X11" s="130">
        <f t="shared" si="13"/>
        <v>47.132246582912124</v>
      </c>
      <c r="Y11" s="150" t="s">
        <v>12</v>
      </c>
      <c r="Z11" s="151"/>
      <c r="AA11" s="49">
        <f aca="true" t="shared" si="20" ref="AA11:AH11">AA48</f>
        <v>309775</v>
      </c>
      <c r="AB11" s="49">
        <f t="shared" si="20"/>
        <v>323965</v>
      </c>
      <c r="AC11" s="49">
        <f t="shared" si="20"/>
        <v>337101</v>
      </c>
      <c r="AD11" s="49">
        <f t="shared" si="20"/>
        <v>349617</v>
      </c>
      <c r="AE11" s="50">
        <f t="shared" si="20"/>
        <v>359186</v>
      </c>
      <c r="AF11" s="51">
        <f t="shared" si="20"/>
        <v>364559</v>
      </c>
      <c r="AG11" s="51">
        <f t="shared" si="20"/>
        <v>367021</v>
      </c>
      <c r="AH11" s="51">
        <f t="shared" si="20"/>
        <v>368105</v>
      </c>
      <c r="AI11" s="51">
        <v>369174</v>
      </c>
      <c r="AJ11" s="51">
        <v>369174</v>
      </c>
    </row>
    <row r="12" spans="1:36" s="27" customFormat="1" ht="20.25" customHeight="1">
      <c r="A12" s="150" t="s">
        <v>113</v>
      </c>
      <c r="B12" s="151"/>
      <c r="C12" s="37">
        <f aca="true" t="shared" si="21" ref="C12:K12">SUM(C53)+C62+C60+C61</f>
        <v>221</v>
      </c>
      <c r="D12" s="37">
        <f t="shared" si="21"/>
        <v>261</v>
      </c>
      <c r="E12" s="37">
        <f t="shared" si="21"/>
        <v>288</v>
      </c>
      <c r="F12" s="37">
        <f t="shared" si="21"/>
        <v>309</v>
      </c>
      <c r="G12" s="38">
        <f t="shared" si="21"/>
        <v>323</v>
      </c>
      <c r="H12" s="44">
        <f t="shared" si="21"/>
        <v>343</v>
      </c>
      <c r="I12" s="44">
        <f t="shared" si="21"/>
        <v>339</v>
      </c>
      <c r="J12" s="44">
        <f t="shared" si="21"/>
        <v>341</v>
      </c>
      <c r="K12" s="44">
        <f t="shared" si="21"/>
        <v>340</v>
      </c>
      <c r="L12" s="44">
        <v>344</v>
      </c>
      <c r="M12" s="150" t="s">
        <v>113</v>
      </c>
      <c r="N12" s="151"/>
      <c r="O12" s="130">
        <f t="shared" si="4"/>
        <v>30.068804499708154</v>
      </c>
      <c r="P12" s="130">
        <f t="shared" si="5"/>
        <v>35.080786616075066</v>
      </c>
      <c r="Q12" s="130">
        <f t="shared" si="6"/>
        <v>38.20510303438724</v>
      </c>
      <c r="R12" s="130">
        <f t="shared" si="7"/>
        <v>40.84027882411718</v>
      </c>
      <c r="S12" s="130">
        <f t="shared" si="8"/>
        <v>42.69820958343468</v>
      </c>
      <c r="T12" s="130">
        <f t="shared" si="9"/>
        <v>45.8953746025969</v>
      </c>
      <c r="U12" s="130">
        <f t="shared" si="10"/>
        <v>45.48986139682054</v>
      </c>
      <c r="V12" s="130">
        <f t="shared" si="11"/>
        <v>45.83401098672157</v>
      </c>
      <c r="W12" s="130">
        <f t="shared" si="12"/>
        <v>45.753841640571274</v>
      </c>
      <c r="X12" s="130">
        <f t="shared" si="13"/>
        <v>46.292122130460356</v>
      </c>
      <c r="Y12" s="150" t="s">
        <v>113</v>
      </c>
      <c r="Z12" s="151"/>
      <c r="AA12" s="49">
        <f aca="true" t="shared" si="22" ref="AA12:AH12">AA54+AA60+AA61+AA62</f>
        <v>734981</v>
      </c>
      <c r="AB12" s="49">
        <f t="shared" si="22"/>
        <v>743997</v>
      </c>
      <c r="AC12" s="49">
        <f t="shared" si="22"/>
        <v>753826</v>
      </c>
      <c r="AD12" s="49">
        <f t="shared" si="22"/>
        <v>756606</v>
      </c>
      <c r="AE12" s="50">
        <f t="shared" si="22"/>
        <v>756472</v>
      </c>
      <c r="AF12" s="51">
        <f t="shared" si="22"/>
        <v>747352</v>
      </c>
      <c r="AG12" s="51">
        <f t="shared" si="22"/>
        <v>745221</v>
      </c>
      <c r="AH12" s="51">
        <f t="shared" si="22"/>
        <v>743989</v>
      </c>
      <c r="AI12" s="51">
        <v>743107</v>
      </c>
      <c r="AJ12" s="51">
        <v>743107</v>
      </c>
    </row>
    <row r="13" spans="1:36" s="27" customFormat="1" ht="20.25" customHeight="1">
      <c r="A13" s="150" t="s">
        <v>13</v>
      </c>
      <c r="B13" s="151"/>
      <c r="C13" s="37">
        <f aca="true" t="shared" si="23" ref="C13:K13">SUM(C56)-C60-C61-C62</f>
        <v>88</v>
      </c>
      <c r="D13" s="37">
        <f t="shared" si="23"/>
        <v>96</v>
      </c>
      <c r="E13" s="37">
        <f t="shared" si="23"/>
        <v>122</v>
      </c>
      <c r="F13" s="37">
        <f t="shared" si="23"/>
        <v>138</v>
      </c>
      <c r="G13" s="37">
        <f t="shared" si="23"/>
        <v>158</v>
      </c>
      <c r="H13" s="37">
        <f t="shared" si="23"/>
        <v>177</v>
      </c>
      <c r="I13" s="37">
        <f t="shared" si="23"/>
        <v>179</v>
      </c>
      <c r="J13" s="38">
        <f t="shared" si="23"/>
        <v>178</v>
      </c>
      <c r="K13" s="38">
        <f t="shared" si="23"/>
        <v>179</v>
      </c>
      <c r="L13" s="38">
        <v>181</v>
      </c>
      <c r="M13" s="150" t="s">
        <v>13</v>
      </c>
      <c r="N13" s="151"/>
      <c r="O13" s="130">
        <f t="shared" si="4"/>
        <v>22.307961407226767</v>
      </c>
      <c r="P13" s="130">
        <f t="shared" si="5"/>
        <v>22.722054831158566</v>
      </c>
      <c r="Q13" s="130">
        <f t="shared" si="6"/>
        <v>27.5730516361894</v>
      </c>
      <c r="R13" s="130">
        <f t="shared" si="7"/>
        <v>30.125413405808963</v>
      </c>
      <c r="S13" s="130">
        <f t="shared" si="8"/>
        <v>33.6034369084838</v>
      </c>
      <c r="T13" s="130">
        <f t="shared" si="9"/>
        <v>37.29228513217692</v>
      </c>
      <c r="U13" s="130">
        <f t="shared" si="10"/>
        <v>37.56834185092294</v>
      </c>
      <c r="V13" s="130">
        <f t="shared" si="11"/>
        <v>37.317657122011965</v>
      </c>
      <c r="W13" s="130">
        <f t="shared" si="12"/>
        <v>36.654114168350915</v>
      </c>
      <c r="X13" s="130">
        <f t="shared" si="13"/>
        <v>37.06365734341629</v>
      </c>
      <c r="Y13" s="150" t="s">
        <v>13</v>
      </c>
      <c r="Z13" s="151"/>
      <c r="AA13" s="49">
        <f aca="true" t="shared" si="24" ref="AA13:AH13">AA56-AA60-AA61-AA62</f>
        <v>394478</v>
      </c>
      <c r="AB13" s="49">
        <f t="shared" si="24"/>
        <v>422497</v>
      </c>
      <c r="AC13" s="49">
        <f t="shared" si="24"/>
        <v>442461</v>
      </c>
      <c r="AD13" s="49">
        <f t="shared" si="24"/>
        <v>458085</v>
      </c>
      <c r="AE13" s="50">
        <f t="shared" si="24"/>
        <v>470190</v>
      </c>
      <c r="AF13" s="51">
        <f t="shared" si="24"/>
        <v>474629</v>
      </c>
      <c r="AG13" s="51">
        <f t="shared" si="24"/>
        <v>476465</v>
      </c>
      <c r="AH13" s="51">
        <f t="shared" si="24"/>
        <v>476986</v>
      </c>
      <c r="AI13" s="51">
        <v>488349</v>
      </c>
      <c r="AJ13" s="51">
        <v>488349</v>
      </c>
    </row>
    <row r="14" spans="1:36" s="27" customFormat="1" ht="20.25" customHeight="1">
      <c r="A14" s="150" t="s">
        <v>14</v>
      </c>
      <c r="B14" s="151"/>
      <c r="C14" s="37">
        <f aca="true" t="shared" si="25" ref="C14:I14">SUM(C79)</f>
        <v>63</v>
      </c>
      <c r="D14" s="37">
        <f t="shared" si="25"/>
        <v>66</v>
      </c>
      <c r="E14" s="37">
        <f t="shared" si="25"/>
        <v>91</v>
      </c>
      <c r="F14" s="37">
        <f t="shared" si="25"/>
        <v>131</v>
      </c>
      <c r="G14" s="38">
        <f t="shared" si="25"/>
        <v>138</v>
      </c>
      <c r="H14" s="44">
        <f t="shared" si="25"/>
        <v>155</v>
      </c>
      <c r="I14" s="44">
        <f t="shared" si="25"/>
        <v>162</v>
      </c>
      <c r="J14" s="44">
        <f>SUM(J79)</f>
        <v>163</v>
      </c>
      <c r="K14" s="44">
        <f>SUM(K79)</f>
        <v>170</v>
      </c>
      <c r="L14" s="44">
        <v>174</v>
      </c>
      <c r="M14" s="150" t="s">
        <v>14</v>
      </c>
      <c r="N14" s="151"/>
      <c r="O14" s="130">
        <f t="shared" si="4"/>
        <v>18.404047721987872</v>
      </c>
      <c r="P14" s="130">
        <f t="shared" si="5"/>
        <v>17.754344434282025</v>
      </c>
      <c r="Q14" s="130">
        <f t="shared" si="6"/>
        <v>22.909680472896085</v>
      </c>
      <c r="R14" s="130">
        <f t="shared" si="7"/>
        <v>31.278950937413445</v>
      </c>
      <c r="S14" s="130">
        <f t="shared" si="8"/>
        <v>31.43959155869749</v>
      </c>
      <c r="T14" s="130">
        <f t="shared" si="9"/>
        <v>34.326741860686575</v>
      </c>
      <c r="U14" s="130">
        <f t="shared" si="10"/>
        <v>35.56585940947501</v>
      </c>
      <c r="V14" s="130">
        <f t="shared" si="11"/>
        <v>35.68105948667433</v>
      </c>
      <c r="W14" s="130">
        <f t="shared" si="12"/>
        <v>37.948461524724536</v>
      </c>
      <c r="X14" s="130">
        <f t="shared" si="13"/>
        <v>38.84136650177688</v>
      </c>
      <c r="Y14" s="150" t="s">
        <v>14</v>
      </c>
      <c r="Z14" s="151"/>
      <c r="AA14" s="49">
        <f aca="true" t="shared" si="26" ref="AA14:AH14">AA79</f>
        <v>342316</v>
      </c>
      <c r="AB14" s="49">
        <f t="shared" si="26"/>
        <v>371740</v>
      </c>
      <c r="AC14" s="49">
        <f t="shared" si="26"/>
        <v>397212</v>
      </c>
      <c r="AD14" s="49">
        <f t="shared" si="26"/>
        <v>418812</v>
      </c>
      <c r="AE14" s="50">
        <f t="shared" si="26"/>
        <v>438937</v>
      </c>
      <c r="AF14" s="51">
        <f t="shared" si="26"/>
        <v>451543</v>
      </c>
      <c r="AG14" s="51">
        <f t="shared" si="26"/>
        <v>455493</v>
      </c>
      <c r="AH14" s="51">
        <f t="shared" si="26"/>
        <v>456825</v>
      </c>
      <c r="AI14" s="51">
        <v>447976</v>
      </c>
      <c r="AJ14" s="51">
        <v>447976</v>
      </c>
    </row>
    <row r="15" spans="1:36" s="27" customFormat="1" ht="20.25" customHeight="1">
      <c r="A15" s="150" t="s">
        <v>15</v>
      </c>
      <c r="B15" s="151"/>
      <c r="C15" s="37">
        <f aca="true" t="shared" si="27" ref="C15:I15">SUM(C94)</f>
        <v>15</v>
      </c>
      <c r="D15" s="37">
        <f t="shared" si="27"/>
        <v>16</v>
      </c>
      <c r="E15" s="37">
        <f t="shared" si="27"/>
        <v>19</v>
      </c>
      <c r="F15" s="37">
        <f t="shared" si="27"/>
        <v>19</v>
      </c>
      <c r="G15" s="38">
        <f t="shared" si="27"/>
        <v>17</v>
      </c>
      <c r="H15" s="44">
        <f t="shared" si="27"/>
        <v>17</v>
      </c>
      <c r="I15" s="44">
        <f t="shared" si="27"/>
        <v>16</v>
      </c>
      <c r="J15" s="44">
        <f>SUM(J94)</f>
        <v>15</v>
      </c>
      <c r="K15" s="44">
        <f>SUM(K94)</f>
        <v>15</v>
      </c>
      <c r="L15" s="44">
        <v>15</v>
      </c>
      <c r="M15" s="150" t="s">
        <v>15</v>
      </c>
      <c r="N15" s="151"/>
      <c r="O15" s="130">
        <f t="shared" si="4"/>
        <v>23.10037884621308</v>
      </c>
      <c r="P15" s="130">
        <f t="shared" si="5"/>
        <v>25.884941435320005</v>
      </c>
      <c r="Q15" s="130">
        <f t="shared" si="6"/>
        <v>31.896320171904378</v>
      </c>
      <c r="R15" s="130">
        <f t="shared" si="7"/>
        <v>33.307038303094046</v>
      </c>
      <c r="S15" s="130">
        <f t="shared" si="8"/>
        <v>31.013974532053854</v>
      </c>
      <c r="T15" s="130">
        <f t="shared" si="9"/>
        <v>32.42356621082947</v>
      </c>
      <c r="U15" s="130">
        <f t="shared" si="10"/>
        <v>30.874322212145188</v>
      </c>
      <c r="V15" s="130">
        <f t="shared" si="11"/>
        <v>29.27800441121933</v>
      </c>
      <c r="W15" s="130">
        <f t="shared" si="12"/>
        <v>29.610328082435153</v>
      </c>
      <c r="X15" s="130">
        <f t="shared" si="13"/>
        <v>29.610328082435153</v>
      </c>
      <c r="Y15" s="150" t="s">
        <v>15</v>
      </c>
      <c r="Z15" s="151"/>
      <c r="AA15" s="49">
        <f aca="true" t="shared" si="28" ref="AA15:AH15">AA94</f>
        <v>64934</v>
      </c>
      <c r="AB15" s="49">
        <f t="shared" si="28"/>
        <v>61812</v>
      </c>
      <c r="AC15" s="49">
        <f t="shared" si="28"/>
        <v>59568</v>
      </c>
      <c r="AD15" s="49">
        <f t="shared" si="28"/>
        <v>57045</v>
      </c>
      <c r="AE15" s="50">
        <f t="shared" si="28"/>
        <v>54814</v>
      </c>
      <c r="AF15" s="51">
        <f t="shared" si="28"/>
        <v>52431</v>
      </c>
      <c r="AG15" s="51">
        <f t="shared" si="28"/>
        <v>51823</v>
      </c>
      <c r="AH15" s="51">
        <f t="shared" si="28"/>
        <v>51233</v>
      </c>
      <c r="AI15" s="51">
        <v>50658</v>
      </c>
      <c r="AJ15" s="51">
        <v>50658</v>
      </c>
    </row>
    <row r="16" spans="1:36" s="27" customFormat="1" ht="20.25" customHeight="1">
      <c r="A16" s="150" t="s">
        <v>16</v>
      </c>
      <c r="B16" s="151"/>
      <c r="C16" s="37">
        <f aca="true" t="shared" si="29" ref="C16:I16">C102+C105</f>
        <v>151</v>
      </c>
      <c r="D16" s="37">
        <f t="shared" si="29"/>
        <v>191</v>
      </c>
      <c r="E16" s="37">
        <f t="shared" si="29"/>
        <v>245</v>
      </c>
      <c r="F16" s="37">
        <f t="shared" si="29"/>
        <v>288</v>
      </c>
      <c r="G16" s="38">
        <f t="shared" si="29"/>
        <v>332</v>
      </c>
      <c r="H16" s="44">
        <f t="shared" si="29"/>
        <v>361</v>
      </c>
      <c r="I16" s="44">
        <f t="shared" si="29"/>
        <v>374</v>
      </c>
      <c r="J16" s="44">
        <f>J102+J105</f>
        <v>381</v>
      </c>
      <c r="K16" s="44">
        <f>K102+K105</f>
        <v>381</v>
      </c>
      <c r="L16" s="44">
        <v>383</v>
      </c>
      <c r="M16" s="150" t="s">
        <v>16</v>
      </c>
      <c r="N16" s="151"/>
      <c r="O16" s="130">
        <f t="shared" si="4"/>
        <v>22.63196232602616</v>
      </c>
      <c r="P16" s="130">
        <f t="shared" si="5"/>
        <v>27.205768192611142</v>
      </c>
      <c r="Q16" s="130">
        <f t="shared" si="6"/>
        <v>33.190276468229456</v>
      </c>
      <c r="R16" s="130">
        <f t="shared" si="7"/>
        <v>37.604145857080745</v>
      </c>
      <c r="S16" s="130">
        <f t="shared" si="8"/>
        <v>42.33414133737632</v>
      </c>
      <c r="T16" s="130">
        <f t="shared" si="9"/>
        <v>44.788804039677174</v>
      </c>
      <c r="U16" s="130">
        <f t="shared" si="10"/>
        <v>46.09737639370611</v>
      </c>
      <c r="V16" s="130">
        <f t="shared" si="11"/>
        <v>46.69993270797098</v>
      </c>
      <c r="W16" s="130">
        <f t="shared" si="12"/>
        <v>46.44817736620548</v>
      </c>
      <c r="X16" s="130">
        <f t="shared" si="13"/>
        <v>46.691999819571386</v>
      </c>
      <c r="Y16" s="150" t="s">
        <v>16</v>
      </c>
      <c r="Z16" s="151"/>
      <c r="AA16" s="49">
        <f>SUM(AA102+AA105)</f>
        <v>667198</v>
      </c>
      <c r="AB16" s="49">
        <f>SUM(AB102+AB105)</f>
        <v>702057</v>
      </c>
      <c r="AC16" s="49">
        <f>SUM(AC102+AC105)</f>
        <v>738168</v>
      </c>
      <c r="AD16" s="49">
        <f>SUM(AD102+AD105)</f>
        <v>765873</v>
      </c>
      <c r="AE16" s="50">
        <f>SUM(AE102+AE105)</f>
        <v>784237</v>
      </c>
      <c r="AF16" s="51">
        <f>AF102+AF105</f>
        <v>806005</v>
      </c>
      <c r="AG16" s="51">
        <f>AG102+AG105</f>
        <v>811326</v>
      </c>
      <c r="AH16" s="51">
        <f>AH102+AH105</f>
        <v>815847</v>
      </c>
      <c r="AI16" s="51">
        <v>820269</v>
      </c>
      <c r="AJ16" s="51">
        <v>820269</v>
      </c>
    </row>
    <row r="17" spans="1:36" s="27" customFormat="1" ht="20.25" customHeight="1">
      <c r="A17" s="52"/>
      <c r="B17" s="53"/>
      <c r="C17" s="43"/>
      <c r="D17" s="43"/>
      <c r="E17" s="43"/>
      <c r="F17" s="43"/>
      <c r="G17" s="44"/>
      <c r="H17" s="44"/>
      <c r="I17" s="44"/>
      <c r="J17" s="44"/>
      <c r="K17" s="44"/>
      <c r="L17" s="44"/>
      <c r="M17" s="52"/>
      <c r="N17" s="53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52"/>
      <c r="Z17" s="53"/>
      <c r="AA17" s="46"/>
      <c r="AB17" s="46"/>
      <c r="AC17" s="46"/>
      <c r="AD17" s="46"/>
      <c r="AE17" s="47"/>
      <c r="AF17" s="47"/>
      <c r="AG17" s="47"/>
      <c r="AH17" s="47"/>
      <c r="AI17" s="47"/>
      <c r="AJ17" s="47"/>
    </row>
    <row r="18" spans="1:36" s="27" customFormat="1" ht="20.25" customHeight="1">
      <c r="A18" s="150" t="s">
        <v>17</v>
      </c>
      <c r="B18" s="152"/>
      <c r="C18" s="37">
        <f>SUM(C19:C25)</f>
        <v>29</v>
      </c>
      <c r="D18" s="37">
        <f>SUM(D19:D25)</f>
        <v>29</v>
      </c>
      <c r="E18" s="37">
        <f>SUM(E19:E25)</f>
        <v>30</v>
      </c>
      <c r="F18" s="37">
        <f>SUM(F19:F25)</f>
        <v>34</v>
      </c>
      <c r="G18" s="38">
        <v>37</v>
      </c>
      <c r="H18" s="44">
        <f>SUM(H19:H25)</f>
        <v>40</v>
      </c>
      <c r="I18" s="44">
        <f>SUM(I19:I25)</f>
        <v>41</v>
      </c>
      <c r="J18" s="44">
        <f>SUM(J19:J25)</f>
        <v>40</v>
      </c>
      <c r="K18" s="44">
        <f>SUM(K19:K25)</f>
        <v>38</v>
      </c>
      <c r="L18" s="44">
        <v>38</v>
      </c>
      <c r="M18" s="150" t="s">
        <v>17</v>
      </c>
      <c r="N18" s="152"/>
      <c r="O18" s="130">
        <f aca="true" t="shared" si="30" ref="O18:X25">C18/AA18*100000</f>
        <v>30.175957046085973</v>
      </c>
      <c r="P18" s="130">
        <f t="shared" si="30"/>
        <v>30.964049670606574</v>
      </c>
      <c r="Q18" s="130">
        <f t="shared" si="30"/>
        <v>32.8637469053305</v>
      </c>
      <c r="R18" s="130">
        <f t="shared" si="30"/>
        <v>38.16793893129771</v>
      </c>
      <c r="S18" s="130">
        <f t="shared" si="30"/>
        <v>42.8097050758426</v>
      </c>
      <c r="T18" s="130">
        <f t="shared" si="30"/>
        <v>48.545456752066215</v>
      </c>
      <c r="U18" s="130">
        <f t="shared" si="30"/>
        <v>50.11857320978901</v>
      </c>
      <c r="V18" s="130">
        <f t="shared" si="30"/>
        <v>49.27200610972876</v>
      </c>
      <c r="W18" s="130">
        <f t="shared" si="30"/>
        <v>47.23665564478035</v>
      </c>
      <c r="X18" s="130">
        <f t="shared" si="30"/>
        <v>47.23665564478035</v>
      </c>
      <c r="Y18" s="150" t="s">
        <v>17</v>
      </c>
      <c r="Z18" s="152"/>
      <c r="AA18" s="49">
        <f aca="true" t="shared" si="31" ref="AA18:AG18">SUM(AA19:AA25)</f>
        <v>96103</v>
      </c>
      <c r="AB18" s="49">
        <f t="shared" si="31"/>
        <v>93657</v>
      </c>
      <c r="AC18" s="49">
        <f t="shared" si="31"/>
        <v>91286</v>
      </c>
      <c r="AD18" s="49">
        <f t="shared" si="31"/>
        <v>89080</v>
      </c>
      <c r="AE18" s="50">
        <f t="shared" si="31"/>
        <v>86429</v>
      </c>
      <c r="AF18" s="51">
        <f t="shared" si="31"/>
        <v>82397</v>
      </c>
      <c r="AG18" s="51">
        <f t="shared" si="31"/>
        <v>81806</v>
      </c>
      <c r="AH18" s="51">
        <f>SUM(AH19:AH25)</f>
        <v>81182</v>
      </c>
      <c r="AI18" s="51">
        <v>80446</v>
      </c>
      <c r="AJ18" s="51">
        <v>80446</v>
      </c>
    </row>
    <row r="19" spans="1:36" s="27" customFormat="1" ht="20.25" customHeight="1">
      <c r="A19" s="54"/>
      <c r="B19" s="42" t="s">
        <v>18</v>
      </c>
      <c r="C19" s="37">
        <v>9</v>
      </c>
      <c r="D19" s="37">
        <v>9</v>
      </c>
      <c r="E19" s="37">
        <v>11</v>
      </c>
      <c r="F19" s="37">
        <v>13</v>
      </c>
      <c r="G19" s="38">
        <v>14</v>
      </c>
      <c r="H19" s="44">
        <v>15</v>
      </c>
      <c r="I19" s="44">
        <v>15</v>
      </c>
      <c r="J19" s="44">
        <v>15</v>
      </c>
      <c r="K19" s="44">
        <v>15</v>
      </c>
      <c r="L19" s="44">
        <v>15</v>
      </c>
      <c r="M19" s="54"/>
      <c r="N19" s="42" t="s">
        <v>18</v>
      </c>
      <c r="O19" s="130">
        <f t="shared" si="30"/>
        <v>28.39116719242902</v>
      </c>
      <c r="P19" s="130">
        <f t="shared" si="30"/>
        <v>29.02570387331893</v>
      </c>
      <c r="Q19" s="130">
        <f t="shared" si="30"/>
        <v>36.41298950643848</v>
      </c>
      <c r="R19" s="130">
        <f t="shared" si="30"/>
        <v>43.21664838270004</v>
      </c>
      <c r="S19" s="130">
        <f t="shared" si="30"/>
        <v>48.105006356732986</v>
      </c>
      <c r="T19" s="130">
        <f t="shared" si="30"/>
        <v>53.96071659831643</v>
      </c>
      <c r="U19" s="130">
        <f t="shared" si="30"/>
        <v>54.35964340073929</v>
      </c>
      <c r="V19" s="130">
        <f t="shared" si="30"/>
        <v>54.72854640980736</v>
      </c>
      <c r="W19" s="130">
        <f t="shared" si="30"/>
        <v>55.07012262280637</v>
      </c>
      <c r="X19" s="130">
        <f t="shared" si="30"/>
        <v>55.876327062767736</v>
      </c>
      <c r="Y19" s="54"/>
      <c r="Z19" s="42" t="s">
        <v>18</v>
      </c>
      <c r="AA19" s="49">
        <v>31700</v>
      </c>
      <c r="AB19" s="49">
        <v>31007</v>
      </c>
      <c r="AC19" s="49">
        <v>30209</v>
      </c>
      <c r="AD19" s="49">
        <v>30081</v>
      </c>
      <c r="AE19" s="50">
        <v>29103</v>
      </c>
      <c r="AF19" s="51">
        <v>27798</v>
      </c>
      <c r="AG19" s="55">
        <v>27594</v>
      </c>
      <c r="AH19" s="55">
        <v>27408</v>
      </c>
      <c r="AI19" s="55">
        <v>27238</v>
      </c>
      <c r="AJ19" s="56">
        <v>26845</v>
      </c>
    </row>
    <row r="20" spans="1:36" s="27" customFormat="1" ht="20.25" customHeight="1">
      <c r="A20" s="54"/>
      <c r="B20" s="42" t="s">
        <v>19</v>
      </c>
      <c r="C20" s="37">
        <v>4</v>
      </c>
      <c r="D20" s="37">
        <v>4</v>
      </c>
      <c r="E20" s="37">
        <v>5</v>
      </c>
      <c r="F20" s="37">
        <v>6</v>
      </c>
      <c r="G20" s="38">
        <v>7</v>
      </c>
      <c r="H20" s="44">
        <v>6</v>
      </c>
      <c r="I20" s="44">
        <v>6</v>
      </c>
      <c r="J20" s="44">
        <v>6</v>
      </c>
      <c r="K20" s="44">
        <v>6</v>
      </c>
      <c r="L20" s="44">
        <v>6</v>
      </c>
      <c r="M20" s="54"/>
      <c r="N20" s="42" t="s">
        <v>19</v>
      </c>
      <c r="O20" s="130">
        <f t="shared" si="30"/>
        <v>23.089355806972986</v>
      </c>
      <c r="P20" s="130">
        <f t="shared" si="30"/>
        <v>23.48796241926013</v>
      </c>
      <c r="Q20" s="130">
        <f t="shared" si="30"/>
        <v>29.35478189397053</v>
      </c>
      <c r="R20" s="130">
        <f t="shared" si="30"/>
        <v>35.887313834559485</v>
      </c>
      <c r="S20" s="130">
        <f t="shared" si="30"/>
        <v>41.81351173765008</v>
      </c>
      <c r="T20" s="130">
        <f t="shared" si="30"/>
        <v>37.957866767887644</v>
      </c>
      <c r="U20" s="130">
        <f t="shared" si="30"/>
        <v>38.085565570648725</v>
      </c>
      <c r="V20" s="130">
        <f t="shared" si="30"/>
        <v>38.62743835704629</v>
      </c>
      <c r="W20" s="130">
        <f t="shared" si="30"/>
        <v>39.07521979811137</v>
      </c>
      <c r="X20" s="130">
        <f t="shared" si="30"/>
        <v>39.627501486031306</v>
      </c>
      <c r="Y20" s="54"/>
      <c r="Z20" s="42" t="s">
        <v>19</v>
      </c>
      <c r="AA20" s="49">
        <v>17324</v>
      </c>
      <c r="AB20" s="49">
        <v>17030</v>
      </c>
      <c r="AC20" s="49">
        <v>17033</v>
      </c>
      <c r="AD20" s="49">
        <v>16719</v>
      </c>
      <c r="AE20" s="50">
        <v>16741</v>
      </c>
      <c r="AF20" s="57">
        <v>15807</v>
      </c>
      <c r="AG20" s="55">
        <v>15754</v>
      </c>
      <c r="AH20" s="55">
        <v>15533</v>
      </c>
      <c r="AI20" s="55">
        <v>15355</v>
      </c>
      <c r="AJ20" s="56">
        <v>15141</v>
      </c>
    </row>
    <row r="21" spans="1:36" s="27" customFormat="1" ht="20.25" customHeight="1">
      <c r="A21" s="54"/>
      <c r="B21" s="42" t="s">
        <v>20</v>
      </c>
      <c r="C21" s="37">
        <v>5</v>
      </c>
      <c r="D21" s="37">
        <v>5</v>
      </c>
      <c r="E21" s="37">
        <v>4</v>
      </c>
      <c r="F21" s="37">
        <v>5</v>
      </c>
      <c r="G21" s="38">
        <v>4</v>
      </c>
      <c r="H21" s="44">
        <v>4</v>
      </c>
      <c r="I21" s="44">
        <v>5</v>
      </c>
      <c r="J21" s="44">
        <v>5</v>
      </c>
      <c r="K21" s="44">
        <v>5</v>
      </c>
      <c r="L21" s="44">
        <v>5</v>
      </c>
      <c r="M21" s="54"/>
      <c r="N21" s="42" t="s">
        <v>20</v>
      </c>
      <c r="O21" s="130">
        <f t="shared" si="30"/>
        <v>51.1665984445354</v>
      </c>
      <c r="P21" s="130">
        <f t="shared" si="30"/>
        <v>52.581764644021455</v>
      </c>
      <c r="Q21" s="130">
        <f t="shared" si="30"/>
        <v>42.97840335231546</v>
      </c>
      <c r="R21" s="130">
        <f t="shared" si="30"/>
        <v>54.836586970826936</v>
      </c>
      <c r="S21" s="130">
        <f t="shared" si="30"/>
        <v>44.26737494466578</v>
      </c>
      <c r="T21" s="130">
        <f t="shared" si="30"/>
        <v>45.95060310166571</v>
      </c>
      <c r="U21" s="130">
        <f t="shared" si="30"/>
        <v>58.23433496389472</v>
      </c>
      <c r="V21" s="130">
        <f t="shared" si="30"/>
        <v>58.65790708587517</v>
      </c>
      <c r="W21" s="130">
        <f t="shared" si="30"/>
        <v>59.06674542232723</v>
      </c>
      <c r="X21" s="130">
        <f t="shared" si="30"/>
        <v>59.509640561771</v>
      </c>
      <c r="Y21" s="54"/>
      <c r="Z21" s="42" t="s">
        <v>20</v>
      </c>
      <c r="AA21" s="49">
        <v>9772</v>
      </c>
      <c r="AB21" s="49">
        <v>9509</v>
      </c>
      <c r="AC21" s="49">
        <v>9307</v>
      </c>
      <c r="AD21" s="49">
        <v>9118</v>
      </c>
      <c r="AE21" s="50">
        <v>9036</v>
      </c>
      <c r="AF21" s="57">
        <v>8705</v>
      </c>
      <c r="AG21" s="55">
        <v>8586</v>
      </c>
      <c r="AH21" s="55">
        <v>8524</v>
      </c>
      <c r="AI21" s="55">
        <v>8465</v>
      </c>
      <c r="AJ21" s="56">
        <v>8402</v>
      </c>
    </row>
    <row r="22" spans="1:36" s="27" customFormat="1" ht="20.25" customHeight="1">
      <c r="A22" s="54"/>
      <c r="B22" s="42" t="s">
        <v>21</v>
      </c>
      <c r="C22" s="37">
        <v>3</v>
      </c>
      <c r="D22" s="37">
        <v>3</v>
      </c>
      <c r="E22" s="37">
        <v>3</v>
      </c>
      <c r="F22" s="37">
        <v>3</v>
      </c>
      <c r="G22" s="38">
        <v>3</v>
      </c>
      <c r="H22" s="44">
        <v>3</v>
      </c>
      <c r="I22" s="44">
        <v>3</v>
      </c>
      <c r="J22" s="44">
        <v>3</v>
      </c>
      <c r="K22" s="44">
        <v>3</v>
      </c>
      <c r="L22" s="44">
        <v>3</v>
      </c>
      <c r="M22" s="54"/>
      <c r="N22" s="42" t="s">
        <v>21</v>
      </c>
      <c r="O22" s="130">
        <f t="shared" si="30"/>
        <v>24.964633435965716</v>
      </c>
      <c r="P22" s="130">
        <f t="shared" si="30"/>
        <v>25.592902235113463</v>
      </c>
      <c r="Q22" s="130">
        <f t="shared" si="30"/>
        <v>25.92240559923961</v>
      </c>
      <c r="R22" s="130">
        <f t="shared" si="30"/>
        <v>26.78571428571429</v>
      </c>
      <c r="S22" s="130">
        <f t="shared" si="30"/>
        <v>27.972027972027973</v>
      </c>
      <c r="T22" s="130">
        <f t="shared" si="30"/>
        <v>29.114906832298136</v>
      </c>
      <c r="U22" s="130">
        <f t="shared" si="30"/>
        <v>29.13187026607108</v>
      </c>
      <c r="V22" s="130">
        <f t="shared" si="30"/>
        <v>29.33124755572937</v>
      </c>
      <c r="W22" s="130">
        <f t="shared" si="30"/>
        <v>29.513034923757992</v>
      </c>
      <c r="X22" s="130">
        <f t="shared" si="30"/>
        <v>29.83293556085919</v>
      </c>
      <c r="Y22" s="54"/>
      <c r="Z22" s="42" t="s">
        <v>21</v>
      </c>
      <c r="AA22" s="49">
        <v>12017</v>
      </c>
      <c r="AB22" s="49">
        <v>11722</v>
      </c>
      <c r="AC22" s="49">
        <v>11573</v>
      </c>
      <c r="AD22" s="49">
        <v>11200</v>
      </c>
      <c r="AE22" s="50">
        <v>10725</v>
      </c>
      <c r="AF22" s="57">
        <v>10304</v>
      </c>
      <c r="AG22" s="55">
        <v>10298</v>
      </c>
      <c r="AH22" s="55">
        <v>10228</v>
      </c>
      <c r="AI22" s="55">
        <v>10165</v>
      </c>
      <c r="AJ22" s="56">
        <v>10056</v>
      </c>
    </row>
    <row r="23" spans="1:36" s="27" customFormat="1" ht="20.25" customHeight="1">
      <c r="A23" s="54"/>
      <c r="B23" s="42" t="s">
        <v>22</v>
      </c>
      <c r="C23" s="37">
        <v>4</v>
      </c>
      <c r="D23" s="37">
        <v>5</v>
      </c>
      <c r="E23" s="37">
        <v>5</v>
      </c>
      <c r="F23" s="37">
        <v>5</v>
      </c>
      <c r="G23" s="38">
        <v>5</v>
      </c>
      <c r="H23" s="59">
        <v>5</v>
      </c>
      <c r="I23" s="59">
        <v>5</v>
      </c>
      <c r="J23" s="59">
        <v>5</v>
      </c>
      <c r="K23" s="59">
        <v>5</v>
      </c>
      <c r="L23" s="59">
        <v>5</v>
      </c>
      <c r="M23" s="54"/>
      <c r="N23" s="42" t="s">
        <v>22</v>
      </c>
      <c r="O23" s="130">
        <f t="shared" si="30"/>
        <v>38.69594659959369</v>
      </c>
      <c r="P23" s="130">
        <f t="shared" si="30"/>
        <v>49.93508439029262</v>
      </c>
      <c r="Q23" s="130">
        <f t="shared" si="30"/>
        <v>51.89413596263622</v>
      </c>
      <c r="R23" s="130">
        <f t="shared" si="30"/>
        <v>53.96071659831643</v>
      </c>
      <c r="S23" s="130">
        <f t="shared" si="30"/>
        <v>56.554688383667006</v>
      </c>
      <c r="T23" s="130">
        <f t="shared" si="30"/>
        <v>58.71990604815032</v>
      </c>
      <c r="U23" s="130">
        <f t="shared" si="30"/>
        <v>58.68544600938967</v>
      </c>
      <c r="V23" s="130">
        <f t="shared" si="30"/>
        <v>58.80277549100317</v>
      </c>
      <c r="W23" s="130">
        <f t="shared" si="30"/>
        <v>59.375371096069344</v>
      </c>
      <c r="X23" s="130">
        <f t="shared" si="30"/>
        <v>60.55468087683178</v>
      </c>
      <c r="Y23" s="54"/>
      <c r="Z23" s="42" t="s">
        <v>22</v>
      </c>
      <c r="AA23" s="49">
        <v>10337</v>
      </c>
      <c r="AB23" s="49">
        <v>10013</v>
      </c>
      <c r="AC23" s="49">
        <v>9635</v>
      </c>
      <c r="AD23" s="49">
        <v>9266</v>
      </c>
      <c r="AE23" s="50">
        <v>8841</v>
      </c>
      <c r="AF23" s="57">
        <v>8515</v>
      </c>
      <c r="AG23" s="55">
        <v>8520</v>
      </c>
      <c r="AH23" s="55">
        <v>8503</v>
      </c>
      <c r="AI23" s="55">
        <v>8421</v>
      </c>
      <c r="AJ23" s="56">
        <v>8257</v>
      </c>
    </row>
    <row r="24" spans="1:36" s="27" customFormat="1" ht="20.25" customHeight="1">
      <c r="A24" s="54"/>
      <c r="B24" s="42" t="s">
        <v>23</v>
      </c>
      <c r="C24" s="37">
        <v>2</v>
      </c>
      <c r="D24" s="37">
        <v>1</v>
      </c>
      <c r="E24" s="37">
        <v>1</v>
      </c>
      <c r="F24" s="37">
        <v>1</v>
      </c>
      <c r="G24" s="38">
        <v>2</v>
      </c>
      <c r="H24" s="44">
        <v>4</v>
      </c>
      <c r="I24" s="44">
        <v>4</v>
      </c>
      <c r="J24" s="44">
        <v>3</v>
      </c>
      <c r="K24" s="44">
        <v>2</v>
      </c>
      <c r="L24" s="44">
        <v>2</v>
      </c>
      <c r="M24" s="54"/>
      <c r="N24" s="42" t="s">
        <v>23</v>
      </c>
      <c r="O24" s="130">
        <f t="shared" si="30"/>
        <v>19.77456990310461</v>
      </c>
      <c r="P24" s="130">
        <f t="shared" si="30"/>
        <v>10.287007509515481</v>
      </c>
      <c r="Q24" s="130">
        <f t="shared" si="30"/>
        <v>10.86484137331595</v>
      </c>
      <c r="R24" s="130">
        <f t="shared" si="30"/>
        <v>11.470520761642579</v>
      </c>
      <c r="S24" s="130">
        <f t="shared" si="30"/>
        <v>24.093482712926154</v>
      </c>
      <c r="T24" s="130">
        <f t="shared" si="30"/>
        <v>51.632890151026196</v>
      </c>
      <c r="U24" s="130">
        <f t="shared" si="30"/>
        <v>52.51411316791388</v>
      </c>
      <c r="V24" s="130">
        <f t="shared" si="30"/>
        <v>39.70354685018528</v>
      </c>
      <c r="W24" s="130">
        <f t="shared" si="30"/>
        <v>26.932399676811205</v>
      </c>
      <c r="X24" s="130">
        <f t="shared" si="30"/>
        <v>27.552004408320705</v>
      </c>
      <c r="Y24" s="54"/>
      <c r="Z24" s="42" t="s">
        <v>23</v>
      </c>
      <c r="AA24" s="49">
        <v>10114</v>
      </c>
      <c r="AB24" s="49">
        <v>9721</v>
      </c>
      <c r="AC24" s="49">
        <v>9204</v>
      </c>
      <c r="AD24" s="49">
        <v>8718</v>
      </c>
      <c r="AE24" s="50">
        <v>8301</v>
      </c>
      <c r="AF24" s="57">
        <v>7747</v>
      </c>
      <c r="AG24" s="55">
        <v>7617</v>
      </c>
      <c r="AH24" s="55">
        <v>7556</v>
      </c>
      <c r="AI24" s="55">
        <v>7426</v>
      </c>
      <c r="AJ24" s="56">
        <v>7259</v>
      </c>
    </row>
    <row r="25" spans="1:36" s="27" customFormat="1" ht="20.25" customHeight="1">
      <c r="A25" s="54"/>
      <c r="B25" s="42" t="s">
        <v>24</v>
      </c>
      <c r="C25" s="37">
        <v>2</v>
      </c>
      <c r="D25" s="37">
        <v>2</v>
      </c>
      <c r="E25" s="37">
        <v>1</v>
      </c>
      <c r="F25" s="37">
        <v>1</v>
      </c>
      <c r="G25" s="38">
        <v>2</v>
      </c>
      <c r="H25" s="59">
        <v>3</v>
      </c>
      <c r="I25" s="59">
        <v>3</v>
      </c>
      <c r="J25" s="59">
        <v>3</v>
      </c>
      <c r="K25" s="59">
        <v>2</v>
      </c>
      <c r="L25" s="59">
        <v>2</v>
      </c>
      <c r="M25" s="54"/>
      <c r="N25" s="42" t="s">
        <v>24</v>
      </c>
      <c r="O25" s="130">
        <f t="shared" si="30"/>
        <v>41.33085348212441</v>
      </c>
      <c r="P25" s="130">
        <f t="shared" si="30"/>
        <v>42.964554242749735</v>
      </c>
      <c r="Q25" s="130">
        <f t="shared" si="30"/>
        <v>23.121387283236995</v>
      </c>
      <c r="R25" s="130">
        <f t="shared" si="30"/>
        <v>25.138260432378075</v>
      </c>
      <c r="S25" s="130">
        <f t="shared" si="30"/>
        <v>54.318305268875605</v>
      </c>
      <c r="T25" s="130">
        <f t="shared" si="30"/>
        <v>85.20306731042318</v>
      </c>
      <c r="U25" s="130">
        <f t="shared" si="30"/>
        <v>87.28542333430318</v>
      </c>
      <c r="V25" s="130">
        <f t="shared" si="30"/>
        <v>87.46355685131195</v>
      </c>
      <c r="W25" s="130">
        <f t="shared" si="30"/>
        <v>59.241706161137444</v>
      </c>
      <c r="X25" s="130">
        <f t="shared" si="30"/>
        <v>60.5143721633888</v>
      </c>
      <c r="Y25" s="54"/>
      <c r="Z25" s="42" t="s">
        <v>24</v>
      </c>
      <c r="AA25" s="49">
        <v>4839</v>
      </c>
      <c r="AB25" s="49">
        <v>4655</v>
      </c>
      <c r="AC25" s="49">
        <v>4325</v>
      </c>
      <c r="AD25" s="49">
        <v>3978</v>
      </c>
      <c r="AE25" s="50">
        <v>3682</v>
      </c>
      <c r="AF25" s="57">
        <v>3521</v>
      </c>
      <c r="AG25" s="55">
        <v>3437</v>
      </c>
      <c r="AH25" s="55">
        <v>3430</v>
      </c>
      <c r="AI25" s="55">
        <v>3376</v>
      </c>
      <c r="AJ25" s="56">
        <v>3305</v>
      </c>
    </row>
    <row r="26" spans="1:36" s="27" customFormat="1" ht="20.25" customHeight="1">
      <c r="A26" s="52"/>
      <c r="B26" s="53"/>
      <c r="C26" s="43"/>
      <c r="D26" s="43"/>
      <c r="E26" s="43"/>
      <c r="F26" s="43"/>
      <c r="G26" s="44"/>
      <c r="H26" s="44"/>
      <c r="I26" s="44"/>
      <c r="J26" s="44"/>
      <c r="K26" s="44"/>
      <c r="L26" s="44"/>
      <c r="M26" s="52"/>
      <c r="N26" s="53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52"/>
      <c r="Z26" s="53"/>
      <c r="AA26" s="46"/>
      <c r="AB26" s="46"/>
      <c r="AC26" s="46"/>
      <c r="AD26" s="46"/>
      <c r="AE26" s="47"/>
      <c r="AF26" s="47"/>
      <c r="AG26" s="60"/>
      <c r="AH26" s="60"/>
      <c r="AI26" s="60"/>
      <c r="AJ26" s="48"/>
    </row>
    <row r="27" spans="1:36" s="27" customFormat="1" ht="20.25" customHeight="1">
      <c r="A27" s="150" t="s">
        <v>25</v>
      </c>
      <c r="B27" s="151"/>
      <c r="C27" s="37">
        <f>SUM(C28:C29)</f>
        <v>50</v>
      </c>
      <c r="D27" s="37">
        <f>SUM(D28:D29)</f>
        <v>54</v>
      </c>
      <c r="E27" s="37">
        <f>SUM(E28:E29)</f>
        <v>51</v>
      </c>
      <c r="F27" s="37">
        <f>SUM(F28:F29)</f>
        <v>62</v>
      </c>
      <c r="G27" s="38">
        <v>65</v>
      </c>
      <c r="H27" s="44">
        <f>SUM(H28:H29)</f>
        <v>69</v>
      </c>
      <c r="I27" s="44">
        <f>SUM(I28:I29)</f>
        <v>69</v>
      </c>
      <c r="J27" s="44">
        <f>SUM(J28:J29)</f>
        <v>69</v>
      </c>
      <c r="K27" s="44">
        <f>SUM(K28:K29)</f>
        <v>69</v>
      </c>
      <c r="L27" s="44">
        <v>74</v>
      </c>
      <c r="M27" s="150" t="s">
        <v>25</v>
      </c>
      <c r="N27" s="151"/>
      <c r="O27" s="130">
        <f aca="true" t="shared" si="32" ref="O27:X29">C27/AA27*100000</f>
        <v>41.83785321607577</v>
      </c>
      <c r="P27" s="130">
        <f t="shared" si="32"/>
        <v>45.10524557300367</v>
      </c>
      <c r="Q27" s="130">
        <f t="shared" si="32"/>
        <v>42.65248262538576</v>
      </c>
      <c r="R27" s="130">
        <f t="shared" si="32"/>
        <v>52.31449449010243</v>
      </c>
      <c r="S27" s="130">
        <f t="shared" si="32"/>
        <v>55.132870217223505</v>
      </c>
      <c r="T27" s="130">
        <f t="shared" si="32"/>
        <v>60.180016745743785</v>
      </c>
      <c r="U27" s="130">
        <f t="shared" si="32"/>
        <v>60.45578404142535</v>
      </c>
      <c r="V27" s="130">
        <f t="shared" si="32"/>
        <v>60.53640519033875</v>
      </c>
      <c r="W27" s="130">
        <f t="shared" si="32"/>
        <v>60.6236326735022</v>
      </c>
      <c r="X27" s="130">
        <f t="shared" si="32"/>
        <v>65.01664953390092</v>
      </c>
      <c r="Y27" s="150" t="s">
        <v>25</v>
      </c>
      <c r="Z27" s="151"/>
      <c r="AA27" s="49">
        <f aca="true" t="shared" si="33" ref="AA27:AG27">SUM(AA28:AA29)</f>
        <v>119509</v>
      </c>
      <c r="AB27" s="49">
        <f t="shared" si="33"/>
        <v>119720</v>
      </c>
      <c r="AC27" s="49">
        <f t="shared" si="33"/>
        <v>119571</v>
      </c>
      <c r="AD27" s="49">
        <f t="shared" si="33"/>
        <v>118514</v>
      </c>
      <c r="AE27" s="50">
        <f t="shared" si="33"/>
        <v>117897</v>
      </c>
      <c r="AF27" s="57">
        <f t="shared" si="33"/>
        <v>114656</v>
      </c>
      <c r="AG27" s="57">
        <f t="shared" si="33"/>
        <v>114133</v>
      </c>
      <c r="AH27" s="57">
        <f>SUM(AH28:AH29)</f>
        <v>113981</v>
      </c>
      <c r="AI27" s="57">
        <v>113817</v>
      </c>
      <c r="AJ27" s="57">
        <v>113817</v>
      </c>
    </row>
    <row r="28" spans="1:36" s="27" customFormat="1" ht="20.25" customHeight="1">
      <c r="A28" s="61"/>
      <c r="B28" s="42" t="s">
        <v>26</v>
      </c>
      <c r="C28" s="37">
        <v>28</v>
      </c>
      <c r="D28" s="37">
        <v>26</v>
      </c>
      <c r="E28" s="37">
        <v>22</v>
      </c>
      <c r="F28" s="37">
        <v>23</v>
      </c>
      <c r="G28" s="38">
        <v>25</v>
      </c>
      <c r="H28" s="44">
        <v>24</v>
      </c>
      <c r="I28" s="44">
        <v>24</v>
      </c>
      <c r="J28" s="44">
        <v>25</v>
      </c>
      <c r="K28" s="44">
        <v>25</v>
      </c>
      <c r="L28" s="44">
        <v>26</v>
      </c>
      <c r="M28" s="61"/>
      <c r="N28" s="42" t="s">
        <v>26</v>
      </c>
      <c r="O28" s="130">
        <f t="shared" si="32"/>
        <v>54.4355230670529</v>
      </c>
      <c r="P28" s="130">
        <f t="shared" si="32"/>
        <v>51.91485963020646</v>
      </c>
      <c r="Q28" s="130">
        <f t="shared" si="32"/>
        <v>44.557864463077735</v>
      </c>
      <c r="R28" s="130">
        <f t="shared" si="32"/>
        <v>48.635046837664675</v>
      </c>
      <c r="S28" s="130">
        <f t="shared" si="32"/>
        <v>54.812541109405835</v>
      </c>
      <c r="T28" s="130">
        <f t="shared" si="32"/>
        <v>55.89714924538848</v>
      </c>
      <c r="U28" s="130">
        <f t="shared" si="32"/>
        <v>56.44668140552236</v>
      </c>
      <c r="V28" s="130">
        <f t="shared" si="32"/>
        <v>59.10864168341412</v>
      </c>
      <c r="W28" s="130">
        <f t="shared" si="32"/>
        <v>59.430418865592166</v>
      </c>
      <c r="X28" s="130">
        <f t="shared" si="32"/>
        <v>62.80496642349872</v>
      </c>
      <c r="Y28" s="61"/>
      <c r="Z28" s="42" t="s">
        <v>26</v>
      </c>
      <c r="AA28" s="49">
        <v>51437</v>
      </c>
      <c r="AB28" s="49">
        <v>50082</v>
      </c>
      <c r="AC28" s="49">
        <v>49374</v>
      </c>
      <c r="AD28" s="49">
        <v>47291</v>
      </c>
      <c r="AE28" s="50">
        <v>45610</v>
      </c>
      <c r="AF28" s="57">
        <v>42936</v>
      </c>
      <c r="AG28" s="55">
        <v>42518</v>
      </c>
      <c r="AH28" s="55">
        <v>42295</v>
      </c>
      <c r="AI28" s="55">
        <v>42066</v>
      </c>
      <c r="AJ28" s="56">
        <v>41398</v>
      </c>
    </row>
    <row r="29" spans="1:36" s="27" customFormat="1" ht="20.25" customHeight="1">
      <c r="A29" s="61"/>
      <c r="B29" s="42" t="s">
        <v>27</v>
      </c>
      <c r="C29" s="37">
        <v>22</v>
      </c>
      <c r="D29" s="37">
        <v>28</v>
      </c>
      <c r="E29" s="37">
        <v>29</v>
      </c>
      <c r="F29" s="37">
        <v>39</v>
      </c>
      <c r="G29" s="38">
        <v>40</v>
      </c>
      <c r="H29" s="44">
        <v>45</v>
      </c>
      <c r="I29" s="44">
        <v>45</v>
      </c>
      <c r="J29" s="44">
        <v>44</v>
      </c>
      <c r="K29" s="44">
        <v>44</v>
      </c>
      <c r="L29" s="44">
        <v>48</v>
      </c>
      <c r="M29" s="61"/>
      <c r="N29" s="42" t="s">
        <v>27</v>
      </c>
      <c r="O29" s="130">
        <f t="shared" si="32"/>
        <v>32.31872135386062</v>
      </c>
      <c r="P29" s="130">
        <f t="shared" si="32"/>
        <v>40.20793245067348</v>
      </c>
      <c r="Q29" s="130">
        <f t="shared" si="32"/>
        <v>41.312306793737626</v>
      </c>
      <c r="R29" s="130">
        <f t="shared" si="32"/>
        <v>54.75759235078556</v>
      </c>
      <c r="S29" s="130">
        <f t="shared" si="32"/>
        <v>55.33498416036078</v>
      </c>
      <c r="T29" s="130">
        <f t="shared" si="32"/>
        <v>62.74400446179587</v>
      </c>
      <c r="U29" s="130">
        <f t="shared" si="32"/>
        <v>62.835998045102286</v>
      </c>
      <c r="V29" s="130">
        <f t="shared" si="32"/>
        <v>61.378790837820496</v>
      </c>
      <c r="W29" s="130">
        <f t="shared" si="32"/>
        <v>61.32318713328038</v>
      </c>
      <c r="X29" s="130">
        <f t="shared" si="32"/>
        <v>66.97362913352868</v>
      </c>
      <c r="Y29" s="61"/>
      <c r="Z29" s="42" t="s">
        <v>27</v>
      </c>
      <c r="AA29" s="49">
        <v>68072</v>
      </c>
      <c r="AB29" s="49">
        <v>69638</v>
      </c>
      <c r="AC29" s="49">
        <v>70197</v>
      </c>
      <c r="AD29" s="49">
        <v>71223</v>
      </c>
      <c r="AE29" s="50">
        <v>72287</v>
      </c>
      <c r="AF29" s="57">
        <v>71720</v>
      </c>
      <c r="AG29" s="55">
        <v>71615</v>
      </c>
      <c r="AH29" s="55">
        <v>71686</v>
      </c>
      <c r="AI29" s="55">
        <v>71751</v>
      </c>
      <c r="AJ29" s="56">
        <v>71670</v>
      </c>
    </row>
    <row r="30" spans="1:36" s="27" customFormat="1" ht="20.25" customHeight="1">
      <c r="A30" s="52"/>
      <c r="B30" s="53"/>
      <c r="C30" s="43"/>
      <c r="D30" s="43"/>
      <c r="E30" s="43"/>
      <c r="F30" s="43"/>
      <c r="G30" s="44"/>
      <c r="H30" s="44"/>
      <c r="I30" s="44"/>
      <c r="J30" s="44"/>
      <c r="K30" s="44"/>
      <c r="L30" s="44"/>
      <c r="M30" s="52"/>
      <c r="N30" s="53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52"/>
      <c r="Z30" s="53"/>
      <c r="AA30" s="46"/>
      <c r="AB30" s="46"/>
      <c r="AC30" s="46"/>
      <c r="AD30" s="46"/>
      <c r="AE30" s="47"/>
      <c r="AF30" s="47"/>
      <c r="AG30" s="60"/>
      <c r="AH30" s="60"/>
      <c r="AI30" s="60"/>
      <c r="AJ30" s="48"/>
    </row>
    <row r="31" spans="1:36" s="27" customFormat="1" ht="20.25" customHeight="1">
      <c r="A31" s="150" t="s">
        <v>28</v>
      </c>
      <c r="B31" s="151"/>
      <c r="C31" s="37">
        <f aca="true" t="shared" si="34" ref="C31:K31">SUM(C32:C42)</f>
        <v>140</v>
      </c>
      <c r="D31" s="37">
        <f t="shared" si="34"/>
        <v>165</v>
      </c>
      <c r="E31" s="37">
        <f t="shared" si="34"/>
        <v>192</v>
      </c>
      <c r="F31" s="37">
        <f t="shared" si="34"/>
        <v>242</v>
      </c>
      <c r="G31" s="37">
        <f t="shared" si="34"/>
        <v>262</v>
      </c>
      <c r="H31" s="38">
        <f t="shared" si="34"/>
        <v>286</v>
      </c>
      <c r="I31" s="38">
        <f t="shared" si="34"/>
        <v>293</v>
      </c>
      <c r="J31" s="38">
        <f t="shared" si="34"/>
        <v>298</v>
      </c>
      <c r="K31" s="38">
        <f t="shared" si="34"/>
        <v>299</v>
      </c>
      <c r="L31" s="38">
        <v>302</v>
      </c>
      <c r="M31" s="150" t="s">
        <v>28</v>
      </c>
      <c r="N31" s="151"/>
      <c r="O31" s="130">
        <f aca="true" t="shared" si="35" ref="O31:O42">C31/AA31*100000</f>
        <v>28.414222536131724</v>
      </c>
      <c r="P31" s="130">
        <f aca="true" t="shared" si="36" ref="P31:P42">D31/AB31*100000</f>
        <v>32.045928613324115</v>
      </c>
      <c r="Q31" s="130">
        <f aca="true" t="shared" si="37" ref="Q31:Q42">E31/AC31*100000</f>
        <v>35.731566605873375</v>
      </c>
      <c r="R31" s="130">
        <f aca="true" t="shared" si="38" ref="R31:R42">F31/AD31*100000</f>
        <v>43.675609337917464</v>
      </c>
      <c r="S31" s="130">
        <f aca="true" t="shared" si="39" ref="S31:S42">G31/AE31*100000</f>
        <v>46.37627800277549</v>
      </c>
      <c r="T31" s="130">
        <f aca="true" t="shared" si="40" ref="T31:T42">H31/AF31*100000</f>
        <v>50.25893897404987</v>
      </c>
      <c r="U31" s="130">
        <f aca="true" t="shared" si="41" ref="U31:U42">I31/AG31*100000</f>
        <v>51.405943790319895</v>
      </c>
      <c r="V31" s="130">
        <f aca="true" t="shared" si="42" ref="V31:V42">J31/AH31*100000</f>
        <v>52.21172731461771</v>
      </c>
      <c r="W31" s="130">
        <f aca="true" t="shared" si="43" ref="W31:W42">K31/AI31*100000</f>
        <v>52.29640693950583</v>
      </c>
      <c r="X31" s="130">
        <f aca="true" t="shared" si="44" ref="X31:X42">L31/AJ31*100000</f>
        <v>52.821120052611235</v>
      </c>
      <c r="Y31" s="150" t="s">
        <v>28</v>
      </c>
      <c r="Z31" s="151"/>
      <c r="AA31" s="49">
        <f aca="true" t="shared" si="45" ref="AA31:AH31">SUM(AA32:AA42)</f>
        <v>492711</v>
      </c>
      <c r="AB31" s="49">
        <f t="shared" si="45"/>
        <v>514886</v>
      </c>
      <c r="AC31" s="49">
        <f t="shared" si="45"/>
        <v>537340</v>
      </c>
      <c r="AD31" s="49">
        <f t="shared" si="45"/>
        <v>554085</v>
      </c>
      <c r="AE31" s="50">
        <f t="shared" si="45"/>
        <v>564944</v>
      </c>
      <c r="AF31" s="50">
        <f t="shared" si="45"/>
        <v>569053</v>
      </c>
      <c r="AG31" s="50">
        <f t="shared" si="45"/>
        <v>569973</v>
      </c>
      <c r="AH31" s="50">
        <f t="shared" si="45"/>
        <v>570753</v>
      </c>
      <c r="AI31" s="50">
        <v>571741</v>
      </c>
      <c r="AJ31" s="50">
        <v>571741</v>
      </c>
    </row>
    <row r="32" spans="1:36" s="27" customFormat="1" ht="20.25" customHeight="1">
      <c r="A32" s="61"/>
      <c r="B32" s="42" t="s">
        <v>29</v>
      </c>
      <c r="C32" s="37">
        <v>68</v>
      </c>
      <c r="D32" s="37">
        <v>77</v>
      </c>
      <c r="E32" s="37">
        <v>83</v>
      </c>
      <c r="F32" s="37">
        <v>101</v>
      </c>
      <c r="G32" s="38">
        <v>106</v>
      </c>
      <c r="H32" s="44">
        <v>121</v>
      </c>
      <c r="I32" s="44">
        <v>124</v>
      </c>
      <c r="J32" s="44">
        <v>126</v>
      </c>
      <c r="K32" s="44">
        <v>129</v>
      </c>
      <c r="L32" s="44">
        <v>130</v>
      </c>
      <c r="M32" s="61"/>
      <c r="N32" s="42" t="s">
        <v>29</v>
      </c>
      <c r="O32" s="130">
        <f t="shared" si="35"/>
        <v>34.11513859275053</v>
      </c>
      <c r="P32" s="130">
        <f t="shared" si="36"/>
        <v>37.80161515992047</v>
      </c>
      <c r="Q32" s="130">
        <f t="shared" si="37"/>
        <v>39.431801985842554</v>
      </c>
      <c r="R32" s="130">
        <f t="shared" si="38"/>
        <v>47.70181172425519</v>
      </c>
      <c r="S32" s="130">
        <f t="shared" si="39"/>
        <v>49.943224918842255</v>
      </c>
      <c r="T32" s="130">
        <f t="shared" si="40"/>
        <v>58.29695795873924</v>
      </c>
      <c r="U32" s="130">
        <f t="shared" si="41"/>
        <v>59.76594883263606</v>
      </c>
      <c r="V32" s="130">
        <f t="shared" si="42"/>
        <v>60.84957598470067</v>
      </c>
      <c r="W32" s="130">
        <f t="shared" si="43"/>
        <v>62.38936769101303</v>
      </c>
      <c r="X32" s="130">
        <f t="shared" si="44"/>
        <v>63.913785220182994</v>
      </c>
      <c r="Y32" s="61"/>
      <c r="Z32" s="42" t="s">
        <v>29</v>
      </c>
      <c r="AA32" s="49">
        <v>199325</v>
      </c>
      <c r="AB32" s="49">
        <v>203695</v>
      </c>
      <c r="AC32" s="49">
        <v>210490</v>
      </c>
      <c r="AD32" s="49">
        <v>211732</v>
      </c>
      <c r="AE32" s="50">
        <v>212241</v>
      </c>
      <c r="AF32" s="57">
        <v>207558</v>
      </c>
      <c r="AG32" s="55">
        <v>207476</v>
      </c>
      <c r="AH32" s="55">
        <v>207068</v>
      </c>
      <c r="AI32" s="55">
        <v>206766</v>
      </c>
      <c r="AJ32" s="56">
        <v>203399</v>
      </c>
    </row>
    <row r="33" spans="1:36" s="27" customFormat="1" ht="20.25" customHeight="1">
      <c r="A33" s="61"/>
      <c r="B33" s="42" t="s">
        <v>30</v>
      </c>
      <c r="C33" s="37">
        <v>30</v>
      </c>
      <c r="D33" s="37">
        <v>40</v>
      </c>
      <c r="E33" s="37">
        <v>45</v>
      </c>
      <c r="F33" s="37">
        <v>53</v>
      </c>
      <c r="G33" s="38">
        <v>61</v>
      </c>
      <c r="H33" s="44">
        <v>60</v>
      </c>
      <c r="I33" s="44">
        <v>63</v>
      </c>
      <c r="J33" s="44">
        <v>63</v>
      </c>
      <c r="K33" s="44">
        <v>62</v>
      </c>
      <c r="L33" s="44">
        <v>62</v>
      </c>
      <c r="M33" s="61"/>
      <c r="N33" s="42" t="s">
        <v>30</v>
      </c>
      <c r="O33" s="130">
        <f t="shared" si="35"/>
        <v>33.61419863750448</v>
      </c>
      <c r="P33" s="130">
        <f t="shared" si="36"/>
        <v>42.27793514564748</v>
      </c>
      <c r="Q33" s="130">
        <f t="shared" si="37"/>
        <v>45.18072289156627</v>
      </c>
      <c r="R33" s="130">
        <f t="shared" si="38"/>
        <v>50.2760439393652</v>
      </c>
      <c r="S33" s="130">
        <f t="shared" si="39"/>
        <v>56.539067568820094</v>
      </c>
      <c r="T33" s="130">
        <f t="shared" si="40"/>
        <v>54.28930772084438</v>
      </c>
      <c r="U33" s="130">
        <f t="shared" si="41"/>
        <v>56.7230295499973</v>
      </c>
      <c r="V33" s="130">
        <f t="shared" si="42"/>
        <v>56.60123085216298</v>
      </c>
      <c r="W33" s="130">
        <f t="shared" si="43"/>
        <v>55.48197730608153</v>
      </c>
      <c r="X33" s="130">
        <f t="shared" si="44"/>
        <v>55.94910436312774</v>
      </c>
      <c r="Y33" s="61"/>
      <c r="Z33" s="42" t="s">
        <v>30</v>
      </c>
      <c r="AA33" s="49">
        <v>89248</v>
      </c>
      <c r="AB33" s="49">
        <v>94612</v>
      </c>
      <c r="AC33" s="49">
        <v>99600</v>
      </c>
      <c r="AD33" s="49">
        <v>105418</v>
      </c>
      <c r="AE33" s="50">
        <v>107890</v>
      </c>
      <c r="AF33" s="57">
        <v>110519</v>
      </c>
      <c r="AG33" s="55">
        <v>111066</v>
      </c>
      <c r="AH33" s="55">
        <v>111305</v>
      </c>
      <c r="AI33" s="55">
        <v>111748</v>
      </c>
      <c r="AJ33" s="56">
        <v>110815</v>
      </c>
    </row>
    <row r="34" spans="1:36" s="27" customFormat="1" ht="20.25" customHeight="1">
      <c r="A34" s="61"/>
      <c r="B34" s="42" t="s">
        <v>31</v>
      </c>
      <c r="C34" s="37">
        <v>8</v>
      </c>
      <c r="D34" s="37">
        <v>11</v>
      </c>
      <c r="E34" s="37">
        <v>13</v>
      </c>
      <c r="F34" s="37">
        <v>17</v>
      </c>
      <c r="G34" s="38">
        <v>17</v>
      </c>
      <c r="H34" s="44">
        <v>18</v>
      </c>
      <c r="I34" s="44">
        <v>18</v>
      </c>
      <c r="J34" s="44">
        <v>19</v>
      </c>
      <c r="K34" s="44">
        <v>19</v>
      </c>
      <c r="L34" s="44">
        <v>20</v>
      </c>
      <c r="M34" s="61"/>
      <c r="N34" s="42" t="s">
        <v>31</v>
      </c>
      <c r="O34" s="130">
        <f t="shared" si="35"/>
        <v>21.179709837975217</v>
      </c>
      <c r="P34" s="130">
        <f t="shared" si="36"/>
        <v>26.812918951858624</v>
      </c>
      <c r="Q34" s="130">
        <f t="shared" si="37"/>
        <v>28.793550244745177</v>
      </c>
      <c r="R34" s="130">
        <f t="shared" si="38"/>
        <v>34.66628601725158</v>
      </c>
      <c r="S34" s="130">
        <f t="shared" si="39"/>
        <v>34.18528424058397</v>
      </c>
      <c r="T34" s="130">
        <f t="shared" si="40"/>
        <v>34.167267757488325</v>
      </c>
      <c r="U34" s="130">
        <f t="shared" si="41"/>
        <v>34.12839861969588</v>
      </c>
      <c r="V34" s="130">
        <f t="shared" si="42"/>
        <v>36.079831374261786</v>
      </c>
      <c r="W34" s="130">
        <f t="shared" si="43"/>
        <v>35.90935722250572</v>
      </c>
      <c r="X34" s="130">
        <f t="shared" si="44"/>
        <v>38.3744579607813</v>
      </c>
      <c r="Y34" s="61"/>
      <c r="Z34" s="42" t="s">
        <v>31</v>
      </c>
      <c r="AA34" s="49">
        <v>37772</v>
      </c>
      <c r="AB34" s="49">
        <v>41025</v>
      </c>
      <c r="AC34" s="49">
        <v>45149</v>
      </c>
      <c r="AD34" s="49">
        <v>49039</v>
      </c>
      <c r="AE34" s="50">
        <v>49729</v>
      </c>
      <c r="AF34" s="51">
        <v>52682</v>
      </c>
      <c r="AG34" s="55">
        <v>52742</v>
      </c>
      <c r="AH34" s="55">
        <v>52661</v>
      </c>
      <c r="AI34" s="55">
        <v>52911</v>
      </c>
      <c r="AJ34" s="56">
        <v>52118</v>
      </c>
    </row>
    <row r="35" spans="1:36" s="27" customFormat="1" ht="20.25" customHeight="1">
      <c r="A35" s="61"/>
      <c r="B35" s="42" t="s">
        <v>114</v>
      </c>
      <c r="C35" s="37">
        <f>C127</f>
        <v>13</v>
      </c>
      <c r="D35" s="37">
        <f aca="true" t="shared" si="46" ref="D35:K35">D127</f>
        <v>13</v>
      </c>
      <c r="E35" s="37">
        <f t="shared" si="46"/>
        <v>17</v>
      </c>
      <c r="F35" s="37">
        <f t="shared" si="46"/>
        <v>17</v>
      </c>
      <c r="G35" s="37">
        <f t="shared" si="46"/>
        <v>15</v>
      </c>
      <c r="H35" s="37">
        <f t="shared" si="46"/>
        <v>14</v>
      </c>
      <c r="I35" s="37">
        <f t="shared" si="46"/>
        <v>15</v>
      </c>
      <c r="J35" s="37">
        <f t="shared" si="46"/>
        <v>13</v>
      </c>
      <c r="K35" s="37">
        <f t="shared" si="46"/>
        <v>13</v>
      </c>
      <c r="L35" s="44">
        <v>13</v>
      </c>
      <c r="M35" s="61"/>
      <c r="N35" s="42" t="s">
        <v>114</v>
      </c>
      <c r="O35" s="130">
        <f t="shared" si="35"/>
        <v>32.0504918517788</v>
      </c>
      <c r="P35" s="130">
        <f t="shared" si="36"/>
        <v>32.569209570336966</v>
      </c>
      <c r="Q35" s="130">
        <f t="shared" si="37"/>
        <v>42.74686313460233</v>
      </c>
      <c r="R35" s="130">
        <f t="shared" si="38"/>
        <v>43.590861304136</v>
      </c>
      <c r="S35" s="130">
        <f t="shared" si="39"/>
        <v>38.04595951909907</v>
      </c>
      <c r="T35" s="130">
        <f t="shared" si="40"/>
        <v>36.28729167206656</v>
      </c>
      <c r="U35" s="130">
        <f t="shared" si="41"/>
        <v>39.25262992620505</v>
      </c>
      <c r="V35" s="130">
        <f t="shared" si="42"/>
        <v>34.225837874838746</v>
      </c>
      <c r="W35" s="130">
        <f t="shared" si="43"/>
        <v>34.420673586104634</v>
      </c>
      <c r="X35" s="130">
        <f t="shared" si="44"/>
        <v>34.80309479827591</v>
      </c>
      <c r="Y35" s="61"/>
      <c r="Z35" s="42" t="s">
        <v>114</v>
      </c>
      <c r="AA35" s="49">
        <f>AA127</f>
        <v>40561</v>
      </c>
      <c r="AB35" s="49">
        <f aca="true" t="shared" si="47" ref="AB35:AI35">AB127</f>
        <v>39915</v>
      </c>
      <c r="AC35" s="49">
        <f t="shared" si="47"/>
        <v>39769</v>
      </c>
      <c r="AD35" s="49">
        <f t="shared" si="47"/>
        <v>38999</v>
      </c>
      <c r="AE35" s="49">
        <f t="shared" si="47"/>
        <v>39426</v>
      </c>
      <c r="AF35" s="49">
        <f t="shared" si="47"/>
        <v>38581</v>
      </c>
      <c r="AG35" s="49">
        <f t="shared" si="47"/>
        <v>38214</v>
      </c>
      <c r="AH35" s="49">
        <f t="shared" si="47"/>
        <v>37983</v>
      </c>
      <c r="AI35" s="49">
        <f t="shared" si="47"/>
        <v>37768</v>
      </c>
      <c r="AJ35" s="56">
        <v>37353</v>
      </c>
    </row>
    <row r="36" spans="1:36" s="27" customFormat="1" ht="20.25" customHeight="1">
      <c r="A36" s="61"/>
      <c r="B36" s="42" t="s">
        <v>32</v>
      </c>
      <c r="C36" s="37">
        <v>1</v>
      </c>
      <c r="D36" s="37">
        <v>1</v>
      </c>
      <c r="E36" s="37">
        <v>2</v>
      </c>
      <c r="F36" s="37">
        <v>3</v>
      </c>
      <c r="G36" s="38">
        <v>6</v>
      </c>
      <c r="H36" s="44">
        <v>7</v>
      </c>
      <c r="I36" s="44">
        <v>7</v>
      </c>
      <c r="J36" s="44">
        <v>8</v>
      </c>
      <c r="K36" s="44">
        <v>8</v>
      </c>
      <c r="L36" s="44">
        <v>8</v>
      </c>
      <c r="M36" s="61"/>
      <c r="N36" s="42" t="s">
        <v>32</v>
      </c>
      <c r="O36" s="130">
        <f t="shared" si="35"/>
        <v>8.019889325527307</v>
      </c>
      <c r="P36" s="130">
        <f t="shared" si="36"/>
        <v>7.283321194464675</v>
      </c>
      <c r="Q36" s="130">
        <f t="shared" si="37"/>
        <v>13.914011409489355</v>
      </c>
      <c r="R36" s="130">
        <f t="shared" si="38"/>
        <v>20.1355795690986</v>
      </c>
      <c r="S36" s="130">
        <f t="shared" si="39"/>
        <v>38.565368299267256</v>
      </c>
      <c r="T36" s="130">
        <f t="shared" si="40"/>
        <v>45.95286548939802</v>
      </c>
      <c r="U36" s="130">
        <f t="shared" si="41"/>
        <v>45.925731531295106</v>
      </c>
      <c r="V36" s="130">
        <f t="shared" si="42"/>
        <v>52.297836177028174</v>
      </c>
      <c r="W36" s="130">
        <f t="shared" si="43"/>
        <v>52.09690023443605</v>
      </c>
      <c r="X36" s="130">
        <f t="shared" si="44"/>
        <v>52.72523561589666</v>
      </c>
      <c r="Y36" s="61"/>
      <c r="Z36" s="42" t="s">
        <v>32</v>
      </c>
      <c r="AA36" s="49">
        <v>12469</v>
      </c>
      <c r="AB36" s="49">
        <v>13730</v>
      </c>
      <c r="AC36" s="49">
        <v>14374</v>
      </c>
      <c r="AD36" s="49">
        <v>14899</v>
      </c>
      <c r="AE36" s="50">
        <v>15558</v>
      </c>
      <c r="AF36" s="57">
        <v>15233</v>
      </c>
      <c r="AG36" s="55">
        <v>15242</v>
      </c>
      <c r="AH36" s="55">
        <v>15297</v>
      </c>
      <c r="AI36" s="55">
        <v>15356</v>
      </c>
      <c r="AJ36" s="56">
        <v>15173</v>
      </c>
    </row>
    <row r="37" spans="1:36" s="27" customFormat="1" ht="20.25" customHeight="1">
      <c r="A37" s="61"/>
      <c r="B37" s="42" t="s">
        <v>33</v>
      </c>
      <c r="C37" s="37">
        <v>3</v>
      </c>
      <c r="D37" s="37">
        <v>2</v>
      </c>
      <c r="E37" s="37">
        <v>1</v>
      </c>
      <c r="F37" s="37">
        <v>2</v>
      </c>
      <c r="G37" s="38">
        <v>3</v>
      </c>
      <c r="H37" s="59">
        <v>3</v>
      </c>
      <c r="I37" s="59">
        <v>3</v>
      </c>
      <c r="J37" s="59">
        <v>3</v>
      </c>
      <c r="K37" s="59">
        <v>3</v>
      </c>
      <c r="L37" s="59">
        <v>3</v>
      </c>
      <c r="M37" s="61"/>
      <c r="N37" s="42" t="s">
        <v>33</v>
      </c>
      <c r="O37" s="130">
        <f t="shared" si="35"/>
        <v>58.673968316057106</v>
      </c>
      <c r="P37" s="130">
        <f t="shared" si="36"/>
        <v>39.896269698783165</v>
      </c>
      <c r="Q37" s="130">
        <f t="shared" si="37"/>
        <v>20.533880903490758</v>
      </c>
      <c r="R37" s="130">
        <f t="shared" si="38"/>
        <v>44.63289444320464</v>
      </c>
      <c r="S37" s="130">
        <f t="shared" si="39"/>
        <v>70.93875620714117</v>
      </c>
      <c r="T37" s="130">
        <f t="shared" si="40"/>
        <v>74.98125468632841</v>
      </c>
      <c r="U37" s="130">
        <f t="shared" si="41"/>
        <v>77.29966503478485</v>
      </c>
      <c r="V37" s="130">
        <f t="shared" si="42"/>
        <v>78.65757734661773</v>
      </c>
      <c r="W37" s="130">
        <f t="shared" si="43"/>
        <v>79.1139240506329</v>
      </c>
      <c r="X37" s="130">
        <f t="shared" si="44"/>
        <v>80.47210300429184</v>
      </c>
      <c r="Y37" s="61"/>
      <c r="Z37" s="42" t="s">
        <v>33</v>
      </c>
      <c r="AA37" s="49">
        <v>5113</v>
      </c>
      <c r="AB37" s="49">
        <v>5013</v>
      </c>
      <c r="AC37" s="49">
        <v>4870</v>
      </c>
      <c r="AD37" s="49">
        <v>4481</v>
      </c>
      <c r="AE37" s="50">
        <v>4229</v>
      </c>
      <c r="AF37" s="57">
        <v>4001</v>
      </c>
      <c r="AG37" s="55">
        <v>3881</v>
      </c>
      <c r="AH37" s="55">
        <v>3814</v>
      </c>
      <c r="AI37" s="55">
        <v>3792</v>
      </c>
      <c r="AJ37" s="56">
        <v>3728</v>
      </c>
    </row>
    <row r="38" spans="1:36" s="27" customFormat="1" ht="20.25" customHeight="1">
      <c r="A38" s="61"/>
      <c r="B38" s="42" t="s">
        <v>34</v>
      </c>
      <c r="C38" s="37">
        <v>2</v>
      </c>
      <c r="D38" s="37">
        <v>2</v>
      </c>
      <c r="E38" s="37">
        <v>7</v>
      </c>
      <c r="F38" s="37">
        <v>11</v>
      </c>
      <c r="G38" s="38">
        <v>12</v>
      </c>
      <c r="H38" s="44">
        <v>13</v>
      </c>
      <c r="I38" s="44">
        <v>13</v>
      </c>
      <c r="J38" s="44">
        <v>15</v>
      </c>
      <c r="K38" s="44">
        <v>15</v>
      </c>
      <c r="L38" s="44">
        <v>16</v>
      </c>
      <c r="M38" s="61"/>
      <c r="N38" s="42" t="s">
        <v>34</v>
      </c>
      <c r="O38" s="130">
        <f t="shared" si="35"/>
        <v>8.652015919709292</v>
      </c>
      <c r="P38" s="130">
        <f t="shared" si="36"/>
        <v>6.956763713520471</v>
      </c>
      <c r="Q38" s="130">
        <f t="shared" si="37"/>
        <v>21.928450598333438</v>
      </c>
      <c r="R38" s="130">
        <f t="shared" si="38"/>
        <v>31.257992100252906</v>
      </c>
      <c r="S38" s="130">
        <f t="shared" si="39"/>
        <v>32.10702341137124</v>
      </c>
      <c r="T38" s="130">
        <f t="shared" si="40"/>
        <v>33.66916163787521</v>
      </c>
      <c r="U38" s="130">
        <f t="shared" si="41"/>
        <v>33.57177904604499</v>
      </c>
      <c r="V38" s="130">
        <f t="shared" si="42"/>
        <v>38.67574257425743</v>
      </c>
      <c r="W38" s="130">
        <f t="shared" si="43"/>
        <v>38.449707782220855</v>
      </c>
      <c r="X38" s="130">
        <f t="shared" si="44"/>
        <v>41.21586810922205</v>
      </c>
      <c r="Y38" s="61"/>
      <c r="Z38" s="42" t="s">
        <v>34</v>
      </c>
      <c r="AA38" s="49">
        <v>23116</v>
      </c>
      <c r="AB38" s="49">
        <v>28749</v>
      </c>
      <c r="AC38" s="49">
        <v>31922</v>
      </c>
      <c r="AD38" s="49">
        <v>35191</v>
      </c>
      <c r="AE38" s="50">
        <v>37375</v>
      </c>
      <c r="AF38" s="57">
        <v>38611</v>
      </c>
      <c r="AG38" s="55">
        <v>38723</v>
      </c>
      <c r="AH38" s="55">
        <v>38784</v>
      </c>
      <c r="AI38" s="55">
        <v>39012</v>
      </c>
      <c r="AJ38" s="56">
        <v>38820</v>
      </c>
    </row>
    <row r="39" spans="1:36" s="27" customFormat="1" ht="20.25" customHeight="1">
      <c r="A39" s="61"/>
      <c r="B39" s="42" t="s">
        <v>35</v>
      </c>
      <c r="C39" s="37">
        <v>2</v>
      </c>
      <c r="D39" s="37">
        <v>2</v>
      </c>
      <c r="E39" s="37">
        <v>4</v>
      </c>
      <c r="F39" s="37">
        <v>8</v>
      </c>
      <c r="G39" s="38">
        <v>8</v>
      </c>
      <c r="H39" s="44">
        <v>8</v>
      </c>
      <c r="I39" s="44">
        <v>8</v>
      </c>
      <c r="J39" s="44">
        <v>10</v>
      </c>
      <c r="K39" s="44">
        <v>10</v>
      </c>
      <c r="L39" s="44">
        <v>10</v>
      </c>
      <c r="M39" s="61"/>
      <c r="N39" s="42" t="s">
        <v>35</v>
      </c>
      <c r="O39" s="130">
        <f t="shared" si="35"/>
        <v>13.609145345672292</v>
      </c>
      <c r="P39" s="130">
        <f t="shared" si="36"/>
        <v>12.740476493820868</v>
      </c>
      <c r="Q39" s="130">
        <f t="shared" si="37"/>
        <v>23.67284133278097</v>
      </c>
      <c r="R39" s="130">
        <f t="shared" si="38"/>
        <v>44.59557388929149</v>
      </c>
      <c r="S39" s="130">
        <f t="shared" si="39"/>
        <v>42.06762370510596</v>
      </c>
      <c r="T39" s="130">
        <f t="shared" si="40"/>
        <v>41.21586810922205</v>
      </c>
      <c r="U39" s="130">
        <f t="shared" si="41"/>
        <v>41.048796757145055</v>
      </c>
      <c r="V39" s="130">
        <f t="shared" si="42"/>
        <v>51.39274334463973</v>
      </c>
      <c r="W39" s="130">
        <f t="shared" si="43"/>
        <v>51.358430486364334</v>
      </c>
      <c r="X39" s="130">
        <f t="shared" si="44"/>
        <v>51.527799247694134</v>
      </c>
      <c r="Y39" s="61"/>
      <c r="Z39" s="42" t="s">
        <v>35</v>
      </c>
      <c r="AA39" s="49">
        <v>14696</v>
      </c>
      <c r="AB39" s="49">
        <v>15698</v>
      </c>
      <c r="AC39" s="49">
        <v>16897</v>
      </c>
      <c r="AD39" s="49">
        <v>17939</v>
      </c>
      <c r="AE39" s="50">
        <v>19017</v>
      </c>
      <c r="AF39" s="57">
        <v>19410</v>
      </c>
      <c r="AG39" s="55">
        <v>19489</v>
      </c>
      <c r="AH39" s="55">
        <v>19458</v>
      </c>
      <c r="AI39" s="55">
        <v>19471</v>
      </c>
      <c r="AJ39" s="56">
        <v>19407</v>
      </c>
    </row>
    <row r="40" spans="1:36" s="27" customFormat="1" ht="20.25" customHeight="1">
      <c r="A40" s="61"/>
      <c r="B40" s="42" t="s">
        <v>36</v>
      </c>
      <c r="C40" s="37">
        <v>3</v>
      </c>
      <c r="D40" s="37">
        <v>5</v>
      </c>
      <c r="E40" s="37">
        <v>5</v>
      </c>
      <c r="F40" s="37">
        <v>6</v>
      </c>
      <c r="G40" s="38">
        <v>7</v>
      </c>
      <c r="H40" s="44">
        <v>9</v>
      </c>
      <c r="I40" s="44">
        <v>9</v>
      </c>
      <c r="J40" s="44">
        <v>9</v>
      </c>
      <c r="K40" s="44">
        <v>9</v>
      </c>
      <c r="L40" s="44">
        <v>9</v>
      </c>
      <c r="M40" s="61"/>
      <c r="N40" s="42" t="s">
        <v>36</v>
      </c>
      <c r="O40" s="130">
        <f t="shared" si="35"/>
        <v>21.428571428571427</v>
      </c>
      <c r="P40" s="130">
        <f t="shared" si="36"/>
        <v>34.20440552743193</v>
      </c>
      <c r="Q40" s="130">
        <f t="shared" si="37"/>
        <v>33.02073702285035</v>
      </c>
      <c r="R40" s="130">
        <f t="shared" si="38"/>
        <v>38.6324125941665</v>
      </c>
      <c r="S40" s="130">
        <f t="shared" si="39"/>
        <v>44.43598044816861</v>
      </c>
      <c r="T40" s="130">
        <f t="shared" si="40"/>
        <v>58.36954406900578</v>
      </c>
      <c r="U40" s="130">
        <f t="shared" si="41"/>
        <v>58.677793714956316</v>
      </c>
      <c r="V40" s="130">
        <f t="shared" si="42"/>
        <v>58.63956215793589</v>
      </c>
      <c r="W40" s="130">
        <f t="shared" si="43"/>
        <v>59.0434953749262</v>
      </c>
      <c r="X40" s="130">
        <f t="shared" si="44"/>
        <v>59.776833156216796</v>
      </c>
      <c r="Y40" s="61"/>
      <c r="Z40" s="42" t="s">
        <v>36</v>
      </c>
      <c r="AA40" s="49">
        <v>14000</v>
      </c>
      <c r="AB40" s="49">
        <v>14618</v>
      </c>
      <c r="AC40" s="49">
        <v>15142</v>
      </c>
      <c r="AD40" s="49">
        <v>15531</v>
      </c>
      <c r="AE40" s="50">
        <v>15753</v>
      </c>
      <c r="AF40" s="57">
        <v>15419</v>
      </c>
      <c r="AG40" s="55">
        <v>15338</v>
      </c>
      <c r="AH40" s="55">
        <v>15348</v>
      </c>
      <c r="AI40" s="55">
        <v>15243</v>
      </c>
      <c r="AJ40" s="56">
        <v>15056</v>
      </c>
    </row>
    <row r="41" spans="1:36" s="27" customFormat="1" ht="20.25" customHeight="1">
      <c r="A41" s="61"/>
      <c r="B41" s="42" t="s">
        <v>37</v>
      </c>
      <c r="C41" s="37">
        <v>3</v>
      </c>
      <c r="D41" s="37">
        <v>6</v>
      </c>
      <c r="E41" s="37">
        <v>8</v>
      </c>
      <c r="F41" s="37">
        <v>13</v>
      </c>
      <c r="G41" s="38">
        <v>15</v>
      </c>
      <c r="H41" s="44">
        <v>19</v>
      </c>
      <c r="I41" s="44">
        <v>19</v>
      </c>
      <c r="J41" s="44">
        <v>18</v>
      </c>
      <c r="K41" s="44">
        <v>18</v>
      </c>
      <c r="L41" s="44">
        <v>18</v>
      </c>
      <c r="M41" s="61"/>
      <c r="N41" s="42" t="s">
        <v>37</v>
      </c>
      <c r="O41" s="130">
        <f t="shared" si="35"/>
        <v>11.67633207488421</v>
      </c>
      <c r="P41" s="130">
        <f t="shared" si="36"/>
        <v>22.72038776128446</v>
      </c>
      <c r="Q41" s="130">
        <f t="shared" si="37"/>
        <v>29.847405141215535</v>
      </c>
      <c r="R41" s="130">
        <f t="shared" si="38"/>
        <v>46.8384074941452</v>
      </c>
      <c r="S41" s="130">
        <f t="shared" si="39"/>
        <v>50.816450979063625</v>
      </c>
      <c r="T41" s="130">
        <f t="shared" si="40"/>
        <v>61.54842889536768</v>
      </c>
      <c r="U41" s="130">
        <f t="shared" si="41"/>
        <v>60.97169629677171</v>
      </c>
      <c r="V41" s="130">
        <f t="shared" si="42"/>
        <v>56.97284294486295</v>
      </c>
      <c r="W41" s="130">
        <f t="shared" si="43"/>
        <v>56.766217793055596</v>
      </c>
      <c r="X41" s="130">
        <f t="shared" si="44"/>
        <v>57.976616098173736</v>
      </c>
      <c r="Y41" s="61"/>
      <c r="Z41" s="42" t="s">
        <v>37</v>
      </c>
      <c r="AA41" s="49">
        <v>25693</v>
      </c>
      <c r="AB41" s="49">
        <v>26408</v>
      </c>
      <c r="AC41" s="49">
        <v>26803</v>
      </c>
      <c r="AD41" s="49">
        <v>27755</v>
      </c>
      <c r="AE41" s="50">
        <v>29518</v>
      </c>
      <c r="AF41" s="57">
        <v>30870</v>
      </c>
      <c r="AG41" s="55">
        <v>31162</v>
      </c>
      <c r="AH41" s="55">
        <v>31594</v>
      </c>
      <c r="AI41" s="55">
        <v>31709</v>
      </c>
      <c r="AJ41" s="56">
        <v>31047</v>
      </c>
    </row>
    <row r="42" spans="1:36" s="27" customFormat="1" ht="20.25" customHeight="1">
      <c r="A42" s="61"/>
      <c r="B42" s="42" t="s">
        <v>38</v>
      </c>
      <c r="C42" s="37">
        <v>7</v>
      </c>
      <c r="D42" s="37">
        <v>6</v>
      </c>
      <c r="E42" s="37">
        <v>7</v>
      </c>
      <c r="F42" s="37">
        <v>11</v>
      </c>
      <c r="G42" s="38">
        <v>12</v>
      </c>
      <c r="H42" s="44">
        <v>14</v>
      </c>
      <c r="I42" s="44">
        <v>14</v>
      </c>
      <c r="J42" s="44">
        <v>14</v>
      </c>
      <c r="K42" s="44">
        <v>13</v>
      </c>
      <c r="L42" s="44">
        <v>13</v>
      </c>
      <c r="M42" s="61"/>
      <c r="N42" s="42" t="s">
        <v>38</v>
      </c>
      <c r="O42" s="130">
        <f t="shared" si="35"/>
        <v>22.7879419233023</v>
      </c>
      <c r="P42" s="130">
        <f t="shared" si="36"/>
        <v>19.094293988479773</v>
      </c>
      <c r="Q42" s="130">
        <f t="shared" si="37"/>
        <v>21.655735676277686</v>
      </c>
      <c r="R42" s="130">
        <f t="shared" si="38"/>
        <v>33.23162442222289</v>
      </c>
      <c r="S42" s="130">
        <f t="shared" si="39"/>
        <v>35.079513564078574</v>
      </c>
      <c r="T42" s="130">
        <f t="shared" si="40"/>
        <v>38.707180181923746</v>
      </c>
      <c r="U42" s="130">
        <f t="shared" si="41"/>
        <v>38.209606986899566</v>
      </c>
      <c r="V42" s="130">
        <f t="shared" si="42"/>
        <v>37.39216367084213</v>
      </c>
      <c r="W42" s="130">
        <f t="shared" si="43"/>
        <v>34.24206505992361</v>
      </c>
      <c r="X42" s="130">
        <f t="shared" si="44"/>
        <v>34.452601171388444</v>
      </c>
      <c r="Y42" s="61"/>
      <c r="Z42" s="42" t="s">
        <v>38</v>
      </c>
      <c r="AA42" s="49">
        <v>30718</v>
      </c>
      <c r="AB42" s="49">
        <v>31423</v>
      </c>
      <c r="AC42" s="49">
        <v>32324</v>
      </c>
      <c r="AD42" s="49">
        <v>33101</v>
      </c>
      <c r="AE42" s="50">
        <v>34208</v>
      </c>
      <c r="AF42" s="57">
        <v>36169</v>
      </c>
      <c r="AG42" s="55">
        <v>36640</v>
      </c>
      <c r="AH42" s="55">
        <v>37441</v>
      </c>
      <c r="AI42" s="55">
        <v>37965</v>
      </c>
      <c r="AJ42" s="56">
        <v>37733</v>
      </c>
    </row>
    <row r="43" spans="1:36" s="27" customFormat="1" ht="20.25" customHeight="1">
      <c r="A43" s="52"/>
      <c r="B43" s="53"/>
      <c r="C43" s="43"/>
      <c r="D43" s="43"/>
      <c r="E43" s="43"/>
      <c r="F43" s="43"/>
      <c r="G43" s="44"/>
      <c r="H43" s="44"/>
      <c r="I43" s="44"/>
      <c r="J43" s="44"/>
      <c r="K43" s="44"/>
      <c r="L43" s="44"/>
      <c r="M43" s="52"/>
      <c r="N43" s="53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52"/>
      <c r="Z43" s="53"/>
      <c r="AA43" s="46"/>
      <c r="AB43" s="46"/>
      <c r="AC43" s="46"/>
      <c r="AD43" s="46"/>
      <c r="AE43" s="47"/>
      <c r="AF43" s="47"/>
      <c r="AG43" s="60"/>
      <c r="AH43" s="60"/>
      <c r="AI43" s="60"/>
      <c r="AJ43" s="48"/>
    </row>
    <row r="44" spans="1:36" s="27" customFormat="1" ht="20.25" customHeight="1">
      <c r="A44" s="150" t="s">
        <v>39</v>
      </c>
      <c r="B44" s="151"/>
      <c r="C44" s="37">
        <f>SUM(C45:C46)</f>
        <v>14</v>
      </c>
      <c r="D44" s="37">
        <f>SUM(D45:D46)</f>
        <v>17</v>
      </c>
      <c r="E44" s="37">
        <f>SUM(E45:E46)</f>
        <v>27</v>
      </c>
      <c r="F44" s="37">
        <f>SUM(F45:F46)</f>
        <v>32</v>
      </c>
      <c r="G44" s="38">
        <v>38</v>
      </c>
      <c r="H44" s="44">
        <f>SUM(H45:H46)</f>
        <v>40</v>
      </c>
      <c r="I44" s="44">
        <f>SUM(I45:I46)</f>
        <v>40</v>
      </c>
      <c r="J44" s="44">
        <f>SUM(J45:J46)</f>
        <v>40</v>
      </c>
      <c r="K44" s="44">
        <f>SUM(K45:K46)</f>
        <v>41</v>
      </c>
      <c r="L44" s="44">
        <v>42</v>
      </c>
      <c r="M44" s="150" t="s">
        <v>39</v>
      </c>
      <c r="N44" s="151"/>
      <c r="O44" s="130">
        <f aca="true" t="shared" si="48" ref="O44:X46">C44/AA44*100000</f>
        <v>16.130147245201282</v>
      </c>
      <c r="P44" s="130">
        <f t="shared" si="48"/>
        <v>18.38374444432429</v>
      </c>
      <c r="Q44" s="130">
        <f t="shared" si="48"/>
        <v>27.506392689412078</v>
      </c>
      <c r="R44" s="130">
        <f t="shared" si="48"/>
        <v>31.03090484179087</v>
      </c>
      <c r="S44" s="130">
        <f t="shared" si="48"/>
        <v>36.33477716263638</v>
      </c>
      <c r="T44" s="130">
        <f t="shared" si="48"/>
        <v>38.179596823457544</v>
      </c>
      <c r="U44" s="130">
        <f t="shared" si="48"/>
        <v>37.62616523530463</v>
      </c>
      <c r="V44" s="130">
        <f t="shared" si="48"/>
        <v>37.41464783462726</v>
      </c>
      <c r="W44" s="130">
        <f t="shared" si="48"/>
        <v>38.159058122760484</v>
      </c>
      <c r="X44" s="130">
        <f t="shared" si="48"/>
        <v>39.08976685746196</v>
      </c>
      <c r="Y44" s="150" t="s">
        <v>39</v>
      </c>
      <c r="Z44" s="151"/>
      <c r="AA44" s="49">
        <f>SUM(AA45:AA46)</f>
        <v>86794</v>
      </c>
      <c r="AB44" s="49">
        <f>SUM(AB45:AB46)</f>
        <v>92473</v>
      </c>
      <c r="AC44" s="49">
        <f>SUM(AC45:AC46)</f>
        <v>98159</v>
      </c>
      <c r="AD44" s="49">
        <f>SUM(AD45:AD46)</f>
        <v>103123</v>
      </c>
      <c r="AE44" s="50">
        <f>AE45+AE46</f>
        <v>104583</v>
      </c>
      <c r="AF44" s="51">
        <f>SUM(AF45:AF46)</f>
        <v>104768</v>
      </c>
      <c r="AG44" s="51">
        <f>SUM(AG45:AG46)</f>
        <v>106309</v>
      </c>
      <c r="AH44" s="51">
        <f>SUM(AH45:AH46)</f>
        <v>106910</v>
      </c>
      <c r="AI44" s="51">
        <v>107445</v>
      </c>
      <c r="AJ44" s="51">
        <v>107445</v>
      </c>
    </row>
    <row r="45" spans="1:36" s="27" customFormat="1" ht="20.25" customHeight="1">
      <c r="A45" s="61"/>
      <c r="B45" s="42" t="s">
        <v>40</v>
      </c>
      <c r="C45" s="37">
        <v>11</v>
      </c>
      <c r="D45" s="37">
        <v>14</v>
      </c>
      <c r="E45" s="37">
        <v>23</v>
      </c>
      <c r="F45" s="37">
        <v>27</v>
      </c>
      <c r="G45" s="38">
        <v>32</v>
      </c>
      <c r="H45" s="44">
        <v>34</v>
      </c>
      <c r="I45" s="44">
        <v>34</v>
      </c>
      <c r="J45" s="44">
        <v>34</v>
      </c>
      <c r="K45" s="44">
        <v>35</v>
      </c>
      <c r="L45" s="44">
        <v>36</v>
      </c>
      <c r="M45" s="61"/>
      <c r="N45" s="42" t="s">
        <v>40</v>
      </c>
      <c r="O45" s="130">
        <f t="shared" si="48"/>
        <v>17.537706068046298</v>
      </c>
      <c r="P45" s="130">
        <f t="shared" si="48"/>
        <v>20.213395706097227</v>
      </c>
      <c r="Q45" s="130">
        <f t="shared" si="48"/>
        <v>30.714991586763173</v>
      </c>
      <c r="R45" s="130">
        <f t="shared" si="48"/>
        <v>33.93793129454354</v>
      </c>
      <c r="S45" s="130">
        <f t="shared" si="48"/>
        <v>39.11836974194101</v>
      </c>
      <c r="T45" s="130">
        <f t="shared" si="48"/>
        <v>41.19564295493924</v>
      </c>
      <c r="U45" s="130">
        <f t="shared" si="48"/>
        <v>40.410283228543925</v>
      </c>
      <c r="V45" s="130">
        <f t="shared" si="48"/>
        <v>40.10758269239843</v>
      </c>
      <c r="W45" s="130">
        <f t="shared" si="48"/>
        <v>40.90983472426772</v>
      </c>
      <c r="X45" s="130">
        <f t="shared" si="48"/>
        <v>42.81891168599465</v>
      </c>
      <c r="Y45" s="61"/>
      <c r="Z45" s="42" t="s">
        <v>40</v>
      </c>
      <c r="AA45" s="49">
        <v>62722</v>
      </c>
      <c r="AB45" s="49">
        <v>69261</v>
      </c>
      <c r="AC45" s="49">
        <v>74882</v>
      </c>
      <c r="AD45" s="49">
        <v>79557</v>
      </c>
      <c r="AE45" s="50">
        <v>81803</v>
      </c>
      <c r="AF45" s="57">
        <v>82533</v>
      </c>
      <c r="AG45" s="55">
        <v>84137</v>
      </c>
      <c r="AH45" s="55">
        <v>84772</v>
      </c>
      <c r="AI45" s="55">
        <v>85554</v>
      </c>
      <c r="AJ45" s="56">
        <v>84075</v>
      </c>
    </row>
    <row r="46" spans="1:36" s="27" customFormat="1" ht="20.25" customHeight="1">
      <c r="A46" s="61"/>
      <c r="B46" s="42" t="s">
        <v>41</v>
      </c>
      <c r="C46" s="37">
        <v>3</v>
      </c>
      <c r="D46" s="37">
        <v>3</v>
      </c>
      <c r="E46" s="37">
        <v>4</v>
      </c>
      <c r="F46" s="37">
        <v>5</v>
      </c>
      <c r="G46" s="38">
        <v>6</v>
      </c>
      <c r="H46" s="44">
        <v>6</v>
      </c>
      <c r="I46" s="44">
        <v>6</v>
      </c>
      <c r="J46" s="44">
        <v>6</v>
      </c>
      <c r="K46" s="44">
        <v>6</v>
      </c>
      <c r="L46" s="44">
        <v>6</v>
      </c>
      <c r="M46" s="61"/>
      <c r="N46" s="42" t="s">
        <v>41</v>
      </c>
      <c r="O46" s="130">
        <f t="shared" si="48"/>
        <v>12.46261216350947</v>
      </c>
      <c r="P46" s="130">
        <f t="shared" si="48"/>
        <v>12.924349474409787</v>
      </c>
      <c r="Q46" s="130">
        <f t="shared" si="48"/>
        <v>17.184345061648838</v>
      </c>
      <c r="R46" s="130">
        <f t="shared" si="48"/>
        <v>21.21700755325469</v>
      </c>
      <c r="S46" s="130">
        <f t="shared" si="48"/>
        <v>26.33889376646181</v>
      </c>
      <c r="T46" s="130">
        <f t="shared" si="48"/>
        <v>26.984483921744996</v>
      </c>
      <c r="U46" s="130">
        <f t="shared" si="48"/>
        <v>27.061158217571712</v>
      </c>
      <c r="V46" s="130">
        <f t="shared" si="48"/>
        <v>27.102719306170385</v>
      </c>
      <c r="W46" s="130">
        <f t="shared" si="48"/>
        <v>27.408524050979853</v>
      </c>
      <c r="X46" s="130">
        <f t="shared" si="48"/>
        <v>27.864208424279017</v>
      </c>
      <c r="Y46" s="61"/>
      <c r="Z46" s="42" t="s">
        <v>41</v>
      </c>
      <c r="AA46" s="49">
        <v>24072</v>
      </c>
      <c r="AB46" s="49">
        <v>23212</v>
      </c>
      <c r="AC46" s="49">
        <v>23277</v>
      </c>
      <c r="AD46" s="49">
        <v>23566</v>
      </c>
      <c r="AE46" s="50">
        <v>22780</v>
      </c>
      <c r="AF46" s="57">
        <v>22235</v>
      </c>
      <c r="AG46" s="55">
        <v>22172</v>
      </c>
      <c r="AH46" s="55">
        <v>22138</v>
      </c>
      <c r="AI46" s="55">
        <v>21891</v>
      </c>
      <c r="AJ46" s="56">
        <v>21533</v>
      </c>
    </row>
    <row r="47" spans="1:36" s="27" customFormat="1" ht="20.25" customHeight="1">
      <c r="A47" s="52"/>
      <c r="B47" s="53"/>
      <c r="C47" s="43"/>
      <c r="D47" s="43"/>
      <c r="E47" s="43"/>
      <c r="F47" s="43"/>
      <c r="G47" s="44"/>
      <c r="H47" s="44"/>
      <c r="I47" s="44"/>
      <c r="J47" s="44"/>
      <c r="K47" s="44"/>
      <c r="L47" s="44"/>
      <c r="M47" s="52"/>
      <c r="N47" s="53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52"/>
      <c r="Z47" s="53"/>
      <c r="AA47" s="46"/>
      <c r="AB47" s="46"/>
      <c r="AC47" s="46"/>
      <c r="AD47" s="46"/>
      <c r="AE47" s="47"/>
      <c r="AF47" s="47"/>
      <c r="AG47" s="60"/>
      <c r="AH47" s="60"/>
      <c r="AI47" s="60"/>
      <c r="AJ47" s="48"/>
    </row>
    <row r="48" spans="1:36" s="27" customFormat="1" ht="20.25" customHeight="1">
      <c r="A48" s="150" t="s">
        <v>42</v>
      </c>
      <c r="B48" s="151"/>
      <c r="C48" s="37">
        <f aca="true" t="shared" si="49" ref="C48:K48">SUM(C49:C51)</f>
        <v>75</v>
      </c>
      <c r="D48" s="37">
        <f t="shared" si="49"/>
        <v>101</v>
      </c>
      <c r="E48" s="37">
        <f t="shared" si="49"/>
        <v>136</v>
      </c>
      <c r="F48" s="37">
        <f t="shared" si="49"/>
        <v>158</v>
      </c>
      <c r="G48" s="37">
        <f t="shared" si="49"/>
        <v>165</v>
      </c>
      <c r="H48" s="38">
        <f t="shared" si="49"/>
        <v>176</v>
      </c>
      <c r="I48" s="38">
        <f t="shared" si="49"/>
        <v>176</v>
      </c>
      <c r="J48" s="38">
        <f t="shared" si="49"/>
        <v>175</v>
      </c>
      <c r="K48" s="38">
        <f t="shared" si="49"/>
        <v>173</v>
      </c>
      <c r="L48" s="38">
        <v>174</v>
      </c>
      <c r="M48" s="150" t="s">
        <v>42</v>
      </c>
      <c r="N48" s="151"/>
      <c r="O48" s="130">
        <f aca="true" t="shared" si="50" ref="O48:X51">C48/AA48*100000</f>
        <v>24.21112097490114</v>
      </c>
      <c r="P48" s="130">
        <f t="shared" si="50"/>
        <v>31.176207306344825</v>
      </c>
      <c r="Q48" s="130">
        <f t="shared" si="50"/>
        <v>40.34399186000635</v>
      </c>
      <c r="R48" s="130">
        <f t="shared" si="50"/>
        <v>45.19231044257001</v>
      </c>
      <c r="S48" s="130">
        <f t="shared" si="50"/>
        <v>45.93720245221139</v>
      </c>
      <c r="T48" s="130">
        <f t="shared" si="50"/>
        <v>48.27750789309824</v>
      </c>
      <c r="U48" s="130">
        <f t="shared" si="50"/>
        <v>47.953659327395435</v>
      </c>
      <c r="V48" s="130">
        <f t="shared" si="50"/>
        <v>47.540783200445524</v>
      </c>
      <c r="W48" s="130">
        <f t="shared" si="50"/>
        <v>46.86137160255056</v>
      </c>
      <c r="X48" s="130">
        <f t="shared" si="50"/>
        <v>47.132246582912124</v>
      </c>
      <c r="Y48" s="150" t="s">
        <v>42</v>
      </c>
      <c r="Z48" s="151"/>
      <c r="AA48" s="49">
        <f aca="true" t="shared" si="51" ref="AA48:AH48">SUM(AA49:AA51)</f>
        <v>309775</v>
      </c>
      <c r="AB48" s="49">
        <f t="shared" si="51"/>
        <v>323965</v>
      </c>
      <c r="AC48" s="49">
        <f t="shared" si="51"/>
        <v>337101</v>
      </c>
      <c r="AD48" s="49">
        <f t="shared" si="51"/>
        <v>349617</v>
      </c>
      <c r="AE48" s="50">
        <f t="shared" si="51"/>
        <v>359186</v>
      </c>
      <c r="AF48" s="57">
        <f t="shared" si="51"/>
        <v>364559</v>
      </c>
      <c r="AG48" s="57">
        <f t="shared" si="51"/>
        <v>367021</v>
      </c>
      <c r="AH48" s="57">
        <f t="shared" si="51"/>
        <v>368105</v>
      </c>
      <c r="AI48" s="57">
        <v>369174</v>
      </c>
      <c r="AJ48" s="57">
        <v>369174</v>
      </c>
    </row>
    <row r="49" spans="1:36" s="27" customFormat="1" ht="20.25" customHeight="1">
      <c r="A49" s="61"/>
      <c r="B49" s="42" t="s">
        <v>43</v>
      </c>
      <c r="C49" s="37">
        <v>25</v>
      </c>
      <c r="D49" s="37">
        <v>31</v>
      </c>
      <c r="E49" s="37">
        <v>41</v>
      </c>
      <c r="F49" s="37">
        <v>49</v>
      </c>
      <c r="G49" s="38">
        <v>50</v>
      </c>
      <c r="H49" s="44">
        <v>54</v>
      </c>
      <c r="I49" s="44">
        <v>55</v>
      </c>
      <c r="J49" s="44">
        <v>55</v>
      </c>
      <c r="K49" s="44">
        <v>52</v>
      </c>
      <c r="L49" s="44">
        <v>54</v>
      </c>
      <c r="M49" s="61"/>
      <c r="N49" s="42" t="s">
        <v>43</v>
      </c>
      <c r="O49" s="130">
        <f t="shared" si="50"/>
        <v>24.856577547550632</v>
      </c>
      <c r="P49" s="130">
        <f t="shared" si="50"/>
        <v>28.64852875942629</v>
      </c>
      <c r="Q49" s="130">
        <f t="shared" si="50"/>
        <v>36.39850144706237</v>
      </c>
      <c r="R49" s="130">
        <f t="shared" si="50"/>
        <v>41.84743620401052</v>
      </c>
      <c r="S49" s="130">
        <f t="shared" si="50"/>
        <v>41.82840315888101</v>
      </c>
      <c r="T49" s="130">
        <f t="shared" si="50"/>
        <v>44.91690372810301</v>
      </c>
      <c r="U49" s="130">
        <f t="shared" si="50"/>
        <v>45.46581797139787</v>
      </c>
      <c r="V49" s="130">
        <f t="shared" si="50"/>
        <v>45.317469472504655</v>
      </c>
      <c r="W49" s="130">
        <f t="shared" si="50"/>
        <v>42.55040586540979</v>
      </c>
      <c r="X49" s="130">
        <f t="shared" si="50"/>
        <v>44.71568278363406</v>
      </c>
      <c r="Y49" s="61"/>
      <c r="Z49" s="42" t="s">
        <v>43</v>
      </c>
      <c r="AA49" s="49">
        <v>100577</v>
      </c>
      <c r="AB49" s="49">
        <v>108208</v>
      </c>
      <c r="AC49" s="49">
        <v>112642</v>
      </c>
      <c r="AD49" s="49">
        <v>117092</v>
      </c>
      <c r="AE49" s="50">
        <v>119536</v>
      </c>
      <c r="AF49" s="57">
        <v>120222</v>
      </c>
      <c r="AG49" s="55">
        <v>120970</v>
      </c>
      <c r="AH49" s="55">
        <v>121366</v>
      </c>
      <c r="AI49" s="55">
        <v>122208</v>
      </c>
      <c r="AJ49" s="56">
        <v>120763</v>
      </c>
    </row>
    <row r="50" spans="1:36" s="27" customFormat="1" ht="20.25" customHeight="1">
      <c r="A50" s="61"/>
      <c r="B50" s="42" t="s">
        <v>44</v>
      </c>
      <c r="C50" s="37">
        <v>49</v>
      </c>
      <c r="D50" s="37">
        <v>68</v>
      </c>
      <c r="E50" s="37">
        <v>93</v>
      </c>
      <c r="F50" s="37">
        <v>107</v>
      </c>
      <c r="G50" s="38">
        <v>112</v>
      </c>
      <c r="H50" s="44">
        <v>119</v>
      </c>
      <c r="I50" s="44">
        <v>119</v>
      </c>
      <c r="J50" s="44">
        <v>118</v>
      </c>
      <c r="K50" s="44">
        <v>119</v>
      </c>
      <c r="L50" s="44">
        <v>118</v>
      </c>
      <c r="M50" s="61"/>
      <c r="N50" s="42" t="s">
        <v>44</v>
      </c>
      <c r="O50" s="130">
        <f t="shared" si="50"/>
        <v>24.599011019352897</v>
      </c>
      <c r="P50" s="130">
        <f t="shared" si="50"/>
        <v>33.049657109807484</v>
      </c>
      <c r="Q50" s="130">
        <f t="shared" si="50"/>
        <v>43.367156606729836</v>
      </c>
      <c r="R50" s="130">
        <f t="shared" si="50"/>
        <v>48.092049080857564</v>
      </c>
      <c r="S50" s="130">
        <f t="shared" si="50"/>
        <v>48.86839131364345</v>
      </c>
      <c r="T50" s="130">
        <f t="shared" si="50"/>
        <v>50.81409301114066</v>
      </c>
      <c r="U50" s="130">
        <f t="shared" si="50"/>
        <v>50.446386936505384</v>
      </c>
      <c r="V50" s="130">
        <f t="shared" si="50"/>
        <v>49.85824203218814</v>
      </c>
      <c r="W50" s="130">
        <f t="shared" si="50"/>
        <v>50.205886323747805</v>
      </c>
      <c r="X50" s="130">
        <f t="shared" si="50"/>
        <v>50.539444323092674</v>
      </c>
      <c r="Y50" s="61"/>
      <c r="Z50" s="42" t="s">
        <v>44</v>
      </c>
      <c r="AA50" s="49">
        <v>199195</v>
      </c>
      <c r="AB50" s="49">
        <v>205751</v>
      </c>
      <c r="AC50" s="49">
        <v>214448</v>
      </c>
      <c r="AD50" s="49">
        <v>222490</v>
      </c>
      <c r="AE50" s="50">
        <v>229187</v>
      </c>
      <c r="AF50" s="57">
        <v>234187</v>
      </c>
      <c r="AG50" s="55">
        <v>235894</v>
      </c>
      <c r="AH50" s="55">
        <v>236671</v>
      </c>
      <c r="AI50" s="55">
        <v>237024</v>
      </c>
      <c r="AJ50" s="56">
        <v>233481</v>
      </c>
    </row>
    <row r="51" spans="1:36" s="27" customFormat="1" ht="20.25" customHeight="1">
      <c r="A51" s="61"/>
      <c r="B51" s="42" t="s">
        <v>45</v>
      </c>
      <c r="C51" s="37">
        <v>1</v>
      </c>
      <c r="D51" s="37">
        <v>2</v>
      </c>
      <c r="E51" s="37">
        <v>2</v>
      </c>
      <c r="F51" s="37">
        <v>2</v>
      </c>
      <c r="G51" s="38">
        <v>3</v>
      </c>
      <c r="H51" s="59">
        <v>3</v>
      </c>
      <c r="I51" s="59">
        <v>2</v>
      </c>
      <c r="J51" s="59">
        <v>2</v>
      </c>
      <c r="K51" s="59">
        <v>2</v>
      </c>
      <c r="L51" s="59">
        <v>2</v>
      </c>
      <c r="M51" s="61"/>
      <c r="N51" s="42" t="s">
        <v>45</v>
      </c>
      <c r="O51" s="130">
        <f t="shared" si="50"/>
        <v>9.99700089973008</v>
      </c>
      <c r="P51" s="130">
        <f t="shared" si="50"/>
        <v>19.98800719568259</v>
      </c>
      <c r="Q51" s="130">
        <f t="shared" si="50"/>
        <v>19.97802417340925</v>
      </c>
      <c r="R51" s="130">
        <f t="shared" si="50"/>
        <v>19.930244145490782</v>
      </c>
      <c r="S51" s="130">
        <f t="shared" si="50"/>
        <v>28.672464876230524</v>
      </c>
      <c r="T51" s="130">
        <f t="shared" si="50"/>
        <v>29.556650246305416</v>
      </c>
      <c r="U51" s="130">
        <f t="shared" si="50"/>
        <v>19.690853598503494</v>
      </c>
      <c r="V51" s="130">
        <f t="shared" si="50"/>
        <v>19.864918553833927</v>
      </c>
      <c r="W51" s="130">
        <f t="shared" si="50"/>
        <v>20.11667672500503</v>
      </c>
      <c r="X51" s="130">
        <f t="shared" si="50"/>
        <v>20.26547775863816</v>
      </c>
      <c r="Y51" s="61"/>
      <c r="Z51" s="42" t="s">
        <v>45</v>
      </c>
      <c r="AA51" s="49">
        <v>10003</v>
      </c>
      <c r="AB51" s="49">
        <v>10006</v>
      </c>
      <c r="AC51" s="49">
        <v>10011</v>
      </c>
      <c r="AD51" s="49">
        <v>10035</v>
      </c>
      <c r="AE51" s="50">
        <v>10463</v>
      </c>
      <c r="AF51" s="57">
        <v>10150</v>
      </c>
      <c r="AG51" s="55">
        <v>10157</v>
      </c>
      <c r="AH51" s="55">
        <v>10068</v>
      </c>
      <c r="AI51" s="55">
        <v>9942</v>
      </c>
      <c r="AJ51" s="56">
        <v>9869</v>
      </c>
    </row>
    <row r="52" spans="1:36" s="131" customFormat="1" ht="20.25" customHeight="1">
      <c r="A52" s="52"/>
      <c r="B52" s="53"/>
      <c r="C52" s="43"/>
      <c r="D52" s="43"/>
      <c r="E52" s="43"/>
      <c r="F52" s="43"/>
      <c r="G52" s="44"/>
      <c r="H52" s="44"/>
      <c r="I52" s="44"/>
      <c r="J52" s="44"/>
      <c r="K52" s="44"/>
      <c r="L52" s="44"/>
      <c r="M52" s="52"/>
      <c r="N52" s="53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52"/>
      <c r="Z52" s="53"/>
      <c r="AA52" s="46"/>
      <c r="AB52" s="46"/>
      <c r="AC52" s="46"/>
      <c r="AD52" s="46"/>
      <c r="AE52" s="47"/>
      <c r="AF52" s="47"/>
      <c r="AG52" s="60"/>
      <c r="AH52" s="60"/>
      <c r="AI52" s="60"/>
      <c r="AJ52" s="48"/>
    </row>
    <row r="53" spans="1:36" s="27" customFormat="1" ht="20.25" customHeight="1">
      <c r="A53" s="150" t="s">
        <v>46</v>
      </c>
      <c r="B53" s="151"/>
      <c r="C53" s="37">
        <f>SUM(C54)</f>
        <v>208</v>
      </c>
      <c r="D53" s="37">
        <f aca="true" t="shared" si="52" ref="D53:K53">SUM(D54)</f>
        <v>248</v>
      </c>
      <c r="E53" s="37">
        <f t="shared" si="52"/>
        <v>274</v>
      </c>
      <c r="F53" s="37">
        <f t="shared" si="52"/>
        <v>294</v>
      </c>
      <c r="G53" s="37">
        <f t="shared" si="52"/>
        <v>308</v>
      </c>
      <c r="H53" s="38">
        <f t="shared" si="52"/>
        <v>327</v>
      </c>
      <c r="I53" s="38">
        <f t="shared" si="52"/>
        <v>323</v>
      </c>
      <c r="J53" s="38">
        <f t="shared" si="52"/>
        <v>325</v>
      </c>
      <c r="K53" s="38">
        <f t="shared" si="52"/>
        <v>324</v>
      </c>
      <c r="L53" s="38">
        <v>329</v>
      </c>
      <c r="M53" s="150" t="s">
        <v>46</v>
      </c>
      <c r="N53" s="151"/>
      <c r="O53" s="130">
        <f aca="true" t="shared" si="53" ref="O53:X54">C53/AA53*100000</f>
        <v>30.14488384799442</v>
      </c>
      <c r="P53" s="130">
        <f t="shared" si="53"/>
        <v>35.43277274305382</v>
      </c>
      <c r="Q53" s="130">
        <f t="shared" si="53"/>
        <v>38.562871554674835</v>
      </c>
      <c r="R53" s="130">
        <f t="shared" si="53"/>
        <v>41.19268227411629</v>
      </c>
      <c r="S53" s="130">
        <f t="shared" si="53"/>
        <v>43.12119014484799</v>
      </c>
      <c r="T53" s="130">
        <f t="shared" si="53"/>
        <v>46.28364941621739</v>
      </c>
      <c r="U53" s="130">
        <f t="shared" si="53"/>
        <v>45.83237553601176</v>
      </c>
      <c r="V53" s="130">
        <f t="shared" si="53"/>
        <v>46.174283055458865</v>
      </c>
      <c r="W53" s="130">
        <f t="shared" si="53"/>
        <v>46.07547845971382</v>
      </c>
      <c r="X53" s="130">
        <f t="shared" si="53"/>
        <v>46.786519793968665</v>
      </c>
      <c r="Y53" s="150" t="s">
        <v>46</v>
      </c>
      <c r="Z53" s="151"/>
      <c r="AA53" s="62">
        <f>AA54</f>
        <v>690001</v>
      </c>
      <c r="AB53" s="62">
        <f aca="true" t="shared" si="54" ref="AB53:AH53">AB54</f>
        <v>699917</v>
      </c>
      <c r="AC53" s="62">
        <f t="shared" si="54"/>
        <v>710528</v>
      </c>
      <c r="AD53" s="49">
        <f t="shared" si="54"/>
        <v>713719</v>
      </c>
      <c r="AE53" s="63">
        <f t="shared" si="54"/>
        <v>714266</v>
      </c>
      <c r="AF53" s="57">
        <f t="shared" si="54"/>
        <v>706513</v>
      </c>
      <c r="AG53" s="57">
        <f t="shared" si="54"/>
        <v>704742</v>
      </c>
      <c r="AH53" s="57">
        <f t="shared" si="54"/>
        <v>703855</v>
      </c>
      <c r="AI53" s="57">
        <v>703194</v>
      </c>
      <c r="AJ53" s="57">
        <v>703194</v>
      </c>
    </row>
    <row r="54" spans="1:36" s="27" customFormat="1" ht="20.25" customHeight="1">
      <c r="A54" s="8"/>
      <c r="B54" s="42" t="s">
        <v>47</v>
      </c>
      <c r="C54" s="37">
        <f aca="true" t="shared" si="55" ref="C54:J54">SUM(C115:C116)</f>
        <v>208</v>
      </c>
      <c r="D54" s="37">
        <f t="shared" si="55"/>
        <v>248</v>
      </c>
      <c r="E54" s="37">
        <f t="shared" si="55"/>
        <v>274</v>
      </c>
      <c r="F54" s="37">
        <f t="shared" si="55"/>
        <v>294</v>
      </c>
      <c r="G54" s="37">
        <f t="shared" si="55"/>
        <v>308</v>
      </c>
      <c r="H54" s="38">
        <f t="shared" si="55"/>
        <v>327</v>
      </c>
      <c r="I54" s="38">
        <f t="shared" si="55"/>
        <v>323</v>
      </c>
      <c r="J54" s="38">
        <f t="shared" si="55"/>
        <v>325</v>
      </c>
      <c r="K54" s="38">
        <v>324</v>
      </c>
      <c r="L54" s="38">
        <v>329</v>
      </c>
      <c r="M54" s="8"/>
      <c r="N54" s="42" t="s">
        <v>47</v>
      </c>
      <c r="O54" s="130">
        <f t="shared" si="53"/>
        <v>30.14488384799442</v>
      </c>
      <c r="P54" s="130">
        <f t="shared" si="53"/>
        <v>35.43277274305382</v>
      </c>
      <c r="Q54" s="130">
        <f t="shared" si="53"/>
        <v>38.562871554674835</v>
      </c>
      <c r="R54" s="130">
        <f t="shared" si="53"/>
        <v>41.19268227411629</v>
      </c>
      <c r="S54" s="130">
        <f t="shared" si="53"/>
        <v>43.12119014484799</v>
      </c>
      <c r="T54" s="130">
        <f t="shared" si="53"/>
        <v>46.28364941621739</v>
      </c>
      <c r="U54" s="130">
        <f t="shared" si="53"/>
        <v>45.83237553601176</v>
      </c>
      <c r="V54" s="130">
        <f t="shared" si="53"/>
        <v>46.174283055458865</v>
      </c>
      <c r="W54" s="130">
        <f t="shared" si="53"/>
        <v>46.07547845971382</v>
      </c>
      <c r="X54" s="130">
        <f t="shared" si="53"/>
        <v>47.275616846213424</v>
      </c>
      <c r="Y54" s="8"/>
      <c r="Z54" s="42" t="s">
        <v>47</v>
      </c>
      <c r="AA54" s="62">
        <f aca="true" t="shared" si="56" ref="AA54:AH54">SUM(AA115:AA116)</f>
        <v>690001</v>
      </c>
      <c r="AB54" s="62">
        <f t="shared" si="56"/>
        <v>699917</v>
      </c>
      <c r="AC54" s="62">
        <f t="shared" si="56"/>
        <v>710528</v>
      </c>
      <c r="AD54" s="49">
        <f t="shared" si="56"/>
        <v>713719</v>
      </c>
      <c r="AE54" s="63">
        <f t="shared" si="56"/>
        <v>714266</v>
      </c>
      <c r="AF54" s="57">
        <f t="shared" si="56"/>
        <v>706513</v>
      </c>
      <c r="AG54" s="57">
        <f t="shared" si="56"/>
        <v>704742</v>
      </c>
      <c r="AH54" s="57">
        <f t="shared" si="56"/>
        <v>703855</v>
      </c>
      <c r="AI54" s="57">
        <v>703194</v>
      </c>
      <c r="AJ54" s="64">
        <v>695919</v>
      </c>
    </row>
    <row r="55" spans="1:35" ht="20.25" customHeight="1">
      <c r="A55" s="65"/>
      <c r="B55" s="6"/>
      <c r="C55" s="66"/>
      <c r="D55" s="66"/>
      <c r="E55" s="66"/>
      <c r="F55" s="66"/>
      <c r="G55" s="132"/>
      <c r="H55" s="45"/>
      <c r="I55" s="7"/>
      <c r="J55" s="7"/>
      <c r="K55" s="7"/>
      <c r="L55" s="7"/>
      <c r="M55" s="65"/>
      <c r="N55" s="6"/>
      <c r="O55" s="66"/>
      <c r="P55" s="66"/>
      <c r="Q55" s="66"/>
      <c r="R55" s="66"/>
      <c r="S55" s="133"/>
      <c r="T55" s="45"/>
      <c r="U55" s="67"/>
      <c r="V55" s="67"/>
      <c r="W55" s="67"/>
      <c r="X55" s="67"/>
      <c r="Y55" s="68"/>
      <c r="Z55" s="1"/>
      <c r="AA55" s="69"/>
      <c r="AB55" s="69"/>
      <c r="AC55" s="69"/>
      <c r="AD55" s="69"/>
      <c r="AE55" s="70"/>
      <c r="AF55" s="71"/>
      <c r="AG55" s="72"/>
      <c r="AH55" s="72"/>
      <c r="AI55" s="72"/>
    </row>
    <row r="56" spans="1:36" s="27" customFormat="1" ht="20.25" customHeight="1">
      <c r="A56" s="153" t="s">
        <v>48</v>
      </c>
      <c r="B56" s="153"/>
      <c r="C56" s="38">
        <f aca="true" t="shared" si="57" ref="C56:K56">SUM(C57:C77)</f>
        <v>101</v>
      </c>
      <c r="D56" s="38">
        <f t="shared" si="57"/>
        <v>109</v>
      </c>
      <c r="E56" s="38">
        <f t="shared" si="57"/>
        <v>136</v>
      </c>
      <c r="F56" s="38">
        <f t="shared" si="57"/>
        <v>153</v>
      </c>
      <c r="G56" s="38">
        <f t="shared" si="57"/>
        <v>173</v>
      </c>
      <c r="H56" s="38">
        <f t="shared" si="57"/>
        <v>193</v>
      </c>
      <c r="I56" s="38">
        <f t="shared" si="57"/>
        <v>195</v>
      </c>
      <c r="J56" s="38">
        <f t="shared" si="57"/>
        <v>194</v>
      </c>
      <c r="K56" s="38">
        <f t="shared" si="57"/>
        <v>195</v>
      </c>
      <c r="L56" s="38">
        <v>196</v>
      </c>
      <c r="M56" s="153" t="s">
        <v>48</v>
      </c>
      <c r="N56" s="153"/>
      <c r="O56" s="130">
        <f aca="true" t="shared" si="58" ref="O56:X62">C56/AA56*100000</f>
        <v>22.982856154626838</v>
      </c>
      <c r="P56" s="130">
        <f t="shared" si="58"/>
        <v>23.36163162779134</v>
      </c>
      <c r="Q56" s="130">
        <f t="shared" si="58"/>
        <v>27.99742259021449</v>
      </c>
      <c r="R56" s="130">
        <f t="shared" si="58"/>
        <v>30.54062901719058</v>
      </c>
      <c r="S56" s="130">
        <f t="shared" si="58"/>
        <v>33.76294896915667</v>
      </c>
      <c r="T56" s="130">
        <f t="shared" si="58"/>
        <v>37.441703461708585</v>
      </c>
      <c r="U56" s="130">
        <f t="shared" si="58"/>
        <v>37.721687455507755</v>
      </c>
      <c r="V56" s="130">
        <f t="shared" si="58"/>
        <v>37.5154702970297</v>
      </c>
      <c r="W56" s="130">
        <f t="shared" si="58"/>
        <v>36.913501255059046</v>
      </c>
      <c r="X56" s="130">
        <f t="shared" si="58"/>
        <v>37.10280126149524</v>
      </c>
      <c r="Y56" s="154" t="s">
        <v>48</v>
      </c>
      <c r="Z56" s="151"/>
      <c r="AA56" s="49">
        <f aca="true" t="shared" si="59" ref="AA56:AH56">SUM(AA57:AA77)</f>
        <v>439458</v>
      </c>
      <c r="AB56" s="49">
        <f t="shared" si="59"/>
        <v>466577</v>
      </c>
      <c r="AC56" s="49">
        <f t="shared" si="59"/>
        <v>485759</v>
      </c>
      <c r="AD56" s="49">
        <f t="shared" si="59"/>
        <v>500972</v>
      </c>
      <c r="AE56" s="50">
        <f t="shared" si="59"/>
        <v>512396</v>
      </c>
      <c r="AF56" s="47">
        <f t="shared" si="59"/>
        <v>515468</v>
      </c>
      <c r="AG56" s="47">
        <f t="shared" si="59"/>
        <v>516944</v>
      </c>
      <c r="AH56" s="47">
        <f t="shared" si="59"/>
        <v>517120</v>
      </c>
      <c r="AI56" s="47">
        <v>528262</v>
      </c>
      <c r="AJ56" s="74">
        <v>528262</v>
      </c>
    </row>
    <row r="57" spans="1:36" s="27" customFormat="1" ht="20.25" customHeight="1">
      <c r="A57" s="61"/>
      <c r="B57" s="42" t="s">
        <v>49</v>
      </c>
      <c r="C57" s="38">
        <v>18</v>
      </c>
      <c r="D57" s="38">
        <v>18</v>
      </c>
      <c r="E57" s="38">
        <v>24</v>
      </c>
      <c r="F57" s="38">
        <v>25</v>
      </c>
      <c r="G57" s="38">
        <v>28</v>
      </c>
      <c r="H57" s="38">
        <v>29</v>
      </c>
      <c r="I57" s="38">
        <v>29</v>
      </c>
      <c r="J57" s="38">
        <v>30</v>
      </c>
      <c r="K57" s="38">
        <v>30</v>
      </c>
      <c r="L57" s="38">
        <v>30</v>
      </c>
      <c r="M57" s="61"/>
      <c r="N57" s="42" t="s">
        <v>49</v>
      </c>
      <c r="O57" s="130">
        <f t="shared" si="58"/>
        <v>26.155187445510023</v>
      </c>
      <c r="P57" s="130">
        <f t="shared" si="58"/>
        <v>25.45788840958914</v>
      </c>
      <c r="Q57" s="130">
        <f t="shared" si="58"/>
        <v>33.15466651931259</v>
      </c>
      <c r="R57" s="130">
        <f t="shared" si="58"/>
        <v>33.87074922097277</v>
      </c>
      <c r="S57" s="130">
        <f t="shared" si="58"/>
        <v>37.318903357368484</v>
      </c>
      <c r="T57" s="130">
        <f t="shared" si="58"/>
        <v>38.53923027854561</v>
      </c>
      <c r="U57" s="130">
        <f t="shared" si="58"/>
        <v>38.46000822248452</v>
      </c>
      <c r="V57" s="130">
        <f t="shared" si="58"/>
        <v>39.74036296198172</v>
      </c>
      <c r="W57" s="130">
        <f t="shared" si="58"/>
        <v>39.72825871042072</v>
      </c>
      <c r="X57" s="130">
        <f t="shared" si="58"/>
        <v>40.057683063611606</v>
      </c>
      <c r="Y57" s="75"/>
      <c r="Z57" s="42" t="s">
        <v>49</v>
      </c>
      <c r="AA57" s="49">
        <v>68820</v>
      </c>
      <c r="AB57" s="49">
        <v>70705</v>
      </c>
      <c r="AC57" s="49">
        <v>72388</v>
      </c>
      <c r="AD57" s="49">
        <v>73810</v>
      </c>
      <c r="AE57" s="50">
        <v>75029</v>
      </c>
      <c r="AF57" s="57">
        <v>75248</v>
      </c>
      <c r="AG57" s="55">
        <v>75403</v>
      </c>
      <c r="AH57" s="55">
        <v>75490</v>
      </c>
      <c r="AI57" s="55">
        <v>75513</v>
      </c>
      <c r="AJ57" s="56">
        <v>74892</v>
      </c>
    </row>
    <row r="58" spans="1:36" s="27" customFormat="1" ht="20.25" customHeight="1">
      <c r="A58" s="61"/>
      <c r="B58" s="42" t="s">
        <v>50</v>
      </c>
      <c r="C58" s="38">
        <v>23</v>
      </c>
      <c r="D58" s="38">
        <v>29</v>
      </c>
      <c r="E58" s="38">
        <v>32</v>
      </c>
      <c r="F58" s="38">
        <v>36</v>
      </c>
      <c r="G58" s="38">
        <v>36</v>
      </c>
      <c r="H58" s="44">
        <v>42</v>
      </c>
      <c r="I58" s="44">
        <v>43</v>
      </c>
      <c r="J58" s="44">
        <v>43</v>
      </c>
      <c r="K58" s="44">
        <v>43</v>
      </c>
      <c r="L58" s="44">
        <v>44</v>
      </c>
      <c r="M58" s="61"/>
      <c r="N58" s="42" t="s">
        <v>50</v>
      </c>
      <c r="O58" s="130">
        <f t="shared" si="58"/>
        <v>24.4415634099169</v>
      </c>
      <c r="P58" s="130">
        <f t="shared" si="58"/>
        <v>27.78762588273622</v>
      </c>
      <c r="Q58" s="130">
        <f t="shared" si="58"/>
        <v>29.47733009082702</v>
      </c>
      <c r="R58" s="130">
        <f t="shared" si="58"/>
        <v>32.08956554293762</v>
      </c>
      <c r="S58" s="130">
        <f t="shared" si="58"/>
        <v>31.052953912240902</v>
      </c>
      <c r="T58" s="130">
        <f t="shared" si="58"/>
        <v>35.518571138623905</v>
      </c>
      <c r="U58" s="130">
        <f t="shared" si="58"/>
        <v>36.09138674858572</v>
      </c>
      <c r="V58" s="130">
        <f t="shared" si="58"/>
        <v>35.882971443830634</v>
      </c>
      <c r="W58" s="130">
        <f t="shared" si="58"/>
        <v>35.77013942035737</v>
      </c>
      <c r="X58" s="130">
        <f t="shared" si="58"/>
        <v>37.174721189591075</v>
      </c>
      <c r="Y58" s="75"/>
      <c r="Z58" s="42" t="s">
        <v>50</v>
      </c>
      <c r="AA58" s="49">
        <v>94102</v>
      </c>
      <c r="AB58" s="49">
        <v>104363</v>
      </c>
      <c r="AC58" s="49">
        <v>108558</v>
      </c>
      <c r="AD58" s="49">
        <v>112186</v>
      </c>
      <c r="AE58" s="50">
        <v>115931</v>
      </c>
      <c r="AF58" s="57">
        <v>118248</v>
      </c>
      <c r="AG58" s="55">
        <v>119142</v>
      </c>
      <c r="AH58" s="55">
        <v>119834</v>
      </c>
      <c r="AI58" s="55">
        <v>120212</v>
      </c>
      <c r="AJ58" s="56">
        <v>118360</v>
      </c>
    </row>
    <row r="59" spans="1:36" s="27" customFormat="1" ht="20.25" customHeight="1">
      <c r="A59" s="61"/>
      <c r="B59" s="42" t="s">
        <v>51</v>
      </c>
      <c r="C59" s="38">
        <v>18</v>
      </c>
      <c r="D59" s="38">
        <v>19</v>
      </c>
      <c r="E59" s="38">
        <v>31</v>
      </c>
      <c r="F59" s="38">
        <v>33</v>
      </c>
      <c r="G59" s="38">
        <v>45</v>
      </c>
      <c r="H59" s="44">
        <v>52</v>
      </c>
      <c r="I59" s="44">
        <v>53</v>
      </c>
      <c r="J59" s="44">
        <v>51</v>
      </c>
      <c r="K59" s="44">
        <v>51</v>
      </c>
      <c r="L59" s="44">
        <v>50</v>
      </c>
      <c r="M59" s="61"/>
      <c r="N59" s="42" t="s">
        <v>51</v>
      </c>
      <c r="O59" s="130">
        <f t="shared" si="58"/>
        <v>19.920759644967795</v>
      </c>
      <c r="P59" s="130">
        <f t="shared" si="58"/>
        <v>18.406393799951562</v>
      </c>
      <c r="Q59" s="130">
        <f t="shared" si="58"/>
        <v>27.682278876635266</v>
      </c>
      <c r="R59" s="130">
        <f t="shared" si="58"/>
        <v>27.54246129449568</v>
      </c>
      <c r="S59" s="130">
        <f t="shared" si="58"/>
        <v>36.05133710403615</v>
      </c>
      <c r="T59" s="130">
        <f t="shared" si="58"/>
        <v>40.46881566454465</v>
      </c>
      <c r="U59" s="130">
        <f t="shared" si="58"/>
        <v>41.104708428016345</v>
      </c>
      <c r="V59" s="130">
        <f t="shared" si="58"/>
        <v>39.4416302540505</v>
      </c>
      <c r="W59" s="130">
        <f t="shared" si="58"/>
        <v>39.40749669672454</v>
      </c>
      <c r="X59" s="130">
        <f t="shared" si="58"/>
        <v>38.871483102566295</v>
      </c>
      <c r="Y59" s="75"/>
      <c r="Z59" s="42" t="s">
        <v>51</v>
      </c>
      <c r="AA59" s="49">
        <v>90358</v>
      </c>
      <c r="AB59" s="49">
        <v>103225</v>
      </c>
      <c r="AC59" s="49">
        <v>111985</v>
      </c>
      <c r="AD59" s="49">
        <v>119815</v>
      </c>
      <c r="AE59" s="50">
        <v>124822</v>
      </c>
      <c r="AF59" s="57">
        <v>128494</v>
      </c>
      <c r="AG59" s="55">
        <v>128939</v>
      </c>
      <c r="AH59" s="55">
        <v>129305</v>
      </c>
      <c r="AI59" s="55">
        <v>129417</v>
      </c>
      <c r="AJ59" s="56">
        <v>128629</v>
      </c>
    </row>
    <row r="60" spans="1:36" s="131" customFormat="1" ht="20.25" customHeight="1">
      <c r="A60" s="61"/>
      <c r="B60" s="42" t="s">
        <v>52</v>
      </c>
      <c r="C60" s="37">
        <v>5</v>
      </c>
      <c r="D60" s="37">
        <v>5</v>
      </c>
      <c r="E60" s="37">
        <v>6</v>
      </c>
      <c r="F60" s="37">
        <v>6</v>
      </c>
      <c r="G60" s="38">
        <v>6</v>
      </c>
      <c r="H60" s="44">
        <v>6</v>
      </c>
      <c r="I60" s="44">
        <v>6</v>
      </c>
      <c r="J60" s="44">
        <v>6</v>
      </c>
      <c r="K60" s="44">
        <v>6</v>
      </c>
      <c r="L60" s="44">
        <v>6</v>
      </c>
      <c r="M60" s="61"/>
      <c r="N60" s="42" t="s">
        <v>52</v>
      </c>
      <c r="O60" s="130">
        <f t="shared" si="58"/>
        <v>30.746525642602386</v>
      </c>
      <c r="P60" s="130">
        <f t="shared" si="58"/>
        <v>29.87393200693075</v>
      </c>
      <c r="Q60" s="130">
        <f t="shared" si="58"/>
        <v>35.86800573888092</v>
      </c>
      <c r="R60" s="130">
        <f t="shared" si="58"/>
        <v>34.67005662775916</v>
      </c>
      <c r="S60" s="130">
        <f t="shared" si="58"/>
        <v>33.711652994718506</v>
      </c>
      <c r="T60" s="130">
        <f t="shared" si="58"/>
        <v>34.538337554685704</v>
      </c>
      <c r="U60" s="130">
        <f t="shared" si="58"/>
        <v>34.92839678658749</v>
      </c>
      <c r="V60" s="130">
        <f t="shared" si="58"/>
        <v>35.08361595135072</v>
      </c>
      <c r="W60" s="130">
        <f t="shared" si="58"/>
        <v>35.24850193866761</v>
      </c>
      <c r="X60" s="130">
        <f t="shared" si="58"/>
        <v>35.70790930191037</v>
      </c>
      <c r="Y60" s="61"/>
      <c r="Z60" s="42" t="s">
        <v>52</v>
      </c>
      <c r="AA60" s="49">
        <v>16262</v>
      </c>
      <c r="AB60" s="49">
        <v>16737</v>
      </c>
      <c r="AC60" s="49">
        <v>16728</v>
      </c>
      <c r="AD60" s="49">
        <v>17306</v>
      </c>
      <c r="AE60" s="50">
        <v>17798</v>
      </c>
      <c r="AF60" s="57">
        <v>17372</v>
      </c>
      <c r="AG60" s="55">
        <v>17178</v>
      </c>
      <c r="AH60" s="55">
        <v>17102</v>
      </c>
      <c r="AI60" s="55">
        <v>17022</v>
      </c>
      <c r="AJ60" s="56">
        <v>16803</v>
      </c>
    </row>
    <row r="61" spans="1:36" s="131" customFormat="1" ht="20.25" customHeight="1">
      <c r="A61" s="61"/>
      <c r="B61" s="42" t="s">
        <v>53</v>
      </c>
      <c r="C61" s="37">
        <v>4</v>
      </c>
      <c r="D61" s="37">
        <v>4</v>
      </c>
      <c r="E61" s="37">
        <v>4</v>
      </c>
      <c r="F61" s="37">
        <v>5</v>
      </c>
      <c r="G61" s="38">
        <v>5</v>
      </c>
      <c r="H61" s="59">
        <v>6</v>
      </c>
      <c r="I61" s="59">
        <v>6</v>
      </c>
      <c r="J61" s="59">
        <v>6</v>
      </c>
      <c r="K61" s="59">
        <v>6</v>
      </c>
      <c r="L61" s="59">
        <v>5</v>
      </c>
      <c r="M61" s="61"/>
      <c r="N61" s="42" t="s">
        <v>53</v>
      </c>
      <c r="O61" s="130">
        <f t="shared" si="58"/>
        <v>23.92773823054376</v>
      </c>
      <c r="P61" s="130">
        <f t="shared" si="58"/>
        <v>25.58526288857618</v>
      </c>
      <c r="Q61" s="130">
        <f t="shared" si="58"/>
        <v>26.27602969191355</v>
      </c>
      <c r="R61" s="130">
        <f t="shared" si="58"/>
        <v>34.04139433551198</v>
      </c>
      <c r="S61" s="130">
        <f t="shared" si="58"/>
        <v>35.612535612535616</v>
      </c>
      <c r="T61" s="130">
        <f t="shared" si="58"/>
        <v>44.59640255686041</v>
      </c>
      <c r="U61" s="130">
        <f t="shared" si="58"/>
        <v>44.86316733961417</v>
      </c>
      <c r="V61" s="130">
        <f t="shared" si="58"/>
        <v>45.61350159647256</v>
      </c>
      <c r="W61" s="130">
        <f t="shared" si="58"/>
        <v>45.94180704441041</v>
      </c>
      <c r="X61" s="130">
        <f t="shared" si="58"/>
        <v>39.26804366606456</v>
      </c>
      <c r="Y61" s="61"/>
      <c r="Z61" s="42" t="s">
        <v>53</v>
      </c>
      <c r="AA61" s="49">
        <v>16717</v>
      </c>
      <c r="AB61" s="49">
        <v>15634</v>
      </c>
      <c r="AC61" s="49">
        <v>15223</v>
      </c>
      <c r="AD61" s="49">
        <v>14688</v>
      </c>
      <c r="AE61" s="50">
        <v>14040</v>
      </c>
      <c r="AF61" s="57">
        <v>13454</v>
      </c>
      <c r="AG61" s="55">
        <v>13374</v>
      </c>
      <c r="AH61" s="55">
        <v>13154</v>
      </c>
      <c r="AI61" s="55">
        <v>13060</v>
      </c>
      <c r="AJ61" s="56">
        <v>12733</v>
      </c>
    </row>
    <row r="62" spans="1:36" s="131" customFormat="1" ht="20.25" customHeight="1">
      <c r="A62" s="76"/>
      <c r="B62" s="77" t="s">
        <v>54</v>
      </c>
      <c r="C62" s="101">
        <v>4</v>
      </c>
      <c r="D62" s="101">
        <v>4</v>
      </c>
      <c r="E62" s="101">
        <v>4</v>
      </c>
      <c r="F62" s="101">
        <v>4</v>
      </c>
      <c r="G62" s="116">
        <v>4</v>
      </c>
      <c r="H62" s="78">
        <v>4</v>
      </c>
      <c r="I62" s="78">
        <v>4</v>
      </c>
      <c r="J62" s="78">
        <v>4</v>
      </c>
      <c r="K62" s="78">
        <v>4</v>
      </c>
      <c r="L62" s="78">
        <v>4</v>
      </c>
      <c r="M62" s="76"/>
      <c r="N62" s="77" t="s">
        <v>54</v>
      </c>
      <c r="O62" s="134">
        <f t="shared" si="58"/>
        <v>33.33055578701775</v>
      </c>
      <c r="P62" s="134">
        <f t="shared" si="58"/>
        <v>34.161755914253995</v>
      </c>
      <c r="Q62" s="134">
        <f t="shared" si="58"/>
        <v>35.25160835463118</v>
      </c>
      <c r="R62" s="134">
        <f t="shared" si="58"/>
        <v>36.72082989075553</v>
      </c>
      <c r="S62" s="134">
        <f t="shared" si="58"/>
        <v>38.58024691358025</v>
      </c>
      <c r="T62" s="134">
        <f t="shared" si="58"/>
        <v>39.9480675122341</v>
      </c>
      <c r="U62" s="134">
        <f t="shared" si="58"/>
        <v>40.29414727510829</v>
      </c>
      <c r="V62" s="134">
        <f t="shared" si="58"/>
        <v>40.49402713099818</v>
      </c>
      <c r="W62" s="134">
        <f t="shared" si="58"/>
        <v>40.68762079137422</v>
      </c>
      <c r="X62" s="134">
        <f t="shared" si="58"/>
        <v>41.36932464577516</v>
      </c>
      <c r="Y62" s="61"/>
      <c r="Z62" s="42" t="s">
        <v>54</v>
      </c>
      <c r="AA62" s="49">
        <v>12001</v>
      </c>
      <c r="AB62" s="49">
        <v>11709</v>
      </c>
      <c r="AC62" s="49">
        <v>11347</v>
      </c>
      <c r="AD62" s="49">
        <v>10893</v>
      </c>
      <c r="AE62" s="50">
        <v>10368</v>
      </c>
      <c r="AF62" s="57">
        <v>10013</v>
      </c>
      <c r="AG62" s="55">
        <v>9927</v>
      </c>
      <c r="AH62" s="55">
        <v>9878</v>
      </c>
      <c r="AI62" s="55">
        <v>9831</v>
      </c>
      <c r="AJ62" s="56">
        <v>9669</v>
      </c>
    </row>
    <row r="63" spans="1:36" s="27" customFormat="1" ht="20.25" customHeight="1">
      <c r="A63" s="75"/>
      <c r="B63" s="73"/>
      <c r="C63" s="79"/>
      <c r="D63" s="79"/>
      <c r="E63" s="79"/>
      <c r="F63" s="79"/>
      <c r="G63" s="79"/>
      <c r="H63" s="80"/>
      <c r="I63" s="80"/>
      <c r="J63" s="80"/>
      <c r="K63" s="80"/>
      <c r="L63" s="80"/>
      <c r="M63" s="75"/>
      <c r="N63" s="73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75"/>
      <c r="Z63" s="73"/>
      <c r="AA63" s="70"/>
      <c r="AB63" s="70"/>
      <c r="AC63" s="70"/>
      <c r="AD63" s="70"/>
      <c r="AE63" s="70"/>
      <c r="AF63" s="81"/>
      <c r="AG63" s="72"/>
      <c r="AH63" s="72"/>
      <c r="AI63" s="72"/>
      <c r="AJ63" s="82"/>
    </row>
    <row r="64" spans="1:36" s="27" customFormat="1" ht="27.75" customHeight="1">
      <c r="A64" s="75"/>
      <c r="B64" s="73"/>
      <c r="C64" s="79"/>
      <c r="D64" s="79"/>
      <c r="E64" s="79"/>
      <c r="F64" s="79"/>
      <c r="G64" s="79"/>
      <c r="H64" s="80"/>
      <c r="I64" s="80"/>
      <c r="J64" s="80"/>
      <c r="K64" s="80"/>
      <c r="L64" s="80"/>
      <c r="M64" s="75"/>
      <c r="N64" s="73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75"/>
      <c r="Z64" s="73"/>
      <c r="AA64" s="70"/>
      <c r="AB64" s="70"/>
      <c r="AC64" s="70"/>
      <c r="AD64" s="70"/>
      <c r="AE64" s="70"/>
      <c r="AF64" s="81"/>
      <c r="AG64" s="72"/>
      <c r="AH64" s="72"/>
      <c r="AI64" s="72"/>
      <c r="AJ64" s="82"/>
    </row>
    <row r="65" spans="1:35" ht="27.75" customHeight="1">
      <c r="A65" s="126" t="s">
        <v>55</v>
      </c>
      <c r="B65" s="4"/>
      <c r="C65" s="127"/>
      <c r="D65" s="127"/>
      <c r="E65" s="127"/>
      <c r="F65" s="127"/>
      <c r="G65" s="136"/>
      <c r="H65" s="128"/>
      <c r="I65" s="9"/>
      <c r="J65" s="9"/>
      <c r="K65" s="9"/>
      <c r="L65" s="9"/>
      <c r="M65" s="126" t="s">
        <v>55</v>
      </c>
      <c r="N65" s="4"/>
      <c r="O65" s="127"/>
      <c r="P65" s="127"/>
      <c r="Q65" s="127"/>
      <c r="R65" s="127"/>
      <c r="S65" s="137"/>
      <c r="T65" s="128"/>
      <c r="U65" s="5"/>
      <c r="V65" s="5"/>
      <c r="W65" s="5"/>
      <c r="X65" s="5"/>
      <c r="Y65" s="126" t="s">
        <v>55</v>
      </c>
      <c r="Z65" s="4"/>
      <c r="AA65" s="83"/>
      <c r="AB65" s="83"/>
      <c r="AC65" s="83"/>
      <c r="AD65" s="83"/>
      <c r="AE65" s="71"/>
      <c r="AF65" s="84"/>
      <c r="AG65" s="84"/>
      <c r="AH65" s="84"/>
      <c r="AI65" s="84"/>
    </row>
    <row r="66" spans="1:36" s="27" customFormat="1" ht="20.25" customHeight="1">
      <c r="A66" s="21"/>
      <c r="B66" s="85"/>
      <c r="C66" s="20" t="s">
        <v>2</v>
      </c>
      <c r="D66" s="21"/>
      <c r="E66" s="21"/>
      <c r="F66" s="21" t="s">
        <v>101</v>
      </c>
      <c r="G66" s="22"/>
      <c r="H66" s="22"/>
      <c r="I66" s="22"/>
      <c r="J66" s="22"/>
      <c r="K66" s="22"/>
      <c r="L66" s="22"/>
      <c r="M66" s="21"/>
      <c r="N66" s="85"/>
      <c r="O66" s="20" t="s">
        <v>2</v>
      </c>
      <c r="P66" s="21"/>
      <c r="Q66" s="21"/>
      <c r="R66" s="21" t="s">
        <v>101</v>
      </c>
      <c r="S66" s="22"/>
      <c r="T66" s="22"/>
      <c r="U66" s="22"/>
      <c r="V66" s="22"/>
      <c r="W66" s="22"/>
      <c r="X66" s="22"/>
      <c r="Y66" s="21"/>
      <c r="Z66" s="85"/>
      <c r="AA66" s="86" t="s">
        <v>2</v>
      </c>
      <c r="AB66" s="86"/>
      <c r="AC66" s="86"/>
      <c r="AD66" s="87" t="s">
        <v>56</v>
      </c>
      <c r="AE66" s="88"/>
      <c r="AF66" s="88"/>
      <c r="AG66" s="89"/>
      <c r="AH66" s="89"/>
      <c r="AI66" s="89"/>
      <c r="AJ66" s="89"/>
    </row>
    <row r="67" spans="1:36" s="27" customFormat="1" ht="20.25" customHeight="1">
      <c r="A67" s="90"/>
      <c r="B67" s="91"/>
      <c r="C67" s="28" t="s">
        <v>104</v>
      </c>
      <c r="D67" s="28" t="s">
        <v>105</v>
      </c>
      <c r="E67" s="28" t="s">
        <v>106</v>
      </c>
      <c r="F67" s="28" t="s">
        <v>107</v>
      </c>
      <c r="G67" s="29" t="s">
        <v>102</v>
      </c>
      <c r="H67" s="29" t="s">
        <v>108</v>
      </c>
      <c r="I67" s="30" t="s">
        <v>109</v>
      </c>
      <c r="J67" s="30" t="s">
        <v>103</v>
      </c>
      <c r="K67" s="30" t="s">
        <v>110</v>
      </c>
      <c r="L67" s="30" t="s">
        <v>7</v>
      </c>
      <c r="M67" s="90"/>
      <c r="N67" s="91"/>
      <c r="O67" s="28" t="s">
        <v>104</v>
      </c>
      <c r="P67" s="28" t="s">
        <v>105</v>
      </c>
      <c r="Q67" s="28" t="s">
        <v>106</v>
      </c>
      <c r="R67" s="28" t="s">
        <v>107</v>
      </c>
      <c r="S67" s="29" t="s">
        <v>102</v>
      </c>
      <c r="T67" s="29" t="s">
        <v>108</v>
      </c>
      <c r="U67" s="30" t="s">
        <v>109</v>
      </c>
      <c r="V67" s="30" t="s">
        <v>103</v>
      </c>
      <c r="W67" s="30" t="s">
        <v>110</v>
      </c>
      <c r="X67" s="30" t="s">
        <v>7</v>
      </c>
      <c r="Y67" s="90"/>
      <c r="Z67" s="91"/>
      <c r="AA67" s="92" t="s">
        <v>57</v>
      </c>
      <c r="AB67" s="92" t="s">
        <v>3</v>
      </c>
      <c r="AC67" s="92" t="s">
        <v>4</v>
      </c>
      <c r="AD67" s="92" t="s">
        <v>58</v>
      </c>
      <c r="AE67" s="93" t="s">
        <v>59</v>
      </c>
      <c r="AF67" s="94" t="s">
        <v>5</v>
      </c>
      <c r="AG67" s="94" t="s">
        <v>6</v>
      </c>
      <c r="AH67" s="94" t="s">
        <v>103</v>
      </c>
      <c r="AI67" s="94" t="s">
        <v>136</v>
      </c>
      <c r="AJ67" s="94" t="s">
        <v>7</v>
      </c>
    </row>
    <row r="68" spans="1:36" s="27" customFormat="1" ht="20.25" customHeight="1">
      <c r="A68" s="32"/>
      <c r="B68" s="95"/>
      <c r="C68" s="32"/>
      <c r="D68" s="32"/>
      <c r="E68" s="32"/>
      <c r="F68" s="32"/>
      <c r="G68" s="33"/>
      <c r="H68" s="33"/>
      <c r="I68" s="33"/>
      <c r="J68" s="33"/>
      <c r="K68" s="33"/>
      <c r="L68" s="33"/>
      <c r="M68" s="32"/>
      <c r="N68" s="95"/>
      <c r="O68" s="32"/>
      <c r="P68" s="32"/>
      <c r="Q68" s="32"/>
      <c r="R68" s="32"/>
      <c r="S68" s="33"/>
      <c r="T68" s="33"/>
      <c r="U68" s="33"/>
      <c r="V68" s="33"/>
      <c r="W68" s="33"/>
      <c r="X68" s="33"/>
      <c r="Y68" s="32"/>
      <c r="Z68" s="95"/>
      <c r="AA68" s="96"/>
      <c r="AB68" s="96"/>
      <c r="AC68" s="96"/>
      <c r="AD68" s="96"/>
      <c r="AE68" s="97"/>
      <c r="AF68" s="98"/>
      <c r="AG68" s="99"/>
      <c r="AH68" s="99"/>
      <c r="AI68" s="99"/>
      <c r="AJ68" s="99"/>
    </row>
    <row r="69" spans="1:36" s="27" customFormat="1" ht="20.25" customHeight="1">
      <c r="A69" s="61"/>
      <c r="B69" s="42" t="s">
        <v>60</v>
      </c>
      <c r="C69" s="37">
        <v>1</v>
      </c>
      <c r="D69" s="37">
        <v>2</v>
      </c>
      <c r="E69" s="37">
        <v>3</v>
      </c>
      <c r="F69" s="37">
        <v>5</v>
      </c>
      <c r="G69" s="38">
        <v>5</v>
      </c>
      <c r="H69" s="59">
        <v>5</v>
      </c>
      <c r="I69" s="59">
        <v>5</v>
      </c>
      <c r="J69" s="59">
        <v>5</v>
      </c>
      <c r="K69" s="59">
        <v>5</v>
      </c>
      <c r="L69" s="59">
        <v>5</v>
      </c>
      <c r="M69" s="61"/>
      <c r="N69" s="42" t="s">
        <v>60</v>
      </c>
      <c r="O69" s="130">
        <f aca="true" t="shared" si="60" ref="O69:O75">C69/AA69*100000</f>
        <v>9.304056568663938</v>
      </c>
      <c r="P69" s="130">
        <f aca="true" t="shared" si="61" ref="P69:P75">D69/AB69*100000</f>
        <v>17.245839441234804</v>
      </c>
      <c r="Q69" s="130">
        <f aca="true" t="shared" si="62" ref="Q69:Q75">E69/AC69*100000</f>
        <v>23.5626767200754</v>
      </c>
      <c r="R69" s="130">
        <f aca="true" t="shared" si="63" ref="R69:R75">F69/AD69*100000</f>
        <v>37.5037503750375</v>
      </c>
      <c r="S69" s="130">
        <f aca="true" t="shared" si="64" ref="S69:S75">G69/AE69*100000</f>
        <v>36.85684800235884</v>
      </c>
      <c r="T69" s="130">
        <f aca="true" t="shared" si="65" ref="T69:T75">H69/AF69*100000</f>
        <v>38.02570537683474</v>
      </c>
      <c r="U69" s="130">
        <f aca="true" t="shared" si="66" ref="U69:U75">I69/AG69*100000</f>
        <v>38.34061805076298</v>
      </c>
      <c r="V69" s="130">
        <f aca="true" t="shared" si="67" ref="V69:V75">J69/AH69*100000</f>
        <v>38.75067813686739</v>
      </c>
      <c r="W69" s="130">
        <f aca="true" t="shared" si="68" ref="W69:W75">K69/AI69*100000</f>
        <v>38.94384297842511</v>
      </c>
      <c r="X69" s="130">
        <f aca="true" t="shared" si="69" ref="X69:X75">L69/AJ69*100000</f>
        <v>39.582013932868904</v>
      </c>
      <c r="Y69" s="61"/>
      <c r="Z69" s="42" t="s">
        <v>60</v>
      </c>
      <c r="AA69" s="49">
        <v>10748</v>
      </c>
      <c r="AB69" s="49">
        <v>11597</v>
      </c>
      <c r="AC69" s="49">
        <v>12732</v>
      </c>
      <c r="AD69" s="49">
        <v>13332</v>
      </c>
      <c r="AE69" s="50">
        <v>13566</v>
      </c>
      <c r="AF69" s="57">
        <v>13149</v>
      </c>
      <c r="AG69" s="55">
        <v>13041</v>
      </c>
      <c r="AH69" s="55">
        <v>12903</v>
      </c>
      <c r="AI69" s="55">
        <v>12839</v>
      </c>
      <c r="AJ69" s="56">
        <v>12632</v>
      </c>
    </row>
    <row r="70" spans="1:36" s="27" customFormat="1" ht="20.25" customHeight="1">
      <c r="A70" s="61"/>
      <c r="B70" s="42" t="s">
        <v>61</v>
      </c>
      <c r="C70" s="37">
        <v>3</v>
      </c>
      <c r="D70" s="37">
        <v>2</v>
      </c>
      <c r="E70" s="37">
        <v>3</v>
      </c>
      <c r="F70" s="37">
        <v>5</v>
      </c>
      <c r="G70" s="38">
        <v>6</v>
      </c>
      <c r="H70" s="59">
        <v>8</v>
      </c>
      <c r="I70" s="59">
        <v>8</v>
      </c>
      <c r="J70" s="59">
        <v>8</v>
      </c>
      <c r="K70" s="59">
        <v>8</v>
      </c>
      <c r="L70" s="59">
        <v>8</v>
      </c>
      <c r="M70" s="61"/>
      <c r="N70" s="42" t="s">
        <v>61</v>
      </c>
      <c r="O70" s="130">
        <f t="shared" si="60"/>
        <v>17.062905243999545</v>
      </c>
      <c r="P70" s="130">
        <f t="shared" si="61"/>
        <v>10.148163182463973</v>
      </c>
      <c r="Q70" s="130">
        <f t="shared" si="62"/>
        <v>13.922405791720811</v>
      </c>
      <c r="R70" s="130">
        <f t="shared" si="63"/>
        <v>22.704568159113613</v>
      </c>
      <c r="S70" s="130">
        <f t="shared" si="64"/>
        <v>25.91568762957844</v>
      </c>
      <c r="T70" s="130">
        <f t="shared" si="65"/>
        <v>34.47681434235477</v>
      </c>
      <c r="U70" s="130">
        <f t="shared" si="66"/>
        <v>34.280327377126454</v>
      </c>
      <c r="V70" s="130">
        <f t="shared" si="67"/>
        <v>34.39676670392983</v>
      </c>
      <c r="W70" s="130">
        <f t="shared" si="68"/>
        <v>34.36130916587922</v>
      </c>
      <c r="X70" s="130">
        <f t="shared" si="69"/>
        <v>34.787146149497765</v>
      </c>
      <c r="Y70" s="61"/>
      <c r="Z70" s="42" t="s">
        <v>61</v>
      </c>
      <c r="AA70" s="49">
        <v>17582</v>
      </c>
      <c r="AB70" s="49">
        <v>19708</v>
      </c>
      <c r="AC70" s="49">
        <v>21548</v>
      </c>
      <c r="AD70" s="49">
        <v>22022</v>
      </c>
      <c r="AE70" s="50">
        <v>23152</v>
      </c>
      <c r="AF70" s="51">
        <v>23204</v>
      </c>
      <c r="AG70" s="55">
        <v>23337</v>
      </c>
      <c r="AH70" s="55">
        <v>23258</v>
      </c>
      <c r="AI70" s="55">
        <v>23282</v>
      </c>
      <c r="AJ70" s="56">
        <v>22997</v>
      </c>
    </row>
    <row r="71" spans="1:36" s="27" customFormat="1" ht="20.25" customHeight="1">
      <c r="A71" s="61"/>
      <c r="B71" s="42" t="s">
        <v>62</v>
      </c>
      <c r="C71" s="37">
        <v>7</v>
      </c>
      <c r="D71" s="37">
        <v>7</v>
      </c>
      <c r="E71" s="37">
        <v>6</v>
      </c>
      <c r="F71" s="37">
        <v>8</v>
      </c>
      <c r="G71" s="38">
        <v>9</v>
      </c>
      <c r="H71" s="59">
        <v>9</v>
      </c>
      <c r="I71" s="59">
        <v>9</v>
      </c>
      <c r="J71" s="59">
        <v>9</v>
      </c>
      <c r="K71" s="59">
        <v>9</v>
      </c>
      <c r="L71" s="59">
        <v>9</v>
      </c>
      <c r="M71" s="61"/>
      <c r="N71" s="42" t="s">
        <v>62</v>
      </c>
      <c r="O71" s="130">
        <f t="shared" si="60"/>
        <v>27.68658782581181</v>
      </c>
      <c r="P71" s="130">
        <f t="shared" si="61"/>
        <v>27.421945391154466</v>
      </c>
      <c r="Q71" s="130">
        <f t="shared" si="62"/>
        <v>22.79981760145919</v>
      </c>
      <c r="R71" s="130">
        <f t="shared" si="63"/>
        <v>30.078580291010265</v>
      </c>
      <c r="S71" s="130">
        <f t="shared" si="64"/>
        <v>33.48588012054917</v>
      </c>
      <c r="T71" s="130">
        <f t="shared" si="65"/>
        <v>34.23354887790034</v>
      </c>
      <c r="U71" s="130">
        <f t="shared" si="66"/>
        <v>34.07284016052094</v>
      </c>
      <c r="V71" s="130">
        <f t="shared" si="67"/>
        <v>34.216629281830976</v>
      </c>
      <c r="W71" s="130">
        <f t="shared" si="68"/>
        <v>34.538337554685704</v>
      </c>
      <c r="X71" s="130">
        <f t="shared" si="69"/>
        <v>35.514166206297844</v>
      </c>
      <c r="Y71" s="61"/>
      <c r="Z71" s="42" t="s">
        <v>62</v>
      </c>
      <c r="AA71" s="49">
        <v>25283</v>
      </c>
      <c r="AB71" s="49">
        <v>25527</v>
      </c>
      <c r="AC71" s="49">
        <v>26316</v>
      </c>
      <c r="AD71" s="49">
        <v>26597</v>
      </c>
      <c r="AE71" s="50">
        <v>26877</v>
      </c>
      <c r="AF71" s="57">
        <v>26290</v>
      </c>
      <c r="AG71" s="55">
        <v>26414</v>
      </c>
      <c r="AH71" s="55">
        <v>26303</v>
      </c>
      <c r="AI71" s="55">
        <v>26058</v>
      </c>
      <c r="AJ71" s="56">
        <v>25342</v>
      </c>
    </row>
    <row r="72" spans="1:36" s="27" customFormat="1" ht="20.25" customHeight="1">
      <c r="A72" s="61"/>
      <c r="B72" s="42" t="s">
        <v>63</v>
      </c>
      <c r="C72" s="37">
        <v>5</v>
      </c>
      <c r="D72" s="37">
        <v>5</v>
      </c>
      <c r="E72" s="37">
        <v>6</v>
      </c>
      <c r="F72" s="37">
        <v>8</v>
      </c>
      <c r="G72" s="38">
        <v>8</v>
      </c>
      <c r="H72" s="38">
        <v>12</v>
      </c>
      <c r="I72" s="38">
        <v>12</v>
      </c>
      <c r="J72" s="38">
        <v>12</v>
      </c>
      <c r="K72" s="38">
        <v>12</v>
      </c>
      <c r="L72" s="38">
        <v>12</v>
      </c>
      <c r="M72" s="61"/>
      <c r="N72" s="42" t="s">
        <v>63</v>
      </c>
      <c r="O72" s="130">
        <f t="shared" si="60"/>
        <v>21.793139519679205</v>
      </c>
      <c r="P72" s="130">
        <f t="shared" si="61"/>
        <v>21.451862021623477</v>
      </c>
      <c r="Q72" s="130">
        <f t="shared" si="62"/>
        <v>24.8015873015873</v>
      </c>
      <c r="R72" s="130">
        <f t="shared" si="63"/>
        <v>32.374246287078634</v>
      </c>
      <c r="S72" s="130">
        <f t="shared" si="64"/>
        <v>31.758634378721712</v>
      </c>
      <c r="T72" s="130">
        <f t="shared" si="65"/>
        <v>47.27759829800646</v>
      </c>
      <c r="U72" s="130">
        <f t="shared" si="66"/>
        <v>46.955705118171856</v>
      </c>
      <c r="V72" s="130">
        <f t="shared" si="67"/>
        <v>47.24223455769458</v>
      </c>
      <c r="W72" s="130">
        <f t="shared" si="68"/>
        <v>47.41021690174233</v>
      </c>
      <c r="X72" s="130">
        <f t="shared" si="69"/>
        <v>49.1561527117811</v>
      </c>
      <c r="Y72" s="61"/>
      <c r="Z72" s="42" t="s">
        <v>63</v>
      </c>
      <c r="AA72" s="49">
        <v>22943</v>
      </c>
      <c r="AB72" s="49">
        <v>23308</v>
      </c>
      <c r="AC72" s="49">
        <v>24192</v>
      </c>
      <c r="AD72" s="49">
        <v>24711</v>
      </c>
      <c r="AE72" s="50">
        <v>25190</v>
      </c>
      <c r="AF72" s="57">
        <v>25382</v>
      </c>
      <c r="AG72" s="55">
        <v>25556</v>
      </c>
      <c r="AH72" s="55">
        <v>25401</v>
      </c>
      <c r="AI72" s="55">
        <v>25311</v>
      </c>
      <c r="AJ72" s="56">
        <v>24412</v>
      </c>
    </row>
    <row r="73" spans="1:36" s="27" customFormat="1" ht="20.25" customHeight="1">
      <c r="A73" s="61"/>
      <c r="B73" s="42" t="s">
        <v>64</v>
      </c>
      <c r="C73" s="37">
        <v>2</v>
      </c>
      <c r="D73" s="37">
        <v>5</v>
      </c>
      <c r="E73" s="37">
        <v>6</v>
      </c>
      <c r="F73" s="37">
        <v>7</v>
      </c>
      <c r="G73" s="38">
        <v>9</v>
      </c>
      <c r="H73" s="59">
        <v>9</v>
      </c>
      <c r="I73" s="59">
        <v>9</v>
      </c>
      <c r="J73" s="59">
        <v>9</v>
      </c>
      <c r="K73" s="59">
        <v>9</v>
      </c>
      <c r="L73" s="59">
        <v>10</v>
      </c>
      <c r="M73" s="61"/>
      <c r="N73" s="42" t="s">
        <v>64</v>
      </c>
      <c r="O73" s="130">
        <f t="shared" si="60"/>
        <v>9.7442143727162</v>
      </c>
      <c r="P73" s="130">
        <f t="shared" si="61"/>
        <v>23.28397131414734</v>
      </c>
      <c r="Q73" s="130">
        <f t="shared" si="62"/>
        <v>25.926886180969664</v>
      </c>
      <c r="R73" s="130">
        <f t="shared" si="63"/>
        <v>27.83632242414602</v>
      </c>
      <c r="S73" s="130">
        <f t="shared" si="64"/>
        <v>33.994334277620396</v>
      </c>
      <c r="T73" s="130">
        <f t="shared" si="65"/>
        <v>32.73679615888258</v>
      </c>
      <c r="U73" s="130">
        <f t="shared" si="66"/>
        <v>32.48628356915969</v>
      </c>
      <c r="V73" s="130">
        <f t="shared" si="67"/>
        <v>32.17848332081948</v>
      </c>
      <c r="W73" s="130">
        <f t="shared" si="68"/>
        <v>32.05128205128205</v>
      </c>
      <c r="X73" s="130">
        <f t="shared" si="69"/>
        <v>36.107600649936806</v>
      </c>
      <c r="Y73" s="61"/>
      <c r="Z73" s="42" t="s">
        <v>64</v>
      </c>
      <c r="AA73" s="49">
        <v>20525</v>
      </c>
      <c r="AB73" s="49">
        <v>21474</v>
      </c>
      <c r="AC73" s="49">
        <v>23142</v>
      </c>
      <c r="AD73" s="49">
        <v>25147</v>
      </c>
      <c r="AE73" s="50">
        <v>26475</v>
      </c>
      <c r="AF73" s="57">
        <v>27492</v>
      </c>
      <c r="AG73" s="55">
        <v>27704</v>
      </c>
      <c r="AH73" s="55">
        <v>27969</v>
      </c>
      <c r="AI73" s="55">
        <v>28080</v>
      </c>
      <c r="AJ73" s="56">
        <v>27695</v>
      </c>
    </row>
    <row r="74" spans="1:36" s="27" customFormat="1" ht="20.25" customHeight="1">
      <c r="A74" s="61"/>
      <c r="B74" s="42" t="s">
        <v>65</v>
      </c>
      <c r="C74" s="37">
        <v>6</v>
      </c>
      <c r="D74" s="37">
        <v>5</v>
      </c>
      <c r="E74" s="37">
        <v>5</v>
      </c>
      <c r="F74" s="37">
        <v>5</v>
      </c>
      <c r="G74" s="38">
        <v>6</v>
      </c>
      <c r="H74" s="59">
        <v>6</v>
      </c>
      <c r="I74" s="59">
        <v>6</v>
      </c>
      <c r="J74" s="59">
        <v>6</v>
      </c>
      <c r="K74" s="59">
        <v>6</v>
      </c>
      <c r="L74" s="59">
        <v>7</v>
      </c>
      <c r="M74" s="61"/>
      <c r="N74" s="42" t="s">
        <v>65</v>
      </c>
      <c r="O74" s="130">
        <f t="shared" si="60"/>
        <v>27.491408934707902</v>
      </c>
      <c r="P74" s="130">
        <f t="shared" si="61"/>
        <v>22.87596650958503</v>
      </c>
      <c r="Q74" s="130">
        <f t="shared" si="62"/>
        <v>22.642876551037045</v>
      </c>
      <c r="R74" s="130">
        <f t="shared" si="63"/>
        <v>22.677793904209</v>
      </c>
      <c r="S74" s="130">
        <f t="shared" si="64"/>
        <v>27.930360301647895</v>
      </c>
      <c r="T74" s="130">
        <f t="shared" si="65"/>
        <v>28.79631407179881</v>
      </c>
      <c r="U74" s="130">
        <f t="shared" si="66"/>
        <v>28.84615384615385</v>
      </c>
      <c r="V74" s="130">
        <f t="shared" si="67"/>
        <v>29.0838584585555</v>
      </c>
      <c r="W74" s="130">
        <f t="shared" si="68"/>
        <v>29.289724188430558</v>
      </c>
      <c r="X74" s="130">
        <f t="shared" si="69"/>
        <v>34.45729756337681</v>
      </c>
      <c r="Y74" s="61"/>
      <c r="Z74" s="42" t="s">
        <v>65</v>
      </c>
      <c r="AA74" s="49">
        <v>21825</v>
      </c>
      <c r="AB74" s="49">
        <v>21857</v>
      </c>
      <c r="AC74" s="49">
        <v>22082</v>
      </c>
      <c r="AD74" s="49">
        <v>22048</v>
      </c>
      <c r="AE74" s="50">
        <v>21482</v>
      </c>
      <c r="AF74" s="57">
        <v>20836</v>
      </c>
      <c r="AG74" s="55">
        <v>20800</v>
      </c>
      <c r="AH74" s="55">
        <v>20630</v>
      </c>
      <c r="AI74" s="55">
        <v>20485</v>
      </c>
      <c r="AJ74" s="56">
        <v>20315</v>
      </c>
    </row>
    <row r="75" spans="1:36" s="27" customFormat="1" ht="20.25" customHeight="1">
      <c r="A75" s="61"/>
      <c r="B75" s="42" t="s">
        <v>66</v>
      </c>
      <c r="C75" s="37">
        <v>1</v>
      </c>
      <c r="D75" s="37">
        <v>1</v>
      </c>
      <c r="E75" s="37">
        <v>2</v>
      </c>
      <c r="F75" s="37">
        <v>2</v>
      </c>
      <c r="G75" s="38">
        <v>1</v>
      </c>
      <c r="H75" s="59">
        <v>1</v>
      </c>
      <c r="I75" s="59">
        <v>1</v>
      </c>
      <c r="J75" s="59">
        <v>1</v>
      </c>
      <c r="K75" s="59">
        <v>1</v>
      </c>
      <c r="L75" s="59">
        <v>1</v>
      </c>
      <c r="M75" s="61"/>
      <c r="N75" s="42" t="s">
        <v>66</v>
      </c>
      <c r="O75" s="130">
        <f t="shared" si="60"/>
        <v>11.971746677840297</v>
      </c>
      <c r="P75" s="130">
        <f t="shared" si="61"/>
        <v>12.567550584391103</v>
      </c>
      <c r="Q75" s="130">
        <f t="shared" si="62"/>
        <v>26.26050420168067</v>
      </c>
      <c r="R75" s="130">
        <f t="shared" si="63"/>
        <v>27.4310794129749</v>
      </c>
      <c r="S75" s="130">
        <f t="shared" si="64"/>
        <v>14.32870038687491</v>
      </c>
      <c r="T75" s="130">
        <f t="shared" si="65"/>
        <v>15.382248884786957</v>
      </c>
      <c r="U75" s="130">
        <f t="shared" si="66"/>
        <v>15.583606046439145</v>
      </c>
      <c r="V75" s="130">
        <f t="shared" si="67"/>
        <v>15.720798616569724</v>
      </c>
      <c r="W75" s="130">
        <f t="shared" si="68"/>
        <v>15.997440409534473</v>
      </c>
      <c r="X75" s="130">
        <f t="shared" si="69"/>
        <v>16.342539630658603</v>
      </c>
      <c r="Y75" s="61"/>
      <c r="Z75" s="42" t="s">
        <v>66</v>
      </c>
      <c r="AA75" s="49">
        <v>8353</v>
      </c>
      <c r="AB75" s="49">
        <v>7957</v>
      </c>
      <c r="AC75" s="49">
        <v>7616</v>
      </c>
      <c r="AD75" s="49">
        <v>7291</v>
      </c>
      <c r="AE75" s="50">
        <v>6979</v>
      </c>
      <c r="AF75" s="57">
        <v>6501</v>
      </c>
      <c r="AG75" s="55">
        <v>6417</v>
      </c>
      <c r="AH75" s="55">
        <v>6361</v>
      </c>
      <c r="AI75" s="55">
        <v>6251</v>
      </c>
      <c r="AJ75" s="56">
        <v>6119</v>
      </c>
    </row>
    <row r="76" spans="1:36" s="27" customFormat="1" ht="20.25" customHeight="1">
      <c r="A76" s="61"/>
      <c r="B76" s="42" t="s">
        <v>67</v>
      </c>
      <c r="C76" s="37">
        <v>3</v>
      </c>
      <c r="D76" s="37">
        <v>3</v>
      </c>
      <c r="E76" s="37">
        <v>3</v>
      </c>
      <c r="F76" s="37">
        <v>3</v>
      </c>
      <c r="G76" s="38">
        <v>4</v>
      </c>
      <c r="H76" s="59">
        <v>3</v>
      </c>
      <c r="I76" s="59">
        <v>3</v>
      </c>
      <c r="J76" s="59">
        <v>3</v>
      </c>
      <c r="K76" s="59">
        <v>4</v>
      </c>
      <c r="L76" s="59">
        <v>4</v>
      </c>
      <c r="M76" s="61"/>
      <c r="N76" s="42" t="s">
        <v>67</v>
      </c>
      <c r="O76" s="130">
        <f aca="true" t="shared" si="70" ref="O76:X77">C76/AA76*100000</f>
        <v>34.981343283582085</v>
      </c>
      <c r="P76" s="130">
        <f t="shared" si="70"/>
        <v>37.83102143757881</v>
      </c>
      <c r="Q76" s="130">
        <f t="shared" si="70"/>
        <v>39.359748097612176</v>
      </c>
      <c r="R76" s="130">
        <f t="shared" si="70"/>
        <v>42.01092283993838</v>
      </c>
      <c r="S76" s="130">
        <f t="shared" si="70"/>
        <v>58.33454863642993</v>
      </c>
      <c r="T76" s="130">
        <f t="shared" si="70"/>
        <v>46.64904369460426</v>
      </c>
      <c r="U76" s="130">
        <f t="shared" si="70"/>
        <v>46.809174598221254</v>
      </c>
      <c r="V76" s="130">
        <f t="shared" si="70"/>
        <v>47.58128469468676</v>
      </c>
      <c r="W76" s="130">
        <f t="shared" si="70"/>
        <v>64.43298969072166</v>
      </c>
      <c r="X76" s="130">
        <f t="shared" si="70"/>
        <v>65.65988181221273</v>
      </c>
      <c r="Y76" s="61"/>
      <c r="Z76" s="42" t="s">
        <v>67</v>
      </c>
      <c r="AA76" s="49">
        <v>8576</v>
      </c>
      <c r="AB76" s="49">
        <v>7930</v>
      </c>
      <c r="AC76" s="49">
        <v>7622</v>
      </c>
      <c r="AD76" s="49">
        <v>7141</v>
      </c>
      <c r="AE76" s="50">
        <v>6857</v>
      </c>
      <c r="AF76" s="57">
        <v>6431</v>
      </c>
      <c r="AG76" s="55">
        <v>6409</v>
      </c>
      <c r="AH76" s="55">
        <v>6305</v>
      </c>
      <c r="AI76" s="55">
        <v>6208</v>
      </c>
      <c r="AJ76" s="56">
        <v>6092</v>
      </c>
    </row>
    <row r="77" spans="1:36" s="27" customFormat="1" ht="20.25" customHeight="1">
      <c r="A77" s="61"/>
      <c r="B77" s="42" t="s">
        <v>68</v>
      </c>
      <c r="C77" s="37">
        <v>1</v>
      </c>
      <c r="D77" s="58">
        <v>0</v>
      </c>
      <c r="E77" s="37">
        <v>1</v>
      </c>
      <c r="F77" s="37">
        <v>1</v>
      </c>
      <c r="G77" s="38">
        <v>1</v>
      </c>
      <c r="H77" s="59">
        <v>1</v>
      </c>
      <c r="I77" s="59">
        <v>1</v>
      </c>
      <c r="J77" s="59">
        <v>1</v>
      </c>
      <c r="K77" s="59">
        <v>1</v>
      </c>
      <c r="L77" s="59">
        <v>1</v>
      </c>
      <c r="M77" s="61"/>
      <c r="N77" s="42" t="s">
        <v>68</v>
      </c>
      <c r="O77" s="130">
        <f t="shared" si="70"/>
        <v>18.646280067126607</v>
      </c>
      <c r="P77" s="130">
        <f t="shared" si="70"/>
        <v>0</v>
      </c>
      <c r="Q77" s="130">
        <f t="shared" si="70"/>
        <v>23.364485981308412</v>
      </c>
      <c r="R77" s="130">
        <f t="shared" si="70"/>
        <v>25.09410288582183</v>
      </c>
      <c r="S77" s="130">
        <f t="shared" si="70"/>
        <v>26.109660574412533</v>
      </c>
      <c r="T77" s="130">
        <f t="shared" si="70"/>
        <v>29.81514609421586</v>
      </c>
      <c r="U77" s="130">
        <f t="shared" si="70"/>
        <v>30.275507114744173</v>
      </c>
      <c r="V77" s="130">
        <f t="shared" si="70"/>
        <v>30.98853424233034</v>
      </c>
      <c r="W77" s="130">
        <f t="shared" si="70"/>
        <v>31.5357931251971</v>
      </c>
      <c r="X77" s="130">
        <f t="shared" si="70"/>
        <v>32.54149040026033</v>
      </c>
      <c r="Y77" s="61"/>
      <c r="Z77" s="42" t="s">
        <v>68</v>
      </c>
      <c r="AA77" s="49">
        <v>5363</v>
      </c>
      <c r="AB77" s="49">
        <v>4846</v>
      </c>
      <c r="AC77" s="49">
        <v>4280</v>
      </c>
      <c r="AD77" s="49">
        <v>3985</v>
      </c>
      <c r="AE77" s="50">
        <v>3830</v>
      </c>
      <c r="AF77" s="57">
        <v>3354</v>
      </c>
      <c r="AG77" s="55">
        <v>3303</v>
      </c>
      <c r="AH77" s="55">
        <v>3227</v>
      </c>
      <c r="AI77" s="55">
        <v>3171</v>
      </c>
      <c r="AJ77" s="56">
        <v>3073</v>
      </c>
    </row>
    <row r="78" spans="1:36" s="27" customFormat="1" ht="20.25" customHeight="1">
      <c r="A78" s="52"/>
      <c r="B78" s="53"/>
      <c r="C78" s="43"/>
      <c r="D78" s="43"/>
      <c r="E78" s="43"/>
      <c r="F78" s="43"/>
      <c r="G78" s="38"/>
      <c r="H78" s="44"/>
      <c r="I78" s="44"/>
      <c r="J78" s="44"/>
      <c r="K78" s="44"/>
      <c r="L78" s="44"/>
      <c r="M78" s="52"/>
      <c r="N78" s="53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52"/>
      <c r="Z78" s="53"/>
      <c r="AA78" s="46"/>
      <c r="AB78" s="46"/>
      <c r="AC78" s="46"/>
      <c r="AD78" s="46"/>
      <c r="AE78" s="47"/>
      <c r="AF78" s="47"/>
      <c r="AG78" s="60"/>
      <c r="AH78" s="60"/>
      <c r="AI78" s="60"/>
      <c r="AJ78" s="48"/>
    </row>
    <row r="79" spans="1:36" s="27" customFormat="1" ht="20.25" customHeight="1">
      <c r="A79" s="150" t="s">
        <v>69</v>
      </c>
      <c r="B79" s="151"/>
      <c r="C79" s="37">
        <f aca="true" t="shared" si="71" ref="C79:K79">SUM(C80:C92)</f>
        <v>63</v>
      </c>
      <c r="D79" s="37">
        <f t="shared" si="71"/>
        <v>66</v>
      </c>
      <c r="E79" s="37">
        <f t="shared" si="71"/>
        <v>91</v>
      </c>
      <c r="F79" s="37">
        <f t="shared" si="71"/>
        <v>131</v>
      </c>
      <c r="G79" s="37">
        <f t="shared" si="71"/>
        <v>138</v>
      </c>
      <c r="H79" s="38">
        <f t="shared" si="71"/>
        <v>155</v>
      </c>
      <c r="I79" s="38">
        <f t="shared" si="71"/>
        <v>162</v>
      </c>
      <c r="J79" s="38">
        <f t="shared" si="71"/>
        <v>163</v>
      </c>
      <c r="K79" s="38">
        <f t="shared" si="71"/>
        <v>170</v>
      </c>
      <c r="L79" s="38">
        <v>174</v>
      </c>
      <c r="M79" s="150" t="s">
        <v>69</v>
      </c>
      <c r="N79" s="151"/>
      <c r="O79" s="130">
        <f aca="true" t="shared" si="72" ref="O79:O92">C79/AA79*100000</f>
        <v>18.404047721987872</v>
      </c>
      <c r="P79" s="130">
        <f aca="true" t="shared" si="73" ref="P79:P92">D79/AB79*100000</f>
        <v>17.754344434282025</v>
      </c>
      <c r="Q79" s="130">
        <f aca="true" t="shared" si="74" ref="Q79:Q92">E79/AC79*100000</f>
        <v>22.909680472896085</v>
      </c>
      <c r="R79" s="130">
        <f aca="true" t="shared" si="75" ref="R79:R92">F79/AD79*100000</f>
        <v>31.278950937413445</v>
      </c>
      <c r="S79" s="130">
        <f aca="true" t="shared" si="76" ref="S79:S92">G79/AE79*100000</f>
        <v>31.43959155869749</v>
      </c>
      <c r="T79" s="130">
        <f aca="true" t="shared" si="77" ref="T79:T92">H79/AF79*100000</f>
        <v>34.326741860686575</v>
      </c>
      <c r="U79" s="130">
        <f aca="true" t="shared" si="78" ref="U79:U92">I79/AG79*100000</f>
        <v>35.56585940947501</v>
      </c>
      <c r="V79" s="130">
        <f aca="true" t="shared" si="79" ref="V79:V92">J79/AH79*100000</f>
        <v>35.68105948667433</v>
      </c>
      <c r="W79" s="130">
        <f aca="true" t="shared" si="80" ref="W79:W92">K79/AI79*100000</f>
        <v>37.948461524724536</v>
      </c>
      <c r="X79" s="130">
        <f aca="true" t="shared" si="81" ref="X79:X92">L79/AJ79*100000</f>
        <v>38.84136650177688</v>
      </c>
      <c r="Y79" s="150" t="s">
        <v>69</v>
      </c>
      <c r="Z79" s="151"/>
      <c r="AA79" s="49">
        <f aca="true" t="shared" si="82" ref="AA79:AH79">SUM(AA80:AA92)</f>
        <v>342316</v>
      </c>
      <c r="AB79" s="49">
        <f t="shared" si="82"/>
        <v>371740</v>
      </c>
      <c r="AC79" s="49">
        <f t="shared" si="82"/>
        <v>397212</v>
      </c>
      <c r="AD79" s="49">
        <f t="shared" si="82"/>
        <v>418812</v>
      </c>
      <c r="AE79" s="50">
        <f t="shared" si="82"/>
        <v>438937</v>
      </c>
      <c r="AF79" s="47">
        <f t="shared" si="82"/>
        <v>451543</v>
      </c>
      <c r="AG79" s="47">
        <f t="shared" si="82"/>
        <v>455493</v>
      </c>
      <c r="AH79" s="47">
        <f t="shared" si="82"/>
        <v>456825</v>
      </c>
      <c r="AI79" s="47">
        <v>447976</v>
      </c>
      <c r="AJ79" s="47">
        <v>447976</v>
      </c>
    </row>
    <row r="80" spans="1:36" s="27" customFormat="1" ht="20.25" customHeight="1">
      <c r="A80" s="61"/>
      <c r="B80" s="42" t="s">
        <v>70</v>
      </c>
      <c r="C80" s="37">
        <v>16</v>
      </c>
      <c r="D80" s="37">
        <v>16</v>
      </c>
      <c r="E80" s="37">
        <v>24</v>
      </c>
      <c r="F80" s="37">
        <v>31</v>
      </c>
      <c r="G80" s="38">
        <v>34</v>
      </c>
      <c r="H80" s="38">
        <v>37</v>
      </c>
      <c r="I80" s="38">
        <v>38</v>
      </c>
      <c r="J80" s="38">
        <v>38</v>
      </c>
      <c r="K80" s="38">
        <v>39</v>
      </c>
      <c r="L80" s="38">
        <v>39</v>
      </c>
      <c r="M80" s="61"/>
      <c r="N80" s="42" t="s">
        <v>70</v>
      </c>
      <c r="O80" s="130">
        <f t="shared" si="72"/>
        <v>23.645902608438632</v>
      </c>
      <c r="P80" s="130">
        <f t="shared" si="73"/>
        <v>21.105395066613905</v>
      </c>
      <c r="Q80" s="130">
        <f t="shared" si="74"/>
        <v>29.699294641752257</v>
      </c>
      <c r="R80" s="130">
        <f t="shared" si="75"/>
        <v>37.11641383604124</v>
      </c>
      <c r="S80" s="130">
        <f t="shared" si="76"/>
        <v>39.94220128519907</v>
      </c>
      <c r="T80" s="130">
        <f t="shared" si="77"/>
        <v>42.6675277050636</v>
      </c>
      <c r="U80" s="130">
        <f t="shared" si="78"/>
        <v>43.48273849709924</v>
      </c>
      <c r="V80" s="130">
        <f t="shared" si="79"/>
        <v>43.19016173578987</v>
      </c>
      <c r="W80" s="130">
        <f t="shared" si="80"/>
        <v>43.90112116709442</v>
      </c>
      <c r="X80" s="130">
        <f t="shared" si="81"/>
        <v>45.73492506508431</v>
      </c>
      <c r="Y80" s="61"/>
      <c r="Z80" s="42" t="s">
        <v>70</v>
      </c>
      <c r="AA80" s="49">
        <v>67665</v>
      </c>
      <c r="AB80" s="49">
        <v>75810</v>
      </c>
      <c r="AC80" s="49">
        <v>80810</v>
      </c>
      <c r="AD80" s="49">
        <v>83521</v>
      </c>
      <c r="AE80" s="50">
        <v>85123</v>
      </c>
      <c r="AF80" s="57">
        <v>86717</v>
      </c>
      <c r="AG80" s="55">
        <v>87391</v>
      </c>
      <c r="AH80" s="55">
        <v>87983</v>
      </c>
      <c r="AI80" s="55">
        <v>88836</v>
      </c>
      <c r="AJ80" s="56">
        <v>85274</v>
      </c>
    </row>
    <row r="81" spans="1:36" s="27" customFormat="1" ht="20.25" customHeight="1">
      <c r="A81" s="61"/>
      <c r="B81" s="42" t="s">
        <v>71</v>
      </c>
      <c r="C81" s="37">
        <v>10</v>
      </c>
      <c r="D81" s="37">
        <v>10</v>
      </c>
      <c r="E81" s="37">
        <v>17</v>
      </c>
      <c r="F81" s="37">
        <v>29</v>
      </c>
      <c r="G81" s="38">
        <v>29</v>
      </c>
      <c r="H81" s="38">
        <v>29</v>
      </c>
      <c r="I81" s="38">
        <v>30</v>
      </c>
      <c r="J81" s="38">
        <v>31</v>
      </c>
      <c r="K81" s="38">
        <v>36</v>
      </c>
      <c r="L81" s="38">
        <v>37</v>
      </c>
      <c r="M81" s="61"/>
      <c r="N81" s="42" t="s">
        <v>71</v>
      </c>
      <c r="O81" s="130">
        <f t="shared" si="72"/>
        <v>16.19931638884839</v>
      </c>
      <c r="P81" s="130">
        <f t="shared" si="73"/>
        <v>15.421865120367656</v>
      </c>
      <c r="Q81" s="130">
        <f t="shared" si="74"/>
        <v>24.736627670100695</v>
      </c>
      <c r="R81" s="130">
        <f t="shared" si="75"/>
        <v>39.8379009547359</v>
      </c>
      <c r="S81" s="130">
        <f t="shared" si="76"/>
        <v>37.741251187547995</v>
      </c>
      <c r="T81" s="130">
        <f t="shared" si="77"/>
        <v>36.15193786853161</v>
      </c>
      <c r="U81" s="130">
        <f t="shared" si="78"/>
        <v>37.14848248449051</v>
      </c>
      <c r="V81" s="130">
        <f t="shared" si="79"/>
        <v>38.12756746119597</v>
      </c>
      <c r="W81" s="130">
        <f t="shared" si="80"/>
        <v>44.05879401289943</v>
      </c>
      <c r="X81" s="130">
        <f t="shared" si="81"/>
        <v>46.01474959270728</v>
      </c>
      <c r="Y81" s="61"/>
      <c r="Z81" s="42" t="s">
        <v>71</v>
      </c>
      <c r="AA81" s="49">
        <v>61731</v>
      </c>
      <c r="AB81" s="49">
        <v>64843</v>
      </c>
      <c r="AC81" s="49">
        <v>68724</v>
      </c>
      <c r="AD81" s="49">
        <v>72795</v>
      </c>
      <c r="AE81" s="50">
        <v>76839</v>
      </c>
      <c r="AF81" s="57">
        <v>80217</v>
      </c>
      <c r="AG81" s="55">
        <v>80757</v>
      </c>
      <c r="AH81" s="55">
        <v>81306</v>
      </c>
      <c r="AI81" s="55">
        <v>81709</v>
      </c>
      <c r="AJ81" s="56">
        <v>80409</v>
      </c>
    </row>
    <row r="82" spans="1:36" s="27" customFormat="1" ht="20.25" customHeight="1">
      <c r="A82" s="61"/>
      <c r="B82" s="42" t="s">
        <v>72</v>
      </c>
      <c r="C82" s="37">
        <v>9</v>
      </c>
      <c r="D82" s="37">
        <v>8</v>
      </c>
      <c r="E82" s="37">
        <v>11</v>
      </c>
      <c r="F82" s="37">
        <v>16</v>
      </c>
      <c r="G82" s="38">
        <v>15</v>
      </c>
      <c r="H82" s="38">
        <v>19</v>
      </c>
      <c r="I82" s="38">
        <v>21</v>
      </c>
      <c r="J82" s="38">
        <v>22</v>
      </c>
      <c r="K82" s="38">
        <v>22</v>
      </c>
      <c r="L82" s="38">
        <v>23</v>
      </c>
      <c r="M82" s="61"/>
      <c r="N82" s="42" t="s">
        <v>72</v>
      </c>
      <c r="O82" s="130">
        <f t="shared" si="72"/>
        <v>21.13618750146779</v>
      </c>
      <c r="P82" s="130">
        <f t="shared" si="73"/>
        <v>17.208001720800173</v>
      </c>
      <c r="Q82" s="130">
        <f t="shared" si="74"/>
        <v>22.231204527081648</v>
      </c>
      <c r="R82" s="130">
        <f t="shared" si="75"/>
        <v>30.086498683715682</v>
      </c>
      <c r="S82" s="130">
        <f t="shared" si="76"/>
        <v>26.27062243861431</v>
      </c>
      <c r="T82" s="130">
        <f t="shared" si="77"/>
        <v>31.753990139550428</v>
      </c>
      <c r="U82" s="130">
        <f t="shared" si="78"/>
        <v>34.54288252130144</v>
      </c>
      <c r="V82" s="130">
        <f t="shared" si="79"/>
        <v>35.85923619826898</v>
      </c>
      <c r="W82" s="130">
        <f t="shared" si="80"/>
        <v>35.444424753097366</v>
      </c>
      <c r="X82" s="130">
        <f t="shared" si="81"/>
        <v>37.82956956528891</v>
      </c>
      <c r="Y82" s="61"/>
      <c r="Z82" s="42" t="s">
        <v>72</v>
      </c>
      <c r="AA82" s="49">
        <v>42581</v>
      </c>
      <c r="AB82" s="49">
        <v>46490</v>
      </c>
      <c r="AC82" s="49">
        <v>49480</v>
      </c>
      <c r="AD82" s="49">
        <v>53180</v>
      </c>
      <c r="AE82" s="50">
        <v>57098</v>
      </c>
      <c r="AF82" s="57">
        <v>59835</v>
      </c>
      <c r="AG82" s="55">
        <v>60794</v>
      </c>
      <c r="AH82" s="55">
        <v>61351</v>
      </c>
      <c r="AI82" s="55">
        <v>62069</v>
      </c>
      <c r="AJ82" s="56">
        <v>60799</v>
      </c>
    </row>
    <row r="83" spans="1:36" s="27" customFormat="1" ht="20.25" customHeight="1">
      <c r="A83" s="61"/>
      <c r="B83" s="42" t="s">
        <v>115</v>
      </c>
      <c r="C83" s="37">
        <f>C128</f>
        <v>5</v>
      </c>
      <c r="D83" s="37">
        <f aca="true" t="shared" si="83" ref="D83:K83">D128</f>
        <v>6</v>
      </c>
      <c r="E83" s="37">
        <f t="shared" si="83"/>
        <v>7</v>
      </c>
      <c r="F83" s="37">
        <f t="shared" si="83"/>
        <v>9</v>
      </c>
      <c r="G83" s="37">
        <f t="shared" si="83"/>
        <v>9</v>
      </c>
      <c r="H83" s="37">
        <f t="shared" si="83"/>
        <v>10</v>
      </c>
      <c r="I83" s="37">
        <f t="shared" si="83"/>
        <v>11</v>
      </c>
      <c r="J83" s="37">
        <f t="shared" si="83"/>
        <v>11</v>
      </c>
      <c r="K83" s="37">
        <f t="shared" si="83"/>
        <v>11</v>
      </c>
      <c r="L83" s="38">
        <v>11</v>
      </c>
      <c r="M83" s="61"/>
      <c r="N83" s="42" t="s">
        <v>115</v>
      </c>
      <c r="O83" s="130">
        <f t="shared" si="72"/>
        <v>17.047972996010774</v>
      </c>
      <c r="P83" s="130">
        <f t="shared" si="73"/>
        <v>19.496977968414896</v>
      </c>
      <c r="Q83" s="130">
        <f t="shared" si="74"/>
        <v>20.90862929000269</v>
      </c>
      <c r="R83" s="130">
        <f t="shared" si="75"/>
        <v>26.287349943044074</v>
      </c>
      <c r="S83" s="130">
        <f t="shared" si="76"/>
        <v>25.484199796126404</v>
      </c>
      <c r="T83" s="130">
        <f t="shared" si="77"/>
        <v>27.732327574253308</v>
      </c>
      <c r="U83" s="130">
        <f t="shared" si="78"/>
        <v>30.254689476868915</v>
      </c>
      <c r="V83" s="130">
        <f t="shared" si="79"/>
        <v>30.238055967892684</v>
      </c>
      <c r="W83" s="130">
        <f t="shared" si="80"/>
        <v>30.26634382566586</v>
      </c>
      <c r="X83" s="130">
        <f t="shared" si="81"/>
        <v>31.416902293433868</v>
      </c>
      <c r="Y83" s="61"/>
      <c r="Z83" s="42" t="s">
        <v>115</v>
      </c>
      <c r="AA83" s="49">
        <f>AA128</f>
        <v>29329</v>
      </c>
      <c r="AB83" s="49">
        <f aca="true" t="shared" si="84" ref="AB83:AI83">AB128</f>
        <v>30774</v>
      </c>
      <c r="AC83" s="49">
        <f t="shared" si="84"/>
        <v>33479</v>
      </c>
      <c r="AD83" s="49">
        <f t="shared" si="84"/>
        <v>34237</v>
      </c>
      <c r="AE83" s="49">
        <f t="shared" si="84"/>
        <v>35316</v>
      </c>
      <c r="AF83" s="49">
        <f t="shared" si="84"/>
        <v>36059</v>
      </c>
      <c r="AG83" s="49">
        <f t="shared" si="84"/>
        <v>36358</v>
      </c>
      <c r="AH83" s="49">
        <f t="shared" si="84"/>
        <v>36378</v>
      </c>
      <c r="AI83" s="49">
        <f t="shared" si="84"/>
        <v>36344</v>
      </c>
      <c r="AJ83" s="56">
        <v>35013</v>
      </c>
    </row>
    <row r="84" spans="1:36" s="27" customFormat="1" ht="20.25" customHeight="1">
      <c r="A84" s="61"/>
      <c r="B84" s="42" t="s">
        <v>73</v>
      </c>
      <c r="C84" s="37">
        <v>5</v>
      </c>
      <c r="D84" s="37">
        <v>5</v>
      </c>
      <c r="E84" s="37">
        <v>3</v>
      </c>
      <c r="F84" s="37">
        <v>4</v>
      </c>
      <c r="G84" s="38">
        <v>2</v>
      </c>
      <c r="H84" s="59">
        <v>3</v>
      </c>
      <c r="I84" s="59">
        <v>3</v>
      </c>
      <c r="J84" s="59">
        <v>3</v>
      </c>
      <c r="K84" s="59">
        <v>3</v>
      </c>
      <c r="L84" s="59">
        <v>4</v>
      </c>
      <c r="M84" s="61"/>
      <c r="N84" s="42" t="s">
        <v>73</v>
      </c>
      <c r="O84" s="130">
        <f t="shared" si="72"/>
        <v>45.79593332112108</v>
      </c>
      <c r="P84" s="130">
        <f t="shared" si="73"/>
        <v>44.193035177656</v>
      </c>
      <c r="Q84" s="130">
        <f t="shared" si="74"/>
        <v>24.770869457517957</v>
      </c>
      <c r="R84" s="130">
        <f t="shared" si="75"/>
        <v>33.11532411623479</v>
      </c>
      <c r="S84" s="130">
        <f t="shared" si="76"/>
        <v>16.469038208168644</v>
      </c>
      <c r="T84" s="130">
        <f t="shared" si="77"/>
        <v>24.350649350649352</v>
      </c>
      <c r="U84" s="130">
        <f t="shared" si="78"/>
        <v>24.378352023403217</v>
      </c>
      <c r="V84" s="130">
        <f t="shared" si="79"/>
        <v>24.228719108383135</v>
      </c>
      <c r="W84" s="130">
        <f t="shared" si="80"/>
        <v>24.158479626348846</v>
      </c>
      <c r="X84" s="130">
        <f t="shared" si="81"/>
        <v>33.16749585406302</v>
      </c>
      <c r="Y84" s="61"/>
      <c r="Z84" s="42" t="s">
        <v>73</v>
      </c>
      <c r="AA84" s="49">
        <v>10918</v>
      </c>
      <c r="AB84" s="49">
        <v>11314</v>
      </c>
      <c r="AC84" s="49">
        <v>12111</v>
      </c>
      <c r="AD84" s="49">
        <v>12079</v>
      </c>
      <c r="AE84" s="50">
        <v>12144</v>
      </c>
      <c r="AF84" s="57">
        <v>12320</v>
      </c>
      <c r="AG84" s="55">
        <v>12306</v>
      </c>
      <c r="AH84" s="55">
        <v>12382</v>
      </c>
      <c r="AI84" s="55">
        <v>12418</v>
      </c>
      <c r="AJ84" s="56">
        <v>12060</v>
      </c>
    </row>
    <row r="85" spans="1:36" s="27" customFormat="1" ht="20.25" customHeight="1">
      <c r="A85" s="61"/>
      <c r="B85" s="42" t="s">
        <v>74</v>
      </c>
      <c r="C85" s="37">
        <v>2</v>
      </c>
      <c r="D85" s="37">
        <v>2</v>
      </c>
      <c r="E85" s="37">
        <v>2</v>
      </c>
      <c r="F85" s="37">
        <v>3</v>
      </c>
      <c r="G85" s="44">
        <v>3</v>
      </c>
      <c r="H85" s="59">
        <v>4</v>
      </c>
      <c r="I85" s="59">
        <v>4</v>
      </c>
      <c r="J85" s="59">
        <v>4</v>
      </c>
      <c r="K85" s="59">
        <v>4</v>
      </c>
      <c r="L85" s="59">
        <v>4</v>
      </c>
      <c r="M85" s="61"/>
      <c r="N85" s="42" t="s">
        <v>74</v>
      </c>
      <c r="O85" s="130">
        <f t="shared" si="72"/>
        <v>17.447439588240425</v>
      </c>
      <c r="P85" s="130">
        <f t="shared" si="73"/>
        <v>16.46090534979424</v>
      </c>
      <c r="Q85" s="130">
        <f t="shared" si="74"/>
        <v>15.329194450831608</v>
      </c>
      <c r="R85" s="130">
        <f t="shared" si="75"/>
        <v>21.578076674099115</v>
      </c>
      <c r="S85" s="130">
        <f t="shared" si="76"/>
        <v>19.15831151414522</v>
      </c>
      <c r="T85" s="130">
        <f t="shared" si="77"/>
        <v>25.793139025019347</v>
      </c>
      <c r="U85" s="130">
        <f t="shared" si="78"/>
        <v>25.345330122924853</v>
      </c>
      <c r="V85" s="130">
        <f t="shared" si="79"/>
        <v>25.57217747091165</v>
      </c>
      <c r="W85" s="130">
        <f t="shared" si="80"/>
        <v>25.235000946312535</v>
      </c>
      <c r="X85" s="130">
        <f t="shared" si="81"/>
        <v>27.968116347364006</v>
      </c>
      <c r="Y85" s="61"/>
      <c r="Z85" s="42" t="s">
        <v>74</v>
      </c>
      <c r="AA85" s="49">
        <v>11463</v>
      </c>
      <c r="AB85" s="49">
        <v>12150</v>
      </c>
      <c r="AC85" s="49">
        <v>13047</v>
      </c>
      <c r="AD85" s="49">
        <v>13903</v>
      </c>
      <c r="AE85" s="50">
        <v>15659</v>
      </c>
      <c r="AF85" s="57">
        <v>15508</v>
      </c>
      <c r="AG85" s="55">
        <v>15782</v>
      </c>
      <c r="AH85" s="55">
        <v>15642</v>
      </c>
      <c r="AI85" s="55">
        <v>15851</v>
      </c>
      <c r="AJ85" s="56">
        <v>14302</v>
      </c>
    </row>
    <row r="86" spans="1:36" s="27" customFormat="1" ht="20.25" customHeight="1">
      <c r="A86" s="61"/>
      <c r="B86" s="42" t="s">
        <v>75</v>
      </c>
      <c r="C86" s="37">
        <v>3</v>
      </c>
      <c r="D86" s="37">
        <v>4</v>
      </c>
      <c r="E86" s="37">
        <v>5</v>
      </c>
      <c r="F86" s="37">
        <v>8</v>
      </c>
      <c r="G86" s="38">
        <v>9</v>
      </c>
      <c r="H86" s="38">
        <v>11</v>
      </c>
      <c r="I86" s="38">
        <v>12</v>
      </c>
      <c r="J86" s="38">
        <v>12</v>
      </c>
      <c r="K86" s="38">
        <v>12</v>
      </c>
      <c r="L86" s="38">
        <v>12</v>
      </c>
      <c r="M86" s="61"/>
      <c r="N86" s="42" t="s">
        <v>75</v>
      </c>
      <c r="O86" s="130">
        <f t="shared" si="72"/>
        <v>12.055455093429778</v>
      </c>
      <c r="P86" s="130">
        <f t="shared" si="73"/>
        <v>15.425552427596314</v>
      </c>
      <c r="Q86" s="130">
        <f t="shared" si="74"/>
        <v>18.02711277761754</v>
      </c>
      <c r="R86" s="130">
        <f t="shared" si="75"/>
        <v>26.79259184835393</v>
      </c>
      <c r="S86" s="130">
        <f t="shared" si="76"/>
        <v>29.3398533007335</v>
      </c>
      <c r="T86" s="130">
        <f t="shared" si="77"/>
        <v>34.8896219233697</v>
      </c>
      <c r="U86" s="130">
        <f t="shared" si="78"/>
        <v>37.73110300591121</v>
      </c>
      <c r="V86" s="130">
        <f t="shared" si="79"/>
        <v>37.821482602118</v>
      </c>
      <c r="W86" s="130">
        <f t="shared" si="80"/>
        <v>37.5751503006012</v>
      </c>
      <c r="X86" s="130">
        <f t="shared" si="81"/>
        <v>39.294017485837784</v>
      </c>
      <c r="Y86" s="61"/>
      <c r="Z86" s="42" t="s">
        <v>75</v>
      </c>
      <c r="AA86" s="49">
        <v>24885</v>
      </c>
      <c r="AB86" s="49">
        <v>25931</v>
      </c>
      <c r="AC86" s="49">
        <v>27736</v>
      </c>
      <c r="AD86" s="49">
        <v>29859</v>
      </c>
      <c r="AE86" s="50">
        <v>30675</v>
      </c>
      <c r="AF86" s="57">
        <v>31528</v>
      </c>
      <c r="AG86" s="55">
        <v>31804</v>
      </c>
      <c r="AH86" s="55">
        <v>31728</v>
      </c>
      <c r="AI86" s="55">
        <v>31936</v>
      </c>
      <c r="AJ86" s="56">
        <v>30539</v>
      </c>
    </row>
    <row r="87" spans="1:36" s="27" customFormat="1" ht="20.25" customHeight="1">
      <c r="A87" s="61"/>
      <c r="B87" s="42" t="s">
        <v>76</v>
      </c>
      <c r="C87" s="37">
        <v>3</v>
      </c>
      <c r="D87" s="37">
        <v>2</v>
      </c>
      <c r="E87" s="37">
        <v>3</v>
      </c>
      <c r="F87" s="37">
        <v>6</v>
      </c>
      <c r="G87" s="38">
        <v>6</v>
      </c>
      <c r="H87" s="59">
        <v>7</v>
      </c>
      <c r="I87" s="59">
        <v>7</v>
      </c>
      <c r="J87" s="59">
        <v>7</v>
      </c>
      <c r="K87" s="59">
        <v>7</v>
      </c>
      <c r="L87" s="59">
        <v>7</v>
      </c>
      <c r="M87" s="61"/>
      <c r="N87" s="42" t="s">
        <v>76</v>
      </c>
      <c r="O87" s="130">
        <f t="shared" si="72"/>
        <v>17.132088401576155</v>
      </c>
      <c r="P87" s="130">
        <f t="shared" si="73"/>
        <v>10.964311167150923</v>
      </c>
      <c r="Q87" s="130">
        <f t="shared" si="74"/>
        <v>15.674800146298136</v>
      </c>
      <c r="R87" s="130">
        <f t="shared" si="75"/>
        <v>29.76781107362572</v>
      </c>
      <c r="S87" s="130">
        <f t="shared" si="76"/>
        <v>28.57823291259824</v>
      </c>
      <c r="T87" s="130">
        <f t="shared" si="77"/>
        <v>32.123353678124</v>
      </c>
      <c r="U87" s="130">
        <f t="shared" si="78"/>
        <v>31.665611146295124</v>
      </c>
      <c r="V87" s="130">
        <f t="shared" si="79"/>
        <v>31.908104658583284</v>
      </c>
      <c r="W87" s="130">
        <f t="shared" si="80"/>
        <v>31.756113051762465</v>
      </c>
      <c r="X87" s="130">
        <f t="shared" si="81"/>
        <v>33.98883224083515</v>
      </c>
      <c r="Y87" s="61"/>
      <c r="Z87" s="42" t="s">
        <v>76</v>
      </c>
      <c r="AA87" s="49">
        <v>17511</v>
      </c>
      <c r="AB87" s="49">
        <v>18241</v>
      </c>
      <c r="AC87" s="49">
        <v>19139</v>
      </c>
      <c r="AD87" s="49">
        <v>20156</v>
      </c>
      <c r="AE87" s="50">
        <v>20995</v>
      </c>
      <c r="AF87" s="57">
        <v>21791</v>
      </c>
      <c r="AG87" s="55">
        <v>22106</v>
      </c>
      <c r="AH87" s="55">
        <v>21938</v>
      </c>
      <c r="AI87" s="55">
        <v>22043</v>
      </c>
      <c r="AJ87" s="56">
        <v>20595</v>
      </c>
    </row>
    <row r="88" spans="1:36" s="27" customFormat="1" ht="20.25" customHeight="1">
      <c r="A88" s="61"/>
      <c r="B88" s="42" t="s">
        <v>77</v>
      </c>
      <c r="C88" s="37">
        <v>3</v>
      </c>
      <c r="D88" s="37">
        <v>4</v>
      </c>
      <c r="E88" s="37">
        <v>5</v>
      </c>
      <c r="F88" s="37">
        <v>6</v>
      </c>
      <c r="G88" s="38">
        <v>5</v>
      </c>
      <c r="H88" s="38">
        <v>6</v>
      </c>
      <c r="I88" s="38">
        <v>6</v>
      </c>
      <c r="J88" s="38">
        <v>6</v>
      </c>
      <c r="K88" s="38">
        <v>6</v>
      </c>
      <c r="L88" s="38">
        <v>6</v>
      </c>
      <c r="M88" s="61"/>
      <c r="N88" s="42" t="s">
        <v>77</v>
      </c>
      <c r="O88" s="130">
        <f t="shared" si="72"/>
        <v>14.507471347744088</v>
      </c>
      <c r="P88" s="130">
        <f t="shared" si="73"/>
        <v>19.56277204479875</v>
      </c>
      <c r="Q88" s="130">
        <f t="shared" si="74"/>
        <v>24.197841552533514</v>
      </c>
      <c r="R88" s="130">
        <f t="shared" si="75"/>
        <v>28.461647929415115</v>
      </c>
      <c r="S88" s="130">
        <f t="shared" si="76"/>
        <v>23.451057642699684</v>
      </c>
      <c r="T88" s="130">
        <f t="shared" si="77"/>
        <v>29.000918362414808</v>
      </c>
      <c r="U88" s="130">
        <f t="shared" si="78"/>
        <v>29.06695087685302</v>
      </c>
      <c r="V88" s="130">
        <f t="shared" si="79"/>
        <v>29.154518950437318</v>
      </c>
      <c r="W88" s="130">
        <f t="shared" si="80"/>
        <v>29.254022428083864</v>
      </c>
      <c r="X88" s="130">
        <f t="shared" si="81"/>
        <v>29.59455460195324</v>
      </c>
      <c r="Y88" s="61"/>
      <c r="Z88" s="42" t="s">
        <v>77</v>
      </c>
      <c r="AA88" s="49">
        <v>20679</v>
      </c>
      <c r="AB88" s="49">
        <v>20447</v>
      </c>
      <c r="AC88" s="49">
        <v>20663</v>
      </c>
      <c r="AD88" s="49">
        <v>21081</v>
      </c>
      <c r="AE88" s="50">
        <v>21321</v>
      </c>
      <c r="AF88" s="51">
        <v>20689</v>
      </c>
      <c r="AG88" s="55">
        <v>20642</v>
      </c>
      <c r="AH88" s="55">
        <v>20580</v>
      </c>
      <c r="AI88" s="55">
        <v>20510</v>
      </c>
      <c r="AJ88" s="56">
        <v>20274</v>
      </c>
    </row>
    <row r="89" spans="1:36" s="27" customFormat="1" ht="20.25" customHeight="1">
      <c r="A89" s="61"/>
      <c r="B89" s="42" t="s">
        <v>78</v>
      </c>
      <c r="C89" s="37">
        <v>2</v>
      </c>
      <c r="D89" s="37">
        <v>2</v>
      </c>
      <c r="E89" s="37">
        <v>3</v>
      </c>
      <c r="F89" s="37">
        <v>4</v>
      </c>
      <c r="G89" s="44">
        <v>5</v>
      </c>
      <c r="H89" s="59">
        <v>5</v>
      </c>
      <c r="I89" s="59">
        <v>5</v>
      </c>
      <c r="J89" s="59">
        <v>5</v>
      </c>
      <c r="K89" s="59">
        <v>5</v>
      </c>
      <c r="L89" s="59">
        <v>5</v>
      </c>
      <c r="M89" s="61"/>
      <c r="N89" s="42" t="s">
        <v>78</v>
      </c>
      <c r="O89" s="130">
        <f t="shared" si="72"/>
        <v>19.956096587507485</v>
      </c>
      <c r="P89" s="130">
        <f t="shared" si="73"/>
        <v>17.491691446562882</v>
      </c>
      <c r="Q89" s="130">
        <f t="shared" si="74"/>
        <v>22.68431001890359</v>
      </c>
      <c r="R89" s="130">
        <f t="shared" si="75"/>
        <v>25.33890789306981</v>
      </c>
      <c r="S89" s="130">
        <f t="shared" si="76"/>
        <v>28.203971119133573</v>
      </c>
      <c r="T89" s="130">
        <f t="shared" si="77"/>
        <v>26.459226332222045</v>
      </c>
      <c r="U89" s="130">
        <f t="shared" si="78"/>
        <v>26.186236514088197</v>
      </c>
      <c r="V89" s="130">
        <f t="shared" si="79"/>
        <v>26.239832065074783</v>
      </c>
      <c r="W89" s="130">
        <f t="shared" si="80"/>
        <v>26.006449599500673</v>
      </c>
      <c r="X89" s="130">
        <f t="shared" si="81"/>
        <v>26.838432635534083</v>
      </c>
      <c r="Y89" s="61"/>
      <c r="Z89" s="42" t="s">
        <v>78</v>
      </c>
      <c r="AA89" s="49">
        <v>10022</v>
      </c>
      <c r="AB89" s="49">
        <v>11434</v>
      </c>
      <c r="AC89" s="49">
        <v>13225</v>
      </c>
      <c r="AD89" s="49">
        <v>15786</v>
      </c>
      <c r="AE89" s="50">
        <v>17728</v>
      </c>
      <c r="AF89" s="51">
        <v>18897</v>
      </c>
      <c r="AG89" s="55">
        <v>19094</v>
      </c>
      <c r="AH89" s="55">
        <v>19055</v>
      </c>
      <c r="AI89" s="55">
        <v>19226</v>
      </c>
      <c r="AJ89" s="56">
        <v>18630</v>
      </c>
    </row>
    <row r="90" spans="1:36" s="27" customFormat="1" ht="20.25" customHeight="1">
      <c r="A90" s="61"/>
      <c r="B90" s="42" t="s">
        <v>79</v>
      </c>
      <c r="C90" s="37">
        <v>2</v>
      </c>
      <c r="D90" s="37">
        <v>2</v>
      </c>
      <c r="E90" s="37">
        <v>2</v>
      </c>
      <c r="F90" s="37">
        <v>4</v>
      </c>
      <c r="G90" s="38">
        <v>5</v>
      </c>
      <c r="H90" s="38">
        <v>5</v>
      </c>
      <c r="I90" s="38">
        <v>6</v>
      </c>
      <c r="J90" s="38">
        <v>6</v>
      </c>
      <c r="K90" s="38">
        <v>6</v>
      </c>
      <c r="L90" s="38">
        <v>6</v>
      </c>
      <c r="M90" s="61"/>
      <c r="N90" s="42" t="s">
        <v>79</v>
      </c>
      <c r="O90" s="130">
        <f t="shared" si="72"/>
        <v>12.03079884504331</v>
      </c>
      <c r="P90" s="130">
        <f t="shared" si="73"/>
        <v>11.766782373360005</v>
      </c>
      <c r="Q90" s="130">
        <f t="shared" si="74"/>
        <v>11.148893472322872</v>
      </c>
      <c r="R90" s="130">
        <f t="shared" si="75"/>
        <v>21.496130696474633</v>
      </c>
      <c r="S90" s="130">
        <f t="shared" si="76"/>
        <v>25.851817382762007</v>
      </c>
      <c r="T90" s="130">
        <f t="shared" si="77"/>
        <v>25.75328354365182</v>
      </c>
      <c r="U90" s="130">
        <f t="shared" si="78"/>
        <v>30.83089255433945</v>
      </c>
      <c r="V90" s="130">
        <f t="shared" si="79"/>
        <v>30.948573786558</v>
      </c>
      <c r="W90" s="130">
        <f t="shared" si="80"/>
        <v>30.83089255433945</v>
      </c>
      <c r="X90" s="130">
        <f t="shared" si="81"/>
        <v>31.28747979350263</v>
      </c>
      <c r="Y90" s="61"/>
      <c r="Z90" s="42" t="s">
        <v>79</v>
      </c>
      <c r="AA90" s="49">
        <v>16624</v>
      </c>
      <c r="AB90" s="49">
        <v>16997</v>
      </c>
      <c r="AC90" s="49">
        <v>17939</v>
      </c>
      <c r="AD90" s="49">
        <v>18608</v>
      </c>
      <c r="AE90" s="50">
        <v>19341</v>
      </c>
      <c r="AF90" s="51">
        <v>19415</v>
      </c>
      <c r="AG90" s="55">
        <v>19461</v>
      </c>
      <c r="AH90" s="55">
        <v>19387</v>
      </c>
      <c r="AI90" s="55">
        <v>19461</v>
      </c>
      <c r="AJ90" s="56">
        <v>19177</v>
      </c>
    </row>
    <row r="91" spans="1:36" s="27" customFormat="1" ht="20.25" customHeight="1">
      <c r="A91" s="61"/>
      <c r="B91" s="42" t="s">
        <v>80</v>
      </c>
      <c r="C91" s="37">
        <v>2</v>
      </c>
      <c r="D91" s="37">
        <v>2</v>
      </c>
      <c r="E91" s="37">
        <v>4</v>
      </c>
      <c r="F91" s="37">
        <v>4</v>
      </c>
      <c r="G91" s="38">
        <v>5</v>
      </c>
      <c r="H91" s="59">
        <v>6</v>
      </c>
      <c r="I91" s="59">
        <v>6</v>
      </c>
      <c r="J91" s="59">
        <v>6</v>
      </c>
      <c r="K91" s="59">
        <v>6</v>
      </c>
      <c r="L91" s="59">
        <v>6</v>
      </c>
      <c r="M91" s="61"/>
      <c r="N91" s="42" t="s">
        <v>80</v>
      </c>
      <c r="O91" s="130">
        <f t="shared" si="72"/>
        <v>15.044380923724988</v>
      </c>
      <c r="P91" s="130">
        <f t="shared" si="73"/>
        <v>12.85016705217168</v>
      </c>
      <c r="Q91" s="130">
        <f t="shared" si="74"/>
        <v>24.02691013935608</v>
      </c>
      <c r="R91" s="130">
        <f t="shared" si="75"/>
        <v>22.230867559606516</v>
      </c>
      <c r="S91" s="130">
        <f t="shared" si="76"/>
        <v>25.91479216336685</v>
      </c>
      <c r="T91" s="130">
        <f t="shared" si="77"/>
        <v>30.39821663795724</v>
      </c>
      <c r="U91" s="130">
        <f t="shared" si="78"/>
        <v>30.20995921655506</v>
      </c>
      <c r="V91" s="130">
        <f t="shared" si="79"/>
        <v>30.26023804720597</v>
      </c>
      <c r="W91" s="130">
        <f t="shared" si="80"/>
        <v>30.385900941962927</v>
      </c>
      <c r="X91" s="130">
        <f t="shared" si="81"/>
        <v>32.25286244154169</v>
      </c>
      <c r="Y91" s="61"/>
      <c r="Z91" s="42" t="s">
        <v>80</v>
      </c>
      <c r="AA91" s="49">
        <v>13294</v>
      </c>
      <c r="AB91" s="49">
        <v>15564</v>
      </c>
      <c r="AC91" s="49">
        <v>16648</v>
      </c>
      <c r="AD91" s="49">
        <v>17993</v>
      </c>
      <c r="AE91" s="50">
        <v>19294</v>
      </c>
      <c r="AF91" s="51">
        <v>19738</v>
      </c>
      <c r="AG91" s="55">
        <v>19861</v>
      </c>
      <c r="AH91" s="55">
        <v>19828</v>
      </c>
      <c r="AI91" s="55">
        <v>19746</v>
      </c>
      <c r="AJ91" s="56">
        <v>18603</v>
      </c>
    </row>
    <row r="92" spans="1:36" s="27" customFormat="1" ht="20.25" customHeight="1">
      <c r="A92" s="61"/>
      <c r="B92" s="42" t="s">
        <v>81</v>
      </c>
      <c r="C92" s="37">
        <v>1</v>
      </c>
      <c r="D92" s="37">
        <v>3</v>
      </c>
      <c r="E92" s="37">
        <v>5</v>
      </c>
      <c r="F92" s="37">
        <v>7</v>
      </c>
      <c r="G92" s="38">
        <v>11</v>
      </c>
      <c r="H92" s="59">
        <v>13</v>
      </c>
      <c r="I92" s="59">
        <v>13</v>
      </c>
      <c r="J92" s="59">
        <v>12</v>
      </c>
      <c r="K92" s="59">
        <v>13</v>
      </c>
      <c r="L92" s="59">
        <v>14</v>
      </c>
      <c r="M92" s="61"/>
      <c r="N92" s="42" t="s">
        <v>81</v>
      </c>
      <c r="O92" s="130">
        <f t="shared" si="72"/>
        <v>6.40450877417702</v>
      </c>
      <c r="P92" s="130">
        <f t="shared" si="73"/>
        <v>13.796275005748448</v>
      </c>
      <c r="Q92" s="130">
        <f t="shared" si="74"/>
        <v>20.65176985667672</v>
      </c>
      <c r="R92" s="130">
        <f t="shared" si="75"/>
        <v>27.328804560006247</v>
      </c>
      <c r="S92" s="130">
        <f t="shared" si="76"/>
        <v>40.140125529119835</v>
      </c>
      <c r="T92" s="130">
        <f t="shared" si="77"/>
        <v>45.0934822574491</v>
      </c>
      <c r="U92" s="130">
        <f t="shared" si="78"/>
        <v>44.61681024127398</v>
      </c>
      <c r="V92" s="130">
        <f t="shared" si="79"/>
        <v>41.00181091331534</v>
      </c>
      <c r="W92" s="130">
        <f t="shared" si="80"/>
        <v>44.29452451531568</v>
      </c>
      <c r="X92" s="130">
        <f t="shared" si="81"/>
        <v>49.09868836361086</v>
      </c>
      <c r="Y92" s="61"/>
      <c r="Z92" s="42" t="s">
        <v>81</v>
      </c>
      <c r="AA92" s="49">
        <v>15614</v>
      </c>
      <c r="AB92" s="49">
        <v>21745</v>
      </c>
      <c r="AC92" s="49">
        <v>24211</v>
      </c>
      <c r="AD92" s="49">
        <v>25614</v>
      </c>
      <c r="AE92" s="50">
        <v>27404</v>
      </c>
      <c r="AF92" s="51">
        <v>28829</v>
      </c>
      <c r="AG92" s="55">
        <v>29137</v>
      </c>
      <c r="AH92" s="55">
        <v>29267</v>
      </c>
      <c r="AI92" s="55">
        <v>29349</v>
      </c>
      <c r="AJ92" s="56">
        <v>28514</v>
      </c>
    </row>
    <row r="93" spans="1:36" s="27" customFormat="1" ht="20.25" customHeight="1">
      <c r="A93" s="52"/>
      <c r="B93" s="53"/>
      <c r="C93" s="43"/>
      <c r="D93" s="43"/>
      <c r="E93" s="43"/>
      <c r="F93" s="43"/>
      <c r="G93" s="38"/>
      <c r="H93" s="44"/>
      <c r="I93" s="44"/>
      <c r="J93" s="44"/>
      <c r="K93" s="44"/>
      <c r="L93" s="44"/>
      <c r="M93" s="52"/>
      <c r="N93" s="53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52"/>
      <c r="Z93" s="53"/>
      <c r="AA93" s="46"/>
      <c r="AB93" s="46"/>
      <c r="AC93" s="46"/>
      <c r="AD93" s="46"/>
      <c r="AE93" s="47"/>
      <c r="AF93" s="47"/>
      <c r="AG93" s="60"/>
      <c r="AH93" s="60"/>
      <c r="AI93" s="60"/>
      <c r="AJ93" s="48"/>
    </row>
    <row r="94" spans="1:36" s="27" customFormat="1" ht="20.25" customHeight="1">
      <c r="A94" s="150" t="s">
        <v>82</v>
      </c>
      <c r="B94" s="151"/>
      <c r="C94" s="37">
        <f aca="true" t="shared" si="85" ref="C94:I94">SUM(C95:C100)</f>
        <v>15</v>
      </c>
      <c r="D94" s="37">
        <f t="shared" si="85"/>
        <v>16</v>
      </c>
      <c r="E94" s="37">
        <f t="shared" si="85"/>
        <v>19</v>
      </c>
      <c r="F94" s="37">
        <f t="shared" si="85"/>
        <v>19</v>
      </c>
      <c r="G94" s="38">
        <f t="shared" si="85"/>
        <v>17</v>
      </c>
      <c r="H94" s="38">
        <f t="shared" si="85"/>
        <v>17</v>
      </c>
      <c r="I94" s="38">
        <f t="shared" si="85"/>
        <v>16</v>
      </c>
      <c r="J94" s="38">
        <f>SUM(J95:J100)</f>
        <v>15</v>
      </c>
      <c r="K94" s="38">
        <f>SUM(K95:K100)</f>
        <v>15</v>
      </c>
      <c r="L94" s="38">
        <v>15</v>
      </c>
      <c r="M94" s="150" t="s">
        <v>82</v>
      </c>
      <c r="N94" s="151"/>
      <c r="O94" s="130">
        <f aca="true" t="shared" si="86" ref="O94:X100">C94/AA94*100000</f>
        <v>23.10037884621308</v>
      </c>
      <c r="P94" s="130">
        <f t="shared" si="86"/>
        <v>25.884941435320005</v>
      </c>
      <c r="Q94" s="130">
        <f t="shared" si="86"/>
        <v>31.896320171904378</v>
      </c>
      <c r="R94" s="130">
        <f t="shared" si="86"/>
        <v>33.307038303094046</v>
      </c>
      <c r="S94" s="130">
        <f t="shared" si="86"/>
        <v>31.013974532053854</v>
      </c>
      <c r="T94" s="130">
        <f t="shared" si="86"/>
        <v>32.42356621082947</v>
      </c>
      <c r="U94" s="130">
        <f t="shared" si="86"/>
        <v>30.874322212145188</v>
      </c>
      <c r="V94" s="130">
        <f t="shared" si="86"/>
        <v>29.27800441121933</v>
      </c>
      <c r="W94" s="130">
        <f t="shared" si="86"/>
        <v>29.610328082435153</v>
      </c>
      <c r="X94" s="130">
        <f t="shared" si="86"/>
        <v>29.610328082435153</v>
      </c>
      <c r="Y94" s="150" t="s">
        <v>82</v>
      </c>
      <c r="Z94" s="151"/>
      <c r="AA94" s="49">
        <f aca="true" t="shared" si="87" ref="AA94:AH94">SUM(AA95:AA100)</f>
        <v>64934</v>
      </c>
      <c r="AB94" s="49">
        <f t="shared" si="87"/>
        <v>61812</v>
      </c>
      <c r="AC94" s="49">
        <f t="shared" si="87"/>
        <v>59568</v>
      </c>
      <c r="AD94" s="49">
        <f t="shared" si="87"/>
        <v>57045</v>
      </c>
      <c r="AE94" s="50">
        <f t="shared" si="87"/>
        <v>54814</v>
      </c>
      <c r="AF94" s="51">
        <f t="shared" si="87"/>
        <v>52431</v>
      </c>
      <c r="AG94" s="51">
        <f t="shared" si="87"/>
        <v>51823</v>
      </c>
      <c r="AH94" s="51">
        <f t="shared" si="87"/>
        <v>51233</v>
      </c>
      <c r="AI94" s="51">
        <v>50658</v>
      </c>
      <c r="AJ94" s="51">
        <v>50658</v>
      </c>
    </row>
    <row r="95" spans="1:36" s="27" customFormat="1" ht="20.25" customHeight="1">
      <c r="A95" s="61"/>
      <c r="B95" s="42" t="s">
        <v>83</v>
      </c>
      <c r="C95" s="37">
        <v>6</v>
      </c>
      <c r="D95" s="37">
        <v>6</v>
      </c>
      <c r="E95" s="37">
        <v>9</v>
      </c>
      <c r="F95" s="37">
        <v>9</v>
      </c>
      <c r="G95" s="38">
        <v>8</v>
      </c>
      <c r="H95" s="59">
        <v>8</v>
      </c>
      <c r="I95" s="59">
        <v>7</v>
      </c>
      <c r="J95" s="59">
        <v>6</v>
      </c>
      <c r="K95" s="59">
        <v>6</v>
      </c>
      <c r="L95" s="59">
        <v>6</v>
      </c>
      <c r="M95" s="61"/>
      <c r="N95" s="42" t="s">
        <v>83</v>
      </c>
      <c r="O95" s="130">
        <f t="shared" si="86"/>
        <v>22.683452421458547</v>
      </c>
      <c r="P95" s="130">
        <f t="shared" si="86"/>
        <v>23.8796465812306</v>
      </c>
      <c r="Q95" s="130">
        <f t="shared" si="86"/>
        <v>35.98848368522073</v>
      </c>
      <c r="R95" s="130">
        <f t="shared" si="86"/>
        <v>36.70622782332069</v>
      </c>
      <c r="S95" s="130">
        <f t="shared" si="86"/>
        <v>33.17712437274499</v>
      </c>
      <c r="T95" s="130">
        <f t="shared" si="86"/>
        <v>33.688465911483554</v>
      </c>
      <c r="U95" s="130">
        <f t="shared" si="86"/>
        <v>29.766967171287632</v>
      </c>
      <c r="V95" s="130">
        <f t="shared" si="86"/>
        <v>25.815334308579295</v>
      </c>
      <c r="W95" s="130">
        <f t="shared" si="86"/>
        <v>26.042796996397414</v>
      </c>
      <c r="X95" s="130">
        <f t="shared" si="86"/>
        <v>26.67496554483617</v>
      </c>
      <c r="Y95" s="61"/>
      <c r="Z95" s="42" t="s">
        <v>83</v>
      </c>
      <c r="AA95" s="49">
        <v>26451</v>
      </c>
      <c r="AB95" s="49">
        <v>25126</v>
      </c>
      <c r="AC95" s="49">
        <v>25008</v>
      </c>
      <c r="AD95" s="49">
        <v>24519</v>
      </c>
      <c r="AE95" s="50">
        <v>24113</v>
      </c>
      <c r="AF95" s="51">
        <v>23747</v>
      </c>
      <c r="AG95" s="55">
        <v>23516</v>
      </c>
      <c r="AH95" s="55">
        <v>23242</v>
      </c>
      <c r="AI95" s="55">
        <v>23039</v>
      </c>
      <c r="AJ95" s="56">
        <v>22493</v>
      </c>
    </row>
    <row r="96" spans="1:36" s="27" customFormat="1" ht="20.25" customHeight="1">
      <c r="A96" s="61"/>
      <c r="B96" s="42" t="s">
        <v>84</v>
      </c>
      <c r="C96" s="37">
        <v>1</v>
      </c>
      <c r="D96" s="37">
        <v>1</v>
      </c>
      <c r="E96" s="37">
        <v>2</v>
      </c>
      <c r="F96" s="37">
        <v>2</v>
      </c>
      <c r="G96" s="38">
        <v>2</v>
      </c>
      <c r="H96" s="59">
        <v>2</v>
      </c>
      <c r="I96" s="59">
        <v>2</v>
      </c>
      <c r="J96" s="59">
        <v>2</v>
      </c>
      <c r="K96" s="59">
        <v>2</v>
      </c>
      <c r="L96" s="59">
        <v>2</v>
      </c>
      <c r="M96" s="61"/>
      <c r="N96" s="42" t="s">
        <v>84</v>
      </c>
      <c r="O96" s="130">
        <f t="shared" si="86"/>
        <v>10.905125408942203</v>
      </c>
      <c r="P96" s="130">
        <f t="shared" si="86"/>
        <v>11.852554225435583</v>
      </c>
      <c r="Q96" s="130">
        <f t="shared" si="86"/>
        <v>25.39037704709915</v>
      </c>
      <c r="R96" s="130">
        <f t="shared" si="86"/>
        <v>27.129679869777537</v>
      </c>
      <c r="S96" s="130">
        <f t="shared" si="86"/>
        <v>28.99811512251704</v>
      </c>
      <c r="T96" s="130">
        <f t="shared" si="86"/>
        <v>31.181789834736513</v>
      </c>
      <c r="U96" s="130">
        <f t="shared" si="86"/>
        <v>31.675641431738992</v>
      </c>
      <c r="V96" s="130">
        <f t="shared" si="86"/>
        <v>32.05641929796442</v>
      </c>
      <c r="W96" s="130">
        <f t="shared" si="86"/>
        <v>32.56798567008631</v>
      </c>
      <c r="X96" s="130">
        <f t="shared" si="86"/>
        <v>33.3000333000333</v>
      </c>
      <c r="Y96" s="61"/>
      <c r="Z96" s="42" t="s">
        <v>84</v>
      </c>
      <c r="AA96" s="49">
        <v>9170</v>
      </c>
      <c r="AB96" s="49">
        <v>8437</v>
      </c>
      <c r="AC96" s="49">
        <v>7877</v>
      </c>
      <c r="AD96" s="49">
        <v>7372</v>
      </c>
      <c r="AE96" s="50">
        <v>6897</v>
      </c>
      <c r="AF96" s="51">
        <v>6414</v>
      </c>
      <c r="AG96" s="55">
        <v>6314</v>
      </c>
      <c r="AH96" s="55">
        <v>6239</v>
      </c>
      <c r="AI96" s="55">
        <v>6141</v>
      </c>
      <c r="AJ96" s="56">
        <v>6006</v>
      </c>
    </row>
    <row r="97" spans="1:36" s="27" customFormat="1" ht="20.25" customHeight="1">
      <c r="A97" s="61"/>
      <c r="B97" s="42" t="s">
        <v>85</v>
      </c>
      <c r="C97" s="37">
        <v>3</v>
      </c>
      <c r="D97" s="37">
        <v>3</v>
      </c>
      <c r="E97" s="37">
        <v>3</v>
      </c>
      <c r="F97" s="37">
        <v>3</v>
      </c>
      <c r="G97" s="38">
        <v>2</v>
      </c>
      <c r="H97" s="59">
        <v>2</v>
      </c>
      <c r="I97" s="59">
        <v>2</v>
      </c>
      <c r="J97" s="59">
        <v>2</v>
      </c>
      <c r="K97" s="59">
        <v>2</v>
      </c>
      <c r="L97" s="59">
        <v>2</v>
      </c>
      <c r="M97" s="61"/>
      <c r="N97" s="42" t="s">
        <v>85</v>
      </c>
      <c r="O97" s="130">
        <f t="shared" si="86"/>
        <v>30.388978930307943</v>
      </c>
      <c r="P97" s="130">
        <f t="shared" si="86"/>
        <v>28.208744710860366</v>
      </c>
      <c r="Q97" s="130">
        <f t="shared" si="86"/>
        <v>26.728439059158948</v>
      </c>
      <c r="R97" s="130">
        <f t="shared" si="86"/>
        <v>26.125576939824086</v>
      </c>
      <c r="S97" s="130">
        <f t="shared" si="86"/>
        <v>17.38374619730552</v>
      </c>
      <c r="T97" s="130">
        <f t="shared" si="86"/>
        <v>17.694417411306734</v>
      </c>
      <c r="U97" s="130">
        <f t="shared" si="86"/>
        <v>17.744654422855113</v>
      </c>
      <c r="V97" s="130">
        <f t="shared" si="86"/>
        <v>17.741506253880956</v>
      </c>
      <c r="W97" s="130">
        <f t="shared" si="86"/>
        <v>17.79676098949991</v>
      </c>
      <c r="X97" s="130">
        <f t="shared" si="86"/>
        <v>17.855548611731095</v>
      </c>
      <c r="Y97" s="61"/>
      <c r="Z97" s="42" t="s">
        <v>85</v>
      </c>
      <c r="AA97" s="49">
        <v>9872</v>
      </c>
      <c r="AB97" s="49">
        <v>10635</v>
      </c>
      <c r="AC97" s="49">
        <v>11224</v>
      </c>
      <c r="AD97" s="49">
        <v>11483</v>
      </c>
      <c r="AE97" s="50">
        <v>11505</v>
      </c>
      <c r="AF97" s="51">
        <v>11303</v>
      </c>
      <c r="AG97" s="55">
        <v>11271</v>
      </c>
      <c r="AH97" s="55">
        <v>11273</v>
      </c>
      <c r="AI97" s="55">
        <v>11238</v>
      </c>
      <c r="AJ97" s="56">
        <v>11201</v>
      </c>
    </row>
    <row r="98" spans="1:36" s="27" customFormat="1" ht="20.25" customHeight="1">
      <c r="A98" s="61"/>
      <c r="B98" s="42" t="s">
        <v>86</v>
      </c>
      <c r="C98" s="58">
        <v>0</v>
      </c>
      <c r="D98" s="37">
        <v>1</v>
      </c>
      <c r="E98" s="37">
        <v>1</v>
      </c>
      <c r="F98" s="37">
        <v>1</v>
      </c>
      <c r="G98" s="44">
        <v>1</v>
      </c>
      <c r="H98" s="59">
        <v>1</v>
      </c>
      <c r="I98" s="59">
        <v>1</v>
      </c>
      <c r="J98" s="59">
        <v>1</v>
      </c>
      <c r="K98" s="59">
        <v>1</v>
      </c>
      <c r="L98" s="59">
        <v>1</v>
      </c>
      <c r="M98" s="61"/>
      <c r="N98" s="42" t="s">
        <v>86</v>
      </c>
      <c r="O98" s="130">
        <f t="shared" si="86"/>
        <v>0</v>
      </c>
      <c r="P98" s="130">
        <f t="shared" si="86"/>
        <v>48.03073967339097</v>
      </c>
      <c r="Q98" s="130">
        <f t="shared" si="86"/>
        <v>54.6448087431694</v>
      </c>
      <c r="R98" s="130">
        <f t="shared" si="86"/>
        <v>61.766522544780734</v>
      </c>
      <c r="S98" s="130">
        <f t="shared" si="86"/>
        <v>70.92198581560284</v>
      </c>
      <c r="T98" s="130">
        <f t="shared" si="86"/>
        <v>80.90614886731392</v>
      </c>
      <c r="U98" s="130">
        <f t="shared" si="86"/>
        <v>82.23684210526315</v>
      </c>
      <c r="V98" s="130">
        <f t="shared" si="86"/>
        <v>84.45945945945947</v>
      </c>
      <c r="W98" s="130">
        <f t="shared" si="86"/>
        <v>84.17508417508417</v>
      </c>
      <c r="X98" s="130">
        <f t="shared" si="86"/>
        <v>86.50519031141869</v>
      </c>
      <c r="Y98" s="61"/>
      <c r="Z98" s="42" t="s">
        <v>86</v>
      </c>
      <c r="AA98" s="49">
        <v>2362</v>
      </c>
      <c r="AB98" s="49">
        <v>2082</v>
      </c>
      <c r="AC98" s="49">
        <v>1830</v>
      </c>
      <c r="AD98" s="49">
        <v>1619</v>
      </c>
      <c r="AE98" s="50">
        <v>1410</v>
      </c>
      <c r="AF98" s="51">
        <v>1236</v>
      </c>
      <c r="AG98" s="55">
        <v>1216</v>
      </c>
      <c r="AH98" s="55">
        <v>1184</v>
      </c>
      <c r="AI98" s="55">
        <v>1188</v>
      </c>
      <c r="AJ98" s="56">
        <v>1156</v>
      </c>
    </row>
    <row r="99" spans="1:36" s="27" customFormat="1" ht="20.25" customHeight="1">
      <c r="A99" s="61"/>
      <c r="B99" s="42" t="s">
        <v>87</v>
      </c>
      <c r="C99" s="37">
        <v>3</v>
      </c>
      <c r="D99" s="37">
        <v>3</v>
      </c>
      <c r="E99" s="37">
        <v>2</v>
      </c>
      <c r="F99" s="37">
        <v>2</v>
      </c>
      <c r="G99" s="38">
        <v>2</v>
      </c>
      <c r="H99" s="38">
        <v>2</v>
      </c>
      <c r="I99" s="38">
        <v>2</v>
      </c>
      <c r="J99" s="38">
        <v>2</v>
      </c>
      <c r="K99" s="38">
        <v>2</v>
      </c>
      <c r="L99" s="38">
        <v>2</v>
      </c>
      <c r="M99" s="61"/>
      <c r="N99" s="42" t="s">
        <v>87</v>
      </c>
      <c r="O99" s="130">
        <f t="shared" si="86"/>
        <v>28.150511400957118</v>
      </c>
      <c r="P99" s="130">
        <f t="shared" si="86"/>
        <v>30.83564600678384</v>
      </c>
      <c r="Q99" s="130">
        <f t="shared" si="86"/>
        <v>23.806689679800026</v>
      </c>
      <c r="R99" s="130">
        <f t="shared" si="86"/>
        <v>26.867275658248257</v>
      </c>
      <c r="S99" s="130">
        <f t="shared" si="86"/>
        <v>29.511583296443856</v>
      </c>
      <c r="T99" s="130">
        <f t="shared" si="86"/>
        <v>33.288948069241016</v>
      </c>
      <c r="U99" s="130">
        <f t="shared" si="86"/>
        <v>33.93281303020021</v>
      </c>
      <c r="V99" s="130">
        <f t="shared" si="86"/>
        <v>34.60806367883717</v>
      </c>
      <c r="W99" s="130">
        <f t="shared" si="86"/>
        <v>35.55555555555556</v>
      </c>
      <c r="X99" s="130">
        <f t="shared" si="86"/>
        <v>36.4232380258605</v>
      </c>
      <c r="Y99" s="61"/>
      <c r="Z99" s="42" t="s">
        <v>87</v>
      </c>
      <c r="AA99" s="49">
        <v>10657</v>
      </c>
      <c r="AB99" s="49">
        <v>9729</v>
      </c>
      <c r="AC99" s="49">
        <v>8401</v>
      </c>
      <c r="AD99" s="49">
        <v>7444</v>
      </c>
      <c r="AE99" s="50">
        <v>6777</v>
      </c>
      <c r="AF99" s="51">
        <v>6008</v>
      </c>
      <c r="AG99" s="55">
        <v>5894</v>
      </c>
      <c r="AH99" s="55">
        <v>5779</v>
      </c>
      <c r="AI99" s="55">
        <v>5625</v>
      </c>
      <c r="AJ99" s="56">
        <v>5491</v>
      </c>
    </row>
    <row r="100" spans="1:36" s="27" customFormat="1" ht="20.25" customHeight="1">
      <c r="A100" s="61"/>
      <c r="B100" s="42" t="s">
        <v>88</v>
      </c>
      <c r="C100" s="37">
        <v>2</v>
      </c>
      <c r="D100" s="37">
        <v>2</v>
      </c>
      <c r="E100" s="37">
        <v>2</v>
      </c>
      <c r="F100" s="37">
        <v>2</v>
      </c>
      <c r="G100" s="38">
        <v>2</v>
      </c>
      <c r="H100" s="59">
        <v>2</v>
      </c>
      <c r="I100" s="59">
        <v>2</v>
      </c>
      <c r="J100" s="59">
        <v>2</v>
      </c>
      <c r="K100" s="59">
        <v>2</v>
      </c>
      <c r="L100" s="59">
        <v>2</v>
      </c>
      <c r="M100" s="61"/>
      <c r="N100" s="42" t="s">
        <v>88</v>
      </c>
      <c r="O100" s="130">
        <f t="shared" si="86"/>
        <v>31.14294612270321</v>
      </c>
      <c r="P100" s="130">
        <f t="shared" si="86"/>
        <v>34.46493193175943</v>
      </c>
      <c r="Q100" s="130">
        <f t="shared" si="86"/>
        <v>38.255547054322875</v>
      </c>
      <c r="R100" s="130">
        <f t="shared" si="86"/>
        <v>43.40277777777778</v>
      </c>
      <c r="S100" s="130">
        <f t="shared" si="86"/>
        <v>48.63813229571984</v>
      </c>
      <c r="T100" s="130">
        <f t="shared" si="86"/>
        <v>53.72011818426001</v>
      </c>
      <c r="U100" s="130">
        <f t="shared" si="86"/>
        <v>55.370985603543744</v>
      </c>
      <c r="V100" s="130">
        <f t="shared" si="86"/>
        <v>56.88282138794084</v>
      </c>
      <c r="W100" s="130">
        <f t="shared" si="86"/>
        <v>58.36008170411438</v>
      </c>
      <c r="X100" s="130">
        <f t="shared" si="86"/>
        <v>61.01281269066504</v>
      </c>
      <c r="Y100" s="61"/>
      <c r="Z100" s="42" t="s">
        <v>88</v>
      </c>
      <c r="AA100" s="49">
        <v>6422</v>
      </c>
      <c r="AB100" s="49">
        <v>5803</v>
      </c>
      <c r="AC100" s="49">
        <v>5228</v>
      </c>
      <c r="AD100" s="49">
        <v>4608</v>
      </c>
      <c r="AE100" s="50">
        <v>4112</v>
      </c>
      <c r="AF100" s="51">
        <v>3723</v>
      </c>
      <c r="AG100" s="55">
        <v>3612</v>
      </c>
      <c r="AH100" s="55">
        <v>3516</v>
      </c>
      <c r="AI100" s="55">
        <v>3427</v>
      </c>
      <c r="AJ100" s="56">
        <v>3278</v>
      </c>
    </row>
    <row r="101" spans="1:36" s="27" customFormat="1" ht="20.25" customHeight="1">
      <c r="A101" s="54"/>
      <c r="B101" s="100"/>
      <c r="C101" s="43"/>
      <c r="D101" s="43"/>
      <c r="E101" s="43"/>
      <c r="F101" s="43"/>
      <c r="G101" s="38"/>
      <c r="H101" s="44"/>
      <c r="I101" s="44"/>
      <c r="J101" s="44"/>
      <c r="K101" s="44"/>
      <c r="L101" s="44"/>
      <c r="M101" s="54"/>
      <c r="N101" s="10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54"/>
      <c r="Z101" s="100"/>
      <c r="AA101" s="46"/>
      <c r="AB101" s="46"/>
      <c r="AC101" s="46"/>
      <c r="AD101" s="46"/>
      <c r="AE101" s="47"/>
      <c r="AF101" s="47"/>
      <c r="AG101" s="60"/>
      <c r="AH101" s="60"/>
      <c r="AI101" s="60"/>
      <c r="AJ101" s="48"/>
    </row>
    <row r="102" spans="1:36" s="27" customFormat="1" ht="20.25" customHeight="1">
      <c r="A102" s="150" t="s">
        <v>89</v>
      </c>
      <c r="B102" s="151"/>
      <c r="C102" s="37">
        <f aca="true" t="shared" si="88" ref="C102:K102">SUM(C103)</f>
        <v>116</v>
      </c>
      <c r="D102" s="37">
        <f t="shared" si="88"/>
        <v>147</v>
      </c>
      <c r="E102" s="37">
        <f t="shared" si="88"/>
        <v>194</v>
      </c>
      <c r="F102" s="37">
        <f t="shared" si="88"/>
        <v>221</v>
      </c>
      <c r="G102" s="37">
        <f t="shared" si="88"/>
        <v>261</v>
      </c>
      <c r="H102" s="38">
        <f t="shared" si="88"/>
        <v>281</v>
      </c>
      <c r="I102" s="38">
        <f t="shared" si="88"/>
        <v>291</v>
      </c>
      <c r="J102" s="38">
        <f t="shared" si="88"/>
        <v>297</v>
      </c>
      <c r="K102" s="38">
        <f t="shared" si="88"/>
        <v>298</v>
      </c>
      <c r="L102" s="38">
        <v>300</v>
      </c>
      <c r="M102" s="150" t="s">
        <v>89</v>
      </c>
      <c r="N102" s="151"/>
      <c r="O102" s="130">
        <f aca="true" t="shared" si="89" ref="O102:X103">C102/AA102*100000</f>
        <v>24.147750928439386</v>
      </c>
      <c r="P102" s="130">
        <f t="shared" si="89"/>
        <v>29.21228187666058</v>
      </c>
      <c r="Q102" s="130">
        <f t="shared" si="89"/>
        <v>36.79496857254488</v>
      </c>
      <c r="R102" s="130">
        <f t="shared" si="89"/>
        <v>40.337668263746295</v>
      </c>
      <c r="S102" s="130">
        <f t="shared" si="89"/>
        <v>46.473862458734416</v>
      </c>
      <c r="T102" s="130">
        <f t="shared" si="89"/>
        <v>48.273907180099464</v>
      </c>
      <c r="U102" s="130">
        <f t="shared" si="89"/>
        <v>49.570052193347045</v>
      </c>
      <c r="V102" s="130">
        <f t="shared" si="89"/>
        <v>50.246325420241995</v>
      </c>
      <c r="W102" s="130">
        <f t="shared" si="89"/>
        <v>50.04408245518284</v>
      </c>
      <c r="X102" s="130">
        <f t="shared" si="89"/>
        <v>50.379948780385405</v>
      </c>
      <c r="Y102" s="150" t="s">
        <v>89</v>
      </c>
      <c r="Z102" s="151"/>
      <c r="AA102" s="49">
        <f aca="true" t="shared" si="90" ref="AA102:AH102">AA103</f>
        <v>480376</v>
      </c>
      <c r="AB102" s="49">
        <f t="shared" si="90"/>
        <v>503213</v>
      </c>
      <c r="AC102" s="49">
        <f t="shared" si="90"/>
        <v>527246</v>
      </c>
      <c r="AD102" s="49">
        <f t="shared" si="90"/>
        <v>547875</v>
      </c>
      <c r="AE102" s="50">
        <f t="shared" si="90"/>
        <v>561606</v>
      </c>
      <c r="AF102" s="51">
        <f t="shared" si="90"/>
        <v>582095</v>
      </c>
      <c r="AG102" s="51">
        <f t="shared" si="90"/>
        <v>587048</v>
      </c>
      <c r="AH102" s="51">
        <f t="shared" si="90"/>
        <v>591088</v>
      </c>
      <c r="AI102" s="51">
        <v>595475</v>
      </c>
      <c r="AJ102" s="51">
        <v>595475</v>
      </c>
    </row>
    <row r="103" spans="1:36" s="27" customFormat="1" ht="20.25" customHeight="1">
      <c r="A103" s="61"/>
      <c r="B103" s="42" t="s">
        <v>90</v>
      </c>
      <c r="C103" s="37">
        <v>116</v>
      </c>
      <c r="D103" s="37">
        <v>147</v>
      </c>
      <c r="E103" s="37">
        <v>194</v>
      </c>
      <c r="F103" s="37">
        <v>221</v>
      </c>
      <c r="G103" s="38">
        <v>261</v>
      </c>
      <c r="H103" s="38">
        <v>281</v>
      </c>
      <c r="I103" s="38">
        <v>291</v>
      </c>
      <c r="J103" s="38">
        <v>297</v>
      </c>
      <c r="K103" s="38">
        <v>298</v>
      </c>
      <c r="L103" s="38">
        <v>300</v>
      </c>
      <c r="M103" s="61"/>
      <c r="N103" s="42" t="s">
        <v>90</v>
      </c>
      <c r="O103" s="130">
        <f t="shared" si="89"/>
        <v>24.147750928439386</v>
      </c>
      <c r="P103" s="130">
        <f t="shared" si="89"/>
        <v>29.21228187666058</v>
      </c>
      <c r="Q103" s="130">
        <f t="shared" si="89"/>
        <v>36.79496857254488</v>
      </c>
      <c r="R103" s="130">
        <f t="shared" si="89"/>
        <v>40.337668263746295</v>
      </c>
      <c r="S103" s="130">
        <f t="shared" si="89"/>
        <v>46.473862458734416</v>
      </c>
      <c r="T103" s="130">
        <f t="shared" si="89"/>
        <v>48.273907180099464</v>
      </c>
      <c r="U103" s="130">
        <f t="shared" si="89"/>
        <v>49.570052193347045</v>
      </c>
      <c r="V103" s="130">
        <f t="shared" si="89"/>
        <v>50.246325420241995</v>
      </c>
      <c r="W103" s="130">
        <f t="shared" si="89"/>
        <v>50.04408245518284</v>
      </c>
      <c r="X103" s="130">
        <f t="shared" si="89"/>
        <v>51.825465651808884</v>
      </c>
      <c r="Y103" s="61"/>
      <c r="Z103" s="42" t="s">
        <v>90</v>
      </c>
      <c r="AA103" s="49">
        <v>480376</v>
      </c>
      <c r="AB103" s="49">
        <v>503213</v>
      </c>
      <c r="AC103" s="49">
        <v>527246</v>
      </c>
      <c r="AD103" s="49">
        <v>547875</v>
      </c>
      <c r="AE103" s="50">
        <v>561606</v>
      </c>
      <c r="AF103" s="51">
        <v>582095</v>
      </c>
      <c r="AG103" s="55">
        <v>587048</v>
      </c>
      <c r="AH103" s="55">
        <v>591088</v>
      </c>
      <c r="AI103" s="55">
        <v>595475</v>
      </c>
      <c r="AJ103" s="56">
        <v>578866</v>
      </c>
    </row>
    <row r="104" spans="1:36" s="27" customFormat="1" ht="20.25" customHeight="1">
      <c r="A104" s="54"/>
      <c r="B104" s="100"/>
      <c r="C104" s="43"/>
      <c r="D104" s="43"/>
      <c r="E104" s="43"/>
      <c r="F104" s="43"/>
      <c r="G104" s="38"/>
      <c r="H104" s="44"/>
      <c r="I104" s="44"/>
      <c r="J104" s="44"/>
      <c r="K104" s="44"/>
      <c r="L104" s="44"/>
      <c r="M104" s="54"/>
      <c r="N104" s="10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54"/>
      <c r="Z104" s="100"/>
      <c r="AA104" s="46"/>
      <c r="AB104" s="46"/>
      <c r="AC104" s="46"/>
      <c r="AD104" s="46"/>
      <c r="AE104" s="47"/>
      <c r="AF104" s="47"/>
      <c r="AG104" s="60"/>
      <c r="AH104" s="60"/>
      <c r="AI104" s="60"/>
      <c r="AJ104" s="48"/>
    </row>
    <row r="105" spans="1:36" s="27" customFormat="1" ht="20.25" customHeight="1">
      <c r="A105" s="150" t="s">
        <v>91</v>
      </c>
      <c r="B105" s="151"/>
      <c r="C105" s="37">
        <f aca="true" t="shared" si="91" ref="C105:I105">SUM(C106:C113)</f>
        <v>35</v>
      </c>
      <c r="D105" s="37">
        <f t="shared" si="91"/>
        <v>44</v>
      </c>
      <c r="E105" s="37">
        <f t="shared" si="91"/>
        <v>51</v>
      </c>
      <c r="F105" s="37">
        <f t="shared" si="91"/>
        <v>67</v>
      </c>
      <c r="G105" s="37">
        <f t="shared" si="91"/>
        <v>71</v>
      </c>
      <c r="H105" s="38">
        <f t="shared" si="91"/>
        <v>80</v>
      </c>
      <c r="I105" s="38">
        <f t="shared" si="91"/>
        <v>83</v>
      </c>
      <c r="J105" s="38">
        <f>SUM(J106:J113)</f>
        <v>84</v>
      </c>
      <c r="K105" s="38">
        <f>SUM(K106:K113)</f>
        <v>83</v>
      </c>
      <c r="L105" s="38">
        <v>83</v>
      </c>
      <c r="M105" s="150" t="s">
        <v>91</v>
      </c>
      <c r="N105" s="151"/>
      <c r="O105" s="130">
        <f aca="true" t="shared" si="92" ref="O105:O113">C105/AA105*100000</f>
        <v>18.73441029429082</v>
      </c>
      <c r="P105" s="130">
        <f aca="true" t="shared" si="93" ref="P105:P113">D105/AB105*100000</f>
        <v>22.12789925770956</v>
      </c>
      <c r="Q105" s="130">
        <f aca="true" t="shared" si="94" ref="Q105:Q113">E105/AC105*100000</f>
        <v>24.179554527266003</v>
      </c>
      <c r="R105" s="130">
        <f aca="true" t="shared" si="95" ref="R105:R113">F105/AD105*100000</f>
        <v>30.73422691951302</v>
      </c>
      <c r="S105" s="130">
        <f aca="true" t="shared" si="96" ref="S105:S113">G105/AE105*100000</f>
        <v>31.891335887634696</v>
      </c>
      <c r="T105" s="130">
        <f aca="true" t="shared" si="97" ref="T105:T113">H105/AF105*100000</f>
        <v>35.72864097181903</v>
      </c>
      <c r="U105" s="130">
        <f aca="true" t="shared" si="98" ref="U105:U113">I105/AG105*100000</f>
        <v>37.00764230107277</v>
      </c>
      <c r="V105" s="130">
        <f aca="true" t="shared" si="99" ref="V105:V113">J105/AH105*100000</f>
        <v>37.37336435915803</v>
      </c>
      <c r="W105" s="130">
        <f aca="true" t="shared" si="100" ref="W105:W113">K105/AI105*100000</f>
        <v>36.922693666201056</v>
      </c>
      <c r="X105" s="130">
        <f aca="true" t="shared" si="101" ref="X105:X113">L105/AJ105*100000</f>
        <v>36.922693666201056</v>
      </c>
      <c r="Y105" s="150" t="s">
        <v>91</v>
      </c>
      <c r="Z105" s="151"/>
      <c r="AA105" s="49">
        <f aca="true" t="shared" si="102" ref="AA105:AH105">SUM(AA106:AA113)</f>
        <v>186822</v>
      </c>
      <c r="AB105" s="49">
        <f t="shared" si="102"/>
        <v>198844</v>
      </c>
      <c r="AC105" s="49">
        <f t="shared" si="102"/>
        <v>210922</v>
      </c>
      <c r="AD105" s="49">
        <f t="shared" si="102"/>
        <v>217998</v>
      </c>
      <c r="AE105" s="50">
        <f t="shared" si="102"/>
        <v>222631</v>
      </c>
      <c r="AF105" s="51">
        <f t="shared" si="102"/>
        <v>223910</v>
      </c>
      <c r="AG105" s="51">
        <f t="shared" si="102"/>
        <v>224278</v>
      </c>
      <c r="AH105" s="51">
        <f t="shared" si="102"/>
        <v>224759</v>
      </c>
      <c r="AI105" s="51">
        <v>224794</v>
      </c>
      <c r="AJ105" s="51">
        <v>224794</v>
      </c>
    </row>
    <row r="106" spans="1:36" s="27" customFormat="1" ht="20.25" customHeight="1">
      <c r="A106" s="61"/>
      <c r="B106" s="42" t="s">
        <v>92</v>
      </c>
      <c r="C106" s="37">
        <v>8</v>
      </c>
      <c r="D106" s="37">
        <v>14</v>
      </c>
      <c r="E106" s="37">
        <v>16</v>
      </c>
      <c r="F106" s="37">
        <v>22</v>
      </c>
      <c r="G106" s="38">
        <v>23</v>
      </c>
      <c r="H106" s="38">
        <v>30</v>
      </c>
      <c r="I106" s="38">
        <v>32</v>
      </c>
      <c r="J106" s="38">
        <v>33</v>
      </c>
      <c r="K106" s="38">
        <v>33</v>
      </c>
      <c r="L106" s="38">
        <v>33</v>
      </c>
      <c r="M106" s="61"/>
      <c r="N106" s="42" t="s">
        <v>92</v>
      </c>
      <c r="O106" s="130">
        <f t="shared" si="92"/>
        <v>11.908306043465316</v>
      </c>
      <c r="P106" s="130">
        <f t="shared" si="93"/>
        <v>19.317805497295506</v>
      </c>
      <c r="Q106" s="130">
        <f t="shared" si="94"/>
        <v>20.717874346092092</v>
      </c>
      <c r="R106" s="130">
        <f t="shared" si="95"/>
        <v>27.107951254974925</v>
      </c>
      <c r="S106" s="130">
        <f t="shared" si="96"/>
        <v>27.44302589189834</v>
      </c>
      <c r="T106" s="130">
        <f t="shared" si="97"/>
        <v>35.33360815028561</v>
      </c>
      <c r="U106" s="130">
        <f t="shared" si="98"/>
        <v>37.51201556748646</v>
      </c>
      <c r="V106" s="130">
        <f t="shared" si="99"/>
        <v>38.486657958574355</v>
      </c>
      <c r="W106" s="130">
        <f t="shared" si="100"/>
        <v>38.326635850502896</v>
      </c>
      <c r="X106" s="130">
        <f t="shared" si="101"/>
        <v>38.972542072630645</v>
      </c>
      <c r="Y106" s="61"/>
      <c r="Z106" s="42" t="s">
        <v>92</v>
      </c>
      <c r="AA106" s="49">
        <v>67180</v>
      </c>
      <c r="AB106" s="49">
        <v>72472</v>
      </c>
      <c r="AC106" s="49">
        <v>77228</v>
      </c>
      <c r="AD106" s="49">
        <v>81157</v>
      </c>
      <c r="AE106" s="50">
        <v>83810</v>
      </c>
      <c r="AF106" s="51">
        <v>84905</v>
      </c>
      <c r="AG106" s="55">
        <v>85306</v>
      </c>
      <c r="AH106" s="55">
        <v>85744</v>
      </c>
      <c r="AI106" s="55">
        <v>86102</v>
      </c>
      <c r="AJ106" s="56">
        <v>84675</v>
      </c>
    </row>
    <row r="107" spans="1:36" s="27" customFormat="1" ht="20.25" customHeight="1">
      <c r="A107" s="61"/>
      <c r="B107" s="42" t="s">
        <v>93</v>
      </c>
      <c r="C107" s="37">
        <v>7</v>
      </c>
      <c r="D107" s="37">
        <v>8</v>
      </c>
      <c r="E107" s="37">
        <v>11</v>
      </c>
      <c r="F107" s="37">
        <v>15</v>
      </c>
      <c r="G107" s="38">
        <v>16</v>
      </c>
      <c r="H107" s="38">
        <v>17</v>
      </c>
      <c r="I107" s="38">
        <v>18</v>
      </c>
      <c r="J107" s="38">
        <v>18</v>
      </c>
      <c r="K107" s="38">
        <v>18</v>
      </c>
      <c r="L107" s="38">
        <v>18</v>
      </c>
      <c r="M107" s="61"/>
      <c r="N107" s="42" t="s">
        <v>93</v>
      </c>
      <c r="O107" s="130">
        <f t="shared" si="92"/>
        <v>20.63679245283019</v>
      </c>
      <c r="P107" s="130">
        <f t="shared" si="93"/>
        <v>21.257938511412856</v>
      </c>
      <c r="Q107" s="130">
        <f t="shared" si="94"/>
        <v>26.588673225206065</v>
      </c>
      <c r="R107" s="130">
        <f t="shared" si="95"/>
        <v>34.83915921495762</v>
      </c>
      <c r="S107" s="130">
        <f t="shared" si="96"/>
        <v>36.56140030163156</v>
      </c>
      <c r="T107" s="130">
        <f t="shared" si="97"/>
        <v>38.89181212966988</v>
      </c>
      <c r="U107" s="130">
        <f t="shared" si="98"/>
        <v>41.34794293983874</v>
      </c>
      <c r="V107" s="130">
        <f t="shared" si="99"/>
        <v>41.40596245859403</v>
      </c>
      <c r="W107" s="130">
        <f t="shared" si="100"/>
        <v>41.3061936342566</v>
      </c>
      <c r="X107" s="130">
        <f t="shared" si="101"/>
        <v>43.26299091477191</v>
      </c>
      <c r="Y107" s="61"/>
      <c r="Z107" s="42" t="s">
        <v>93</v>
      </c>
      <c r="AA107" s="49">
        <v>33920</v>
      </c>
      <c r="AB107" s="49">
        <v>37633</v>
      </c>
      <c r="AC107" s="49">
        <v>41371</v>
      </c>
      <c r="AD107" s="49">
        <v>43055</v>
      </c>
      <c r="AE107" s="50">
        <v>43762</v>
      </c>
      <c r="AF107" s="51">
        <v>43711</v>
      </c>
      <c r="AG107" s="55">
        <v>43533</v>
      </c>
      <c r="AH107" s="55">
        <v>43472</v>
      </c>
      <c r="AI107" s="55">
        <v>43577</v>
      </c>
      <c r="AJ107" s="56">
        <v>41606</v>
      </c>
    </row>
    <row r="108" spans="1:36" s="27" customFormat="1" ht="20.25" customHeight="1">
      <c r="A108" s="61"/>
      <c r="B108" s="42" t="s">
        <v>94</v>
      </c>
      <c r="C108" s="37">
        <v>4</v>
      </c>
      <c r="D108" s="37">
        <v>5</v>
      </c>
      <c r="E108" s="37">
        <v>5</v>
      </c>
      <c r="F108" s="37">
        <v>5</v>
      </c>
      <c r="G108" s="38">
        <v>5</v>
      </c>
      <c r="H108" s="59">
        <v>5</v>
      </c>
      <c r="I108" s="59">
        <v>5</v>
      </c>
      <c r="J108" s="59">
        <v>4</v>
      </c>
      <c r="K108" s="59">
        <v>4</v>
      </c>
      <c r="L108" s="59">
        <v>4</v>
      </c>
      <c r="M108" s="61"/>
      <c r="N108" s="42" t="s">
        <v>94</v>
      </c>
      <c r="O108" s="130">
        <f t="shared" si="92"/>
        <v>36.46640532409518</v>
      </c>
      <c r="P108" s="130">
        <f t="shared" si="93"/>
        <v>44.83902788987535</v>
      </c>
      <c r="Q108" s="130">
        <f t="shared" si="94"/>
        <v>44.674767691208004</v>
      </c>
      <c r="R108" s="130">
        <f t="shared" si="95"/>
        <v>43.5085276714236</v>
      </c>
      <c r="S108" s="130">
        <f t="shared" si="96"/>
        <v>42.8192172647084</v>
      </c>
      <c r="T108" s="130">
        <f t="shared" si="97"/>
        <v>42.41961482989734</v>
      </c>
      <c r="U108" s="130">
        <f t="shared" si="98"/>
        <v>42.709490048688814</v>
      </c>
      <c r="V108" s="130">
        <f t="shared" si="99"/>
        <v>33.921302578018995</v>
      </c>
      <c r="W108" s="130">
        <f t="shared" si="100"/>
        <v>33.90405153415833</v>
      </c>
      <c r="X108" s="130">
        <f t="shared" si="101"/>
        <v>34.74031613687685</v>
      </c>
      <c r="Y108" s="61"/>
      <c r="Z108" s="42" t="s">
        <v>94</v>
      </c>
      <c r="AA108" s="49">
        <v>10969</v>
      </c>
      <c r="AB108" s="49">
        <v>11151</v>
      </c>
      <c r="AC108" s="49">
        <v>11192</v>
      </c>
      <c r="AD108" s="49">
        <v>11492</v>
      </c>
      <c r="AE108" s="50">
        <v>11677</v>
      </c>
      <c r="AF108" s="51">
        <v>11787</v>
      </c>
      <c r="AG108" s="55">
        <v>11707</v>
      </c>
      <c r="AH108" s="55">
        <v>11792</v>
      </c>
      <c r="AI108" s="55">
        <v>11798</v>
      </c>
      <c r="AJ108" s="56">
        <v>11514</v>
      </c>
    </row>
    <row r="109" spans="1:36" s="27" customFormat="1" ht="20.25" customHeight="1">
      <c r="A109" s="61"/>
      <c r="B109" s="42" t="s">
        <v>95</v>
      </c>
      <c r="C109" s="37">
        <v>4</v>
      </c>
      <c r="D109" s="37">
        <v>4</v>
      </c>
      <c r="E109" s="37">
        <v>5</v>
      </c>
      <c r="F109" s="37">
        <v>5</v>
      </c>
      <c r="G109" s="38">
        <v>6</v>
      </c>
      <c r="H109" s="59">
        <v>6</v>
      </c>
      <c r="I109" s="59">
        <v>6</v>
      </c>
      <c r="J109" s="59">
        <v>6</v>
      </c>
      <c r="K109" s="59">
        <v>6</v>
      </c>
      <c r="L109" s="59">
        <v>6</v>
      </c>
      <c r="M109" s="61"/>
      <c r="N109" s="42" t="s">
        <v>95</v>
      </c>
      <c r="O109" s="130">
        <f t="shared" si="92"/>
        <v>24.877168978170285</v>
      </c>
      <c r="P109" s="130">
        <f t="shared" si="93"/>
        <v>24.06883687345809</v>
      </c>
      <c r="Q109" s="130">
        <f t="shared" si="94"/>
        <v>29.68944837004928</v>
      </c>
      <c r="R109" s="130">
        <f t="shared" si="95"/>
        <v>29.636654614427126</v>
      </c>
      <c r="S109" s="130">
        <f t="shared" si="96"/>
        <v>35.39405379896178</v>
      </c>
      <c r="T109" s="130">
        <f t="shared" si="97"/>
        <v>35.054919373685436</v>
      </c>
      <c r="U109" s="130">
        <f t="shared" si="98"/>
        <v>34.962997494318515</v>
      </c>
      <c r="V109" s="130">
        <f t="shared" si="99"/>
        <v>34.71619510501649</v>
      </c>
      <c r="W109" s="130">
        <f t="shared" si="100"/>
        <v>34.86345148169669</v>
      </c>
      <c r="X109" s="130">
        <f t="shared" si="101"/>
        <v>36.354823073194375</v>
      </c>
      <c r="Y109" s="61"/>
      <c r="Z109" s="42" t="s">
        <v>95</v>
      </c>
      <c r="AA109" s="49">
        <v>16079</v>
      </c>
      <c r="AB109" s="49">
        <v>16619</v>
      </c>
      <c r="AC109" s="49">
        <v>16841</v>
      </c>
      <c r="AD109" s="49">
        <v>16871</v>
      </c>
      <c r="AE109" s="50">
        <v>16952</v>
      </c>
      <c r="AF109" s="51">
        <v>17116</v>
      </c>
      <c r="AG109" s="55">
        <v>17161</v>
      </c>
      <c r="AH109" s="55">
        <v>17283</v>
      </c>
      <c r="AI109" s="55">
        <v>17210</v>
      </c>
      <c r="AJ109" s="56">
        <v>16504</v>
      </c>
    </row>
    <row r="110" spans="1:36" s="27" customFormat="1" ht="20.25" customHeight="1">
      <c r="A110" s="61"/>
      <c r="B110" s="42" t="s">
        <v>96</v>
      </c>
      <c r="C110" s="37">
        <v>2</v>
      </c>
      <c r="D110" s="37">
        <v>2</v>
      </c>
      <c r="E110" s="37">
        <v>3</v>
      </c>
      <c r="F110" s="37">
        <v>5</v>
      </c>
      <c r="G110" s="44">
        <v>5</v>
      </c>
      <c r="H110" s="59">
        <v>6</v>
      </c>
      <c r="I110" s="59">
        <v>6</v>
      </c>
      <c r="J110" s="59">
        <v>6</v>
      </c>
      <c r="K110" s="59">
        <v>6</v>
      </c>
      <c r="L110" s="59">
        <v>6</v>
      </c>
      <c r="M110" s="61"/>
      <c r="N110" s="42" t="s">
        <v>96</v>
      </c>
      <c r="O110" s="130">
        <f t="shared" si="92"/>
        <v>15.296367112810707</v>
      </c>
      <c r="P110" s="130">
        <f t="shared" si="93"/>
        <v>14.683209749651274</v>
      </c>
      <c r="Q110" s="130">
        <f t="shared" si="94"/>
        <v>21.422450728363327</v>
      </c>
      <c r="R110" s="130">
        <f t="shared" si="95"/>
        <v>36.12455747417094</v>
      </c>
      <c r="S110" s="130">
        <f t="shared" si="96"/>
        <v>35.826884494124386</v>
      </c>
      <c r="T110" s="130">
        <f t="shared" si="97"/>
        <v>43.19965440276478</v>
      </c>
      <c r="U110" s="130">
        <f t="shared" si="98"/>
        <v>43.24947740214806</v>
      </c>
      <c r="V110" s="130">
        <f t="shared" si="99"/>
        <v>43.45307068366164</v>
      </c>
      <c r="W110" s="130">
        <f t="shared" si="100"/>
        <v>44.04639553663192</v>
      </c>
      <c r="X110" s="130">
        <f t="shared" si="101"/>
        <v>44.4609114486847</v>
      </c>
      <c r="Y110" s="61"/>
      <c r="Z110" s="42" t="s">
        <v>96</v>
      </c>
      <c r="AA110" s="49">
        <v>13075</v>
      </c>
      <c r="AB110" s="49">
        <v>13621</v>
      </c>
      <c r="AC110" s="49">
        <v>14004</v>
      </c>
      <c r="AD110" s="49">
        <v>13841</v>
      </c>
      <c r="AE110" s="50">
        <v>13956</v>
      </c>
      <c r="AF110" s="51">
        <v>13889</v>
      </c>
      <c r="AG110" s="55">
        <v>13873</v>
      </c>
      <c r="AH110" s="55">
        <v>13808</v>
      </c>
      <c r="AI110" s="55">
        <v>13622</v>
      </c>
      <c r="AJ110" s="56">
        <v>13495</v>
      </c>
    </row>
    <row r="111" spans="1:36" s="27" customFormat="1" ht="20.25" customHeight="1">
      <c r="A111" s="61"/>
      <c r="B111" s="42" t="s">
        <v>97</v>
      </c>
      <c r="C111" s="37">
        <v>3</v>
      </c>
      <c r="D111" s="37">
        <v>4</v>
      </c>
      <c r="E111" s="37">
        <v>4</v>
      </c>
      <c r="F111" s="37">
        <v>7</v>
      </c>
      <c r="G111" s="38">
        <v>7</v>
      </c>
      <c r="H111" s="38">
        <v>7</v>
      </c>
      <c r="I111" s="38">
        <v>7</v>
      </c>
      <c r="J111" s="38">
        <v>7</v>
      </c>
      <c r="K111" s="38">
        <v>7</v>
      </c>
      <c r="L111" s="38">
        <v>7</v>
      </c>
      <c r="M111" s="61"/>
      <c r="N111" s="42" t="s">
        <v>97</v>
      </c>
      <c r="O111" s="130">
        <f t="shared" si="92"/>
        <v>19.364833462432223</v>
      </c>
      <c r="P111" s="130">
        <f t="shared" si="93"/>
        <v>23.874895547331977</v>
      </c>
      <c r="Q111" s="130">
        <f t="shared" si="94"/>
        <v>21.40525499010007</v>
      </c>
      <c r="R111" s="130">
        <f t="shared" si="95"/>
        <v>35.07014028056112</v>
      </c>
      <c r="S111" s="130">
        <f t="shared" si="96"/>
        <v>34.43526170798898</v>
      </c>
      <c r="T111" s="130">
        <f t="shared" si="97"/>
        <v>32.893191109440345</v>
      </c>
      <c r="U111" s="130">
        <f t="shared" si="98"/>
        <v>32.664489034064395</v>
      </c>
      <c r="V111" s="130">
        <f t="shared" si="99"/>
        <v>32.500696443495215</v>
      </c>
      <c r="W111" s="130">
        <f t="shared" si="100"/>
        <v>32.337044394142374</v>
      </c>
      <c r="X111" s="130">
        <f t="shared" si="101"/>
        <v>32.18686775795475</v>
      </c>
      <c r="Y111" s="61"/>
      <c r="Z111" s="42" t="s">
        <v>97</v>
      </c>
      <c r="AA111" s="49">
        <v>15492</v>
      </c>
      <c r="AB111" s="49">
        <v>16754</v>
      </c>
      <c r="AC111" s="49">
        <v>18687</v>
      </c>
      <c r="AD111" s="49">
        <v>19960</v>
      </c>
      <c r="AE111" s="50">
        <v>20328</v>
      </c>
      <c r="AF111" s="51">
        <v>21281</v>
      </c>
      <c r="AG111" s="55">
        <v>21430</v>
      </c>
      <c r="AH111" s="55">
        <v>21538</v>
      </c>
      <c r="AI111" s="55">
        <v>21647</v>
      </c>
      <c r="AJ111" s="56">
        <v>21748</v>
      </c>
    </row>
    <row r="112" spans="1:36" s="27" customFormat="1" ht="20.25" customHeight="1">
      <c r="A112" s="61"/>
      <c r="B112" s="42" t="s">
        <v>98</v>
      </c>
      <c r="C112" s="37">
        <v>3</v>
      </c>
      <c r="D112" s="37">
        <v>3</v>
      </c>
      <c r="E112" s="37">
        <v>3</v>
      </c>
      <c r="F112" s="37">
        <v>4</v>
      </c>
      <c r="G112" s="38">
        <v>5</v>
      </c>
      <c r="H112" s="38">
        <v>5</v>
      </c>
      <c r="I112" s="38">
        <v>5</v>
      </c>
      <c r="J112" s="38">
        <v>5</v>
      </c>
      <c r="K112" s="38">
        <v>5</v>
      </c>
      <c r="L112" s="38">
        <v>4</v>
      </c>
      <c r="M112" s="61"/>
      <c r="N112" s="42" t="s">
        <v>98</v>
      </c>
      <c r="O112" s="130">
        <f t="shared" si="92"/>
        <v>21.287163840204357</v>
      </c>
      <c r="P112" s="130">
        <f t="shared" si="93"/>
        <v>20.761245674740486</v>
      </c>
      <c r="Q112" s="130">
        <f t="shared" si="94"/>
        <v>19.850459868986967</v>
      </c>
      <c r="R112" s="130">
        <f t="shared" si="95"/>
        <v>26.463777704267287</v>
      </c>
      <c r="S112" s="130">
        <f t="shared" si="96"/>
        <v>32.30391523452642</v>
      </c>
      <c r="T112" s="130">
        <f t="shared" si="97"/>
        <v>33.10600542938489</v>
      </c>
      <c r="U112" s="130">
        <f t="shared" si="98"/>
        <v>33.123550844650545</v>
      </c>
      <c r="V112" s="130">
        <f t="shared" si="99"/>
        <v>33.41352579524192</v>
      </c>
      <c r="W112" s="130">
        <f t="shared" si="100"/>
        <v>33.83178834833209</v>
      </c>
      <c r="X112" s="130">
        <f t="shared" si="101"/>
        <v>27.741174838754418</v>
      </c>
      <c r="Y112" s="61"/>
      <c r="Z112" s="42" t="s">
        <v>98</v>
      </c>
      <c r="AA112" s="49">
        <v>14093</v>
      </c>
      <c r="AB112" s="49">
        <v>14450</v>
      </c>
      <c r="AC112" s="49">
        <v>15113</v>
      </c>
      <c r="AD112" s="49">
        <v>15115</v>
      </c>
      <c r="AE112" s="50">
        <v>15478</v>
      </c>
      <c r="AF112" s="51">
        <v>15103</v>
      </c>
      <c r="AG112" s="55">
        <v>15095</v>
      </c>
      <c r="AH112" s="55">
        <v>14964</v>
      </c>
      <c r="AI112" s="55">
        <v>14779</v>
      </c>
      <c r="AJ112" s="56">
        <v>14419</v>
      </c>
    </row>
    <row r="113" spans="1:36" s="27" customFormat="1" ht="20.25" customHeight="1">
      <c r="A113" s="76"/>
      <c r="B113" s="77" t="s">
        <v>99</v>
      </c>
      <c r="C113" s="101">
        <v>4</v>
      </c>
      <c r="D113" s="101">
        <v>4</v>
      </c>
      <c r="E113" s="101">
        <v>4</v>
      </c>
      <c r="F113" s="101">
        <v>4</v>
      </c>
      <c r="G113" s="116">
        <v>4</v>
      </c>
      <c r="H113" s="116">
        <v>4</v>
      </c>
      <c r="I113" s="116">
        <v>4</v>
      </c>
      <c r="J113" s="116">
        <v>5</v>
      </c>
      <c r="K113" s="116">
        <v>4</v>
      </c>
      <c r="L113" s="116">
        <v>5</v>
      </c>
      <c r="M113" s="76"/>
      <c r="N113" s="77" t="s">
        <v>99</v>
      </c>
      <c r="O113" s="134">
        <f t="shared" si="92"/>
        <v>24.978144123891592</v>
      </c>
      <c r="P113" s="134">
        <f t="shared" si="93"/>
        <v>24.777006937561943</v>
      </c>
      <c r="Q113" s="134">
        <f t="shared" si="94"/>
        <v>24.263011039670022</v>
      </c>
      <c r="R113" s="134">
        <f t="shared" si="95"/>
        <v>24.232143938934996</v>
      </c>
      <c r="S113" s="134">
        <f t="shared" si="96"/>
        <v>23.99808015358771</v>
      </c>
      <c r="T113" s="134">
        <f t="shared" si="97"/>
        <v>24.816974810770567</v>
      </c>
      <c r="U113" s="134">
        <f t="shared" si="98"/>
        <v>24.73257898967415</v>
      </c>
      <c r="V113" s="134">
        <f t="shared" si="99"/>
        <v>30.944423814828568</v>
      </c>
      <c r="W113" s="134">
        <f t="shared" si="100"/>
        <v>24.90815119247774</v>
      </c>
      <c r="X113" s="134">
        <f t="shared" si="101"/>
        <v>31.345997116168263</v>
      </c>
      <c r="Y113" s="76"/>
      <c r="Z113" s="77" t="s">
        <v>99</v>
      </c>
      <c r="AA113" s="103">
        <v>16014</v>
      </c>
      <c r="AB113" s="103">
        <v>16144</v>
      </c>
      <c r="AC113" s="103">
        <v>16486</v>
      </c>
      <c r="AD113" s="103">
        <v>16507</v>
      </c>
      <c r="AE113" s="104">
        <v>16668</v>
      </c>
      <c r="AF113" s="98">
        <v>16118</v>
      </c>
      <c r="AG113" s="105">
        <v>16173</v>
      </c>
      <c r="AH113" s="105">
        <v>16158</v>
      </c>
      <c r="AI113" s="105">
        <v>16059</v>
      </c>
      <c r="AJ113" s="64">
        <v>15951</v>
      </c>
    </row>
    <row r="114" spans="1:36" s="27" customFormat="1" ht="20.25" customHeight="1">
      <c r="A114" s="155" t="s">
        <v>116</v>
      </c>
      <c r="B114" s="156"/>
      <c r="C114" s="106"/>
      <c r="D114" s="106"/>
      <c r="E114" s="106"/>
      <c r="F114" s="106"/>
      <c r="G114" s="125"/>
      <c r="H114" s="125"/>
      <c r="I114" s="125"/>
      <c r="J114" s="125"/>
      <c r="K114" s="125"/>
      <c r="L114" s="125"/>
      <c r="M114" s="155" t="s">
        <v>116</v>
      </c>
      <c r="N114" s="156"/>
      <c r="O114" s="129"/>
      <c r="P114" s="129"/>
      <c r="Q114" s="129"/>
      <c r="R114" s="129"/>
      <c r="S114" s="129"/>
      <c r="T114" s="129"/>
      <c r="U114" s="129"/>
      <c r="V114" s="129"/>
      <c r="W114" s="129"/>
      <c r="X114" s="129"/>
      <c r="Y114" s="107" t="s">
        <v>117</v>
      </c>
      <c r="Z114" s="108"/>
      <c r="AA114" s="109"/>
      <c r="AB114" s="109"/>
      <c r="AC114" s="109"/>
      <c r="AD114" s="109"/>
      <c r="AE114" s="110"/>
      <c r="AF114" s="88"/>
      <c r="AG114" s="111"/>
      <c r="AH114" s="111"/>
      <c r="AI114" s="111"/>
      <c r="AJ114" s="112"/>
    </row>
    <row r="115" spans="1:36" s="27" customFormat="1" ht="20.25" customHeight="1">
      <c r="A115" s="61"/>
      <c r="B115" s="10" t="s">
        <v>118</v>
      </c>
      <c r="C115" s="37">
        <v>144</v>
      </c>
      <c r="D115" s="37">
        <v>173</v>
      </c>
      <c r="E115" s="37">
        <v>194</v>
      </c>
      <c r="F115" s="37">
        <v>213</v>
      </c>
      <c r="G115" s="38">
        <v>223</v>
      </c>
      <c r="H115" s="44">
        <v>237</v>
      </c>
      <c r="I115" s="44">
        <v>233</v>
      </c>
      <c r="J115" s="44">
        <v>235</v>
      </c>
      <c r="K115" s="44">
        <v>0</v>
      </c>
      <c r="L115" s="113">
        <v>0</v>
      </c>
      <c r="M115" s="61"/>
      <c r="N115" s="10" t="s">
        <v>118</v>
      </c>
      <c r="O115" s="130">
        <f aca="true" t="shared" si="103" ref="O115:V122">C115/AA115*100000</f>
        <v>32.21822477581485</v>
      </c>
      <c r="P115" s="130">
        <f t="shared" si="103"/>
        <v>37.744823177503214</v>
      </c>
      <c r="Q115" s="130">
        <f t="shared" si="103"/>
        <v>41.42095216947575</v>
      </c>
      <c r="R115" s="130">
        <f t="shared" si="103"/>
        <v>45.10838719514778</v>
      </c>
      <c r="S115" s="130">
        <f t="shared" si="103"/>
        <v>47.03728390270243</v>
      </c>
      <c r="T115" s="130">
        <f t="shared" si="103"/>
        <v>50.45827611535145</v>
      </c>
      <c r="U115" s="130">
        <f t="shared" si="103"/>
        <v>49.686315151980416</v>
      </c>
      <c r="V115" s="130">
        <f t="shared" si="103"/>
        <v>50.11740268160094</v>
      </c>
      <c r="W115" s="113">
        <v>0</v>
      </c>
      <c r="X115" s="113">
        <v>0</v>
      </c>
      <c r="Y115" s="61"/>
      <c r="Z115" s="42" t="s">
        <v>118</v>
      </c>
      <c r="AA115" s="49">
        <v>446952</v>
      </c>
      <c r="AB115" s="49">
        <v>458341</v>
      </c>
      <c r="AC115" s="49">
        <v>468362</v>
      </c>
      <c r="AD115" s="49">
        <v>472196</v>
      </c>
      <c r="AE115" s="50">
        <v>474092</v>
      </c>
      <c r="AF115" s="51">
        <v>469695</v>
      </c>
      <c r="AG115" s="55">
        <v>468942</v>
      </c>
      <c r="AH115" s="55">
        <v>468899</v>
      </c>
      <c r="AI115" s="55">
        <v>468899</v>
      </c>
      <c r="AJ115" s="114">
        <v>0</v>
      </c>
    </row>
    <row r="116" spans="1:36" s="27" customFormat="1" ht="20.25" customHeight="1">
      <c r="A116" s="61"/>
      <c r="B116" s="10" t="s">
        <v>119</v>
      </c>
      <c r="C116" s="37">
        <v>64</v>
      </c>
      <c r="D116" s="37">
        <v>75</v>
      </c>
      <c r="E116" s="37">
        <v>80</v>
      </c>
      <c r="F116" s="37">
        <v>81</v>
      </c>
      <c r="G116" s="38">
        <v>85</v>
      </c>
      <c r="H116" s="44">
        <v>90</v>
      </c>
      <c r="I116" s="44">
        <v>90</v>
      </c>
      <c r="J116" s="44">
        <v>90</v>
      </c>
      <c r="K116" s="44">
        <v>0</v>
      </c>
      <c r="L116" s="113">
        <v>0</v>
      </c>
      <c r="M116" s="61"/>
      <c r="N116" s="10" t="s">
        <v>119</v>
      </c>
      <c r="O116" s="130">
        <f t="shared" si="103"/>
        <v>26.332138786828995</v>
      </c>
      <c r="P116" s="130">
        <f t="shared" si="103"/>
        <v>31.046130410305658</v>
      </c>
      <c r="Q116" s="130">
        <f t="shared" si="103"/>
        <v>33.03519073693252</v>
      </c>
      <c r="R116" s="130">
        <f t="shared" si="103"/>
        <v>33.53717865379281</v>
      </c>
      <c r="S116" s="130">
        <f t="shared" si="103"/>
        <v>35.39100818573201</v>
      </c>
      <c r="T116" s="130">
        <f t="shared" si="103"/>
        <v>38.00386794922683</v>
      </c>
      <c r="U116" s="130">
        <f t="shared" si="103"/>
        <v>38.16793893129771</v>
      </c>
      <c r="V116" s="130">
        <f t="shared" si="103"/>
        <v>38.305044348729126</v>
      </c>
      <c r="W116" s="113">
        <v>0</v>
      </c>
      <c r="X116" s="113">
        <v>0</v>
      </c>
      <c r="Y116" s="61"/>
      <c r="Z116" s="42" t="s">
        <v>119</v>
      </c>
      <c r="AA116" s="49">
        <v>243049</v>
      </c>
      <c r="AB116" s="49">
        <v>241576</v>
      </c>
      <c r="AC116" s="49">
        <v>242166</v>
      </c>
      <c r="AD116" s="49">
        <v>241523</v>
      </c>
      <c r="AE116" s="50">
        <v>240174</v>
      </c>
      <c r="AF116" s="51">
        <v>236818</v>
      </c>
      <c r="AG116" s="55">
        <v>235800</v>
      </c>
      <c r="AH116" s="55">
        <v>234956</v>
      </c>
      <c r="AI116" s="55">
        <v>234956</v>
      </c>
      <c r="AJ116" s="114">
        <v>0</v>
      </c>
    </row>
    <row r="117" spans="1:36" s="27" customFormat="1" ht="20.25" customHeight="1">
      <c r="A117" s="61"/>
      <c r="B117" s="10" t="s">
        <v>120</v>
      </c>
      <c r="C117" s="37">
        <v>5</v>
      </c>
      <c r="D117" s="37">
        <v>5</v>
      </c>
      <c r="E117" s="37">
        <v>7</v>
      </c>
      <c r="F117" s="37">
        <v>8</v>
      </c>
      <c r="G117" s="38">
        <v>8</v>
      </c>
      <c r="H117" s="44">
        <v>7</v>
      </c>
      <c r="I117" s="44">
        <v>7</v>
      </c>
      <c r="J117" s="44">
        <v>7</v>
      </c>
      <c r="K117" s="44">
        <v>6</v>
      </c>
      <c r="L117" s="113">
        <v>0</v>
      </c>
      <c r="M117" s="61"/>
      <c r="N117" s="10" t="s">
        <v>120</v>
      </c>
      <c r="O117" s="130">
        <f t="shared" si="103"/>
        <v>27.979854504756577</v>
      </c>
      <c r="P117" s="130">
        <f t="shared" si="103"/>
        <v>28.215112013994695</v>
      </c>
      <c r="Q117" s="130">
        <f t="shared" si="103"/>
        <v>39.70504821327283</v>
      </c>
      <c r="R117" s="130">
        <f t="shared" si="103"/>
        <v>45.740423098913666</v>
      </c>
      <c r="S117" s="130">
        <f t="shared" si="103"/>
        <v>46.44951518318528</v>
      </c>
      <c r="T117" s="130">
        <f t="shared" si="103"/>
        <v>41.592394533571</v>
      </c>
      <c r="U117" s="130">
        <f t="shared" si="103"/>
        <v>42.004200420042004</v>
      </c>
      <c r="V117" s="130">
        <f t="shared" si="103"/>
        <v>42.199180130214614</v>
      </c>
      <c r="W117" s="130">
        <f aca="true" t="shared" si="104" ref="W117:W122">K117/AI117*100000</f>
        <v>36.52300949598247</v>
      </c>
      <c r="X117" s="113">
        <v>0</v>
      </c>
      <c r="Y117" s="61"/>
      <c r="Z117" s="42" t="s">
        <v>120</v>
      </c>
      <c r="AA117" s="49">
        <v>17870</v>
      </c>
      <c r="AB117" s="49">
        <v>17721</v>
      </c>
      <c r="AC117" s="49">
        <v>17630</v>
      </c>
      <c r="AD117" s="49">
        <v>17490</v>
      </c>
      <c r="AE117" s="50">
        <v>17223</v>
      </c>
      <c r="AF117" s="57">
        <v>16830</v>
      </c>
      <c r="AG117" s="55">
        <v>16665</v>
      </c>
      <c r="AH117" s="55">
        <v>16588</v>
      </c>
      <c r="AI117" s="55">
        <v>16428</v>
      </c>
      <c r="AJ117" s="114">
        <v>0</v>
      </c>
    </row>
    <row r="118" spans="1:36" s="27" customFormat="1" ht="20.25" customHeight="1">
      <c r="A118" s="61"/>
      <c r="B118" s="10" t="s">
        <v>121</v>
      </c>
      <c r="C118" s="37">
        <v>4</v>
      </c>
      <c r="D118" s="37">
        <v>3</v>
      </c>
      <c r="E118" s="37">
        <v>4</v>
      </c>
      <c r="F118" s="37">
        <v>3</v>
      </c>
      <c r="G118" s="38">
        <v>3</v>
      </c>
      <c r="H118" s="59">
        <v>3</v>
      </c>
      <c r="I118" s="59">
        <v>3</v>
      </c>
      <c r="J118" s="59">
        <v>2</v>
      </c>
      <c r="K118" s="59">
        <v>2</v>
      </c>
      <c r="L118" s="113">
        <v>0</v>
      </c>
      <c r="M118" s="61"/>
      <c r="N118" s="10" t="s">
        <v>121</v>
      </c>
      <c r="O118" s="130">
        <f t="shared" si="103"/>
        <v>57.28197049978519</v>
      </c>
      <c r="P118" s="130">
        <f t="shared" si="103"/>
        <v>45.11278195488722</v>
      </c>
      <c r="Q118" s="130">
        <f t="shared" si="103"/>
        <v>62.373304225791365</v>
      </c>
      <c r="R118" s="130">
        <f t="shared" si="103"/>
        <v>50.26809651474531</v>
      </c>
      <c r="S118" s="130">
        <f t="shared" si="103"/>
        <v>51.45797598627787</v>
      </c>
      <c r="T118" s="130">
        <f t="shared" si="103"/>
        <v>54.76451259583789</v>
      </c>
      <c r="U118" s="130">
        <f t="shared" si="103"/>
        <v>55.865921787709496</v>
      </c>
      <c r="V118" s="130">
        <f t="shared" si="103"/>
        <v>37.993920972644375</v>
      </c>
      <c r="W118" s="130">
        <f t="shared" si="104"/>
        <v>38.35091083413231</v>
      </c>
      <c r="X118" s="113">
        <v>0</v>
      </c>
      <c r="Y118" s="61"/>
      <c r="Z118" s="42" t="s">
        <v>121</v>
      </c>
      <c r="AA118" s="49">
        <v>6983</v>
      </c>
      <c r="AB118" s="49">
        <v>6650</v>
      </c>
      <c r="AC118" s="49">
        <v>6413</v>
      </c>
      <c r="AD118" s="49">
        <v>5968</v>
      </c>
      <c r="AE118" s="50">
        <v>5830</v>
      </c>
      <c r="AF118" s="57">
        <v>5478</v>
      </c>
      <c r="AG118" s="55">
        <v>5370</v>
      </c>
      <c r="AH118" s="55">
        <v>5264</v>
      </c>
      <c r="AI118" s="55">
        <v>5215</v>
      </c>
      <c r="AJ118" s="114">
        <v>0</v>
      </c>
    </row>
    <row r="119" spans="1:36" s="27" customFormat="1" ht="20.25" customHeight="1">
      <c r="A119" s="61"/>
      <c r="B119" s="115" t="s">
        <v>122</v>
      </c>
      <c r="C119" s="37">
        <v>3</v>
      </c>
      <c r="D119" s="37">
        <v>3</v>
      </c>
      <c r="E119" s="37">
        <v>3</v>
      </c>
      <c r="F119" s="37">
        <v>3</v>
      </c>
      <c r="G119" s="38">
        <v>2</v>
      </c>
      <c r="H119" s="44">
        <v>2</v>
      </c>
      <c r="I119" s="44">
        <v>2</v>
      </c>
      <c r="J119" s="44">
        <v>1</v>
      </c>
      <c r="K119" s="44">
        <v>2</v>
      </c>
      <c r="L119" s="113">
        <v>0</v>
      </c>
      <c r="M119" s="61"/>
      <c r="N119" s="115" t="s">
        <v>122</v>
      </c>
      <c r="O119" s="130">
        <f t="shared" si="103"/>
        <v>35.532393698922185</v>
      </c>
      <c r="P119" s="130">
        <f t="shared" si="103"/>
        <v>36.89583077112287</v>
      </c>
      <c r="Q119" s="130">
        <f t="shared" si="103"/>
        <v>36.3460140537921</v>
      </c>
      <c r="R119" s="130">
        <f t="shared" si="103"/>
        <v>37.38317757009346</v>
      </c>
      <c r="S119" s="130">
        <f t="shared" si="103"/>
        <v>24.49479485609308</v>
      </c>
      <c r="T119" s="130">
        <f t="shared" si="103"/>
        <v>25.12562814070352</v>
      </c>
      <c r="U119" s="130">
        <f t="shared" si="103"/>
        <v>25.345330122924853</v>
      </c>
      <c r="V119" s="130">
        <f t="shared" si="103"/>
        <v>12.79263144428809</v>
      </c>
      <c r="W119" s="130">
        <f t="shared" si="104"/>
        <v>25.97065316192702</v>
      </c>
      <c r="X119" s="113">
        <v>0</v>
      </c>
      <c r="Y119" s="61"/>
      <c r="Z119" s="115" t="s">
        <v>122</v>
      </c>
      <c r="AA119" s="49">
        <v>8443</v>
      </c>
      <c r="AB119" s="49">
        <v>8131</v>
      </c>
      <c r="AC119" s="49">
        <v>8254</v>
      </c>
      <c r="AD119" s="49">
        <v>8025</v>
      </c>
      <c r="AE119" s="50">
        <v>8165</v>
      </c>
      <c r="AF119" s="57">
        <v>7960</v>
      </c>
      <c r="AG119" s="55">
        <v>7891</v>
      </c>
      <c r="AH119" s="55">
        <v>7817</v>
      </c>
      <c r="AI119" s="55">
        <v>7701</v>
      </c>
      <c r="AJ119" s="114">
        <v>0</v>
      </c>
    </row>
    <row r="120" spans="1:36" s="27" customFormat="1" ht="20.25" customHeight="1">
      <c r="A120" s="61"/>
      <c r="B120" s="10" t="s">
        <v>123</v>
      </c>
      <c r="C120" s="37">
        <v>1</v>
      </c>
      <c r="D120" s="37">
        <v>2</v>
      </c>
      <c r="E120" s="37">
        <v>3</v>
      </c>
      <c r="F120" s="37">
        <v>3</v>
      </c>
      <c r="G120" s="38">
        <v>2</v>
      </c>
      <c r="H120" s="44">
        <v>2</v>
      </c>
      <c r="I120" s="44">
        <v>3</v>
      </c>
      <c r="J120" s="44">
        <v>3</v>
      </c>
      <c r="K120" s="44">
        <v>3</v>
      </c>
      <c r="L120" s="113">
        <v>0</v>
      </c>
      <c r="M120" s="61"/>
      <c r="N120" s="10" t="s">
        <v>123</v>
      </c>
      <c r="O120" s="130">
        <f t="shared" si="103"/>
        <v>13.764624913971096</v>
      </c>
      <c r="P120" s="130">
        <f t="shared" si="103"/>
        <v>26.97963037906381</v>
      </c>
      <c r="Q120" s="130">
        <f t="shared" si="103"/>
        <v>40.149892933618844</v>
      </c>
      <c r="R120" s="130">
        <f t="shared" si="103"/>
        <v>39.914848323576365</v>
      </c>
      <c r="S120" s="130">
        <f t="shared" si="103"/>
        <v>24.366471734892787</v>
      </c>
      <c r="T120" s="130">
        <f t="shared" si="103"/>
        <v>24.058703235895585</v>
      </c>
      <c r="U120" s="130">
        <f t="shared" si="103"/>
        <v>36.196911196911195</v>
      </c>
      <c r="V120" s="130">
        <f t="shared" si="103"/>
        <v>36.0837142169834</v>
      </c>
      <c r="W120" s="130">
        <f t="shared" si="104"/>
        <v>35.612535612535616</v>
      </c>
      <c r="X120" s="113">
        <v>0</v>
      </c>
      <c r="Y120" s="61"/>
      <c r="Z120" s="42" t="s">
        <v>123</v>
      </c>
      <c r="AA120" s="49">
        <v>7265</v>
      </c>
      <c r="AB120" s="49">
        <v>7413</v>
      </c>
      <c r="AC120" s="49">
        <v>7472</v>
      </c>
      <c r="AD120" s="49">
        <v>7516</v>
      </c>
      <c r="AE120" s="50">
        <v>8208</v>
      </c>
      <c r="AF120" s="57">
        <v>8313</v>
      </c>
      <c r="AG120" s="55">
        <v>8288</v>
      </c>
      <c r="AH120" s="55">
        <v>8314</v>
      </c>
      <c r="AI120" s="55">
        <v>8424</v>
      </c>
      <c r="AJ120" s="114">
        <v>0</v>
      </c>
    </row>
    <row r="121" spans="1:36" s="27" customFormat="1" ht="20.25" customHeight="1">
      <c r="A121" s="61"/>
      <c r="B121" s="10" t="s">
        <v>124</v>
      </c>
      <c r="C121" s="37">
        <v>2</v>
      </c>
      <c r="D121" s="37">
        <v>3</v>
      </c>
      <c r="E121" s="37">
        <v>3</v>
      </c>
      <c r="F121" s="37">
        <v>2</v>
      </c>
      <c r="G121" s="44">
        <v>2</v>
      </c>
      <c r="H121" s="59">
        <v>3</v>
      </c>
      <c r="I121" s="59">
        <v>3</v>
      </c>
      <c r="J121" s="59">
        <v>3</v>
      </c>
      <c r="K121" s="59">
        <v>3</v>
      </c>
      <c r="L121" s="113">
        <v>0</v>
      </c>
      <c r="M121" s="61"/>
      <c r="N121" s="10" t="s">
        <v>124</v>
      </c>
      <c r="O121" s="130">
        <f t="shared" si="103"/>
        <v>18.67762420620097</v>
      </c>
      <c r="P121" s="130">
        <f t="shared" si="103"/>
        <v>27.485112230874943</v>
      </c>
      <c r="Q121" s="130">
        <f t="shared" si="103"/>
        <v>26.492405510420348</v>
      </c>
      <c r="R121" s="130">
        <f t="shared" si="103"/>
        <v>17.627357659086904</v>
      </c>
      <c r="S121" s="130">
        <f t="shared" si="103"/>
        <v>16.99379726399864</v>
      </c>
      <c r="T121" s="130">
        <f t="shared" si="103"/>
        <v>25.931368311867924</v>
      </c>
      <c r="U121" s="130">
        <f t="shared" si="103"/>
        <v>25.84647195657793</v>
      </c>
      <c r="V121" s="130">
        <f t="shared" si="103"/>
        <v>26.08695652173913</v>
      </c>
      <c r="W121" s="130">
        <f t="shared" si="104"/>
        <v>26.03714632876237</v>
      </c>
      <c r="X121" s="113">
        <v>0</v>
      </c>
      <c r="Y121" s="61"/>
      <c r="Z121" s="42" t="s">
        <v>124</v>
      </c>
      <c r="AA121" s="49">
        <v>10708</v>
      </c>
      <c r="AB121" s="49">
        <v>10915</v>
      </c>
      <c r="AC121" s="49">
        <v>11324</v>
      </c>
      <c r="AD121" s="49">
        <v>11346</v>
      </c>
      <c r="AE121" s="50">
        <v>11769</v>
      </c>
      <c r="AF121" s="57">
        <v>11569</v>
      </c>
      <c r="AG121" s="55">
        <v>11607</v>
      </c>
      <c r="AH121" s="55">
        <v>11500</v>
      </c>
      <c r="AI121" s="55">
        <v>11522</v>
      </c>
      <c r="AJ121" s="114">
        <v>0</v>
      </c>
    </row>
    <row r="122" spans="1:36" s="27" customFormat="1" ht="20.25" customHeight="1">
      <c r="A122" s="76"/>
      <c r="B122" s="11" t="s">
        <v>125</v>
      </c>
      <c r="C122" s="101">
        <v>3</v>
      </c>
      <c r="D122" s="101">
        <v>3</v>
      </c>
      <c r="E122" s="101">
        <v>4</v>
      </c>
      <c r="F122" s="101">
        <v>7</v>
      </c>
      <c r="G122" s="116">
        <v>7</v>
      </c>
      <c r="H122" s="116">
        <v>7</v>
      </c>
      <c r="I122" s="116">
        <v>8</v>
      </c>
      <c r="J122" s="116">
        <v>8</v>
      </c>
      <c r="K122" s="116">
        <v>8</v>
      </c>
      <c r="L122" s="102">
        <v>0</v>
      </c>
      <c r="M122" s="76"/>
      <c r="N122" s="11" t="s">
        <v>125</v>
      </c>
      <c r="O122" s="134">
        <f t="shared" si="103"/>
        <v>16.110842597067826</v>
      </c>
      <c r="P122" s="134">
        <f t="shared" si="103"/>
        <v>15.106500830857545</v>
      </c>
      <c r="Q122" s="134">
        <f t="shared" si="103"/>
        <v>18.054615211013314</v>
      </c>
      <c r="R122" s="134">
        <f t="shared" si="103"/>
        <v>30.57970381372592</v>
      </c>
      <c r="S122" s="134">
        <f t="shared" si="103"/>
        <v>29.72777848558203</v>
      </c>
      <c r="T122" s="134">
        <f t="shared" si="103"/>
        <v>28.583095140873823</v>
      </c>
      <c r="U122" s="134">
        <f t="shared" si="103"/>
        <v>32.321926386812656</v>
      </c>
      <c r="V122" s="134">
        <f t="shared" si="103"/>
        <v>32.15692579789372</v>
      </c>
      <c r="W122" s="134">
        <f t="shared" si="104"/>
        <v>32.22947385383934</v>
      </c>
      <c r="X122" s="102">
        <v>0</v>
      </c>
      <c r="Y122" s="76"/>
      <c r="Z122" s="77" t="s">
        <v>125</v>
      </c>
      <c r="AA122" s="103">
        <v>18621</v>
      </c>
      <c r="AB122" s="103">
        <v>19859</v>
      </c>
      <c r="AC122" s="103">
        <v>22155</v>
      </c>
      <c r="AD122" s="103">
        <v>22891</v>
      </c>
      <c r="AE122" s="104">
        <v>23547</v>
      </c>
      <c r="AF122" s="117">
        <v>24490</v>
      </c>
      <c r="AG122" s="105">
        <v>24751</v>
      </c>
      <c r="AH122" s="105">
        <v>24878</v>
      </c>
      <c r="AI122" s="105">
        <v>24822</v>
      </c>
      <c r="AJ122" s="118">
        <v>0</v>
      </c>
    </row>
    <row r="123" spans="1:36" s="119" customFormat="1" ht="20.25" customHeight="1">
      <c r="A123" s="119" t="s">
        <v>126</v>
      </c>
      <c r="M123" s="119" t="s">
        <v>126</v>
      </c>
      <c r="Y123" s="119" t="s">
        <v>126</v>
      </c>
      <c r="AA123" s="120" t="s">
        <v>100</v>
      </c>
      <c r="AB123" s="121"/>
      <c r="AC123" s="121"/>
      <c r="AD123" s="121"/>
      <c r="AE123" s="70"/>
      <c r="AF123" s="16"/>
      <c r="AG123" s="16"/>
      <c r="AH123" s="16"/>
      <c r="AI123" s="16"/>
      <c r="AJ123" s="16"/>
    </row>
    <row r="124" spans="1:36" s="119" customFormat="1" ht="20.25" customHeight="1">
      <c r="A124" s="122" t="s">
        <v>134</v>
      </c>
      <c r="M124" s="122" t="s">
        <v>134</v>
      </c>
      <c r="O124" s="122" t="s">
        <v>135</v>
      </c>
      <c r="Y124" s="122" t="s">
        <v>134</v>
      </c>
      <c r="AJ124" s="16"/>
    </row>
    <row r="125" spans="8:36" s="119" customFormat="1" ht="20.25" customHeight="1">
      <c r="H125" s="138"/>
      <c r="AJ125" s="16"/>
    </row>
    <row r="126" spans="2:36" s="119" customFormat="1" ht="20.25" customHeight="1">
      <c r="B126" s="119" t="s">
        <v>127</v>
      </c>
      <c r="N126" s="119" t="s">
        <v>127</v>
      </c>
      <c r="Z126" s="119" t="s">
        <v>127</v>
      </c>
      <c r="AJ126" s="16"/>
    </row>
    <row r="127" spans="2:36" s="119" customFormat="1" ht="20.25" customHeight="1">
      <c r="B127" s="119" t="s">
        <v>114</v>
      </c>
      <c r="C127" s="139">
        <f>SUM(C117:C120)</f>
        <v>13</v>
      </c>
      <c r="D127" s="139">
        <f aca="true" t="shared" si="105" ref="D127:K127">SUM(D117:D120)</f>
        <v>13</v>
      </c>
      <c r="E127" s="139">
        <f t="shared" si="105"/>
        <v>17</v>
      </c>
      <c r="F127" s="139">
        <f t="shared" si="105"/>
        <v>17</v>
      </c>
      <c r="G127" s="139">
        <f t="shared" si="105"/>
        <v>15</v>
      </c>
      <c r="H127" s="139">
        <f t="shared" si="105"/>
        <v>14</v>
      </c>
      <c r="I127" s="139">
        <f t="shared" si="105"/>
        <v>15</v>
      </c>
      <c r="J127" s="139">
        <f t="shared" si="105"/>
        <v>13</v>
      </c>
      <c r="K127" s="139">
        <f t="shared" si="105"/>
        <v>13</v>
      </c>
      <c r="N127" s="119" t="s">
        <v>114</v>
      </c>
      <c r="Z127" s="119" t="s">
        <v>114</v>
      </c>
      <c r="AA127" s="123">
        <f>SUM(AA117:AA120)</f>
        <v>40561</v>
      </c>
      <c r="AB127" s="123">
        <f aca="true" t="shared" si="106" ref="AB127:AI127">SUM(AB117:AB120)</f>
        <v>39915</v>
      </c>
      <c r="AC127" s="123">
        <f t="shared" si="106"/>
        <v>39769</v>
      </c>
      <c r="AD127" s="123">
        <f t="shared" si="106"/>
        <v>38999</v>
      </c>
      <c r="AE127" s="123">
        <f t="shared" si="106"/>
        <v>39426</v>
      </c>
      <c r="AF127" s="123">
        <f t="shared" si="106"/>
        <v>38581</v>
      </c>
      <c r="AG127" s="123">
        <f t="shared" si="106"/>
        <v>38214</v>
      </c>
      <c r="AH127" s="123">
        <f t="shared" si="106"/>
        <v>37983</v>
      </c>
      <c r="AI127" s="123">
        <f t="shared" si="106"/>
        <v>37768</v>
      </c>
      <c r="AJ127" s="16"/>
    </row>
    <row r="128" spans="2:36" s="119" customFormat="1" ht="20.25" customHeight="1">
      <c r="B128" s="119" t="s">
        <v>115</v>
      </c>
      <c r="C128" s="139">
        <f>SUM(C121:C122)</f>
        <v>5</v>
      </c>
      <c r="D128" s="139">
        <f aca="true" t="shared" si="107" ref="D128:K128">SUM(D121:D122)</f>
        <v>6</v>
      </c>
      <c r="E128" s="139">
        <f t="shared" si="107"/>
        <v>7</v>
      </c>
      <c r="F128" s="139">
        <f t="shared" si="107"/>
        <v>9</v>
      </c>
      <c r="G128" s="139">
        <f t="shared" si="107"/>
        <v>9</v>
      </c>
      <c r="H128" s="139">
        <f t="shared" si="107"/>
        <v>10</v>
      </c>
      <c r="I128" s="139">
        <f t="shared" si="107"/>
        <v>11</v>
      </c>
      <c r="J128" s="139">
        <f t="shared" si="107"/>
        <v>11</v>
      </c>
      <c r="K128" s="139">
        <f t="shared" si="107"/>
        <v>11</v>
      </c>
      <c r="N128" s="119" t="s">
        <v>115</v>
      </c>
      <c r="Z128" s="119" t="s">
        <v>115</v>
      </c>
      <c r="AA128" s="123">
        <f>SUM(AA121:AA122)</f>
        <v>29329</v>
      </c>
      <c r="AB128" s="123">
        <f aca="true" t="shared" si="108" ref="AB128:AI128">SUM(AB121:AB122)</f>
        <v>30774</v>
      </c>
      <c r="AC128" s="123">
        <f t="shared" si="108"/>
        <v>33479</v>
      </c>
      <c r="AD128" s="123">
        <f t="shared" si="108"/>
        <v>34237</v>
      </c>
      <c r="AE128" s="123">
        <f t="shared" si="108"/>
        <v>35316</v>
      </c>
      <c r="AF128" s="123">
        <f t="shared" si="108"/>
        <v>36059</v>
      </c>
      <c r="AG128" s="123">
        <f t="shared" si="108"/>
        <v>36358</v>
      </c>
      <c r="AH128" s="123">
        <f t="shared" si="108"/>
        <v>36378</v>
      </c>
      <c r="AI128" s="123">
        <f t="shared" si="108"/>
        <v>36344</v>
      </c>
      <c r="AJ128" s="16"/>
    </row>
    <row r="129" s="119" customFormat="1" ht="20.25" customHeight="1">
      <c r="AJ129" s="16"/>
    </row>
    <row r="130" s="119" customFormat="1" ht="20.25" customHeight="1">
      <c r="AJ130" s="16"/>
    </row>
    <row r="131" s="119" customFormat="1" ht="20.25" customHeight="1">
      <c r="AJ131" s="16"/>
    </row>
    <row r="132" s="119" customFormat="1" ht="20.25" customHeight="1">
      <c r="AJ132" s="16"/>
    </row>
    <row r="133" spans="1:36" s="119" customFormat="1" ht="20.25" customHeight="1">
      <c r="A133" s="140"/>
      <c r="B133" s="140"/>
      <c r="M133" s="140"/>
      <c r="N133" s="140"/>
      <c r="Y133" s="140"/>
      <c r="Z133" s="140"/>
      <c r="AJ133" s="16"/>
    </row>
    <row r="134" spans="1:36" s="119" customFormat="1" ht="20.25" customHeight="1">
      <c r="A134" s="140"/>
      <c r="B134" s="140"/>
      <c r="M134" s="140"/>
      <c r="N134" s="140"/>
      <c r="Y134" s="140"/>
      <c r="Z134" s="140"/>
      <c r="AJ134" s="16"/>
    </row>
    <row r="135" spans="1:36" s="119" customFormat="1" ht="20.25" customHeight="1">
      <c r="A135" s="140"/>
      <c r="B135" s="140"/>
      <c r="M135" s="140"/>
      <c r="N135" s="140"/>
      <c r="Y135" s="140"/>
      <c r="Z135" s="140"/>
      <c r="AJ135" s="16"/>
    </row>
    <row r="136" spans="1:36" s="119" customFormat="1" ht="20.25" customHeight="1">
      <c r="A136" s="140"/>
      <c r="B136" s="140"/>
      <c r="M136" s="140"/>
      <c r="N136" s="140"/>
      <c r="Y136" s="140"/>
      <c r="Z136" s="140"/>
      <c r="AJ136" s="16"/>
    </row>
    <row r="137" spans="1:36" s="119" customFormat="1" ht="20.25" customHeight="1">
      <c r="A137" s="140"/>
      <c r="B137" s="140"/>
      <c r="M137" s="140"/>
      <c r="N137" s="140"/>
      <c r="Y137" s="140"/>
      <c r="Z137" s="140"/>
      <c r="AJ137" s="16"/>
    </row>
    <row r="138" spans="1:36" s="119" customFormat="1" ht="20.25" customHeight="1">
      <c r="A138" s="140"/>
      <c r="B138" s="140"/>
      <c r="M138" s="140"/>
      <c r="N138" s="140"/>
      <c r="Y138" s="140"/>
      <c r="Z138" s="140"/>
      <c r="AJ138" s="16"/>
    </row>
    <row r="139" spans="1:36" s="119" customFormat="1" ht="20.25" customHeight="1">
      <c r="A139" s="140"/>
      <c r="B139" s="140"/>
      <c r="M139" s="140"/>
      <c r="N139" s="140"/>
      <c r="Y139" s="140"/>
      <c r="Z139" s="140"/>
      <c r="AJ139" s="16"/>
    </row>
    <row r="140" spans="1:36" s="119" customFormat="1" ht="20.25" customHeight="1">
      <c r="A140" s="140"/>
      <c r="B140" s="140"/>
      <c r="M140" s="140"/>
      <c r="N140" s="140"/>
      <c r="Y140" s="140"/>
      <c r="Z140" s="140"/>
      <c r="AJ140" s="16"/>
    </row>
    <row r="141" spans="1:36" s="119" customFormat="1" ht="20.25" customHeight="1">
      <c r="A141" s="140"/>
      <c r="B141" s="140"/>
      <c r="M141" s="140"/>
      <c r="N141" s="140"/>
      <c r="Y141" s="140"/>
      <c r="Z141" s="140"/>
      <c r="AJ141" s="16"/>
    </row>
    <row r="142" spans="27:35" ht="20.25" customHeight="1">
      <c r="AA142" s="119"/>
      <c r="AB142" s="119"/>
      <c r="AC142" s="119"/>
      <c r="AD142" s="119"/>
      <c r="AE142" s="119"/>
      <c r="AF142" s="119"/>
      <c r="AG142" s="119"/>
      <c r="AH142" s="119"/>
      <c r="AI142" s="119"/>
    </row>
  </sheetData>
  <mergeCells count="71">
    <mergeCell ref="M114:N114"/>
    <mergeCell ref="A114:B114"/>
    <mergeCell ref="Y79:Z79"/>
    <mergeCell ref="Y94:Z94"/>
    <mergeCell ref="Y102:Z102"/>
    <mergeCell ref="Y105:Z105"/>
    <mergeCell ref="M94:N94"/>
    <mergeCell ref="M102:N102"/>
    <mergeCell ref="M105:N105"/>
    <mergeCell ref="A94:B94"/>
    <mergeCell ref="Y44:Z44"/>
    <mergeCell ref="Y48:Z48"/>
    <mergeCell ref="Y53:Z53"/>
    <mergeCell ref="Y56:Z56"/>
    <mergeCell ref="Y16:Z16"/>
    <mergeCell ref="Y18:Z18"/>
    <mergeCell ref="Y27:Z27"/>
    <mergeCell ref="Y31:Z31"/>
    <mergeCell ref="Y12:Z12"/>
    <mergeCell ref="Y13:Z13"/>
    <mergeCell ref="Y14:Z14"/>
    <mergeCell ref="Y15:Z15"/>
    <mergeCell ref="Y3:Z5"/>
    <mergeCell ref="Y6:Z6"/>
    <mergeCell ref="Y7:Z7"/>
    <mergeCell ref="Y8:Z8"/>
    <mergeCell ref="Y9:Z9"/>
    <mergeCell ref="Y10:Z10"/>
    <mergeCell ref="Y11:Z11"/>
    <mergeCell ref="M48:N48"/>
    <mergeCell ref="M13:N13"/>
    <mergeCell ref="M14:N14"/>
    <mergeCell ref="M15:N15"/>
    <mergeCell ref="M16:N16"/>
    <mergeCell ref="M9:N9"/>
    <mergeCell ref="M10:N10"/>
    <mergeCell ref="M53:N53"/>
    <mergeCell ref="M56:N56"/>
    <mergeCell ref="M79:N79"/>
    <mergeCell ref="M18:N18"/>
    <mergeCell ref="M27:N27"/>
    <mergeCell ref="M31:N31"/>
    <mergeCell ref="M44:N44"/>
    <mergeCell ref="M11:N11"/>
    <mergeCell ref="M12:N12"/>
    <mergeCell ref="M3:N5"/>
    <mergeCell ref="M6:N6"/>
    <mergeCell ref="M7:N7"/>
    <mergeCell ref="M8:N8"/>
    <mergeCell ref="A102:B102"/>
    <mergeCell ref="A105:B105"/>
    <mergeCell ref="A48:B48"/>
    <mergeCell ref="A53:B53"/>
    <mergeCell ref="A56:B56"/>
    <mergeCell ref="A79:B79"/>
    <mergeCell ref="A18:B18"/>
    <mergeCell ref="A27:B27"/>
    <mergeCell ref="A31:B31"/>
    <mergeCell ref="A44:B44"/>
    <mergeCell ref="A13:B13"/>
    <mergeCell ref="A14:B14"/>
    <mergeCell ref="A15:B15"/>
    <mergeCell ref="A16:B16"/>
    <mergeCell ref="A9:B9"/>
    <mergeCell ref="A10:B10"/>
    <mergeCell ref="A11:B11"/>
    <mergeCell ref="A12:B12"/>
    <mergeCell ref="A3:B5"/>
    <mergeCell ref="A6:B6"/>
    <mergeCell ref="A7:B7"/>
    <mergeCell ref="A8:B8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59" r:id="rId1"/>
  <rowBreaks count="2" manualBreakCount="2">
    <brk id="63" max="35" man="1"/>
    <brk id="125" max="255" man="1"/>
  </rowBreaks>
  <colBreaks count="2" manualBreakCount="2">
    <brk id="12" max="123" man="1"/>
    <brk id="24" max="1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sdouser</cp:lastModifiedBy>
  <cp:lastPrinted>2006-11-01T12:02:45Z</cp:lastPrinted>
  <dcterms:created xsi:type="dcterms:W3CDTF">2006-03-30T08:33:51Z</dcterms:created>
  <dcterms:modified xsi:type="dcterms:W3CDTF">2006-11-01T12:15:07Z</dcterms:modified>
  <cp:category/>
  <cp:version/>
  <cp:contentType/>
  <cp:contentStatus/>
</cp:coreProperties>
</file>