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2" yWindow="65524" windowWidth="4200" windowHeight="3588" activeTab="0"/>
  </bookViews>
  <sheets>
    <sheet name="3-3" sheetId="1" r:id="rId1"/>
    <sheet name="Sheet1" sheetId="2" r:id="rId2"/>
    <sheet name="Sheet2" sheetId="3" r:id="rId3"/>
    <sheet name="Sheet3" sheetId="4" r:id="rId4"/>
  </sheets>
  <definedNames>
    <definedName name="_xlnm.Print_Area" localSheetId="0">'3-3'!$A$1:$M$120</definedName>
  </definedNames>
  <calcPr fullCalcOnLoad="1"/>
</workbook>
</file>

<file path=xl/sharedStrings.xml><?xml version="1.0" encoding="utf-8"?>
<sst xmlns="http://schemas.openxmlformats.org/spreadsheetml/2006/main" count="133" uniqueCount="113">
  <si>
    <t>伊豆圏域</t>
  </si>
  <si>
    <t>駿東田方圏域</t>
  </si>
  <si>
    <t>富士圏域</t>
  </si>
  <si>
    <t>志太榛原圏域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</si>
  <si>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</si>
  <si>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</si>
  <si>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</si>
  <si>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</si>
  <si>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</si>
  <si>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</si>
  <si>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</si>
  <si>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</si>
  <si>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</si>
  <si>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</si>
  <si>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</si>
  <si>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</si>
  <si>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</si>
  <si>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</si>
  <si>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</si>
  <si>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</si>
  <si>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</si>
  <si>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</si>
  <si>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</si>
  <si>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</si>
  <si>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</si>
  <si>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</si>
  <si>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</si>
  <si>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</si>
  <si>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</si>
  <si>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</si>
  <si>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</si>
  <si>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</si>
  <si>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</si>
  <si>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</t>
  </si>
  <si>
    <t>島田市</t>
  </si>
  <si>
    <t>焼津市</t>
  </si>
  <si>
    <t>藤枝市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</si>
  <si>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</si>
  <si>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</si>
  <si>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</si>
  <si>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</si>
  <si>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</si>
  <si>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</si>
  <si>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</si>
  <si>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</si>
  <si>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</si>
  <si>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</si>
  <si>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</si>
  <si>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</si>
  <si>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</si>
  <si>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</si>
  <si>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</si>
  <si>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</si>
  <si>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</si>
  <si>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</si>
  <si>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</si>
  <si>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</si>
  <si>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</si>
  <si>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</si>
  <si>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</si>
  <si>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</si>
  <si>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</si>
  <si>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</si>
  <si>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</si>
  <si>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</si>
  <si>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</si>
  <si>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</si>
  <si>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</si>
  <si>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</si>
  <si>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</si>
  <si>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</si>
  <si>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</si>
  <si>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</si>
  <si>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</si>
  <si>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</si>
  <si>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</si>
  <si>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3-3　一般診療所数（有床－無床）･病床数、歯科診療所数（実数・人口10万対、２次保健医療圏・保健所･市町村別）</t>
  </si>
  <si>
    <t>（平成16年10月1日現在）</t>
  </si>
  <si>
    <t>区　分</t>
  </si>
  <si>
    <t>実　　　　　　　　　　　　　数</t>
  </si>
  <si>
    <t>人 口 10 万 対</t>
  </si>
  <si>
    <t>人口</t>
  </si>
  <si>
    <t>一般診療所施設数</t>
  </si>
  <si>
    <t>一般診療所病床数</t>
  </si>
  <si>
    <t>歯科診療所施設数</t>
  </si>
  <si>
    <t>有 床</t>
  </si>
  <si>
    <t>無 床</t>
  </si>
  <si>
    <t>療養
病床</t>
  </si>
  <si>
    <t>保健所　　　　　　　　市町村</t>
  </si>
  <si>
    <t>療養病床有</t>
  </si>
  <si>
    <t>H16.10.0.1現在
推計人口</t>
  </si>
  <si>
    <t>静岡県</t>
  </si>
  <si>
    <t>(総務省発表)</t>
  </si>
  <si>
    <t>熱海伊東圏域</t>
  </si>
  <si>
    <t>静庵圏域</t>
  </si>
  <si>
    <t>中東遠圏域(*)</t>
  </si>
  <si>
    <t>伊豆保健所</t>
  </si>
  <si>
    <t>東部保健所</t>
  </si>
  <si>
    <t>伊豆市</t>
  </si>
  <si>
    <t>静岡市保健所</t>
  </si>
  <si>
    <t>※　御前崎市は、平成16年4月1日に合併した後も平成17年3月31日までは、旧･御前崎町地区が志太榛原圏域、</t>
  </si>
  <si>
    <t>　旧･浜岡町地区が中東遠圏域であるが、本表では便宜上御前崎市全域を中東遠圏域として計上した。</t>
  </si>
  <si>
    <t>（前ﾍﾟｰｼﾞから続く）</t>
  </si>
  <si>
    <t>療養病床</t>
  </si>
  <si>
    <t>志太榛原保健所</t>
  </si>
  <si>
    <t>中東遠保健所</t>
  </si>
  <si>
    <t>御前崎市</t>
  </si>
  <si>
    <t>北遠保健所</t>
  </si>
  <si>
    <t>西部保健所</t>
  </si>
  <si>
    <t>浜北市</t>
  </si>
  <si>
    <t>全          国</t>
  </si>
  <si>
    <t>資料：厚生労働省「医療施設調査」</t>
  </si>
  <si>
    <t>資料：厚生労働省「医療施設調査」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</si>
</sst>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0.5"/>
      <color indexed="8"/>
      <name val="ＭＳ ゴシック"/>
      <family val="3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9.5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16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" vertical="center" wrapText="1"/>
    </xf>
    <xf numFmtId="41" fontId="4" fillId="0" borderId="6" xfId="16" applyNumberFormat="1" applyFont="1" applyBorder="1" applyAlignment="1">
      <alignment horizontal="right" vertical="center"/>
    </xf>
    <xf numFmtId="41" fontId="4" fillId="0" borderId="7" xfId="16" applyNumberFormat="1" applyFont="1" applyBorder="1" applyAlignment="1">
      <alignment horizontal="right" vertical="center"/>
    </xf>
    <xf numFmtId="41" fontId="4" fillId="0" borderId="8" xfId="16" applyNumberFormat="1" applyFont="1" applyBorder="1" applyAlignment="1">
      <alignment horizontal="right" vertical="center"/>
    </xf>
    <xf numFmtId="177" fontId="4" fillId="0" borderId="7" xfId="16" applyNumberFormat="1" applyFont="1" applyBorder="1" applyAlignment="1">
      <alignment horizontal="right" vertical="center"/>
    </xf>
    <xf numFmtId="178" fontId="4" fillId="0" borderId="8" xfId="16" applyNumberFormat="1" applyFont="1" applyBorder="1" applyAlignment="1">
      <alignment vertical="center"/>
    </xf>
    <xf numFmtId="178" fontId="4" fillId="0" borderId="7" xfId="16" applyNumberFormat="1" applyFont="1" applyBorder="1" applyAlignment="1">
      <alignment vertical="center"/>
    </xf>
    <xf numFmtId="177" fontId="4" fillId="0" borderId="9" xfId="16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41" fontId="5" fillId="0" borderId="0" xfId="16" applyNumberFormat="1" applyFont="1" applyBorder="1" applyAlignment="1">
      <alignment vertical="center"/>
    </xf>
    <xf numFmtId="41" fontId="4" fillId="0" borderId="2" xfId="16" applyNumberFormat="1" applyFont="1" applyBorder="1" applyAlignment="1">
      <alignment horizontal="right" vertical="center"/>
    </xf>
    <xf numFmtId="41" fontId="4" fillId="0" borderId="10" xfId="16" applyNumberFormat="1" applyFont="1" applyBorder="1" applyAlignment="1">
      <alignment horizontal="right" vertical="center"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177" fontId="4" fillId="0" borderId="0" xfId="16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41" fontId="4" fillId="0" borderId="13" xfId="16" applyNumberFormat="1" applyFont="1" applyBorder="1" applyAlignment="1">
      <alignment horizontal="right" vertical="center"/>
    </xf>
    <xf numFmtId="41" fontId="4" fillId="0" borderId="14" xfId="16" applyNumberFormat="1" applyFont="1" applyBorder="1" applyAlignment="1">
      <alignment horizontal="right" vertical="center"/>
    </xf>
    <xf numFmtId="41" fontId="4" fillId="0" borderId="15" xfId="16" applyNumberFormat="1" applyFont="1" applyBorder="1" applyAlignment="1">
      <alignment horizontal="right" vertical="center"/>
    </xf>
    <xf numFmtId="177" fontId="4" fillId="0" borderId="16" xfId="16" applyNumberFormat="1" applyFont="1" applyBorder="1" applyAlignment="1">
      <alignment horizontal="right" vertical="center"/>
    </xf>
    <xf numFmtId="178" fontId="4" fillId="0" borderId="15" xfId="16" applyNumberFormat="1" applyFont="1" applyBorder="1" applyAlignment="1">
      <alignment vertical="center"/>
    </xf>
    <xf numFmtId="178" fontId="4" fillId="0" borderId="14" xfId="16" applyNumberFormat="1" applyFont="1" applyBorder="1" applyAlignment="1">
      <alignment vertical="center"/>
    </xf>
    <xf numFmtId="177" fontId="4" fillId="0" borderId="17" xfId="16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1" fontId="4" fillId="0" borderId="0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1" fontId="11" fillId="0" borderId="0" xfId="16" applyNumberFormat="1" applyFont="1" applyBorder="1" applyAlignment="1">
      <alignment horizontal="right" vertical="center"/>
    </xf>
    <xf numFmtId="177" fontId="11" fillId="0" borderId="0" xfId="16" applyNumberFormat="1" applyFont="1" applyBorder="1" applyAlignment="1">
      <alignment horizontal="right" vertical="center"/>
    </xf>
    <xf numFmtId="178" fontId="11" fillId="0" borderId="0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11" fillId="0" borderId="0" xfId="16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38" fontId="5" fillId="0" borderId="2" xfId="16" applyFont="1" applyBorder="1" applyAlignment="1" applyProtection="1">
      <alignment horizontal="distributed" vertical="center"/>
      <protection/>
    </xf>
    <xf numFmtId="38" fontId="5" fillId="0" borderId="2" xfId="16" applyFont="1" applyBorder="1" applyAlignment="1" applyProtection="1">
      <alignment vertical="center"/>
      <protection/>
    </xf>
    <xf numFmtId="38" fontId="5" fillId="0" borderId="3" xfId="16" applyFont="1" applyBorder="1" applyAlignment="1" applyProtection="1">
      <alignment horizontal="distributed" vertical="center"/>
      <protection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41" fontId="4" fillId="0" borderId="18" xfId="16" applyNumberFormat="1" applyFont="1" applyBorder="1" applyAlignment="1">
      <alignment horizontal="right" vertical="center" shrinkToFit="1"/>
    </xf>
    <xf numFmtId="41" fontId="4" fillId="0" borderId="19" xfId="16" applyNumberFormat="1" applyFont="1" applyBorder="1" applyAlignment="1">
      <alignment horizontal="right" vertical="center" shrinkToFit="1"/>
    </xf>
    <xf numFmtId="41" fontId="4" fillId="0" borderId="20" xfId="16" applyNumberFormat="1" applyFont="1" applyBorder="1" applyAlignment="1">
      <alignment horizontal="right" vertical="center" shrinkToFit="1"/>
    </xf>
    <xf numFmtId="177" fontId="4" fillId="0" borderId="21" xfId="16" applyNumberFormat="1" applyFont="1" applyBorder="1" applyAlignment="1">
      <alignment horizontal="right" vertical="center"/>
    </xf>
    <xf numFmtId="178" fontId="4" fillId="0" borderId="19" xfId="16" applyNumberFormat="1" applyFont="1" applyBorder="1" applyAlignment="1">
      <alignment vertical="center"/>
    </xf>
    <xf numFmtId="177" fontId="4" fillId="0" borderId="22" xfId="16" applyNumberFormat="1" applyFont="1" applyBorder="1" applyAlignment="1">
      <alignment horizontal="right" vertical="center"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38" fontId="2" fillId="0" borderId="0" xfId="16" applyFont="1" applyAlignment="1">
      <alignment horizontal="left" vertical="center" shrinkToFit="1"/>
    </xf>
    <xf numFmtId="0" fontId="4" fillId="0" borderId="2" xfId="0" applyFont="1" applyBorder="1" applyAlignment="1" applyProtection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0" fontId="5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  <protection/>
    </xf>
    <xf numFmtId="0" fontId="5" fillId="0" borderId="3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23" xfId="0" applyFont="1" applyBorder="1" applyAlignment="1" applyProtection="1">
      <alignment horizontal="distributed" vertical="center"/>
      <protection/>
    </xf>
    <xf numFmtId="0" fontId="8" fillId="0" borderId="24" xfId="0" applyFont="1" applyBorder="1" applyAlignment="1">
      <alignment horizontal="distributed" vertical="center"/>
    </xf>
    <xf numFmtId="38" fontId="5" fillId="0" borderId="2" xfId="16" applyFont="1" applyBorder="1" applyAlignment="1" applyProtection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38" fontId="5" fillId="0" borderId="25" xfId="16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0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7727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3429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0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07823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371475</xdr:rowOff>
    </xdr:to>
    <xdr:sp>
      <xdr:nvSpPr>
        <xdr:cNvPr id="5" name="Line 5"/>
        <xdr:cNvSpPr>
          <a:spLocks/>
        </xdr:cNvSpPr>
      </xdr:nvSpPr>
      <xdr:spPr>
        <a:xfrm>
          <a:off x="0" y="5238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19050</xdr:rowOff>
    </xdr:from>
    <xdr:to>
      <xdr:col>2</xdr:col>
      <xdr:colOff>9525</xdr:colOff>
      <xdr:row>65</xdr:row>
      <xdr:rowOff>371475</xdr:rowOff>
    </xdr:to>
    <xdr:sp>
      <xdr:nvSpPr>
        <xdr:cNvPr id="6" name="Line 6"/>
        <xdr:cNvSpPr>
          <a:spLocks/>
        </xdr:cNvSpPr>
      </xdr:nvSpPr>
      <xdr:spPr>
        <a:xfrm>
          <a:off x="1143000" y="10791825"/>
          <a:ext cx="9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342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1</xdr:col>
      <xdr:colOff>962025</xdr:colOff>
      <xdr:row>6</xdr:row>
      <xdr:rowOff>447675</xdr:rowOff>
    </xdr:to>
    <xdr:sp>
      <xdr:nvSpPr>
        <xdr:cNvPr id="8" name="Line 8"/>
        <xdr:cNvSpPr>
          <a:spLocks/>
        </xdr:cNvSpPr>
      </xdr:nvSpPr>
      <xdr:spPr>
        <a:xfrm flipH="1" flipV="1">
          <a:off x="0" y="504825"/>
          <a:ext cx="1143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1</xdr:col>
      <xdr:colOff>962025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0772775"/>
          <a:ext cx="1133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106108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P120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3.5"/>
  <cols>
    <col min="1" max="1" width="2.375" style="59" customWidth="1"/>
    <col min="2" max="2" width="12.625" style="59" customWidth="1"/>
    <col min="3" max="9" width="7.125" style="0" customWidth="1"/>
    <col min="10" max="13" width="7.375" style="0" customWidth="1"/>
    <col min="15" max="15" width="15.00390625" style="83" bestFit="1" customWidth="1"/>
  </cols>
  <sheetData>
    <row r="2" spans="1:15" ht="13.5" customHeight="1">
      <c r="A2" s="84" t="s">
        <v>76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"/>
      <c r="O2" s="2"/>
    </row>
    <row r="3" spans="1:15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77</v>
      </c>
      <c r="N3" s="5"/>
      <c r="O3" s="6"/>
    </row>
    <row r="4" spans="1:15" ht="13.5" customHeight="1">
      <c r="A4" s="92" t="s">
        <v>78</v>
      </c>
      <c r="B4" s="93"/>
      <c r="C4" s="112" t="s">
        <v>79</v>
      </c>
      <c r="D4" s="113"/>
      <c r="E4" s="113"/>
      <c r="F4" s="113"/>
      <c r="G4" s="113"/>
      <c r="H4" s="113"/>
      <c r="I4" s="113"/>
      <c r="J4" s="113" t="s">
        <v>80</v>
      </c>
      <c r="K4" s="113"/>
      <c r="L4" s="113"/>
      <c r="M4" s="114"/>
      <c r="N4" s="5"/>
      <c r="O4" s="6" t="s">
        <v>81</v>
      </c>
    </row>
    <row r="5" spans="1:15" ht="13.5" customHeight="1">
      <c r="A5" s="94"/>
      <c r="B5" s="95"/>
      <c r="C5" s="115" t="s">
        <v>82</v>
      </c>
      <c r="D5" s="7"/>
      <c r="E5" s="7"/>
      <c r="F5" s="8"/>
      <c r="G5" s="118" t="s">
        <v>83</v>
      </c>
      <c r="H5" s="9"/>
      <c r="I5" s="121" t="s">
        <v>84</v>
      </c>
      <c r="J5" s="121" t="s">
        <v>82</v>
      </c>
      <c r="K5" s="124" t="s">
        <v>83</v>
      </c>
      <c r="L5" s="9"/>
      <c r="M5" s="126" t="s">
        <v>84</v>
      </c>
      <c r="N5" s="5"/>
      <c r="O5" s="6"/>
    </row>
    <row r="6" spans="1:15" ht="13.5" customHeight="1">
      <c r="A6" s="10"/>
      <c r="B6" s="11"/>
      <c r="C6" s="116"/>
      <c r="D6" s="127" t="s">
        <v>85</v>
      </c>
      <c r="E6" s="12"/>
      <c r="F6" s="106" t="s">
        <v>86</v>
      </c>
      <c r="G6" s="119"/>
      <c r="H6" s="133" t="s">
        <v>87</v>
      </c>
      <c r="I6" s="122"/>
      <c r="J6" s="122"/>
      <c r="K6" s="124"/>
      <c r="L6" s="133" t="s">
        <v>87</v>
      </c>
      <c r="M6" s="110"/>
      <c r="N6" s="5"/>
      <c r="O6" s="6"/>
    </row>
    <row r="7" spans="1:15" ht="36" customHeight="1">
      <c r="A7" s="96" t="s">
        <v>88</v>
      </c>
      <c r="B7" s="97"/>
      <c r="C7" s="117"/>
      <c r="D7" s="128"/>
      <c r="E7" s="13" t="s">
        <v>89</v>
      </c>
      <c r="F7" s="107"/>
      <c r="G7" s="120"/>
      <c r="H7" s="107"/>
      <c r="I7" s="123"/>
      <c r="J7" s="123"/>
      <c r="K7" s="125"/>
      <c r="L7" s="123"/>
      <c r="M7" s="111"/>
      <c r="N7" s="5"/>
      <c r="O7" s="14" t="s">
        <v>90</v>
      </c>
    </row>
    <row r="8" spans="1:16" ht="13.5" customHeight="1">
      <c r="A8" s="98" t="s">
        <v>91</v>
      </c>
      <c r="B8" s="99"/>
      <c r="C8" s="15">
        <f aca="true" t="shared" si="0" ref="C8:I8">SUM(C10:C18)</f>
        <v>2628</v>
      </c>
      <c r="D8" s="16">
        <f t="shared" si="0"/>
        <v>387</v>
      </c>
      <c r="E8" s="16">
        <f t="shared" si="0"/>
        <v>22</v>
      </c>
      <c r="F8" s="16">
        <f t="shared" si="0"/>
        <v>2241</v>
      </c>
      <c r="G8" s="17">
        <f t="shared" si="0"/>
        <v>3932</v>
      </c>
      <c r="H8" s="16">
        <f t="shared" si="0"/>
        <v>217</v>
      </c>
      <c r="I8" s="16">
        <f t="shared" si="0"/>
        <v>1727</v>
      </c>
      <c r="J8" s="18">
        <f>ROUND(C8/O8*100000,1)</f>
        <v>70.6</v>
      </c>
      <c r="K8" s="19">
        <f>ROUND(G8/O8*100000,1)</f>
        <v>105.6</v>
      </c>
      <c r="L8" s="20">
        <f>ROUND(H8/O8*100000,1)</f>
        <v>5.8</v>
      </c>
      <c r="M8" s="21">
        <f>ROUND(I8/O8*100000,1)</f>
        <v>46.4</v>
      </c>
      <c r="N8" s="22"/>
      <c r="O8" s="23">
        <v>3725000</v>
      </c>
      <c r="P8" t="s">
        <v>92</v>
      </c>
    </row>
    <row r="9" spans="1:15" ht="13.5" customHeight="1">
      <c r="A9" s="24"/>
      <c r="B9" s="25"/>
      <c r="C9" s="15"/>
      <c r="D9" s="16"/>
      <c r="E9" s="16"/>
      <c r="F9" s="16"/>
      <c r="G9" s="17"/>
      <c r="H9" s="16"/>
      <c r="I9" s="16"/>
      <c r="J9" s="18"/>
      <c r="K9" s="19"/>
      <c r="L9" s="20"/>
      <c r="M9" s="21"/>
      <c r="N9" s="22"/>
      <c r="O9" s="26"/>
    </row>
    <row r="10" spans="1:15" ht="13.5" customHeight="1">
      <c r="A10" s="85" t="s">
        <v>0</v>
      </c>
      <c r="B10" s="86"/>
      <c r="C10" s="15">
        <f aca="true" t="shared" si="1" ref="C10:I10">C20</f>
        <v>60</v>
      </c>
      <c r="D10" s="16">
        <f t="shared" si="1"/>
        <v>12</v>
      </c>
      <c r="E10" s="16">
        <f t="shared" si="1"/>
        <v>2</v>
      </c>
      <c r="F10" s="16">
        <f t="shared" si="1"/>
        <v>48</v>
      </c>
      <c r="G10" s="17">
        <f t="shared" si="1"/>
        <v>124</v>
      </c>
      <c r="H10" s="16">
        <f t="shared" si="1"/>
        <v>15</v>
      </c>
      <c r="I10" s="16">
        <f t="shared" si="1"/>
        <v>38</v>
      </c>
      <c r="J10" s="18">
        <f aca="true" t="shared" si="2" ref="J10:J18">ROUND(C10/O10*100000,1)</f>
        <v>75.7</v>
      </c>
      <c r="K10" s="19">
        <f aca="true" t="shared" si="3" ref="K10:K18">ROUND(G10/O10*100000,1)</f>
        <v>156.4</v>
      </c>
      <c r="L10" s="20">
        <f aca="true" t="shared" si="4" ref="L10:L18">ROUND(H10/O10*100000,1)</f>
        <v>18.9</v>
      </c>
      <c r="M10" s="21">
        <f aca="true" t="shared" si="5" ref="M10:M18">ROUND(I10/O10*100000,1)</f>
        <v>47.9</v>
      </c>
      <c r="N10" s="22"/>
      <c r="O10" s="23">
        <f>SUM(O20)</f>
        <v>79265</v>
      </c>
    </row>
    <row r="11" spans="1:15" ht="13.5" customHeight="1">
      <c r="A11" s="85" t="s">
        <v>93</v>
      </c>
      <c r="B11" s="86"/>
      <c r="C11" s="15">
        <f aca="true" t="shared" si="6" ref="C11:I11">C29</f>
        <v>95</v>
      </c>
      <c r="D11" s="16">
        <f t="shared" si="6"/>
        <v>21</v>
      </c>
      <c r="E11" s="16">
        <f t="shared" si="6"/>
        <v>1</v>
      </c>
      <c r="F11" s="16">
        <f t="shared" si="6"/>
        <v>74</v>
      </c>
      <c r="G11" s="17">
        <f t="shared" si="6"/>
        <v>257</v>
      </c>
      <c r="H11" s="16">
        <f t="shared" si="6"/>
        <v>9</v>
      </c>
      <c r="I11" s="16">
        <f t="shared" si="6"/>
        <v>74</v>
      </c>
      <c r="J11" s="18">
        <f t="shared" si="2"/>
        <v>84</v>
      </c>
      <c r="K11" s="19">
        <f t="shared" si="3"/>
        <v>227.3</v>
      </c>
      <c r="L11" s="20">
        <f t="shared" si="4"/>
        <v>8</v>
      </c>
      <c r="M11" s="21">
        <f t="shared" si="5"/>
        <v>65.4</v>
      </c>
      <c r="N11" s="22"/>
      <c r="O11" s="23">
        <f>SUM(O29)</f>
        <v>113068</v>
      </c>
    </row>
    <row r="12" spans="1:15" ht="13.5" customHeight="1">
      <c r="A12" s="85" t="s">
        <v>1</v>
      </c>
      <c r="B12" s="86"/>
      <c r="C12" s="15">
        <f aca="true" t="shared" si="7" ref="C12:I12">C33+C46</f>
        <v>464</v>
      </c>
      <c r="D12" s="16">
        <f t="shared" si="7"/>
        <v>103</v>
      </c>
      <c r="E12" s="16">
        <f t="shared" si="7"/>
        <v>4</v>
      </c>
      <c r="F12" s="16">
        <f t="shared" si="7"/>
        <v>361</v>
      </c>
      <c r="G12" s="17">
        <f t="shared" si="7"/>
        <v>1032</v>
      </c>
      <c r="H12" s="16">
        <f t="shared" si="7"/>
        <v>38</v>
      </c>
      <c r="I12" s="16">
        <f t="shared" si="7"/>
        <v>344</v>
      </c>
      <c r="J12" s="18">
        <f t="shared" si="2"/>
        <v>69.2</v>
      </c>
      <c r="K12" s="19">
        <f t="shared" si="3"/>
        <v>154</v>
      </c>
      <c r="L12" s="20">
        <f t="shared" si="4"/>
        <v>5.7</v>
      </c>
      <c r="M12" s="21">
        <f t="shared" si="5"/>
        <v>51.3</v>
      </c>
      <c r="N12" s="22"/>
      <c r="O12" s="23">
        <f>SUM(O33,O46)</f>
        <v>670257</v>
      </c>
    </row>
    <row r="13" spans="1:15" ht="13.5" customHeight="1">
      <c r="A13" s="85" t="s">
        <v>2</v>
      </c>
      <c r="B13" s="86"/>
      <c r="C13" s="15">
        <f aca="true" t="shared" si="8" ref="C13:I13">C50</f>
        <v>235</v>
      </c>
      <c r="D13" s="16">
        <f t="shared" si="8"/>
        <v>54</v>
      </c>
      <c r="E13" s="16">
        <f t="shared" si="8"/>
        <v>3</v>
      </c>
      <c r="F13" s="16">
        <f t="shared" si="8"/>
        <v>181</v>
      </c>
      <c r="G13" s="17">
        <f t="shared" si="8"/>
        <v>599</v>
      </c>
      <c r="H13" s="16">
        <f t="shared" si="8"/>
        <v>17</v>
      </c>
      <c r="I13" s="16">
        <f t="shared" si="8"/>
        <v>174</v>
      </c>
      <c r="J13" s="18">
        <f t="shared" si="2"/>
        <v>64.5</v>
      </c>
      <c r="K13" s="19">
        <f t="shared" si="3"/>
        <v>164.5</v>
      </c>
      <c r="L13" s="20">
        <f t="shared" si="4"/>
        <v>4.7</v>
      </c>
      <c r="M13" s="21">
        <f t="shared" si="5"/>
        <v>47.8</v>
      </c>
      <c r="N13" s="22"/>
      <c r="O13" s="23">
        <f>SUM(O50)</f>
        <v>364113</v>
      </c>
    </row>
    <row r="14" spans="1:15" ht="13.5" customHeight="1">
      <c r="A14" s="85" t="s">
        <v>94</v>
      </c>
      <c r="B14" s="86"/>
      <c r="C14" s="27">
        <f aca="true" t="shared" si="9" ref="C14:I14">SUM(C55,C71,C72,C73)</f>
        <v>552</v>
      </c>
      <c r="D14" s="16">
        <f t="shared" si="9"/>
        <v>56</v>
      </c>
      <c r="E14" s="16">
        <f t="shared" si="9"/>
        <v>2</v>
      </c>
      <c r="F14" s="16">
        <f t="shared" si="9"/>
        <v>496</v>
      </c>
      <c r="G14" s="16">
        <f t="shared" si="9"/>
        <v>530</v>
      </c>
      <c r="H14" s="16">
        <f t="shared" si="9"/>
        <v>16</v>
      </c>
      <c r="I14" s="28">
        <f t="shared" si="9"/>
        <v>344</v>
      </c>
      <c r="J14" s="18">
        <f t="shared" si="2"/>
        <v>75.1</v>
      </c>
      <c r="K14" s="19">
        <f t="shared" si="3"/>
        <v>72.1</v>
      </c>
      <c r="L14" s="20">
        <f t="shared" si="4"/>
        <v>2.2</v>
      </c>
      <c r="M14" s="21">
        <f t="shared" si="5"/>
        <v>46.8</v>
      </c>
      <c r="N14" s="22"/>
      <c r="O14" s="23">
        <f>SUM(O55,O70:O72)</f>
        <v>735124</v>
      </c>
    </row>
    <row r="15" spans="1:15" ht="13.5" customHeight="1">
      <c r="A15" s="85" t="s">
        <v>3</v>
      </c>
      <c r="B15" s="86"/>
      <c r="C15" s="27">
        <f aca="true" t="shared" si="10" ref="C15:I15">SUM(C68:C70,C74:C82)</f>
        <v>291</v>
      </c>
      <c r="D15" s="16">
        <f t="shared" si="10"/>
        <v>29</v>
      </c>
      <c r="E15" s="16">
        <f t="shared" si="10"/>
        <v>4</v>
      </c>
      <c r="F15" s="16">
        <f t="shared" si="10"/>
        <v>262</v>
      </c>
      <c r="G15" s="16">
        <f t="shared" si="10"/>
        <v>293</v>
      </c>
      <c r="H15" s="16">
        <f t="shared" si="10"/>
        <v>48</v>
      </c>
      <c r="I15" s="28">
        <f t="shared" si="10"/>
        <v>181</v>
      </c>
      <c r="J15" s="18">
        <f t="shared" si="2"/>
        <v>61.8</v>
      </c>
      <c r="K15" s="19">
        <f t="shared" si="3"/>
        <v>62.3</v>
      </c>
      <c r="L15" s="20">
        <f t="shared" si="4"/>
        <v>10.2</v>
      </c>
      <c r="M15" s="21">
        <f t="shared" si="5"/>
        <v>38.5</v>
      </c>
      <c r="N15" s="22"/>
      <c r="O15" s="23">
        <f>SUM(O66-O70-O71-O72)</f>
        <v>470558</v>
      </c>
    </row>
    <row r="16" spans="1:15" ht="13.5" customHeight="1">
      <c r="A16" s="85" t="s">
        <v>95</v>
      </c>
      <c r="B16" s="86"/>
      <c r="C16" s="15">
        <f aca="true" t="shared" si="11" ref="C16:I16">C84</f>
        <v>272</v>
      </c>
      <c r="D16" s="16">
        <f t="shared" si="11"/>
        <v>31</v>
      </c>
      <c r="E16" s="16">
        <f t="shared" si="11"/>
        <v>2</v>
      </c>
      <c r="F16" s="16">
        <f t="shared" si="11"/>
        <v>241</v>
      </c>
      <c r="G16" s="17">
        <f t="shared" si="11"/>
        <v>319</v>
      </c>
      <c r="H16" s="16">
        <f t="shared" si="11"/>
        <v>23</v>
      </c>
      <c r="I16" s="16">
        <f t="shared" si="11"/>
        <v>174</v>
      </c>
      <c r="J16" s="18">
        <f t="shared" si="2"/>
        <v>61.2</v>
      </c>
      <c r="K16" s="19">
        <f t="shared" si="3"/>
        <v>71.8</v>
      </c>
      <c r="L16" s="20">
        <f t="shared" si="4"/>
        <v>5.2</v>
      </c>
      <c r="M16" s="21">
        <f t="shared" si="5"/>
        <v>39.2</v>
      </c>
      <c r="N16" s="22"/>
      <c r="O16" s="23">
        <f>SUM(O83)</f>
        <v>444189</v>
      </c>
    </row>
    <row r="17" spans="1:15" ht="13.5" customHeight="1">
      <c r="A17" s="85" t="s">
        <v>4</v>
      </c>
      <c r="B17" s="86"/>
      <c r="C17" s="15">
        <f aca="true" t="shared" si="12" ref="C17:I17">C99</f>
        <v>43</v>
      </c>
      <c r="D17" s="16">
        <f t="shared" si="12"/>
        <v>5</v>
      </c>
      <c r="E17" s="16">
        <f t="shared" si="12"/>
        <v>0</v>
      </c>
      <c r="F17" s="16">
        <f t="shared" si="12"/>
        <v>38</v>
      </c>
      <c r="G17" s="17">
        <f t="shared" si="12"/>
        <v>35</v>
      </c>
      <c r="H17" s="16">
        <f t="shared" si="12"/>
        <v>0</v>
      </c>
      <c r="I17" s="16">
        <f t="shared" si="12"/>
        <v>15</v>
      </c>
      <c r="J17" s="18">
        <f t="shared" si="2"/>
        <v>86.6</v>
      </c>
      <c r="K17" s="19">
        <f t="shared" si="3"/>
        <v>70.5</v>
      </c>
      <c r="L17" s="20">
        <f t="shared" si="4"/>
        <v>0</v>
      </c>
      <c r="M17" s="21">
        <f t="shared" si="5"/>
        <v>30.2</v>
      </c>
      <c r="N17" s="22"/>
      <c r="O17" s="23">
        <f>SUM(O98)</f>
        <v>49625</v>
      </c>
    </row>
    <row r="18" spans="1:15" ht="13.5" customHeight="1">
      <c r="A18" s="85" t="s">
        <v>5</v>
      </c>
      <c r="B18" s="86"/>
      <c r="C18" s="15">
        <f aca="true" t="shared" si="13" ref="C18:I18">C107+C110</f>
        <v>616</v>
      </c>
      <c r="D18" s="16">
        <f t="shared" si="13"/>
        <v>76</v>
      </c>
      <c r="E18" s="16">
        <f t="shared" si="13"/>
        <v>4</v>
      </c>
      <c r="F18" s="16">
        <f t="shared" si="13"/>
        <v>540</v>
      </c>
      <c r="G18" s="17">
        <f t="shared" si="13"/>
        <v>743</v>
      </c>
      <c r="H18" s="16">
        <f t="shared" si="13"/>
        <v>51</v>
      </c>
      <c r="I18" s="16">
        <f t="shared" si="13"/>
        <v>383</v>
      </c>
      <c r="J18" s="18">
        <f t="shared" si="2"/>
        <v>77.1</v>
      </c>
      <c r="K18" s="19">
        <f t="shared" si="3"/>
        <v>93</v>
      </c>
      <c r="L18" s="20">
        <f t="shared" si="4"/>
        <v>6.4</v>
      </c>
      <c r="M18" s="21">
        <f t="shared" si="5"/>
        <v>47.9</v>
      </c>
      <c r="N18" s="22"/>
      <c r="O18" s="23">
        <f>SUM(O106,O109)</f>
        <v>798778</v>
      </c>
    </row>
    <row r="19" spans="1:15" ht="13.5" customHeight="1">
      <c r="A19" s="24"/>
      <c r="B19" s="25"/>
      <c r="C19" s="15"/>
      <c r="D19" s="16"/>
      <c r="E19" s="17"/>
      <c r="F19" s="16"/>
      <c r="G19" s="17"/>
      <c r="H19" s="16"/>
      <c r="I19" s="16"/>
      <c r="J19" s="18"/>
      <c r="K19" s="19"/>
      <c r="L19" s="20"/>
      <c r="M19" s="21"/>
      <c r="N19" s="22"/>
      <c r="O19" s="26"/>
    </row>
    <row r="20" spans="1:15" ht="13.5" customHeight="1">
      <c r="A20" s="85" t="s">
        <v>96</v>
      </c>
      <c r="B20" s="104"/>
      <c r="C20" s="15">
        <f aca="true" t="shared" si="14" ref="C20:I20">SUM(C21:C27)</f>
        <v>60</v>
      </c>
      <c r="D20" s="16">
        <f t="shared" si="14"/>
        <v>12</v>
      </c>
      <c r="E20" s="16">
        <f t="shared" si="14"/>
        <v>2</v>
      </c>
      <c r="F20" s="16">
        <f t="shared" si="14"/>
        <v>48</v>
      </c>
      <c r="G20" s="17">
        <f t="shared" si="14"/>
        <v>124</v>
      </c>
      <c r="H20" s="16">
        <f t="shared" si="14"/>
        <v>15</v>
      </c>
      <c r="I20" s="16">
        <f t="shared" si="14"/>
        <v>38</v>
      </c>
      <c r="J20" s="18">
        <f aca="true" t="shared" si="15" ref="J20:J27">ROUND(C20/O20*100000,1)</f>
        <v>75.7</v>
      </c>
      <c r="K20" s="19">
        <f aca="true" t="shared" si="16" ref="K20:K27">ROUND(G20/O20*100000,1)</f>
        <v>156.4</v>
      </c>
      <c r="L20" s="20">
        <f aca="true" t="shared" si="17" ref="L20:L27">ROUND(H20/O20*100000,1)</f>
        <v>18.9</v>
      </c>
      <c r="M20" s="21">
        <f aca="true" t="shared" si="18" ref="M20:M27">ROUND(I20/O20*100000,1)</f>
        <v>47.9</v>
      </c>
      <c r="N20" s="22"/>
      <c r="O20" s="23">
        <f>SUM(O21:O27)</f>
        <v>79265</v>
      </c>
    </row>
    <row r="21" spans="1:15" ht="13.5" customHeight="1">
      <c r="A21" s="29"/>
      <c r="B21" s="30" t="s">
        <v>6</v>
      </c>
      <c r="C21" s="15">
        <v>24</v>
      </c>
      <c r="D21" s="16">
        <v>7</v>
      </c>
      <c r="E21" s="16">
        <v>1</v>
      </c>
      <c r="F21" s="16">
        <v>17</v>
      </c>
      <c r="G21" s="17">
        <v>48</v>
      </c>
      <c r="H21" s="16">
        <v>9</v>
      </c>
      <c r="I21" s="16">
        <v>15</v>
      </c>
      <c r="J21" s="18">
        <f t="shared" si="15"/>
        <v>89.4</v>
      </c>
      <c r="K21" s="19">
        <f t="shared" si="16"/>
        <v>178.8</v>
      </c>
      <c r="L21" s="20">
        <f t="shared" si="17"/>
        <v>33.5</v>
      </c>
      <c r="M21" s="21">
        <f t="shared" si="18"/>
        <v>55.9</v>
      </c>
      <c r="N21" s="22"/>
      <c r="O21" s="23">
        <v>26845</v>
      </c>
    </row>
    <row r="22" spans="1:15" ht="13.5" customHeight="1">
      <c r="A22" s="29"/>
      <c r="B22" s="30" t="s">
        <v>7</v>
      </c>
      <c r="C22" s="15">
        <v>9</v>
      </c>
      <c r="D22" s="16">
        <v>2</v>
      </c>
      <c r="E22" s="16">
        <v>1</v>
      </c>
      <c r="F22" s="16">
        <v>7</v>
      </c>
      <c r="G22" s="17">
        <v>37</v>
      </c>
      <c r="H22" s="16">
        <v>6</v>
      </c>
      <c r="I22" s="16">
        <v>6</v>
      </c>
      <c r="J22" s="18">
        <f t="shared" si="15"/>
        <v>59.4</v>
      </c>
      <c r="K22" s="19">
        <f t="shared" si="16"/>
        <v>244.4</v>
      </c>
      <c r="L22" s="20">
        <f t="shared" si="17"/>
        <v>39.6</v>
      </c>
      <c r="M22" s="21">
        <f t="shared" si="18"/>
        <v>39.6</v>
      </c>
      <c r="N22" s="22"/>
      <c r="O22" s="23">
        <v>15141</v>
      </c>
    </row>
    <row r="23" spans="1:15" ht="13.5" customHeight="1">
      <c r="A23" s="29"/>
      <c r="B23" s="30" t="s">
        <v>8</v>
      </c>
      <c r="C23" s="15">
        <v>10</v>
      </c>
      <c r="D23" s="16">
        <v>0</v>
      </c>
      <c r="E23" s="16">
        <v>0</v>
      </c>
      <c r="F23" s="16">
        <v>10</v>
      </c>
      <c r="G23" s="17">
        <v>0</v>
      </c>
      <c r="H23" s="16">
        <v>0</v>
      </c>
      <c r="I23" s="16">
        <v>5</v>
      </c>
      <c r="J23" s="18">
        <f t="shared" si="15"/>
        <v>119</v>
      </c>
      <c r="K23" s="19">
        <f t="shared" si="16"/>
        <v>0</v>
      </c>
      <c r="L23" s="20">
        <f t="shared" si="17"/>
        <v>0</v>
      </c>
      <c r="M23" s="21">
        <f t="shared" si="18"/>
        <v>59.5</v>
      </c>
      <c r="N23" s="22"/>
      <c r="O23" s="23">
        <v>8402</v>
      </c>
    </row>
    <row r="24" spans="1:15" ht="13.5" customHeight="1">
      <c r="A24" s="29"/>
      <c r="B24" s="30" t="s">
        <v>9</v>
      </c>
      <c r="C24" s="15">
        <v>6</v>
      </c>
      <c r="D24" s="16">
        <v>1</v>
      </c>
      <c r="E24" s="16">
        <v>0</v>
      </c>
      <c r="F24" s="16">
        <v>5</v>
      </c>
      <c r="G24" s="17">
        <v>12</v>
      </c>
      <c r="H24" s="16">
        <v>0</v>
      </c>
      <c r="I24" s="16">
        <v>3</v>
      </c>
      <c r="J24" s="18">
        <f t="shared" si="15"/>
        <v>59.7</v>
      </c>
      <c r="K24" s="19">
        <f t="shared" si="16"/>
        <v>119.3</v>
      </c>
      <c r="L24" s="20">
        <f t="shared" si="17"/>
        <v>0</v>
      </c>
      <c r="M24" s="21">
        <f t="shared" si="18"/>
        <v>29.8</v>
      </c>
      <c r="N24" s="22"/>
      <c r="O24" s="23">
        <v>10056</v>
      </c>
    </row>
    <row r="25" spans="1:15" ht="13.5" customHeight="1">
      <c r="A25" s="29"/>
      <c r="B25" s="30" t="s">
        <v>10</v>
      </c>
      <c r="C25" s="15">
        <v>6</v>
      </c>
      <c r="D25" s="16">
        <v>2</v>
      </c>
      <c r="E25" s="16">
        <v>0</v>
      </c>
      <c r="F25" s="16">
        <v>4</v>
      </c>
      <c r="G25" s="17">
        <v>27</v>
      </c>
      <c r="H25" s="16">
        <v>0</v>
      </c>
      <c r="I25" s="16">
        <v>5</v>
      </c>
      <c r="J25" s="18">
        <f t="shared" si="15"/>
        <v>72.7</v>
      </c>
      <c r="K25" s="19">
        <f t="shared" si="16"/>
        <v>327</v>
      </c>
      <c r="L25" s="20">
        <f t="shared" si="17"/>
        <v>0</v>
      </c>
      <c r="M25" s="21">
        <f t="shared" si="18"/>
        <v>60.6</v>
      </c>
      <c r="N25" s="22"/>
      <c r="O25" s="23">
        <v>8257</v>
      </c>
    </row>
    <row r="26" spans="1:15" ht="13.5" customHeight="1">
      <c r="A26" s="29"/>
      <c r="B26" s="30" t="s">
        <v>11</v>
      </c>
      <c r="C26" s="15">
        <v>2</v>
      </c>
      <c r="D26" s="16">
        <v>0</v>
      </c>
      <c r="E26" s="16">
        <v>0</v>
      </c>
      <c r="F26" s="16">
        <v>2</v>
      </c>
      <c r="G26" s="17">
        <v>0</v>
      </c>
      <c r="H26" s="16">
        <v>0</v>
      </c>
      <c r="I26" s="16">
        <v>2</v>
      </c>
      <c r="J26" s="18">
        <f t="shared" si="15"/>
        <v>27.6</v>
      </c>
      <c r="K26" s="19">
        <f t="shared" si="16"/>
        <v>0</v>
      </c>
      <c r="L26" s="20">
        <f t="shared" si="17"/>
        <v>0</v>
      </c>
      <c r="M26" s="21">
        <f t="shared" si="18"/>
        <v>27.6</v>
      </c>
      <c r="N26" s="22"/>
      <c r="O26" s="23">
        <v>7259</v>
      </c>
    </row>
    <row r="27" spans="1:15" ht="13.5" customHeight="1">
      <c r="A27" s="29"/>
      <c r="B27" s="30" t="s">
        <v>12</v>
      </c>
      <c r="C27" s="15">
        <v>3</v>
      </c>
      <c r="D27" s="16">
        <v>0</v>
      </c>
      <c r="E27" s="16">
        <v>0</v>
      </c>
      <c r="F27" s="16">
        <v>3</v>
      </c>
      <c r="G27" s="17">
        <v>0</v>
      </c>
      <c r="H27" s="16">
        <v>0</v>
      </c>
      <c r="I27" s="16">
        <v>2</v>
      </c>
      <c r="J27" s="18">
        <f t="shared" si="15"/>
        <v>90.8</v>
      </c>
      <c r="K27" s="19">
        <f t="shared" si="16"/>
        <v>0</v>
      </c>
      <c r="L27" s="20">
        <f t="shared" si="17"/>
        <v>0</v>
      </c>
      <c r="M27" s="21">
        <f t="shared" si="18"/>
        <v>60.5</v>
      </c>
      <c r="N27" s="22"/>
      <c r="O27" s="23">
        <v>3305</v>
      </c>
    </row>
    <row r="28" spans="1:15" ht="13.5" customHeight="1">
      <c r="A28" s="29"/>
      <c r="B28" s="31"/>
      <c r="C28" s="15"/>
      <c r="D28" s="16"/>
      <c r="E28" s="16"/>
      <c r="F28" s="16"/>
      <c r="G28" s="17"/>
      <c r="H28" s="16"/>
      <c r="I28" s="16"/>
      <c r="J28" s="18"/>
      <c r="K28" s="19"/>
      <c r="L28" s="20"/>
      <c r="M28" s="21"/>
      <c r="N28" s="22"/>
      <c r="O28" s="26"/>
    </row>
    <row r="29" spans="1:15" ht="13.5" customHeight="1">
      <c r="A29" s="85" t="s">
        <v>13</v>
      </c>
      <c r="B29" s="104"/>
      <c r="C29" s="15">
        <f aca="true" t="shared" si="19" ref="C29:I29">SUM(C30:C31)</f>
        <v>95</v>
      </c>
      <c r="D29" s="16">
        <f t="shared" si="19"/>
        <v>21</v>
      </c>
      <c r="E29" s="16">
        <f t="shared" si="19"/>
        <v>1</v>
      </c>
      <c r="F29" s="16">
        <f t="shared" si="19"/>
        <v>74</v>
      </c>
      <c r="G29" s="17">
        <f t="shared" si="19"/>
        <v>257</v>
      </c>
      <c r="H29" s="16">
        <f t="shared" si="19"/>
        <v>9</v>
      </c>
      <c r="I29" s="16">
        <f t="shared" si="19"/>
        <v>74</v>
      </c>
      <c r="J29" s="18">
        <f>ROUND(C29/O29*100000,1)</f>
        <v>84</v>
      </c>
      <c r="K29" s="19">
        <f>ROUND(G29/O29*100000,1)</f>
        <v>227.3</v>
      </c>
      <c r="L29" s="20">
        <f>ROUND(H29/O29*100000,1)</f>
        <v>8</v>
      </c>
      <c r="M29" s="21">
        <f>ROUND(I29/O29*100000,1)</f>
        <v>65.4</v>
      </c>
      <c r="N29" s="22"/>
      <c r="O29" s="23">
        <f>SUM(O30:O31)</f>
        <v>113068</v>
      </c>
    </row>
    <row r="30" spans="1:15" ht="13.5" customHeight="1">
      <c r="A30" s="29"/>
      <c r="B30" s="30" t="s">
        <v>14</v>
      </c>
      <c r="C30" s="15">
        <v>37</v>
      </c>
      <c r="D30" s="16">
        <v>5</v>
      </c>
      <c r="E30" s="16">
        <v>1</v>
      </c>
      <c r="F30" s="16">
        <v>32</v>
      </c>
      <c r="G30" s="17">
        <v>51</v>
      </c>
      <c r="H30" s="16">
        <v>9</v>
      </c>
      <c r="I30" s="16">
        <v>26</v>
      </c>
      <c r="J30" s="18">
        <f>ROUND(C30/O30*100000,1)</f>
        <v>89.4</v>
      </c>
      <c r="K30" s="19">
        <f>ROUND(G30/O30*100000,1)</f>
        <v>123.2</v>
      </c>
      <c r="L30" s="20">
        <f>ROUND(H30/O30*100000,1)</f>
        <v>21.7</v>
      </c>
      <c r="M30" s="21">
        <f>ROUND(I30/O30*100000,1)</f>
        <v>62.8</v>
      </c>
      <c r="N30" s="22"/>
      <c r="O30" s="23">
        <v>41398</v>
      </c>
    </row>
    <row r="31" spans="1:15" ht="13.5" customHeight="1">
      <c r="A31" s="29"/>
      <c r="B31" s="30" t="s">
        <v>15</v>
      </c>
      <c r="C31" s="15">
        <v>58</v>
      </c>
      <c r="D31" s="16">
        <v>16</v>
      </c>
      <c r="E31" s="16">
        <v>0</v>
      </c>
      <c r="F31" s="16">
        <v>42</v>
      </c>
      <c r="G31" s="17">
        <v>206</v>
      </c>
      <c r="H31" s="16">
        <v>0</v>
      </c>
      <c r="I31" s="16">
        <v>48</v>
      </c>
      <c r="J31" s="18">
        <f>ROUND(C31/O31*100000,1)</f>
        <v>80.9</v>
      </c>
      <c r="K31" s="19">
        <f>ROUND(G31/O31*100000,1)</f>
        <v>287.4</v>
      </c>
      <c r="L31" s="20">
        <f>ROUND(H31/O31*100000,1)</f>
        <v>0</v>
      </c>
      <c r="M31" s="21">
        <f>ROUND(I31/O31*100000,1)</f>
        <v>67</v>
      </c>
      <c r="N31" s="22"/>
      <c r="O31" s="23">
        <v>71670</v>
      </c>
    </row>
    <row r="32" spans="1:15" ht="13.5" customHeight="1">
      <c r="A32" s="29"/>
      <c r="B32" s="31"/>
      <c r="C32" s="15"/>
      <c r="D32" s="16"/>
      <c r="E32" s="16"/>
      <c r="F32" s="16"/>
      <c r="G32" s="17"/>
      <c r="H32" s="16"/>
      <c r="I32" s="16"/>
      <c r="J32" s="18"/>
      <c r="K32" s="19"/>
      <c r="L32" s="20"/>
      <c r="M32" s="21"/>
      <c r="N32" s="22"/>
      <c r="O32" s="26"/>
    </row>
    <row r="33" spans="1:15" ht="13.5" customHeight="1">
      <c r="A33" s="85" t="s">
        <v>97</v>
      </c>
      <c r="B33" s="104"/>
      <c r="C33" s="15">
        <f aca="true" t="shared" si="20" ref="C33:I33">SUM(C34:C44)</f>
        <v>414</v>
      </c>
      <c r="D33" s="16">
        <f t="shared" si="20"/>
        <v>89</v>
      </c>
      <c r="E33" s="16">
        <f t="shared" si="20"/>
        <v>4</v>
      </c>
      <c r="F33" s="16">
        <f t="shared" si="20"/>
        <v>325</v>
      </c>
      <c r="G33" s="17">
        <f t="shared" si="20"/>
        <v>852</v>
      </c>
      <c r="H33" s="16">
        <f t="shared" si="20"/>
        <v>38</v>
      </c>
      <c r="I33" s="16">
        <f t="shared" si="20"/>
        <v>302</v>
      </c>
      <c r="J33" s="18">
        <f aca="true" t="shared" si="21" ref="J33:J44">ROUND(C33/O33*100000,1)</f>
        <v>73.3</v>
      </c>
      <c r="K33" s="19">
        <f aca="true" t="shared" si="22" ref="K33:K44">ROUND(G33/O33*100000,1)</f>
        <v>150.9</v>
      </c>
      <c r="L33" s="20">
        <f aca="true" t="shared" si="23" ref="L33:L44">ROUND(H33/O33*100000,1)</f>
        <v>6.7</v>
      </c>
      <c r="M33" s="21">
        <f aca="true" t="shared" si="24" ref="M33:M44">ROUND(I33/O33*100000,1)</f>
        <v>53.5</v>
      </c>
      <c r="N33" s="22"/>
      <c r="O33" s="23">
        <f>SUM(O34:O44)</f>
        <v>564649</v>
      </c>
    </row>
    <row r="34" spans="1:15" ht="13.5" customHeight="1">
      <c r="A34" s="29"/>
      <c r="B34" s="30" t="s">
        <v>16</v>
      </c>
      <c r="C34" s="15">
        <v>164</v>
      </c>
      <c r="D34" s="16">
        <v>39</v>
      </c>
      <c r="E34" s="16">
        <v>3</v>
      </c>
      <c r="F34" s="16">
        <v>125</v>
      </c>
      <c r="G34" s="17">
        <v>346</v>
      </c>
      <c r="H34" s="16">
        <v>28</v>
      </c>
      <c r="I34" s="16">
        <v>130</v>
      </c>
      <c r="J34" s="18">
        <f t="shared" si="21"/>
        <v>80.6</v>
      </c>
      <c r="K34" s="19">
        <f t="shared" si="22"/>
        <v>170.1</v>
      </c>
      <c r="L34" s="20">
        <f t="shared" si="23"/>
        <v>13.8</v>
      </c>
      <c r="M34" s="21">
        <f t="shared" si="24"/>
        <v>63.9</v>
      </c>
      <c r="N34" s="22"/>
      <c r="O34" s="23">
        <v>203399</v>
      </c>
    </row>
    <row r="35" spans="1:15" ht="13.5" customHeight="1">
      <c r="A35" s="29"/>
      <c r="B35" s="30" t="s">
        <v>17</v>
      </c>
      <c r="C35" s="15">
        <v>96</v>
      </c>
      <c r="D35" s="16">
        <v>13</v>
      </c>
      <c r="E35" s="16">
        <v>0</v>
      </c>
      <c r="F35" s="16">
        <v>83</v>
      </c>
      <c r="G35" s="17">
        <v>123</v>
      </c>
      <c r="H35" s="16">
        <v>0</v>
      </c>
      <c r="I35" s="16">
        <v>62</v>
      </c>
      <c r="J35" s="18">
        <f t="shared" si="21"/>
        <v>86.6</v>
      </c>
      <c r="K35" s="19">
        <f t="shared" si="22"/>
        <v>111</v>
      </c>
      <c r="L35" s="20">
        <f t="shared" si="23"/>
        <v>0</v>
      </c>
      <c r="M35" s="21">
        <f t="shared" si="24"/>
        <v>55.9</v>
      </c>
      <c r="N35" s="22"/>
      <c r="O35" s="23">
        <v>110815</v>
      </c>
    </row>
    <row r="36" spans="1:15" ht="13.5" customHeight="1">
      <c r="A36" s="29"/>
      <c r="B36" s="30" t="s">
        <v>18</v>
      </c>
      <c r="C36" s="15">
        <v>31</v>
      </c>
      <c r="D36" s="16">
        <v>10</v>
      </c>
      <c r="E36" s="16">
        <v>0</v>
      </c>
      <c r="F36" s="16">
        <v>21</v>
      </c>
      <c r="G36" s="17">
        <v>119</v>
      </c>
      <c r="H36" s="16">
        <v>0</v>
      </c>
      <c r="I36" s="16">
        <v>20</v>
      </c>
      <c r="J36" s="18">
        <f t="shared" si="21"/>
        <v>59.5</v>
      </c>
      <c r="K36" s="19">
        <f t="shared" si="22"/>
        <v>228.3</v>
      </c>
      <c r="L36" s="20">
        <f t="shared" si="23"/>
        <v>0</v>
      </c>
      <c r="M36" s="21">
        <f t="shared" si="24"/>
        <v>38.4</v>
      </c>
      <c r="N36" s="22"/>
      <c r="O36" s="23">
        <v>52118</v>
      </c>
    </row>
    <row r="37" spans="1:15" ht="13.5" customHeight="1">
      <c r="A37" s="29"/>
      <c r="B37" s="30" t="s">
        <v>98</v>
      </c>
      <c r="C37" s="15">
        <v>26</v>
      </c>
      <c r="D37" s="16">
        <v>4</v>
      </c>
      <c r="E37" s="16">
        <v>0</v>
      </c>
      <c r="F37" s="16">
        <v>22</v>
      </c>
      <c r="G37" s="17">
        <v>57</v>
      </c>
      <c r="H37" s="16">
        <v>0</v>
      </c>
      <c r="I37" s="16">
        <v>13</v>
      </c>
      <c r="J37" s="18">
        <f t="shared" si="21"/>
        <v>69.6</v>
      </c>
      <c r="K37" s="19">
        <f t="shared" si="22"/>
        <v>152.6</v>
      </c>
      <c r="L37" s="20">
        <f t="shared" si="23"/>
        <v>0</v>
      </c>
      <c r="M37" s="21">
        <f t="shared" si="24"/>
        <v>34.8</v>
      </c>
      <c r="N37" s="22"/>
      <c r="O37" s="23">
        <v>37353</v>
      </c>
    </row>
    <row r="38" spans="1:15" ht="13.5" customHeight="1">
      <c r="A38" s="29"/>
      <c r="B38" s="30" t="s">
        <v>19</v>
      </c>
      <c r="C38" s="15">
        <v>7</v>
      </c>
      <c r="D38" s="16">
        <v>1</v>
      </c>
      <c r="E38" s="16">
        <v>0</v>
      </c>
      <c r="F38" s="16">
        <v>6</v>
      </c>
      <c r="G38" s="17">
        <v>4</v>
      </c>
      <c r="H38" s="16">
        <v>0</v>
      </c>
      <c r="I38" s="16">
        <v>8</v>
      </c>
      <c r="J38" s="18">
        <f t="shared" si="21"/>
        <v>46.1</v>
      </c>
      <c r="K38" s="19">
        <f t="shared" si="22"/>
        <v>26.4</v>
      </c>
      <c r="L38" s="20">
        <f t="shared" si="23"/>
        <v>0</v>
      </c>
      <c r="M38" s="21">
        <f t="shared" si="24"/>
        <v>52.7</v>
      </c>
      <c r="N38" s="22"/>
      <c r="O38" s="23">
        <v>15173</v>
      </c>
    </row>
    <row r="39" spans="1:15" ht="13.5" customHeight="1">
      <c r="A39" s="29"/>
      <c r="B39" s="30" t="s">
        <v>20</v>
      </c>
      <c r="C39" s="15">
        <v>1</v>
      </c>
      <c r="D39" s="16">
        <v>0</v>
      </c>
      <c r="E39" s="16">
        <v>0</v>
      </c>
      <c r="F39" s="16">
        <v>1</v>
      </c>
      <c r="G39" s="17">
        <v>0</v>
      </c>
      <c r="H39" s="16">
        <v>0</v>
      </c>
      <c r="I39" s="16">
        <v>3</v>
      </c>
      <c r="J39" s="18">
        <f t="shared" si="21"/>
        <v>26.8</v>
      </c>
      <c r="K39" s="19">
        <f t="shared" si="22"/>
        <v>0</v>
      </c>
      <c r="L39" s="20">
        <f t="shared" si="23"/>
        <v>0</v>
      </c>
      <c r="M39" s="21">
        <f t="shared" si="24"/>
        <v>80.5</v>
      </c>
      <c r="N39" s="22"/>
      <c r="O39" s="23">
        <v>3728</v>
      </c>
    </row>
    <row r="40" spans="1:15" ht="13.5" customHeight="1">
      <c r="A40" s="29"/>
      <c r="B40" s="30" t="s">
        <v>21</v>
      </c>
      <c r="C40" s="15">
        <v>22</v>
      </c>
      <c r="D40" s="16">
        <v>5</v>
      </c>
      <c r="E40" s="16">
        <v>0</v>
      </c>
      <c r="F40" s="16">
        <v>17</v>
      </c>
      <c r="G40" s="17">
        <v>45</v>
      </c>
      <c r="H40" s="16">
        <v>0</v>
      </c>
      <c r="I40" s="16">
        <v>16</v>
      </c>
      <c r="J40" s="18">
        <f t="shared" si="21"/>
        <v>56.7</v>
      </c>
      <c r="K40" s="19">
        <f t="shared" si="22"/>
        <v>115.9</v>
      </c>
      <c r="L40" s="20">
        <f t="shared" si="23"/>
        <v>0</v>
      </c>
      <c r="M40" s="21">
        <f t="shared" si="24"/>
        <v>41.2</v>
      </c>
      <c r="N40" s="22"/>
      <c r="O40" s="23">
        <v>38820</v>
      </c>
    </row>
    <row r="41" spans="1:15" ht="13.5" customHeight="1">
      <c r="A41" s="29"/>
      <c r="B41" s="30" t="s">
        <v>22</v>
      </c>
      <c r="C41" s="15">
        <v>9</v>
      </c>
      <c r="D41" s="16">
        <v>3</v>
      </c>
      <c r="E41" s="16">
        <v>1</v>
      </c>
      <c r="F41" s="16">
        <v>6</v>
      </c>
      <c r="G41" s="17">
        <v>36</v>
      </c>
      <c r="H41" s="16">
        <v>10</v>
      </c>
      <c r="I41" s="16">
        <v>10</v>
      </c>
      <c r="J41" s="18">
        <f t="shared" si="21"/>
        <v>46.4</v>
      </c>
      <c r="K41" s="19">
        <f t="shared" si="22"/>
        <v>185.5</v>
      </c>
      <c r="L41" s="20">
        <f t="shared" si="23"/>
        <v>51.5</v>
      </c>
      <c r="M41" s="21">
        <f t="shared" si="24"/>
        <v>51.5</v>
      </c>
      <c r="N41" s="22"/>
      <c r="O41" s="23">
        <v>19407</v>
      </c>
    </row>
    <row r="42" spans="1:15" ht="13.5" customHeight="1">
      <c r="A42" s="29"/>
      <c r="B42" s="30" t="s">
        <v>23</v>
      </c>
      <c r="C42" s="15">
        <v>15</v>
      </c>
      <c r="D42" s="16">
        <v>4</v>
      </c>
      <c r="E42" s="16">
        <v>0</v>
      </c>
      <c r="F42" s="16">
        <v>11</v>
      </c>
      <c r="G42" s="17">
        <v>31</v>
      </c>
      <c r="H42" s="16">
        <v>0</v>
      </c>
      <c r="I42" s="16">
        <v>9</v>
      </c>
      <c r="J42" s="18">
        <f t="shared" si="21"/>
        <v>99.6</v>
      </c>
      <c r="K42" s="19">
        <f t="shared" si="22"/>
        <v>205.9</v>
      </c>
      <c r="L42" s="20">
        <f t="shared" si="23"/>
        <v>0</v>
      </c>
      <c r="M42" s="21">
        <f t="shared" si="24"/>
        <v>59.8</v>
      </c>
      <c r="N42" s="22"/>
      <c r="O42" s="23">
        <v>15056</v>
      </c>
    </row>
    <row r="43" spans="1:15" ht="13.5" customHeight="1">
      <c r="A43" s="29"/>
      <c r="B43" s="30" t="s">
        <v>24</v>
      </c>
      <c r="C43" s="15">
        <v>22</v>
      </c>
      <c r="D43" s="16">
        <v>5</v>
      </c>
      <c r="E43" s="16">
        <v>0</v>
      </c>
      <c r="F43" s="16">
        <v>17</v>
      </c>
      <c r="G43" s="17">
        <v>31</v>
      </c>
      <c r="H43" s="16">
        <v>0</v>
      </c>
      <c r="I43" s="16">
        <v>18</v>
      </c>
      <c r="J43" s="18">
        <f t="shared" si="21"/>
        <v>70.9</v>
      </c>
      <c r="K43" s="19">
        <f t="shared" si="22"/>
        <v>99.8</v>
      </c>
      <c r="L43" s="20">
        <f t="shared" si="23"/>
        <v>0</v>
      </c>
      <c r="M43" s="21">
        <f t="shared" si="24"/>
        <v>58</v>
      </c>
      <c r="N43" s="22"/>
      <c r="O43" s="23">
        <v>31047</v>
      </c>
    </row>
    <row r="44" spans="1:15" ht="13.5" customHeight="1">
      <c r="A44" s="29"/>
      <c r="B44" s="30" t="s">
        <v>25</v>
      </c>
      <c r="C44" s="15">
        <v>21</v>
      </c>
      <c r="D44" s="16">
        <v>5</v>
      </c>
      <c r="E44" s="16">
        <v>0</v>
      </c>
      <c r="F44" s="16">
        <v>16</v>
      </c>
      <c r="G44" s="17">
        <v>60</v>
      </c>
      <c r="H44" s="16">
        <v>0</v>
      </c>
      <c r="I44" s="16">
        <v>13</v>
      </c>
      <c r="J44" s="18">
        <f t="shared" si="21"/>
        <v>55.7</v>
      </c>
      <c r="K44" s="19">
        <f t="shared" si="22"/>
        <v>159</v>
      </c>
      <c r="L44" s="20">
        <f t="shared" si="23"/>
        <v>0</v>
      </c>
      <c r="M44" s="21">
        <f t="shared" si="24"/>
        <v>34.5</v>
      </c>
      <c r="N44" s="22"/>
      <c r="O44" s="23">
        <v>37733</v>
      </c>
    </row>
    <row r="45" spans="1:15" ht="13.5" customHeight="1">
      <c r="A45" s="29"/>
      <c r="B45" s="31"/>
      <c r="C45" s="15"/>
      <c r="D45" s="16"/>
      <c r="E45" s="16"/>
      <c r="F45" s="16"/>
      <c r="G45" s="17"/>
      <c r="H45" s="16"/>
      <c r="I45" s="16"/>
      <c r="J45" s="18"/>
      <c r="K45" s="19"/>
      <c r="L45" s="20"/>
      <c r="M45" s="21"/>
      <c r="N45" s="22"/>
      <c r="O45" s="26"/>
    </row>
    <row r="46" spans="1:15" ht="13.5" customHeight="1">
      <c r="A46" s="85" t="s">
        <v>26</v>
      </c>
      <c r="B46" s="105"/>
      <c r="C46" s="15">
        <f aca="true" t="shared" si="25" ref="C46:I46">SUM(C47:C48)</f>
        <v>50</v>
      </c>
      <c r="D46" s="16">
        <f t="shared" si="25"/>
        <v>14</v>
      </c>
      <c r="E46" s="16">
        <f t="shared" si="25"/>
        <v>0</v>
      </c>
      <c r="F46" s="16">
        <f t="shared" si="25"/>
        <v>36</v>
      </c>
      <c r="G46" s="17">
        <f t="shared" si="25"/>
        <v>180</v>
      </c>
      <c r="H46" s="16">
        <f t="shared" si="25"/>
        <v>0</v>
      </c>
      <c r="I46" s="16">
        <f t="shared" si="25"/>
        <v>42</v>
      </c>
      <c r="J46" s="18">
        <f>ROUND(C46/O46*100000,1)</f>
        <v>47.3</v>
      </c>
      <c r="K46" s="19">
        <f>ROUND(G46/O46*100000,1)</f>
        <v>170.4</v>
      </c>
      <c r="L46" s="20">
        <f>ROUND(H46/O46*100000,1)</f>
        <v>0</v>
      </c>
      <c r="M46" s="21">
        <f>ROUND(I46/O46*100000,1)</f>
        <v>39.8</v>
      </c>
      <c r="N46" s="22"/>
      <c r="O46" s="23">
        <f>SUM(O47:O48)</f>
        <v>105608</v>
      </c>
    </row>
    <row r="47" spans="1:15" ht="13.5" customHeight="1">
      <c r="A47" s="29"/>
      <c r="B47" s="30" t="s">
        <v>27</v>
      </c>
      <c r="C47" s="15">
        <v>43</v>
      </c>
      <c r="D47" s="16">
        <v>14</v>
      </c>
      <c r="E47" s="16">
        <v>0</v>
      </c>
      <c r="F47" s="16">
        <v>29</v>
      </c>
      <c r="G47" s="17">
        <v>180</v>
      </c>
      <c r="H47" s="16">
        <v>0</v>
      </c>
      <c r="I47" s="16">
        <v>36</v>
      </c>
      <c r="J47" s="18">
        <f>ROUND(C47/O47*100000,1)</f>
        <v>51.1</v>
      </c>
      <c r="K47" s="19">
        <f>ROUND(G47/O47*100000,1)</f>
        <v>214.1</v>
      </c>
      <c r="L47" s="20">
        <f>ROUND(H47/O47*100000,1)</f>
        <v>0</v>
      </c>
      <c r="M47" s="21">
        <f>ROUND(I47/O47*100000,1)</f>
        <v>42.8</v>
      </c>
      <c r="N47" s="22"/>
      <c r="O47" s="23">
        <v>84075</v>
      </c>
    </row>
    <row r="48" spans="1:15" ht="13.5" customHeight="1">
      <c r="A48" s="29"/>
      <c r="B48" s="30" t="s">
        <v>28</v>
      </c>
      <c r="C48" s="15">
        <v>7</v>
      </c>
      <c r="D48" s="16">
        <v>0</v>
      </c>
      <c r="E48" s="16">
        <v>0</v>
      </c>
      <c r="F48" s="16">
        <v>7</v>
      </c>
      <c r="G48" s="17">
        <v>0</v>
      </c>
      <c r="H48" s="16">
        <v>0</v>
      </c>
      <c r="I48" s="16">
        <v>6</v>
      </c>
      <c r="J48" s="18">
        <f>ROUND(C48/O48*100000,1)</f>
        <v>32.5</v>
      </c>
      <c r="K48" s="19">
        <f>ROUND(G48/O48*100000,1)</f>
        <v>0</v>
      </c>
      <c r="L48" s="20">
        <f>ROUND(H48/O48*100000,1)</f>
        <v>0</v>
      </c>
      <c r="M48" s="21">
        <f>ROUND(I48/O48*100000,1)</f>
        <v>27.9</v>
      </c>
      <c r="N48" s="22"/>
      <c r="O48" s="23">
        <v>21533</v>
      </c>
    </row>
    <row r="49" spans="1:15" ht="13.5" customHeight="1">
      <c r="A49" s="29"/>
      <c r="B49" s="31"/>
      <c r="C49" s="15"/>
      <c r="D49" s="16"/>
      <c r="E49" s="16"/>
      <c r="F49" s="16"/>
      <c r="G49" s="17"/>
      <c r="H49" s="16"/>
      <c r="I49" s="16"/>
      <c r="J49" s="18"/>
      <c r="K49" s="19"/>
      <c r="L49" s="20"/>
      <c r="M49" s="21"/>
      <c r="N49" s="22"/>
      <c r="O49" s="26"/>
    </row>
    <row r="50" spans="1:15" ht="13.5" customHeight="1">
      <c r="A50" s="85" t="s">
        <v>29</v>
      </c>
      <c r="B50" s="105"/>
      <c r="C50" s="15">
        <f aca="true" t="shared" si="26" ref="C50:I50">SUM(C51:C53)</f>
        <v>235</v>
      </c>
      <c r="D50" s="16">
        <f t="shared" si="26"/>
        <v>54</v>
      </c>
      <c r="E50" s="16">
        <f t="shared" si="26"/>
        <v>3</v>
      </c>
      <c r="F50" s="16">
        <f t="shared" si="26"/>
        <v>181</v>
      </c>
      <c r="G50" s="16">
        <f t="shared" si="26"/>
        <v>599</v>
      </c>
      <c r="H50" s="16">
        <f t="shared" si="26"/>
        <v>17</v>
      </c>
      <c r="I50" s="16">
        <f t="shared" si="26"/>
        <v>174</v>
      </c>
      <c r="J50" s="18">
        <f>ROUND(C50/O50*100000,1)</f>
        <v>64.5</v>
      </c>
      <c r="K50" s="19">
        <f>ROUND(G50/O50*100000,1)</f>
        <v>164.5</v>
      </c>
      <c r="L50" s="20">
        <f>ROUND(H50/O50*100000,1)</f>
        <v>4.7</v>
      </c>
      <c r="M50" s="21">
        <f>ROUND(I50/O50*100000,1)</f>
        <v>47.8</v>
      </c>
      <c r="N50" s="22"/>
      <c r="O50" s="23">
        <f>SUM(O51:O53)</f>
        <v>364113</v>
      </c>
    </row>
    <row r="51" spans="1:15" ht="13.5" customHeight="1">
      <c r="A51" s="29"/>
      <c r="B51" s="30" t="s">
        <v>30</v>
      </c>
      <c r="C51" s="15">
        <v>74</v>
      </c>
      <c r="D51" s="16">
        <v>22</v>
      </c>
      <c r="E51" s="16">
        <v>0</v>
      </c>
      <c r="F51" s="16">
        <v>52</v>
      </c>
      <c r="G51" s="17">
        <v>266</v>
      </c>
      <c r="H51" s="16">
        <v>0</v>
      </c>
      <c r="I51" s="16">
        <v>54</v>
      </c>
      <c r="J51" s="18">
        <f>ROUND(C51/O51*100000,1)</f>
        <v>61.3</v>
      </c>
      <c r="K51" s="19">
        <f>ROUND(G51/O51*100000,1)</f>
        <v>220.3</v>
      </c>
      <c r="L51" s="20">
        <f>ROUND(H51/O51*100000,1)</f>
        <v>0</v>
      </c>
      <c r="M51" s="21">
        <f>ROUND(I51/O51*100000,1)</f>
        <v>44.7</v>
      </c>
      <c r="N51" s="22"/>
      <c r="O51" s="23">
        <v>120763</v>
      </c>
    </row>
    <row r="52" spans="1:15" ht="13.5" customHeight="1">
      <c r="A52" s="29"/>
      <c r="B52" s="30" t="s">
        <v>31</v>
      </c>
      <c r="C52" s="15">
        <v>156</v>
      </c>
      <c r="D52" s="16">
        <v>32</v>
      </c>
      <c r="E52" s="16">
        <v>3</v>
      </c>
      <c r="F52" s="16">
        <v>124</v>
      </c>
      <c r="G52" s="17">
        <v>333</v>
      </c>
      <c r="H52" s="16">
        <v>17</v>
      </c>
      <c r="I52" s="16">
        <v>118</v>
      </c>
      <c r="J52" s="18">
        <f>ROUND(C52/O52*100000,1)</f>
        <v>66.8</v>
      </c>
      <c r="K52" s="19">
        <f>ROUND(G52/O52*100000,1)</f>
        <v>142.6</v>
      </c>
      <c r="L52" s="20">
        <f>ROUND(H52/O52*100000,1)</f>
        <v>7.3</v>
      </c>
      <c r="M52" s="21">
        <f>ROUND(I52/O52*100000,1)</f>
        <v>50.5</v>
      </c>
      <c r="N52" s="22"/>
      <c r="O52" s="23">
        <v>233481</v>
      </c>
    </row>
    <row r="53" spans="1:15" ht="13.5" customHeight="1">
      <c r="A53" s="29"/>
      <c r="B53" s="30" t="s">
        <v>32</v>
      </c>
      <c r="C53" s="15">
        <v>5</v>
      </c>
      <c r="D53" s="16">
        <v>0</v>
      </c>
      <c r="E53" s="16">
        <v>0</v>
      </c>
      <c r="F53" s="16">
        <v>5</v>
      </c>
      <c r="G53" s="17">
        <v>0</v>
      </c>
      <c r="H53" s="16">
        <v>0</v>
      </c>
      <c r="I53" s="16">
        <v>2</v>
      </c>
      <c r="J53" s="18">
        <f>ROUND(C53/O53*100000,1)</f>
        <v>50.7</v>
      </c>
      <c r="K53" s="19">
        <f>ROUND(G53/O53*100000,1)</f>
        <v>0</v>
      </c>
      <c r="L53" s="20">
        <f>ROUND(H53/O53*100000,1)</f>
        <v>0</v>
      </c>
      <c r="M53" s="21">
        <f>ROUND(I53/O53*100000,1)</f>
        <v>20.3</v>
      </c>
      <c r="N53" s="22"/>
      <c r="O53" s="23">
        <v>9869</v>
      </c>
    </row>
    <row r="54" spans="1:15" ht="13.5" customHeight="1">
      <c r="A54" s="29"/>
      <c r="B54" s="30"/>
      <c r="C54" s="15"/>
      <c r="D54" s="16"/>
      <c r="E54" s="16"/>
      <c r="F54" s="16"/>
      <c r="G54" s="17"/>
      <c r="H54" s="16"/>
      <c r="I54" s="16"/>
      <c r="J54" s="18"/>
      <c r="K54" s="20"/>
      <c r="L54" s="20"/>
      <c r="M54" s="21"/>
      <c r="N54" s="22"/>
      <c r="O54" s="26"/>
    </row>
    <row r="55" spans="1:15" s="5" customFormat="1" ht="13.5" customHeight="1">
      <c r="A55" s="90" t="s">
        <v>99</v>
      </c>
      <c r="B55" s="91"/>
      <c r="C55" s="15">
        <f aca="true" t="shared" si="27" ref="C55:I55">SUM(C56)</f>
        <v>532</v>
      </c>
      <c r="D55" s="16">
        <f t="shared" si="27"/>
        <v>56</v>
      </c>
      <c r="E55" s="16">
        <f t="shared" si="27"/>
        <v>2</v>
      </c>
      <c r="F55" s="17">
        <f t="shared" si="27"/>
        <v>476</v>
      </c>
      <c r="G55" s="16">
        <f t="shared" si="27"/>
        <v>530</v>
      </c>
      <c r="H55" s="16">
        <f t="shared" si="27"/>
        <v>16</v>
      </c>
      <c r="I55" s="16">
        <f t="shared" si="27"/>
        <v>329</v>
      </c>
      <c r="J55" s="32">
        <f>ROUND(C55/O55*100000,1)</f>
        <v>76.4</v>
      </c>
      <c r="K55" s="19">
        <f>ROUND(G55/O55*100000,1)</f>
        <v>76.2</v>
      </c>
      <c r="L55" s="20">
        <f>ROUND(H55/O55*100000,1)</f>
        <v>2.3</v>
      </c>
      <c r="M55" s="21">
        <f>ROUND(I55/O55*100000,1)</f>
        <v>47.3</v>
      </c>
      <c r="O55" s="23">
        <f>SUM(O56:O56)</f>
        <v>695919</v>
      </c>
    </row>
    <row r="56" spans="1:15" s="5" customFormat="1" ht="13.5" customHeight="1">
      <c r="A56" s="33"/>
      <c r="B56" s="34" t="s">
        <v>33</v>
      </c>
      <c r="C56" s="35">
        <v>532</v>
      </c>
      <c r="D56" s="36">
        <v>56</v>
      </c>
      <c r="E56" s="36">
        <v>2</v>
      </c>
      <c r="F56" s="37">
        <v>476</v>
      </c>
      <c r="G56" s="36">
        <v>530</v>
      </c>
      <c r="H56" s="36">
        <v>16</v>
      </c>
      <c r="I56" s="36">
        <v>329</v>
      </c>
      <c r="J56" s="38">
        <f>ROUND(C56/O56*100000,1)</f>
        <v>76.4</v>
      </c>
      <c r="K56" s="39">
        <f>ROUND(G56/O56*100000,1)</f>
        <v>76.2</v>
      </c>
      <c r="L56" s="40">
        <f>ROUND(H56/O56*100000,1)</f>
        <v>2.3</v>
      </c>
      <c r="M56" s="41">
        <f>ROUND(I56/O56*100000,1)</f>
        <v>47.3</v>
      </c>
      <c r="O56" s="23">
        <v>695919</v>
      </c>
    </row>
    <row r="57" spans="1:15" s="5" customFormat="1" ht="9" customHeight="1">
      <c r="A57" s="42"/>
      <c r="B57" s="43"/>
      <c r="C57" s="44"/>
      <c r="D57" s="44"/>
      <c r="E57" s="44"/>
      <c r="F57" s="44"/>
      <c r="G57" s="44"/>
      <c r="H57" s="44"/>
      <c r="I57" s="44"/>
      <c r="J57" s="32"/>
      <c r="K57" s="45"/>
      <c r="L57" s="45"/>
      <c r="M57" s="32"/>
      <c r="O57" s="23"/>
    </row>
    <row r="58" spans="1:15" s="51" customFormat="1" ht="11.25">
      <c r="A58" s="46"/>
      <c r="B58" s="47" t="s">
        <v>100</v>
      </c>
      <c r="C58" s="48"/>
      <c r="D58" s="48"/>
      <c r="E58" s="48"/>
      <c r="F58" s="48"/>
      <c r="G58" s="48"/>
      <c r="H58" s="48"/>
      <c r="I58" s="48"/>
      <c r="J58" s="49"/>
      <c r="K58" s="50"/>
      <c r="L58" s="50"/>
      <c r="M58" s="49"/>
      <c r="O58" s="52"/>
    </row>
    <row r="59" spans="1:15" s="51" customFormat="1" ht="11.25">
      <c r="A59" s="46"/>
      <c r="B59" s="47" t="s">
        <v>101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N59" s="54"/>
      <c r="O59" s="55"/>
    </row>
    <row r="60" spans="1:15" ht="12.75">
      <c r="A60" s="42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5"/>
      <c r="N60" s="5"/>
      <c r="O60" s="6"/>
    </row>
    <row r="61" spans="1:15" ht="12.75">
      <c r="A61" s="5"/>
      <c r="B61" s="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8"/>
    </row>
    <row r="62" spans="1:15" ht="12.75">
      <c r="A62" s="57" t="s">
        <v>102</v>
      </c>
      <c r="B62" s="5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"/>
      <c r="O62" s="6" t="s">
        <v>81</v>
      </c>
    </row>
    <row r="63" spans="1:15" ht="13.5" customHeight="1">
      <c r="A63" s="87" t="s">
        <v>78</v>
      </c>
      <c r="B63" s="88"/>
      <c r="C63" s="112" t="s">
        <v>79</v>
      </c>
      <c r="D63" s="113"/>
      <c r="E63" s="113"/>
      <c r="F63" s="113"/>
      <c r="G63" s="113"/>
      <c r="H63" s="113"/>
      <c r="I63" s="113"/>
      <c r="J63" s="113" t="s">
        <v>80</v>
      </c>
      <c r="K63" s="113"/>
      <c r="L63" s="113"/>
      <c r="M63" s="114"/>
      <c r="N63" s="5"/>
      <c r="O63" s="6"/>
    </row>
    <row r="64" spans="1:15" ht="13.5" customHeight="1">
      <c r="A64" s="89"/>
      <c r="B64" s="65"/>
      <c r="C64" s="115" t="s">
        <v>82</v>
      </c>
      <c r="D64" s="129"/>
      <c r="E64" s="130"/>
      <c r="F64" s="129"/>
      <c r="G64" s="124" t="s">
        <v>83</v>
      </c>
      <c r="H64" s="60"/>
      <c r="I64" s="122" t="s">
        <v>84</v>
      </c>
      <c r="J64" s="131" t="s">
        <v>82</v>
      </c>
      <c r="K64" s="124" t="s">
        <v>83</v>
      </c>
      <c r="L64" s="61"/>
      <c r="M64" s="110" t="s">
        <v>84</v>
      </c>
      <c r="N64" s="5"/>
      <c r="O64" s="6"/>
    </row>
    <row r="65" spans="1:15" ht="13.5" customHeight="1">
      <c r="A65" s="62"/>
      <c r="B65" s="63"/>
      <c r="C65" s="116"/>
      <c r="D65" s="127" t="s">
        <v>85</v>
      </c>
      <c r="E65" s="64"/>
      <c r="F65" s="127" t="s">
        <v>86</v>
      </c>
      <c r="G65" s="119"/>
      <c r="H65" s="118" t="s">
        <v>103</v>
      </c>
      <c r="I65" s="122"/>
      <c r="J65" s="131"/>
      <c r="K65" s="124"/>
      <c r="L65" s="121" t="s">
        <v>103</v>
      </c>
      <c r="M65" s="110"/>
      <c r="N65" s="5"/>
      <c r="O65" s="14"/>
    </row>
    <row r="66" spans="1:15" ht="36" customHeight="1">
      <c r="A66" s="108" t="s">
        <v>88</v>
      </c>
      <c r="B66" s="109"/>
      <c r="C66" s="117"/>
      <c r="D66" s="128"/>
      <c r="E66" s="13" t="s">
        <v>89</v>
      </c>
      <c r="F66" s="128"/>
      <c r="G66" s="120"/>
      <c r="H66" s="125"/>
      <c r="I66" s="123"/>
      <c r="J66" s="132"/>
      <c r="K66" s="125"/>
      <c r="L66" s="123"/>
      <c r="M66" s="111"/>
      <c r="N66" s="5"/>
      <c r="O66" s="6">
        <f>SUM(O67:O81)</f>
        <v>509763</v>
      </c>
    </row>
    <row r="67" spans="1:15" ht="14.25" customHeight="1">
      <c r="A67" s="100" t="s">
        <v>104</v>
      </c>
      <c r="B67" s="101"/>
      <c r="C67" s="15">
        <f aca="true" t="shared" si="28" ref="C67:I67">SUM(C68:C82)</f>
        <v>311</v>
      </c>
      <c r="D67" s="16">
        <f t="shared" si="28"/>
        <v>29</v>
      </c>
      <c r="E67" s="16">
        <f t="shared" si="28"/>
        <v>4</v>
      </c>
      <c r="F67" s="17">
        <f t="shared" si="28"/>
        <v>282</v>
      </c>
      <c r="G67" s="16">
        <f t="shared" si="28"/>
        <v>293</v>
      </c>
      <c r="H67" s="16">
        <f t="shared" si="28"/>
        <v>48</v>
      </c>
      <c r="I67" s="16">
        <f t="shared" si="28"/>
        <v>196</v>
      </c>
      <c r="J67" s="32">
        <f aca="true" t="shared" si="29" ref="J67:J82">ROUND(C67/O66*100000,1)</f>
        <v>61</v>
      </c>
      <c r="K67" s="19">
        <f aca="true" t="shared" si="30" ref="K67:K82">ROUND(G67/O66*100000,1)</f>
        <v>57.5</v>
      </c>
      <c r="L67" s="20">
        <f aca="true" t="shared" si="31" ref="L67:L82">ROUND(H67/O66*100000,1)</f>
        <v>9.4</v>
      </c>
      <c r="M67" s="21">
        <f aca="true" t="shared" si="32" ref="M67:M82">ROUND(I67/O66*100000,1)</f>
        <v>38.4</v>
      </c>
      <c r="N67" s="5"/>
      <c r="O67" s="23">
        <v>74892</v>
      </c>
    </row>
    <row r="68" spans="1:15" ht="14.25" customHeight="1">
      <c r="A68" s="67"/>
      <c r="B68" s="68" t="s">
        <v>34</v>
      </c>
      <c r="C68" s="15">
        <v>48</v>
      </c>
      <c r="D68" s="16">
        <v>5</v>
      </c>
      <c r="E68" s="16">
        <v>2</v>
      </c>
      <c r="F68" s="17">
        <v>43</v>
      </c>
      <c r="G68" s="16">
        <v>50</v>
      </c>
      <c r="H68" s="16">
        <v>25</v>
      </c>
      <c r="I68" s="16">
        <v>30</v>
      </c>
      <c r="J68" s="32">
        <f t="shared" si="29"/>
        <v>64.1</v>
      </c>
      <c r="K68" s="19">
        <f t="shared" si="30"/>
        <v>66.8</v>
      </c>
      <c r="L68" s="20">
        <f t="shared" si="31"/>
        <v>33.4</v>
      </c>
      <c r="M68" s="21">
        <f t="shared" si="32"/>
        <v>40.1</v>
      </c>
      <c r="N68" s="5"/>
      <c r="O68" s="23">
        <v>118360</v>
      </c>
    </row>
    <row r="69" spans="1:15" ht="14.25" customHeight="1">
      <c r="A69" s="67"/>
      <c r="B69" s="68" t="s">
        <v>35</v>
      </c>
      <c r="C69" s="15">
        <v>67</v>
      </c>
      <c r="D69" s="16">
        <v>9</v>
      </c>
      <c r="E69" s="16">
        <v>0</v>
      </c>
      <c r="F69" s="17">
        <v>58</v>
      </c>
      <c r="G69" s="16">
        <v>67</v>
      </c>
      <c r="H69" s="16">
        <v>0</v>
      </c>
      <c r="I69" s="16">
        <v>44</v>
      </c>
      <c r="J69" s="32">
        <f t="shared" si="29"/>
        <v>56.6</v>
      </c>
      <c r="K69" s="19">
        <f t="shared" si="30"/>
        <v>56.6</v>
      </c>
      <c r="L69" s="20">
        <f t="shared" si="31"/>
        <v>0</v>
      </c>
      <c r="M69" s="21">
        <f t="shared" si="32"/>
        <v>37.2</v>
      </c>
      <c r="N69" s="5"/>
      <c r="O69" s="23">
        <v>128629</v>
      </c>
    </row>
    <row r="70" spans="1:15" ht="14.25" customHeight="1">
      <c r="A70" s="67"/>
      <c r="B70" s="68" t="s">
        <v>36</v>
      </c>
      <c r="C70" s="15">
        <v>87</v>
      </c>
      <c r="D70" s="16">
        <v>8</v>
      </c>
      <c r="E70" s="16">
        <v>1</v>
      </c>
      <c r="F70" s="17">
        <v>79</v>
      </c>
      <c r="G70" s="16">
        <v>85</v>
      </c>
      <c r="H70" s="16">
        <v>6</v>
      </c>
      <c r="I70" s="16">
        <v>50</v>
      </c>
      <c r="J70" s="32">
        <f t="shared" si="29"/>
        <v>67.6</v>
      </c>
      <c r="K70" s="19">
        <f t="shared" si="30"/>
        <v>66.1</v>
      </c>
      <c r="L70" s="20">
        <f t="shared" si="31"/>
        <v>4.7</v>
      </c>
      <c r="M70" s="21">
        <f t="shared" si="32"/>
        <v>38.9</v>
      </c>
      <c r="N70" s="22"/>
      <c r="O70" s="23">
        <v>16803</v>
      </c>
    </row>
    <row r="71" spans="1:15" ht="14.25" customHeight="1">
      <c r="A71" s="29"/>
      <c r="B71" s="30" t="s">
        <v>37</v>
      </c>
      <c r="C71" s="15">
        <v>6</v>
      </c>
      <c r="D71" s="16">
        <v>0</v>
      </c>
      <c r="E71" s="16">
        <v>0</v>
      </c>
      <c r="F71" s="16">
        <v>6</v>
      </c>
      <c r="G71" s="17">
        <v>0</v>
      </c>
      <c r="H71" s="16">
        <v>0</v>
      </c>
      <c r="I71" s="16">
        <v>6</v>
      </c>
      <c r="J71" s="18">
        <f t="shared" si="29"/>
        <v>35.7</v>
      </c>
      <c r="K71" s="19">
        <f t="shared" si="30"/>
        <v>0</v>
      </c>
      <c r="L71" s="20">
        <f t="shared" si="31"/>
        <v>0</v>
      </c>
      <c r="M71" s="21">
        <f t="shared" si="32"/>
        <v>35.7</v>
      </c>
      <c r="N71" s="22"/>
      <c r="O71" s="23">
        <v>12733</v>
      </c>
    </row>
    <row r="72" spans="1:15" ht="14.25" customHeight="1">
      <c r="A72" s="29"/>
      <c r="B72" s="30" t="s">
        <v>38</v>
      </c>
      <c r="C72" s="15">
        <v>9</v>
      </c>
      <c r="D72" s="16">
        <v>0</v>
      </c>
      <c r="E72" s="16">
        <v>0</v>
      </c>
      <c r="F72" s="16">
        <v>9</v>
      </c>
      <c r="G72" s="17">
        <v>0</v>
      </c>
      <c r="H72" s="16">
        <v>0</v>
      </c>
      <c r="I72" s="16">
        <v>5</v>
      </c>
      <c r="J72" s="18">
        <f t="shared" si="29"/>
        <v>70.7</v>
      </c>
      <c r="K72" s="19">
        <f t="shared" si="30"/>
        <v>0</v>
      </c>
      <c r="L72" s="20">
        <f t="shared" si="31"/>
        <v>0</v>
      </c>
      <c r="M72" s="21">
        <f t="shared" si="32"/>
        <v>39.3</v>
      </c>
      <c r="N72" s="22"/>
      <c r="O72" s="23">
        <v>9669</v>
      </c>
    </row>
    <row r="73" spans="1:15" ht="14.25" customHeight="1">
      <c r="A73" s="29"/>
      <c r="B73" s="30" t="s">
        <v>39</v>
      </c>
      <c r="C73" s="15">
        <v>5</v>
      </c>
      <c r="D73" s="16">
        <v>0</v>
      </c>
      <c r="E73" s="16">
        <v>0</v>
      </c>
      <c r="F73" s="16">
        <v>5</v>
      </c>
      <c r="G73" s="17">
        <v>0</v>
      </c>
      <c r="H73" s="16">
        <v>0</v>
      </c>
      <c r="I73" s="16">
        <v>4</v>
      </c>
      <c r="J73" s="18">
        <f t="shared" si="29"/>
        <v>51.7</v>
      </c>
      <c r="K73" s="20">
        <f t="shared" si="30"/>
        <v>0</v>
      </c>
      <c r="L73" s="20">
        <f t="shared" si="31"/>
        <v>0</v>
      </c>
      <c r="M73" s="21">
        <f t="shared" si="32"/>
        <v>41.4</v>
      </c>
      <c r="N73" s="5"/>
      <c r="O73" s="23">
        <v>12632</v>
      </c>
    </row>
    <row r="74" spans="1:15" ht="14.25" customHeight="1">
      <c r="A74" s="67"/>
      <c r="B74" s="68" t="s">
        <v>40</v>
      </c>
      <c r="C74" s="15">
        <v>5</v>
      </c>
      <c r="D74" s="16">
        <v>1</v>
      </c>
      <c r="E74" s="16">
        <v>1</v>
      </c>
      <c r="F74" s="17">
        <v>4</v>
      </c>
      <c r="G74" s="16">
        <v>17</v>
      </c>
      <c r="H74" s="16">
        <v>17</v>
      </c>
      <c r="I74" s="16">
        <v>5</v>
      </c>
      <c r="J74" s="32">
        <f t="shared" si="29"/>
        <v>39.6</v>
      </c>
      <c r="K74" s="19">
        <f t="shared" si="30"/>
        <v>134.6</v>
      </c>
      <c r="L74" s="20">
        <f t="shared" si="31"/>
        <v>134.6</v>
      </c>
      <c r="M74" s="21">
        <f t="shared" si="32"/>
        <v>39.6</v>
      </c>
      <c r="N74" s="5"/>
      <c r="O74" s="23">
        <v>22997</v>
      </c>
    </row>
    <row r="75" spans="1:15" ht="14.25" customHeight="1">
      <c r="A75" s="67"/>
      <c r="B75" s="68" t="s">
        <v>41</v>
      </c>
      <c r="C75" s="15">
        <v>13</v>
      </c>
      <c r="D75" s="16">
        <v>2</v>
      </c>
      <c r="E75" s="16">
        <v>0</v>
      </c>
      <c r="F75" s="17">
        <v>11</v>
      </c>
      <c r="G75" s="16">
        <v>24</v>
      </c>
      <c r="H75" s="16">
        <v>0</v>
      </c>
      <c r="I75" s="16">
        <v>8</v>
      </c>
      <c r="J75" s="32">
        <f t="shared" si="29"/>
        <v>56.5</v>
      </c>
      <c r="K75" s="19">
        <f t="shared" si="30"/>
        <v>104.4</v>
      </c>
      <c r="L75" s="20">
        <f t="shared" si="31"/>
        <v>0</v>
      </c>
      <c r="M75" s="21">
        <f t="shared" si="32"/>
        <v>34.8</v>
      </c>
      <c r="N75" s="5"/>
      <c r="O75" s="23">
        <v>25342</v>
      </c>
    </row>
    <row r="76" spans="1:15" ht="14.25" customHeight="1">
      <c r="A76" s="67"/>
      <c r="B76" s="68" t="s">
        <v>42</v>
      </c>
      <c r="C76" s="15">
        <v>18</v>
      </c>
      <c r="D76" s="16">
        <v>2</v>
      </c>
      <c r="E76" s="16">
        <v>0</v>
      </c>
      <c r="F76" s="17">
        <v>16</v>
      </c>
      <c r="G76" s="16">
        <v>37</v>
      </c>
      <c r="H76" s="16">
        <v>0</v>
      </c>
      <c r="I76" s="16">
        <v>9</v>
      </c>
      <c r="J76" s="32">
        <f t="shared" si="29"/>
        <v>71</v>
      </c>
      <c r="K76" s="19">
        <f t="shared" si="30"/>
        <v>146</v>
      </c>
      <c r="L76" s="20">
        <f t="shared" si="31"/>
        <v>0</v>
      </c>
      <c r="M76" s="21">
        <f t="shared" si="32"/>
        <v>35.5</v>
      </c>
      <c r="N76" s="5"/>
      <c r="O76" s="23">
        <v>24412</v>
      </c>
    </row>
    <row r="77" spans="1:15" ht="14.25" customHeight="1">
      <c r="A77" s="67"/>
      <c r="B77" s="68" t="s">
        <v>43</v>
      </c>
      <c r="C77" s="15">
        <v>14</v>
      </c>
      <c r="D77" s="16">
        <v>0</v>
      </c>
      <c r="E77" s="16">
        <v>0</v>
      </c>
      <c r="F77" s="17">
        <v>14</v>
      </c>
      <c r="G77" s="16">
        <v>0</v>
      </c>
      <c r="H77" s="16">
        <v>0</v>
      </c>
      <c r="I77" s="16">
        <v>12</v>
      </c>
      <c r="J77" s="32">
        <f t="shared" si="29"/>
        <v>57.3</v>
      </c>
      <c r="K77" s="19">
        <f t="shared" si="30"/>
        <v>0</v>
      </c>
      <c r="L77" s="20">
        <f t="shared" si="31"/>
        <v>0</v>
      </c>
      <c r="M77" s="21">
        <f t="shared" si="32"/>
        <v>49.2</v>
      </c>
      <c r="N77" s="5"/>
      <c r="O77" s="23">
        <v>27695</v>
      </c>
    </row>
    <row r="78" spans="1:15" ht="14.25" customHeight="1">
      <c r="A78" s="67"/>
      <c r="B78" s="68" t="s">
        <v>44</v>
      </c>
      <c r="C78" s="15">
        <v>17</v>
      </c>
      <c r="D78" s="16">
        <v>1</v>
      </c>
      <c r="E78" s="16">
        <v>0</v>
      </c>
      <c r="F78" s="17">
        <v>16</v>
      </c>
      <c r="G78" s="16">
        <v>11</v>
      </c>
      <c r="H78" s="16">
        <v>0</v>
      </c>
      <c r="I78" s="16">
        <v>10</v>
      </c>
      <c r="J78" s="32">
        <f t="shared" si="29"/>
        <v>61.4</v>
      </c>
      <c r="K78" s="19">
        <f t="shared" si="30"/>
        <v>39.7</v>
      </c>
      <c r="L78" s="20">
        <f t="shared" si="31"/>
        <v>0</v>
      </c>
      <c r="M78" s="21">
        <f t="shared" si="32"/>
        <v>36.1</v>
      </c>
      <c r="N78" s="5"/>
      <c r="O78" s="23">
        <v>20315</v>
      </c>
    </row>
    <row r="79" spans="1:15" ht="14.25" customHeight="1">
      <c r="A79" s="67"/>
      <c r="B79" s="68" t="s">
        <v>45</v>
      </c>
      <c r="C79" s="15">
        <v>12</v>
      </c>
      <c r="D79" s="16">
        <v>0</v>
      </c>
      <c r="E79" s="16">
        <v>0</v>
      </c>
      <c r="F79" s="17">
        <v>12</v>
      </c>
      <c r="G79" s="16">
        <v>0</v>
      </c>
      <c r="H79" s="16">
        <v>0</v>
      </c>
      <c r="I79" s="16">
        <v>7</v>
      </c>
      <c r="J79" s="32">
        <f t="shared" si="29"/>
        <v>59.1</v>
      </c>
      <c r="K79" s="19">
        <f t="shared" si="30"/>
        <v>0</v>
      </c>
      <c r="L79" s="20">
        <f t="shared" si="31"/>
        <v>0</v>
      </c>
      <c r="M79" s="21">
        <f t="shared" si="32"/>
        <v>34.5</v>
      </c>
      <c r="N79" s="5"/>
      <c r="O79" s="23">
        <v>6119</v>
      </c>
    </row>
    <row r="80" spans="1:15" ht="14.25" customHeight="1">
      <c r="A80" s="67"/>
      <c r="B80" s="68" t="s">
        <v>46</v>
      </c>
      <c r="C80" s="15">
        <v>4</v>
      </c>
      <c r="D80" s="16">
        <v>0</v>
      </c>
      <c r="E80" s="16">
        <v>0</v>
      </c>
      <c r="F80" s="17">
        <v>4</v>
      </c>
      <c r="G80" s="16">
        <v>0</v>
      </c>
      <c r="H80" s="16">
        <v>0</v>
      </c>
      <c r="I80" s="16">
        <v>1</v>
      </c>
      <c r="J80" s="32">
        <f t="shared" si="29"/>
        <v>65.4</v>
      </c>
      <c r="K80" s="19">
        <f t="shared" si="30"/>
        <v>0</v>
      </c>
      <c r="L80" s="20">
        <f t="shared" si="31"/>
        <v>0</v>
      </c>
      <c r="M80" s="21">
        <f t="shared" si="32"/>
        <v>16.3</v>
      </c>
      <c r="N80" s="5"/>
      <c r="O80" s="23">
        <v>6092</v>
      </c>
    </row>
    <row r="81" spans="1:15" ht="14.25" customHeight="1">
      <c r="A81" s="67"/>
      <c r="B81" s="68" t="s">
        <v>47</v>
      </c>
      <c r="C81" s="15">
        <v>4</v>
      </c>
      <c r="D81" s="16">
        <v>0</v>
      </c>
      <c r="E81" s="16">
        <v>0</v>
      </c>
      <c r="F81" s="17">
        <v>4</v>
      </c>
      <c r="G81" s="16">
        <v>0</v>
      </c>
      <c r="H81" s="16">
        <v>0</v>
      </c>
      <c r="I81" s="16">
        <v>4</v>
      </c>
      <c r="J81" s="32">
        <f t="shared" si="29"/>
        <v>65.7</v>
      </c>
      <c r="K81" s="19">
        <f t="shared" si="30"/>
        <v>0</v>
      </c>
      <c r="L81" s="20">
        <f t="shared" si="31"/>
        <v>0</v>
      </c>
      <c r="M81" s="21">
        <f t="shared" si="32"/>
        <v>65.7</v>
      </c>
      <c r="N81" s="5"/>
      <c r="O81" s="23">
        <v>3073</v>
      </c>
    </row>
    <row r="82" spans="1:15" ht="14.25" customHeight="1">
      <c r="A82" s="67"/>
      <c r="B82" s="68" t="s">
        <v>48</v>
      </c>
      <c r="C82" s="15">
        <v>2</v>
      </c>
      <c r="D82" s="16">
        <v>1</v>
      </c>
      <c r="E82" s="16">
        <v>0</v>
      </c>
      <c r="F82" s="17">
        <v>1</v>
      </c>
      <c r="G82" s="16">
        <v>2</v>
      </c>
      <c r="H82" s="16">
        <v>0</v>
      </c>
      <c r="I82" s="16">
        <v>1</v>
      </c>
      <c r="J82" s="32">
        <f t="shared" si="29"/>
        <v>65.1</v>
      </c>
      <c r="K82" s="19">
        <f t="shared" si="30"/>
        <v>65.1</v>
      </c>
      <c r="L82" s="20">
        <f t="shared" si="31"/>
        <v>0</v>
      </c>
      <c r="M82" s="21">
        <f t="shared" si="32"/>
        <v>32.5</v>
      </c>
      <c r="N82" s="5"/>
      <c r="O82" s="6"/>
    </row>
    <row r="83" spans="1:15" ht="14.25" customHeight="1">
      <c r="A83" s="69"/>
      <c r="B83" s="70"/>
      <c r="C83" s="71"/>
      <c r="D83" s="72"/>
      <c r="E83" s="72"/>
      <c r="F83" s="73"/>
      <c r="G83" s="72"/>
      <c r="H83" s="72"/>
      <c r="I83" s="72"/>
      <c r="J83" s="32"/>
      <c r="K83" s="19"/>
      <c r="L83" s="20"/>
      <c r="M83" s="21"/>
      <c r="N83" s="5"/>
      <c r="O83" s="6">
        <f>SUM(O84:O96)</f>
        <v>444189</v>
      </c>
    </row>
    <row r="84" spans="1:15" ht="14.25" customHeight="1">
      <c r="A84" s="100" t="s">
        <v>105</v>
      </c>
      <c r="B84" s="101"/>
      <c r="C84" s="15">
        <f aca="true" t="shared" si="33" ref="C84:I84">SUM(C85:C97)</f>
        <v>272</v>
      </c>
      <c r="D84" s="16">
        <f t="shared" si="33"/>
        <v>31</v>
      </c>
      <c r="E84" s="16">
        <f t="shared" si="33"/>
        <v>2</v>
      </c>
      <c r="F84" s="17">
        <f t="shared" si="33"/>
        <v>241</v>
      </c>
      <c r="G84" s="16">
        <f t="shared" si="33"/>
        <v>319</v>
      </c>
      <c r="H84" s="16">
        <f t="shared" si="33"/>
        <v>23</v>
      </c>
      <c r="I84" s="16">
        <f t="shared" si="33"/>
        <v>174</v>
      </c>
      <c r="J84" s="32">
        <f aca="true" t="shared" si="34" ref="J84:J97">ROUND(C84/O83*100000,1)</f>
        <v>61.2</v>
      </c>
      <c r="K84" s="19">
        <f aca="true" t="shared" si="35" ref="K84:K97">ROUND(G84/O83*100000,1)</f>
        <v>71.8</v>
      </c>
      <c r="L84" s="20">
        <f aca="true" t="shared" si="36" ref="L84:L97">ROUND(H84/O83*100000,1)</f>
        <v>5.2</v>
      </c>
      <c r="M84" s="21">
        <f aca="true" t="shared" si="37" ref="M84:M97">ROUND(I84/O83*100000,1)</f>
        <v>39.2</v>
      </c>
      <c r="N84" s="5"/>
      <c r="O84" s="23">
        <v>85274</v>
      </c>
    </row>
    <row r="85" spans="1:15" ht="14.25" customHeight="1">
      <c r="A85" s="67"/>
      <c r="B85" s="68" t="s">
        <v>49</v>
      </c>
      <c r="C85" s="15">
        <v>60</v>
      </c>
      <c r="D85" s="16">
        <v>4</v>
      </c>
      <c r="E85" s="16">
        <v>0</v>
      </c>
      <c r="F85" s="17">
        <v>56</v>
      </c>
      <c r="G85" s="16">
        <v>44</v>
      </c>
      <c r="H85" s="16">
        <v>0</v>
      </c>
      <c r="I85" s="16">
        <v>39</v>
      </c>
      <c r="J85" s="32">
        <f t="shared" si="34"/>
        <v>70.4</v>
      </c>
      <c r="K85" s="19">
        <f t="shared" si="35"/>
        <v>51.6</v>
      </c>
      <c r="L85" s="20">
        <f t="shared" si="36"/>
        <v>0</v>
      </c>
      <c r="M85" s="21">
        <f t="shared" si="37"/>
        <v>45.7</v>
      </c>
      <c r="N85" s="5"/>
      <c r="O85" s="23">
        <v>80409</v>
      </c>
    </row>
    <row r="86" spans="1:15" ht="14.25" customHeight="1">
      <c r="A86" s="67"/>
      <c r="B86" s="68" t="s">
        <v>50</v>
      </c>
      <c r="C86" s="15">
        <v>57</v>
      </c>
      <c r="D86" s="16">
        <v>11</v>
      </c>
      <c r="E86" s="16">
        <v>1</v>
      </c>
      <c r="F86" s="17">
        <v>46</v>
      </c>
      <c r="G86" s="16">
        <v>112</v>
      </c>
      <c r="H86" s="16">
        <v>15</v>
      </c>
      <c r="I86" s="16">
        <v>37</v>
      </c>
      <c r="J86" s="32">
        <f t="shared" si="34"/>
        <v>70.9</v>
      </c>
      <c r="K86" s="19">
        <f t="shared" si="35"/>
        <v>139.3</v>
      </c>
      <c r="L86" s="20">
        <f t="shared" si="36"/>
        <v>18.7</v>
      </c>
      <c r="M86" s="21">
        <f t="shared" si="37"/>
        <v>46</v>
      </c>
      <c r="N86" s="5"/>
      <c r="O86" s="23">
        <v>60799</v>
      </c>
    </row>
    <row r="87" spans="1:15" ht="14.25" customHeight="1">
      <c r="A87" s="67"/>
      <c r="B87" s="68" t="s">
        <v>51</v>
      </c>
      <c r="C87" s="15">
        <v>45</v>
      </c>
      <c r="D87" s="16">
        <v>6</v>
      </c>
      <c r="E87" s="16">
        <v>0</v>
      </c>
      <c r="F87" s="17">
        <v>39</v>
      </c>
      <c r="G87" s="16">
        <v>31</v>
      </c>
      <c r="H87" s="16">
        <v>0</v>
      </c>
      <c r="I87" s="16">
        <v>23</v>
      </c>
      <c r="J87" s="32">
        <f t="shared" si="34"/>
        <v>74</v>
      </c>
      <c r="K87" s="19">
        <f t="shared" si="35"/>
        <v>51</v>
      </c>
      <c r="L87" s="20">
        <f t="shared" si="36"/>
        <v>0</v>
      </c>
      <c r="M87" s="21">
        <f t="shared" si="37"/>
        <v>37.8</v>
      </c>
      <c r="N87" s="5"/>
      <c r="O87" s="23">
        <v>35013</v>
      </c>
    </row>
    <row r="88" spans="1:15" ht="14.25" customHeight="1">
      <c r="A88" s="67"/>
      <c r="B88" s="68" t="s">
        <v>106</v>
      </c>
      <c r="C88" s="15">
        <v>17</v>
      </c>
      <c r="D88" s="16">
        <v>2</v>
      </c>
      <c r="E88" s="16">
        <v>0</v>
      </c>
      <c r="F88" s="17">
        <v>15</v>
      </c>
      <c r="G88" s="16">
        <v>23</v>
      </c>
      <c r="H88" s="16">
        <v>0</v>
      </c>
      <c r="I88" s="16">
        <v>11</v>
      </c>
      <c r="J88" s="32">
        <f t="shared" si="34"/>
        <v>48.6</v>
      </c>
      <c r="K88" s="19">
        <f t="shared" si="35"/>
        <v>65.7</v>
      </c>
      <c r="L88" s="20">
        <f t="shared" si="36"/>
        <v>0</v>
      </c>
      <c r="M88" s="21">
        <f t="shared" si="37"/>
        <v>31.4</v>
      </c>
      <c r="N88" s="5"/>
      <c r="O88" s="23">
        <v>12060</v>
      </c>
    </row>
    <row r="89" spans="1:15" ht="14.25" customHeight="1">
      <c r="A89" s="67"/>
      <c r="B89" s="68" t="s">
        <v>52</v>
      </c>
      <c r="C89" s="15">
        <v>9</v>
      </c>
      <c r="D89" s="16">
        <v>0</v>
      </c>
      <c r="E89" s="16">
        <v>0</v>
      </c>
      <c r="F89" s="17">
        <v>9</v>
      </c>
      <c r="G89" s="16">
        <v>0</v>
      </c>
      <c r="H89" s="16">
        <v>0</v>
      </c>
      <c r="I89" s="16">
        <v>4</v>
      </c>
      <c r="J89" s="32">
        <f t="shared" si="34"/>
        <v>74.6</v>
      </c>
      <c r="K89" s="19">
        <f t="shared" si="35"/>
        <v>0</v>
      </c>
      <c r="L89" s="20">
        <f t="shared" si="36"/>
        <v>0</v>
      </c>
      <c r="M89" s="21">
        <f t="shared" si="37"/>
        <v>33.2</v>
      </c>
      <c r="N89" s="5"/>
      <c r="O89" s="23">
        <v>14302</v>
      </c>
    </row>
    <row r="90" spans="1:15" ht="14.25" customHeight="1">
      <c r="A90" s="67"/>
      <c r="B90" s="68" t="s">
        <v>53</v>
      </c>
      <c r="C90" s="15">
        <v>8</v>
      </c>
      <c r="D90" s="16">
        <v>0</v>
      </c>
      <c r="E90" s="16">
        <v>0</v>
      </c>
      <c r="F90" s="17">
        <v>8</v>
      </c>
      <c r="G90" s="16">
        <v>0</v>
      </c>
      <c r="H90" s="16">
        <v>0</v>
      </c>
      <c r="I90" s="16">
        <v>4</v>
      </c>
      <c r="J90" s="32">
        <f t="shared" si="34"/>
        <v>55.9</v>
      </c>
      <c r="K90" s="19">
        <f t="shared" si="35"/>
        <v>0</v>
      </c>
      <c r="L90" s="20">
        <f t="shared" si="36"/>
        <v>0</v>
      </c>
      <c r="M90" s="21">
        <f t="shared" si="37"/>
        <v>28</v>
      </c>
      <c r="N90" s="5"/>
      <c r="O90" s="23">
        <v>30539</v>
      </c>
    </row>
    <row r="91" spans="1:15" ht="14.25" customHeight="1">
      <c r="A91" s="67"/>
      <c r="B91" s="68" t="s">
        <v>54</v>
      </c>
      <c r="C91" s="15">
        <v>16</v>
      </c>
      <c r="D91" s="16">
        <v>2</v>
      </c>
      <c r="E91" s="16">
        <v>0</v>
      </c>
      <c r="F91" s="17">
        <v>14</v>
      </c>
      <c r="G91" s="16">
        <v>21</v>
      </c>
      <c r="H91" s="16">
        <v>0</v>
      </c>
      <c r="I91" s="16">
        <v>12</v>
      </c>
      <c r="J91" s="32">
        <f t="shared" si="34"/>
        <v>52.4</v>
      </c>
      <c r="K91" s="19">
        <f t="shared" si="35"/>
        <v>68.8</v>
      </c>
      <c r="L91" s="20">
        <f t="shared" si="36"/>
        <v>0</v>
      </c>
      <c r="M91" s="21">
        <f t="shared" si="37"/>
        <v>39.3</v>
      </c>
      <c r="N91" s="5"/>
      <c r="O91" s="23">
        <v>20595</v>
      </c>
    </row>
    <row r="92" spans="1:15" ht="14.25" customHeight="1">
      <c r="A92" s="67"/>
      <c r="B92" s="68" t="s">
        <v>55</v>
      </c>
      <c r="C92" s="15">
        <v>10</v>
      </c>
      <c r="D92" s="16">
        <v>0</v>
      </c>
      <c r="E92" s="16">
        <v>0</v>
      </c>
      <c r="F92" s="17">
        <v>10</v>
      </c>
      <c r="G92" s="16">
        <v>0</v>
      </c>
      <c r="H92" s="16">
        <v>0</v>
      </c>
      <c r="I92" s="16">
        <v>7</v>
      </c>
      <c r="J92" s="32">
        <f t="shared" si="34"/>
        <v>48.6</v>
      </c>
      <c r="K92" s="19">
        <f t="shared" si="35"/>
        <v>0</v>
      </c>
      <c r="L92" s="20">
        <f t="shared" si="36"/>
        <v>0</v>
      </c>
      <c r="M92" s="21">
        <f t="shared" si="37"/>
        <v>34</v>
      </c>
      <c r="N92" s="5"/>
      <c r="O92" s="23">
        <v>20274</v>
      </c>
    </row>
    <row r="93" spans="1:15" ht="14.25" customHeight="1">
      <c r="A93" s="67"/>
      <c r="B93" s="68" t="s">
        <v>56</v>
      </c>
      <c r="C93" s="15">
        <v>7</v>
      </c>
      <c r="D93" s="16">
        <v>0</v>
      </c>
      <c r="E93" s="16">
        <v>0</v>
      </c>
      <c r="F93" s="17">
        <v>7</v>
      </c>
      <c r="G93" s="16">
        <v>0</v>
      </c>
      <c r="H93" s="16">
        <v>0</v>
      </c>
      <c r="I93" s="16">
        <v>6</v>
      </c>
      <c r="J93" s="32">
        <f t="shared" si="34"/>
        <v>34.5</v>
      </c>
      <c r="K93" s="19">
        <f t="shared" si="35"/>
        <v>0</v>
      </c>
      <c r="L93" s="20">
        <f t="shared" si="36"/>
        <v>0</v>
      </c>
      <c r="M93" s="21">
        <f t="shared" si="37"/>
        <v>29.6</v>
      </c>
      <c r="N93" s="5"/>
      <c r="O93" s="23">
        <v>18630</v>
      </c>
    </row>
    <row r="94" spans="1:15" ht="14.25" customHeight="1">
      <c r="A94" s="67"/>
      <c r="B94" s="68" t="s">
        <v>57</v>
      </c>
      <c r="C94" s="15">
        <v>5</v>
      </c>
      <c r="D94" s="16">
        <v>0</v>
      </c>
      <c r="E94" s="16">
        <v>0</v>
      </c>
      <c r="F94" s="17">
        <v>5</v>
      </c>
      <c r="G94" s="16">
        <v>0</v>
      </c>
      <c r="H94" s="16">
        <v>0</v>
      </c>
      <c r="I94" s="16">
        <v>5</v>
      </c>
      <c r="J94" s="32">
        <f t="shared" si="34"/>
        <v>26.8</v>
      </c>
      <c r="K94" s="19">
        <f t="shared" si="35"/>
        <v>0</v>
      </c>
      <c r="L94" s="20">
        <f t="shared" si="36"/>
        <v>0</v>
      </c>
      <c r="M94" s="21">
        <f t="shared" si="37"/>
        <v>26.8</v>
      </c>
      <c r="N94" s="5"/>
      <c r="O94" s="23">
        <v>19177</v>
      </c>
    </row>
    <row r="95" spans="1:15" ht="14.25" customHeight="1">
      <c r="A95" s="67"/>
      <c r="B95" s="68" t="s">
        <v>58</v>
      </c>
      <c r="C95" s="15">
        <v>8</v>
      </c>
      <c r="D95" s="16">
        <v>0</v>
      </c>
      <c r="E95" s="16">
        <v>0</v>
      </c>
      <c r="F95" s="17">
        <v>8</v>
      </c>
      <c r="G95" s="16">
        <v>0</v>
      </c>
      <c r="H95" s="16">
        <v>0</v>
      </c>
      <c r="I95" s="16">
        <v>6</v>
      </c>
      <c r="J95" s="32">
        <f t="shared" si="34"/>
        <v>41.7</v>
      </c>
      <c r="K95" s="19">
        <f t="shared" si="35"/>
        <v>0</v>
      </c>
      <c r="L95" s="20">
        <f t="shared" si="36"/>
        <v>0</v>
      </c>
      <c r="M95" s="21">
        <f t="shared" si="37"/>
        <v>31.3</v>
      </c>
      <c r="N95" s="5"/>
      <c r="O95" s="23">
        <v>18603</v>
      </c>
    </row>
    <row r="96" spans="1:15" ht="14.25" customHeight="1">
      <c r="A96" s="67"/>
      <c r="B96" s="68" t="s">
        <v>59</v>
      </c>
      <c r="C96" s="15">
        <v>11</v>
      </c>
      <c r="D96" s="16">
        <v>2</v>
      </c>
      <c r="E96" s="16">
        <v>1</v>
      </c>
      <c r="F96" s="17">
        <v>9</v>
      </c>
      <c r="G96" s="16">
        <v>21</v>
      </c>
      <c r="H96" s="16">
        <v>8</v>
      </c>
      <c r="I96" s="16">
        <v>6</v>
      </c>
      <c r="J96" s="32">
        <f t="shared" si="34"/>
        <v>59.1</v>
      </c>
      <c r="K96" s="19">
        <f t="shared" si="35"/>
        <v>112.9</v>
      </c>
      <c r="L96" s="20">
        <f t="shared" si="36"/>
        <v>43</v>
      </c>
      <c r="M96" s="21">
        <f t="shared" si="37"/>
        <v>32.3</v>
      </c>
      <c r="N96" s="5"/>
      <c r="O96" s="23">
        <v>28514</v>
      </c>
    </row>
    <row r="97" spans="1:15" ht="14.25" customHeight="1">
      <c r="A97" s="67"/>
      <c r="B97" s="68" t="s">
        <v>60</v>
      </c>
      <c r="C97" s="15">
        <v>19</v>
      </c>
      <c r="D97" s="16">
        <v>4</v>
      </c>
      <c r="E97" s="16">
        <v>0</v>
      </c>
      <c r="F97" s="17">
        <v>15</v>
      </c>
      <c r="G97" s="16">
        <v>67</v>
      </c>
      <c r="H97" s="16">
        <v>0</v>
      </c>
      <c r="I97" s="16">
        <v>14</v>
      </c>
      <c r="J97" s="32">
        <f t="shared" si="34"/>
        <v>66.6</v>
      </c>
      <c r="K97" s="19">
        <f t="shared" si="35"/>
        <v>235</v>
      </c>
      <c r="L97" s="20">
        <f t="shared" si="36"/>
        <v>0</v>
      </c>
      <c r="M97" s="21">
        <f t="shared" si="37"/>
        <v>49.1</v>
      </c>
      <c r="N97" s="5"/>
      <c r="O97" s="6"/>
    </row>
    <row r="98" spans="1:15" ht="14.25" customHeight="1">
      <c r="A98" s="69"/>
      <c r="B98" s="70"/>
      <c r="C98" s="71"/>
      <c r="D98" s="72"/>
      <c r="E98" s="72"/>
      <c r="F98" s="73"/>
      <c r="G98" s="72"/>
      <c r="H98" s="72"/>
      <c r="I98" s="72"/>
      <c r="J98" s="32"/>
      <c r="K98" s="19"/>
      <c r="L98" s="20"/>
      <c r="M98" s="21"/>
      <c r="N98" s="5"/>
      <c r="O98" s="6">
        <f>SUM(O99:O104)</f>
        <v>49625</v>
      </c>
    </row>
    <row r="99" spans="1:15" ht="14.25" customHeight="1">
      <c r="A99" s="100" t="s">
        <v>107</v>
      </c>
      <c r="B99" s="101"/>
      <c r="C99" s="15">
        <f aca="true" t="shared" si="38" ref="C99:I99">SUM(C100:C105)</f>
        <v>43</v>
      </c>
      <c r="D99" s="16">
        <f t="shared" si="38"/>
        <v>5</v>
      </c>
      <c r="E99" s="16">
        <f t="shared" si="38"/>
        <v>0</v>
      </c>
      <c r="F99" s="17">
        <f t="shared" si="38"/>
        <v>38</v>
      </c>
      <c r="G99" s="16">
        <f t="shared" si="38"/>
        <v>35</v>
      </c>
      <c r="H99" s="16">
        <f t="shared" si="38"/>
        <v>0</v>
      </c>
      <c r="I99" s="16">
        <f t="shared" si="38"/>
        <v>15</v>
      </c>
      <c r="J99" s="32">
        <f aca="true" t="shared" si="39" ref="J99:J105">ROUND(C99/O98*100000,1)</f>
        <v>86.6</v>
      </c>
      <c r="K99" s="19">
        <f aca="true" t="shared" si="40" ref="K99:K105">ROUND(G99/O98*100000,1)</f>
        <v>70.5</v>
      </c>
      <c r="L99" s="20">
        <f aca="true" t="shared" si="41" ref="L99:L105">ROUND(H99/O98*100000,1)</f>
        <v>0</v>
      </c>
      <c r="M99" s="21">
        <f aca="true" t="shared" si="42" ref="M99:M105">ROUND(I99/O98*100000,1)</f>
        <v>30.2</v>
      </c>
      <c r="N99" s="5"/>
      <c r="O99" s="23">
        <v>22493</v>
      </c>
    </row>
    <row r="100" spans="1:15" ht="14.25" customHeight="1">
      <c r="A100" s="67"/>
      <c r="B100" s="68" t="s">
        <v>61</v>
      </c>
      <c r="C100" s="15">
        <v>18</v>
      </c>
      <c r="D100" s="16">
        <v>2</v>
      </c>
      <c r="E100" s="16">
        <v>0</v>
      </c>
      <c r="F100" s="17">
        <v>16</v>
      </c>
      <c r="G100" s="16">
        <v>20</v>
      </c>
      <c r="H100" s="16">
        <v>0</v>
      </c>
      <c r="I100" s="16">
        <v>6</v>
      </c>
      <c r="J100" s="32">
        <f t="shared" si="39"/>
        <v>80</v>
      </c>
      <c r="K100" s="19">
        <f t="shared" si="40"/>
        <v>88.9</v>
      </c>
      <c r="L100" s="20">
        <f t="shared" si="41"/>
        <v>0</v>
      </c>
      <c r="M100" s="21">
        <f t="shared" si="42"/>
        <v>26.7</v>
      </c>
      <c r="N100" s="5"/>
      <c r="O100" s="23">
        <v>6006</v>
      </c>
    </row>
    <row r="101" spans="1:15" ht="14.25" customHeight="1">
      <c r="A101" s="67"/>
      <c r="B101" s="68" t="s">
        <v>62</v>
      </c>
      <c r="C101" s="15">
        <v>7</v>
      </c>
      <c r="D101" s="16">
        <v>0</v>
      </c>
      <c r="E101" s="16">
        <v>0</v>
      </c>
      <c r="F101" s="17">
        <v>7</v>
      </c>
      <c r="G101" s="16">
        <v>0</v>
      </c>
      <c r="H101" s="16">
        <v>0</v>
      </c>
      <c r="I101" s="16">
        <v>2</v>
      </c>
      <c r="J101" s="32">
        <f t="shared" si="39"/>
        <v>116.6</v>
      </c>
      <c r="K101" s="19">
        <f t="shared" si="40"/>
        <v>0</v>
      </c>
      <c r="L101" s="20">
        <f t="shared" si="41"/>
        <v>0</v>
      </c>
      <c r="M101" s="21">
        <f t="shared" si="42"/>
        <v>33.3</v>
      </c>
      <c r="N101" s="5"/>
      <c r="O101" s="23">
        <v>11201</v>
      </c>
    </row>
    <row r="102" spans="1:15" ht="14.25" customHeight="1">
      <c r="A102" s="67"/>
      <c r="B102" s="68" t="s">
        <v>63</v>
      </c>
      <c r="C102" s="15">
        <v>9</v>
      </c>
      <c r="D102" s="16">
        <v>2</v>
      </c>
      <c r="E102" s="16">
        <v>0</v>
      </c>
      <c r="F102" s="17">
        <v>7</v>
      </c>
      <c r="G102" s="16">
        <v>6</v>
      </c>
      <c r="H102" s="16">
        <v>0</v>
      </c>
      <c r="I102" s="16">
        <v>2</v>
      </c>
      <c r="J102" s="32">
        <f t="shared" si="39"/>
        <v>80.3</v>
      </c>
      <c r="K102" s="19">
        <f t="shared" si="40"/>
        <v>53.6</v>
      </c>
      <c r="L102" s="20">
        <f t="shared" si="41"/>
        <v>0</v>
      </c>
      <c r="M102" s="21">
        <f t="shared" si="42"/>
        <v>17.9</v>
      </c>
      <c r="N102" s="5"/>
      <c r="O102" s="23">
        <v>1156</v>
      </c>
    </row>
    <row r="103" spans="1:15" ht="14.25" customHeight="1">
      <c r="A103" s="67"/>
      <c r="B103" s="68" t="s">
        <v>64</v>
      </c>
      <c r="C103" s="15">
        <v>1</v>
      </c>
      <c r="D103" s="16">
        <v>0</v>
      </c>
      <c r="E103" s="16">
        <v>0</v>
      </c>
      <c r="F103" s="17">
        <v>1</v>
      </c>
      <c r="G103" s="16">
        <v>0</v>
      </c>
      <c r="H103" s="16">
        <v>0</v>
      </c>
      <c r="I103" s="16">
        <v>1</v>
      </c>
      <c r="J103" s="32">
        <f t="shared" si="39"/>
        <v>86.5</v>
      </c>
      <c r="K103" s="19">
        <f t="shared" si="40"/>
        <v>0</v>
      </c>
      <c r="L103" s="20">
        <f t="shared" si="41"/>
        <v>0</v>
      </c>
      <c r="M103" s="21">
        <f t="shared" si="42"/>
        <v>86.5</v>
      </c>
      <c r="N103" s="5"/>
      <c r="O103" s="23">
        <v>5491</v>
      </c>
    </row>
    <row r="104" spans="1:15" ht="14.25" customHeight="1">
      <c r="A104" s="67"/>
      <c r="B104" s="68" t="s">
        <v>65</v>
      </c>
      <c r="C104" s="15">
        <v>5</v>
      </c>
      <c r="D104" s="16">
        <v>0</v>
      </c>
      <c r="E104" s="16">
        <v>0</v>
      </c>
      <c r="F104" s="17">
        <v>5</v>
      </c>
      <c r="G104" s="16">
        <v>0</v>
      </c>
      <c r="H104" s="16">
        <v>0</v>
      </c>
      <c r="I104" s="16">
        <v>2</v>
      </c>
      <c r="J104" s="32">
        <f t="shared" si="39"/>
        <v>91.1</v>
      </c>
      <c r="K104" s="19">
        <f t="shared" si="40"/>
        <v>0</v>
      </c>
      <c r="L104" s="20">
        <f t="shared" si="41"/>
        <v>0</v>
      </c>
      <c r="M104" s="21">
        <f t="shared" si="42"/>
        <v>36.4</v>
      </c>
      <c r="N104" s="5"/>
      <c r="O104" s="23">
        <v>3278</v>
      </c>
    </row>
    <row r="105" spans="1:15" ht="14.25" customHeight="1">
      <c r="A105" s="67"/>
      <c r="B105" s="68" t="s">
        <v>66</v>
      </c>
      <c r="C105" s="15">
        <v>3</v>
      </c>
      <c r="D105" s="16">
        <v>1</v>
      </c>
      <c r="E105" s="16">
        <v>0</v>
      </c>
      <c r="F105" s="17">
        <v>2</v>
      </c>
      <c r="G105" s="16">
        <v>9</v>
      </c>
      <c r="H105" s="16">
        <v>0</v>
      </c>
      <c r="I105" s="16">
        <v>2</v>
      </c>
      <c r="J105" s="32">
        <f t="shared" si="39"/>
        <v>91.5</v>
      </c>
      <c r="K105" s="19">
        <f t="shared" si="40"/>
        <v>274.6</v>
      </c>
      <c r="L105" s="20">
        <f t="shared" si="41"/>
        <v>0</v>
      </c>
      <c r="M105" s="21">
        <f t="shared" si="42"/>
        <v>61</v>
      </c>
      <c r="N105" s="5"/>
      <c r="O105" s="6"/>
    </row>
    <row r="106" spans="1:15" ht="14.25" customHeight="1">
      <c r="A106" s="67"/>
      <c r="B106" s="68"/>
      <c r="C106" s="15"/>
      <c r="D106" s="16"/>
      <c r="E106" s="16"/>
      <c r="F106" s="17"/>
      <c r="G106" s="16"/>
      <c r="H106" s="16"/>
      <c r="I106" s="16"/>
      <c r="J106" s="32"/>
      <c r="K106" s="19"/>
      <c r="L106" s="20"/>
      <c r="M106" s="21"/>
      <c r="N106" s="5"/>
      <c r="O106" s="6">
        <f>SUM(O107)</f>
        <v>578866</v>
      </c>
    </row>
    <row r="107" spans="1:15" ht="14.25" customHeight="1">
      <c r="A107" s="100" t="s">
        <v>67</v>
      </c>
      <c r="B107" s="101"/>
      <c r="C107" s="15">
        <f aca="true" t="shared" si="43" ref="C107:I107">SUM(C108)</f>
        <v>473</v>
      </c>
      <c r="D107" s="16">
        <f t="shared" si="43"/>
        <v>58</v>
      </c>
      <c r="E107" s="16">
        <f t="shared" si="43"/>
        <v>1</v>
      </c>
      <c r="F107" s="17">
        <f t="shared" si="43"/>
        <v>415</v>
      </c>
      <c r="G107" s="16">
        <f t="shared" si="43"/>
        <v>514</v>
      </c>
      <c r="H107" s="16">
        <f t="shared" si="43"/>
        <v>17</v>
      </c>
      <c r="I107" s="16">
        <f t="shared" si="43"/>
        <v>300</v>
      </c>
      <c r="J107" s="32">
        <f>ROUND(C107/O106*100000,1)</f>
        <v>81.7</v>
      </c>
      <c r="K107" s="19">
        <f>ROUND(G107/O106*100000,1)</f>
        <v>88.8</v>
      </c>
      <c r="L107" s="20">
        <f>ROUND(H107/O106*100000,1)</f>
        <v>2.9</v>
      </c>
      <c r="M107" s="21">
        <f>ROUND(I107/O106*100000,1)</f>
        <v>51.8</v>
      </c>
      <c r="N107" s="5"/>
      <c r="O107" s="23">
        <v>578866</v>
      </c>
    </row>
    <row r="108" spans="1:15" ht="14.25" customHeight="1">
      <c r="A108" s="67"/>
      <c r="B108" s="68" t="s">
        <v>68</v>
      </c>
      <c r="C108" s="15">
        <v>473</v>
      </c>
      <c r="D108" s="16">
        <v>58</v>
      </c>
      <c r="E108" s="16">
        <v>1</v>
      </c>
      <c r="F108" s="17">
        <v>415</v>
      </c>
      <c r="G108" s="16">
        <v>514</v>
      </c>
      <c r="H108" s="16">
        <v>17</v>
      </c>
      <c r="I108" s="16">
        <v>300</v>
      </c>
      <c r="J108" s="32">
        <f>ROUND(C108/O107*100000,1)</f>
        <v>81.7</v>
      </c>
      <c r="K108" s="19">
        <f>ROUND(G108/O107*100000,1)</f>
        <v>88.8</v>
      </c>
      <c r="L108" s="20">
        <f>ROUND(H108/O107*100000,1)</f>
        <v>2.9</v>
      </c>
      <c r="M108" s="21">
        <f>ROUND(I108/O107*100000,1)</f>
        <v>51.8</v>
      </c>
      <c r="N108" s="5"/>
      <c r="O108" s="6"/>
    </row>
    <row r="109" spans="1:15" ht="14.25" customHeight="1">
      <c r="A109" s="67"/>
      <c r="B109" s="68"/>
      <c r="C109" s="15"/>
      <c r="D109" s="16"/>
      <c r="E109" s="16"/>
      <c r="F109" s="17"/>
      <c r="G109" s="16"/>
      <c r="H109" s="16"/>
      <c r="I109" s="16"/>
      <c r="J109" s="32"/>
      <c r="K109" s="19"/>
      <c r="L109" s="20"/>
      <c r="M109" s="21"/>
      <c r="N109" s="5"/>
      <c r="O109" s="6">
        <f>SUM(O110:O117)</f>
        <v>219912</v>
      </c>
    </row>
    <row r="110" spans="1:15" ht="14.25" customHeight="1">
      <c r="A110" s="100" t="s">
        <v>108</v>
      </c>
      <c r="B110" s="101"/>
      <c r="C110" s="15">
        <f aca="true" t="shared" si="44" ref="C110:I110">SUM(C111:C118)</f>
        <v>143</v>
      </c>
      <c r="D110" s="16">
        <f t="shared" si="44"/>
        <v>18</v>
      </c>
      <c r="E110" s="16">
        <f t="shared" si="44"/>
        <v>3</v>
      </c>
      <c r="F110" s="17">
        <f t="shared" si="44"/>
        <v>125</v>
      </c>
      <c r="G110" s="16">
        <f t="shared" si="44"/>
        <v>229</v>
      </c>
      <c r="H110" s="16">
        <f t="shared" si="44"/>
        <v>34</v>
      </c>
      <c r="I110" s="16">
        <f t="shared" si="44"/>
        <v>83</v>
      </c>
      <c r="J110" s="32">
        <f aca="true" t="shared" si="45" ref="J110:J119">ROUND(C110/O109*100000,1)</f>
        <v>65</v>
      </c>
      <c r="K110" s="19">
        <f aca="true" t="shared" si="46" ref="K110:K119">ROUND(G110/O109*100000,1)</f>
        <v>104.1</v>
      </c>
      <c r="L110" s="20">
        <f aca="true" t="shared" si="47" ref="L110:L119">ROUND(H110/O109*100000,1)</f>
        <v>15.5</v>
      </c>
      <c r="M110" s="21">
        <f aca="true" t="shared" si="48" ref="M110:M119">ROUND(I110/O109*100000,1)</f>
        <v>37.7</v>
      </c>
      <c r="N110" s="5"/>
      <c r="O110" s="23">
        <v>84675</v>
      </c>
    </row>
    <row r="111" spans="1:15" ht="14.25" customHeight="1">
      <c r="A111" s="66"/>
      <c r="B111" s="68" t="s">
        <v>109</v>
      </c>
      <c r="C111" s="15">
        <v>58</v>
      </c>
      <c r="D111" s="16">
        <v>11</v>
      </c>
      <c r="E111" s="16">
        <v>1</v>
      </c>
      <c r="F111" s="17">
        <v>47</v>
      </c>
      <c r="G111" s="16">
        <v>127</v>
      </c>
      <c r="H111" s="16">
        <v>12</v>
      </c>
      <c r="I111" s="16">
        <v>33</v>
      </c>
      <c r="J111" s="32">
        <f t="shared" si="45"/>
        <v>68.5</v>
      </c>
      <c r="K111" s="19">
        <f t="shared" si="46"/>
        <v>150</v>
      </c>
      <c r="L111" s="20">
        <f t="shared" si="47"/>
        <v>14.2</v>
      </c>
      <c r="M111" s="21">
        <f t="shared" si="48"/>
        <v>39</v>
      </c>
      <c r="N111" s="5"/>
      <c r="O111" s="23">
        <v>41606</v>
      </c>
    </row>
    <row r="112" spans="1:15" ht="14.25" customHeight="1">
      <c r="A112" s="67"/>
      <c r="B112" s="68" t="s">
        <v>69</v>
      </c>
      <c r="C112" s="15">
        <v>25</v>
      </c>
      <c r="D112" s="16">
        <v>0</v>
      </c>
      <c r="E112" s="16">
        <v>0</v>
      </c>
      <c r="F112" s="17">
        <v>25</v>
      </c>
      <c r="G112" s="16">
        <v>0</v>
      </c>
      <c r="H112" s="16">
        <v>0</v>
      </c>
      <c r="I112" s="16">
        <v>18</v>
      </c>
      <c r="J112" s="32">
        <f t="shared" si="45"/>
        <v>60.1</v>
      </c>
      <c r="K112" s="19">
        <f t="shared" si="46"/>
        <v>0</v>
      </c>
      <c r="L112" s="20">
        <f t="shared" si="47"/>
        <v>0</v>
      </c>
      <c r="M112" s="21">
        <f t="shared" si="48"/>
        <v>43.3</v>
      </c>
      <c r="N112" s="5"/>
      <c r="O112" s="23">
        <v>11514</v>
      </c>
    </row>
    <row r="113" spans="1:15" ht="14.25" customHeight="1">
      <c r="A113" s="67"/>
      <c r="B113" s="68" t="s">
        <v>70</v>
      </c>
      <c r="C113" s="15">
        <v>4</v>
      </c>
      <c r="D113" s="16">
        <v>0</v>
      </c>
      <c r="E113" s="16">
        <v>0</v>
      </c>
      <c r="F113" s="17">
        <v>4</v>
      </c>
      <c r="G113" s="16">
        <v>0</v>
      </c>
      <c r="H113" s="16">
        <v>0</v>
      </c>
      <c r="I113" s="16">
        <v>4</v>
      </c>
      <c r="J113" s="32">
        <f t="shared" si="45"/>
        <v>34.7</v>
      </c>
      <c r="K113" s="19">
        <f t="shared" si="46"/>
        <v>0</v>
      </c>
      <c r="L113" s="20">
        <f t="shared" si="47"/>
        <v>0</v>
      </c>
      <c r="M113" s="21">
        <f t="shared" si="48"/>
        <v>34.7</v>
      </c>
      <c r="N113" s="5"/>
      <c r="O113" s="23">
        <v>16504</v>
      </c>
    </row>
    <row r="114" spans="1:15" ht="14.25" customHeight="1">
      <c r="A114" s="67"/>
      <c r="B114" s="68" t="s">
        <v>71</v>
      </c>
      <c r="C114" s="15">
        <v>14</v>
      </c>
      <c r="D114" s="16">
        <v>1</v>
      </c>
      <c r="E114" s="16">
        <v>0</v>
      </c>
      <c r="F114" s="17">
        <v>13</v>
      </c>
      <c r="G114" s="16">
        <v>14</v>
      </c>
      <c r="H114" s="16">
        <v>0</v>
      </c>
      <c r="I114" s="16">
        <v>6</v>
      </c>
      <c r="J114" s="32">
        <f t="shared" si="45"/>
        <v>84.8</v>
      </c>
      <c r="K114" s="19">
        <f t="shared" si="46"/>
        <v>84.8</v>
      </c>
      <c r="L114" s="20">
        <f t="shared" si="47"/>
        <v>0</v>
      </c>
      <c r="M114" s="21">
        <f t="shared" si="48"/>
        <v>36.4</v>
      </c>
      <c r="N114" s="5"/>
      <c r="O114" s="23">
        <v>13495</v>
      </c>
    </row>
    <row r="115" spans="1:15" ht="14.25" customHeight="1">
      <c r="A115" s="67"/>
      <c r="B115" s="68" t="s">
        <v>72</v>
      </c>
      <c r="C115" s="15">
        <v>7</v>
      </c>
      <c r="D115" s="16">
        <v>1</v>
      </c>
      <c r="E115" s="16">
        <v>0</v>
      </c>
      <c r="F115" s="17">
        <v>6</v>
      </c>
      <c r="G115" s="16">
        <v>10</v>
      </c>
      <c r="H115" s="16">
        <v>0</v>
      </c>
      <c r="I115" s="16">
        <v>6</v>
      </c>
      <c r="J115" s="32">
        <f t="shared" si="45"/>
        <v>51.9</v>
      </c>
      <c r="K115" s="19">
        <f t="shared" si="46"/>
        <v>74.1</v>
      </c>
      <c r="L115" s="20">
        <f t="shared" si="47"/>
        <v>0</v>
      </c>
      <c r="M115" s="21">
        <f t="shared" si="48"/>
        <v>44.5</v>
      </c>
      <c r="N115" s="5"/>
      <c r="O115" s="23">
        <v>21748</v>
      </c>
    </row>
    <row r="116" spans="1:15" ht="14.25" customHeight="1">
      <c r="A116" s="67"/>
      <c r="B116" s="68" t="s">
        <v>73</v>
      </c>
      <c r="C116" s="15">
        <v>17</v>
      </c>
      <c r="D116" s="16">
        <v>3</v>
      </c>
      <c r="E116" s="16">
        <v>1</v>
      </c>
      <c r="F116" s="17">
        <v>14</v>
      </c>
      <c r="G116" s="16">
        <v>45</v>
      </c>
      <c r="H116" s="16">
        <v>10</v>
      </c>
      <c r="I116" s="16">
        <v>7</v>
      </c>
      <c r="J116" s="32">
        <f t="shared" si="45"/>
        <v>78.2</v>
      </c>
      <c r="K116" s="19">
        <f t="shared" si="46"/>
        <v>206.9</v>
      </c>
      <c r="L116" s="20">
        <f t="shared" si="47"/>
        <v>46</v>
      </c>
      <c r="M116" s="21">
        <f t="shared" si="48"/>
        <v>32.2</v>
      </c>
      <c r="N116" s="5"/>
      <c r="O116" s="23">
        <v>14419</v>
      </c>
    </row>
    <row r="117" spans="1:15" ht="14.25" customHeight="1">
      <c r="A117" s="67"/>
      <c r="B117" s="68" t="s">
        <v>74</v>
      </c>
      <c r="C117" s="15">
        <v>10</v>
      </c>
      <c r="D117" s="16">
        <v>0</v>
      </c>
      <c r="E117" s="16">
        <v>0</v>
      </c>
      <c r="F117" s="17">
        <v>10</v>
      </c>
      <c r="G117" s="16">
        <v>0</v>
      </c>
      <c r="H117" s="16">
        <v>0</v>
      </c>
      <c r="I117" s="16">
        <v>4</v>
      </c>
      <c r="J117" s="32">
        <f t="shared" si="45"/>
        <v>69.4</v>
      </c>
      <c r="K117" s="19">
        <f t="shared" si="46"/>
        <v>0</v>
      </c>
      <c r="L117" s="20">
        <f t="shared" si="47"/>
        <v>0</v>
      </c>
      <c r="M117" s="21">
        <f t="shared" si="48"/>
        <v>27.7</v>
      </c>
      <c r="N117" s="5"/>
      <c r="O117" s="23">
        <v>15951</v>
      </c>
    </row>
    <row r="118" spans="1:16" ht="14.25" customHeight="1">
      <c r="A118" s="67"/>
      <c r="B118" s="68" t="s">
        <v>75</v>
      </c>
      <c r="C118" s="15">
        <v>8</v>
      </c>
      <c r="D118" s="16">
        <v>2</v>
      </c>
      <c r="E118" s="16">
        <v>1</v>
      </c>
      <c r="F118" s="17">
        <v>6</v>
      </c>
      <c r="G118" s="16">
        <v>33</v>
      </c>
      <c r="H118" s="16">
        <v>12</v>
      </c>
      <c r="I118" s="16">
        <v>5</v>
      </c>
      <c r="J118" s="32">
        <f t="shared" si="45"/>
        <v>50.2</v>
      </c>
      <c r="K118" s="19">
        <f t="shared" si="46"/>
        <v>206.9</v>
      </c>
      <c r="L118" s="20">
        <f t="shared" si="47"/>
        <v>75.2</v>
      </c>
      <c r="M118" s="21">
        <f t="shared" si="48"/>
        <v>31.3</v>
      </c>
      <c r="N118" s="74"/>
      <c r="O118" s="23">
        <v>126176000</v>
      </c>
      <c r="P118" t="s">
        <v>92</v>
      </c>
    </row>
    <row r="119" spans="1:15" ht="14.25" customHeight="1">
      <c r="A119" s="102" t="s">
        <v>110</v>
      </c>
      <c r="B119" s="103"/>
      <c r="C119" s="75">
        <v>97051</v>
      </c>
      <c r="D119" s="76">
        <v>14765</v>
      </c>
      <c r="E119" s="76">
        <v>2543</v>
      </c>
      <c r="F119" s="77">
        <v>82286</v>
      </c>
      <c r="G119" s="76">
        <v>181001</v>
      </c>
      <c r="H119" s="76">
        <v>24373</v>
      </c>
      <c r="I119" s="76">
        <v>66557</v>
      </c>
      <c r="J119" s="78">
        <f t="shared" si="45"/>
        <v>76.9</v>
      </c>
      <c r="K119" s="79">
        <f t="shared" si="46"/>
        <v>143.5</v>
      </c>
      <c r="L119" s="79">
        <f t="shared" si="47"/>
        <v>19.3</v>
      </c>
      <c r="M119" s="80">
        <f t="shared" si="48"/>
        <v>52.7</v>
      </c>
      <c r="N119" s="5"/>
      <c r="O119" s="6"/>
    </row>
    <row r="120" spans="1:13" ht="14.25" customHeight="1">
      <c r="A120" s="81" t="s">
        <v>111</v>
      </c>
      <c r="B120" s="42"/>
      <c r="C120" s="82" t="s">
        <v>112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52">
    <mergeCell ref="J64:J66"/>
    <mergeCell ref="K64:K66"/>
    <mergeCell ref="G64:G66"/>
    <mergeCell ref="L6:L7"/>
    <mergeCell ref="I64:I66"/>
    <mergeCell ref="H6:H7"/>
    <mergeCell ref="H65:H66"/>
    <mergeCell ref="L65:L66"/>
    <mergeCell ref="C63:I63"/>
    <mergeCell ref="J63:M63"/>
    <mergeCell ref="M64:M66"/>
    <mergeCell ref="C4:I4"/>
    <mergeCell ref="J4:M4"/>
    <mergeCell ref="C5:C7"/>
    <mergeCell ref="G5:G7"/>
    <mergeCell ref="I5:I7"/>
    <mergeCell ref="J5:J7"/>
    <mergeCell ref="K5:K7"/>
    <mergeCell ref="M5:M7"/>
    <mergeCell ref="D6:D7"/>
    <mergeCell ref="F6:F7"/>
    <mergeCell ref="A20:B20"/>
    <mergeCell ref="A66:B66"/>
    <mergeCell ref="A67:B67"/>
    <mergeCell ref="A17:B17"/>
    <mergeCell ref="A18:B18"/>
    <mergeCell ref="D64:F64"/>
    <mergeCell ref="F65:F66"/>
    <mergeCell ref="D65:D66"/>
    <mergeCell ref="C64:C66"/>
    <mergeCell ref="A107:B107"/>
    <mergeCell ref="A110:B110"/>
    <mergeCell ref="A119:B119"/>
    <mergeCell ref="A84:B84"/>
    <mergeCell ref="A7:B7"/>
    <mergeCell ref="A8:B8"/>
    <mergeCell ref="A10:B10"/>
    <mergeCell ref="A99:B99"/>
    <mergeCell ref="A29:B29"/>
    <mergeCell ref="A33:B33"/>
    <mergeCell ref="A46:B46"/>
    <mergeCell ref="A50:B50"/>
    <mergeCell ref="A2:M2"/>
    <mergeCell ref="A15:B15"/>
    <mergeCell ref="A63:B64"/>
    <mergeCell ref="A11:B11"/>
    <mergeCell ref="A12:B12"/>
    <mergeCell ref="A13:B13"/>
    <mergeCell ref="A14:B14"/>
    <mergeCell ref="A55:B55"/>
    <mergeCell ref="A16:B16"/>
    <mergeCell ref="A4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2"/>
  <rowBreaks count="1" manualBreakCount="1">
    <brk id="59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dcterms:created xsi:type="dcterms:W3CDTF">2006-03-30T08:33:51Z</dcterms:created>
  <dcterms:modified xsi:type="dcterms:W3CDTF">2006-03-30T08:39:38Z</dcterms:modified>
  <cp:category/>
  <cp:version/>
  <cp:contentType/>
  <cp:contentStatus/>
</cp:coreProperties>
</file>