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6180" activeTab="1"/>
  </bookViews>
  <sheets>
    <sheet name="１ページ" sheetId="1" r:id="rId1"/>
    <sheet name="２ページ" sheetId="2" r:id="rId2"/>
  </sheets>
  <definedNames>
    <definedName name="_xlnm.Print_Area" localSheetId="0">'１ページ'!$A$1:$I$58</definedName>
    <definedName name="_xlnm.Print_Area" localSheetId="1">'２ページ'!$A$1:$I$63</definedName>
    <definedName name="_xlnm.Print_Titles" localSheetId="0">'１ページ'!$3:$6</definedName>
  </definedNames>
  <calcPr fullCalcOnLoad="1"/>
</workbook>
</file>

<file path=xl/sharedStrings.xml><?xml version="1.0" encoding="utf-8"?>
<sst xmlns="http://schemas.openxmlformats.org/spreadsheetml/2006/main" count="131" uniqueCount="122">
  <si>
    <t>伊豆圏域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</si>
  <si>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</si>
  <si>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</si>
  <si>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</si>
  <si>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</si>
  <si>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</si>
  <si>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</si>
  <si>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</si>
  <si>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</si>
  <si>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</si>
  <si>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</si>
  <si>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</si>
  <si>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</si>
  <si>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</si>
  <si>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</si>
  <si>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</si>
  <si>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</si>
  <si>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戸田村</t>
  </si>
  <si>
    <t>大仁町</t>
  </si>
  <si>
    <t>沼津市</t>
  </si>
  <si>
    <t>三島市</t>
  </si>
  <si>
    <t>裾野市</t>
  </si>
  <si>
    <t>伊豆長岡町</t>
  </si>
  <si>
    <t>函南町</t>
  </si>
  <si>
    <t>韮山町</t>
  </si>
  <si>
    <t>清水町</t>
  </si>
  <si>
    <t>長泉町</t>
  </si>
  <si>
    <t>御殿場保健所</t>
  </si>
  <si>
    <t>御殿場市</t>
  </si>
  <si>
    <t>小山町</t>
  </si>
  <si>
    <t>富士保健所</t>
  </si>
  <si>
    <t>富士市</t>
  </si>
  <si>
    <t>富士宮市</t>
  </si>
  <si>
    <t>芝川町</t>
  </si>
  <si>
    <t>富士川町</t>
  </si>
  <si>
    <t>蒲原町</t>
  </si>
  <si>
    <t>由比町</t>
  </si>
  <si>
    <t>静岡市</t>
  </si>
  <si>
    <t>焼津市</t>
  </si>
  <si>
    <t>藤枝市</t>
  </si>
  <si>
    <t>岡部町</t>
  </si>
  <si>
    <t>大井川町</t>
  </si>
  <si>
    <t>島田市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</si>
  <si>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</si>
  <si>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</si>
  <si>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</si>
  <si>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</si>
  <si>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</si>
  <si>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</si>
  <si>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</si>
  <si>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掛川市</t>
  </si>
  <si>
    <t>大須賀町</t>
  </si>
  <si>
    <t>小笠町</t>
  </si>
  <si>
    <t>菊川町</t>
  </si>
  <si>
    <t>大東町</t>
  </si>
  <si>
    <t>磐田市</t>
  </si>
  <si>
    <t>袋井市</t>
  </si>
  <si>
    <t>森町</t>
  </si>
  <si>
    <t>浅羽町</t>
  </si>
  <si>
    <t>福田町</t>
  </si>
  <si>
    <t>竜洋町</t>
  </si>
  <si>
    <t>豊田町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</si>
  <si>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</si>
  <si>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</si>
  <si>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</si>
  <si>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</si>
  <si>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</si>
  <si>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</si>
  <si>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</si>
  <si>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</si>
  <si>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</si>
  <si>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</si>
  <si>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</si>
  <si>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</si>
  <si>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</si>
  <si>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</si>
  <si>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</si>
  <si>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中東遠保健所</t>
  </si>
  <si>
    <t>浜北市</t>
  </si>
  <si>
    <t>静岡市保健所</t>
  </si>
  <si>
    <t>人口</t>
  </si>
  <si>
    <t>総  数</t>
  </si>
  <si>
    <t>精神病院</t>
  </si>
  <si>
    <t>志太榛原保健所</t>
  </si>
  <si>
    <t>北遠保健所</t>
  </si>
  <si>
    <t>西部保健所</t>
  </si>
  <si>
    <t>全          国</t>
  </si>
  <si>
    <t>実　　　　　　　　数</t>
  </si>
  <si>
    <t>区　分</t>
  </si>
  <si>
    <t>人 口 10 万 対</t>
  </si>
  <si>
    <t>一般病院</t>
  </si>
  <si>
    <t>（再掲）</t>
  </si>
  <si>
    <t>精神病院</t>
  </si>
  <si>
    <t>保健所　　　　　　　　市町村</t>
  </si>
  <si>
    <t>熱海伊東圏域</t>
  </si>
  <si>
    <t>伊豆保健所</t>
  </si>
  <si>
    <t>東部保健所</t>
  </si>
  <si>
    <t>(総務省発表)</t>
  </si>
  <si>
    <t>(総務省発表）</t>
  </si>
  <si>
    <t>実　　　　　　　　数</t>
  </si>
  <si>
    <t>人 口 10 万 対</t>
  </si>
  <si>
    <t>総  数</t>
  </si>
  <si>
    <t>（再掲）</t>
  </si>
  <si>
    <t>精神病院</t>
  </si>
  <si>
    <t>一般病院</t>
  </si>
  <si>
    <t>3-1　病院数、人口10万対病院数（病院の種類・2次保健医療圏・保健所・市町村別）</t>
  </si>
  <si>
    <t>静岡県</t>
  </si>
  <si>
    <t>療養病床を有する
病院</t>
  </si>
  <si>
    <t>資料：厚生労働省「医療施設調査」</t>
  </si>
  <si>
    <t>　　　２　人口１０万人対比率の算出に用いた人口は、全国及び県については「平成13年10月1日現在総務省推
　　　　　計人口」（総務省統計局）、市町村及び二次医療圏については「平成13年10月1日現在静岡県の推計人
　　　　　口」（県企画部生活統計室）である。</t>
  </si>
  <si>
    <t>（前ﾍﾟｰｼﾞから続く）</t>
  </si>
  <si>
    <t>（注）　「療養病床を有する病院」には、「経過的旧療養型病床群を有する病院」を含む。</t>
  </si>
  <si>
    <t>静庵圏域</t>
  </si>
  <si>
    <t>修善寺町</t>
  </si>
  <si>
    <t>土肥町</t>
  </si>
  <si>
    <t>天城湯ヶ島町</t>
  </si>
  <si>
    <t>中伊豆町</t>
  </si>
  <si>
    <t>御前崎町</t>
  </si>
  <si>
    <t>浜岡町</t>
  </si>
  <si>
    <t>H15.10.0.1現在
推計人口</t>
  </si>
  <si>
    <t>H15.10.1現在
推計人口</t>
  </si>
  <si>
    <t>（平成15年10月1日現在）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</si>
</sst>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#,##0.0;[Red]\-#,##0.0"/>
    <numFmt numFmtId="181" formatCode="_ * #,##0.000_ ;_ * \-#,##0.000_ ;_ * &quot;-&quot;??_ ;_ @_ "/>
    <numFmt numFmtId="182" formatCode="_ * #,##0.0_ ;_ * \-#,##0.0_ ;_ * &quot;-&quot;??_ ;_ @_ "/>
    <numFmt numFmtId="183" formatCode="_ * #,##0.0_ ;_ * \-#,##0.0_ ;_ * &quot;-&quot;_ ;_ @_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16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vertical="center"/>
      <protection/>
    </xf>
    <xf numFmtId="38" fontId="3" fillId="0" borderId="1" xfId="16" applyFont="1" applyBorder="1" applyAlignment="1" applyProtection="1">
      <alignment vertical="center"/>
      <protection/>
    </xf>
    <xf numFmtId="38" fontId="3" fillId="0" borderId="2" xfId="16" applyFont="1" applyBorder="1" applyAlignment="1" applyProtection="1">
      <alignment horizontal="distributed" vertical="center"/>
      <protection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6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1" xfId="16" applyFont="1" applyBorder="1" applyAlignment="1" applyProtection="1">
      <alignment horizontal="distributed" vertical="center"/>
      <protection/>
    </xf>
    <xf numFmtId="38" fontId="3" fillId="0" borderId="0" xfId="16" applyFont="1" applyAlignment="1">
      <alignment horizontal="center" vertical="center" wrapText="1"/>
    </xf>
    <xf numFmtId="41" fontId="3" fillId="0" borderId="0" xfId="16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 shrinkToFit="1"/>
    </xf>
    <xf numFmtId="41" fontId="5" fillId="0" borderId="1" xfId="16" applyNumberFormat="1" applyFont="1" applyBorder="1" applyAlignment="1">
      <alignment horizontal="right" vertical="center"/>
    </xf>
    <xf numFmtId="41" fontId="5" fillId="0" borderId="7" xfId="16" applyNumberFormat="1" applyFont="1" applyBorder="1" applyAlignment="1">
      <alignment horizontal="right" vertical="center"/>
    </xf>
    <xf numFmtId="183" fontId="5" fillId="0" borderId="7" xfId="16" applyNumberFormat="1" applyFont="1" applyBorder="1" applyAlignment="1">
      <alignment horizontal="right" vertical="center"/>
    </xf>
    <xf numFmtId="183" fontId="5" fillId="0" borderId="8" xfId="16" applyNumberFormat="1" applyFont="1" applyBorder="1" applyAlignment="1">
      <alignment horizontal="right" vertical="center"/>
    </xf>
    <xf numFmtId="41" fontId="5" fillId="0" borderId="9" xfId="16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83" fontId="5" fillId="0" borderId="7" xfId="16" applyNumberFormat="1" applyFont="1" applyBorder="1" applyAlignment="1">
      <alignment vertical="center"/>
    </xf>
    <xf numFmtId="41" fontId="5" fillId="0" borderId="10" xfId="16" applyNumberFormat="1" applyFont="1" applyBorder="1" applyAlignment="1">
      <alignment horizontal="right" vertical="center"/>
    </xf>
    <xf numFmtId="41" fontId="5" fillId="0" borderId="11" xfId="16" applyNumberFormat="1" applyFont="1" applyBorder="1" applyAlignment="1">
      <alignment horizontal="right" vertical="center" shrinkToFit="1"/>
    </xf>
    <xf numFmtId="183" fontId="5" fillId="0" borderId="11" xfId="16" applyNumberFormat="1" applyFont="1" applyBorder="1" applyAlignment="1">
      <alignment horizontal="right" vertical="center"/>
    </xf>
    <xf numFmtId="183" fontId="5" fillId="0" borderId="12" xfId="16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16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83" fontId="5" fillId="0" borderId="13" xfId="16" applyNumberFormat="1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distributed" vertical="center"/>
      <protection/>
    </xf>
    <xf numFmtId="0" fontId="5" fillId="0" borderId="2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41" fontId="5" fillId="0" borderId="16" xfId="16" applyNumberFormat="1" applyFont="1" applyBorder="1" applyAlignment="1">
      <alignment horizontal="right" vertical="center"/>
    </xf>
    <xf numFmtId="41" fontId="5" fillId="0" borderId="6" xfId="16" applyNumberFormat="1" applyFont="1" applyBorder="1" applyAlignment="1">
      <alignment horizontal="right" vertical="center"/>
    </xf>
    <xf numFmtId="183" fontId="5" fillId="0" borderId="6" xfId="16" applyNumberFormat="1" applyFont="1" applyBorder="1" applyAlignment="1">
      <alignment horizontal="right" vertical="center"/>
    </xf>
    <xf numFmtId="183" fontId="5" fillId="0" borderId="17" xfId="16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>
      <alignment horizontal="distributed" vertical="center"/>
    </xf>
    <xf numFmtId="0" fontId="5" fillId="0" borderId="32" xfId="0" applyFont="1" applyBorder="1" applyAlignment="1" applyProtection="1">
      <alignment horizontal="distributed" vertical="center"/>
      <protection/>
    </xf>
    <xf numFmtId="0" fontId="4" fillId="0" borderId="33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distributed" vertical="center" wrapText="1"/>
      <protection/>
    </xf>
    <xf numFmtId="0" fontId="3" fillId="0" borderId="2" xfId="0" applyFont="1" applyBorder="1" applyAlignment="1" applyProtection="1">
      <alignment horizontal="distributed" vertical="center" wrapText="1"/>
      <protection/>
    </xf>
    <xf numFmtId="0" fontId="5" fillId="0" borderId="2" xfId="0" applyFont="1" applyBorder="1" applyAlignment="1">
      <alignment horizontal="distributed" vertical="center"/>
    </xf>
    <xf numFmtId="0" fontId="5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38" fontId="3" fillId="0" borderId="34" xfId="16" applyFont="1" applyBorder="1" applyAlignment="1" applyProtection="1">
      <alignment horizontal="center" vertical="center" shrinkToFit="1"/>
      <protection/>
    </xf>
    <xf numFmtId="0" fontId="0" fillId="0" borderId="35" xfId="0" applyBorder="1" applyAlignment="1">
      <alignment horizontal="center" vertical="center" shrinkToFit="1"/>
    </xf>
    <xf numFmtId="38" fontId="3" fillId="0" borderId="1" xfId="16" applyFont="1" applyBorder="1" applyAlignment="1" applyProtection="1">
      <alignment horizontal="distributed" vertical="center"/>
      <protection/>
    </xf>
    <xf numFmtId="0" fontId="3" fillId="0" borderId="2" xfId="0" applyFont="1" applyBorder="1" applyAlignment="1">
      <alignment horizontal="distributed" vertical="center"/>
    </xf>
    <xf numFmtId="0" fontId="3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1</xdr:col>
      <xdr:colOff>971550</xdr:colOff>
      <xdr:row>5</xdr:row>
      <xdr:rowOff>447675</xdr:rowOff>
    </xdr:to>
    <xdr:sp>
      <xdr:nvSpPr>
        <xdr:cNvPr id="1" name="Line 1"/>
        <xdr:cNvSpPr>
          <a:spLocks/>
        </xdr:cNvSpPr>
      </xdr:nvSpPr>
      <xdr:spPr>
        <a:xfrm flipH="1" flipV="1">
          <a:off x="0" y="333375"/>
          <a:ext cx="11525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971550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342900"/>
          <a:ext cx="11430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workbookViewId="0" topLeftCell="A1">
      <selection activeCell="H9" sqref="H9"/>
    </sheetView>
  </sheetViews>
  <sheetFormatPr defaultColWidth="9.00390625" defaultRowHeight="13.5"/>
  <cols>
    <col min="1" max="1" width="2.375" style="21" customWidth="1"/>
    <col min="2" max="2" width="14.625" style="21" customWidth="1"/>
    <col min="3" max="9" width="10.625" style="21" customWidth="1"/>
    <col min="10" max="10" width="4.75390625" style="0" customWidth="1"/>
    <col min="11" max="11" width="12.375" style="0" customWidth="1"/>
  </cols>
  <sheetData>
    <row r="1" spans="1:11" ht="13.5" customHeight="1">
      <c r="A1" s="42" t="s">
        <v>105</v>
      </c>
      <c r="B1" s="43"/>
      <c r="C1" s="43"/>
      <c r="D1" s="43"/>
      <c r="E1" s="43"/>
      <c r="F1" s="43"/>
      <c r="G1" s="43"/>
      <c r="H1" s="43"/>
      <c r="I1" s="43"/>
      <c r="J1" s="1"/>
      <c r="K1" s="2"/>
    </row>
    <row r="2" spans="1:11" ht="13.5" customHeight="1">
      <c r="A2" s="39"/>
      <c r="B2" s="39"/>
      <c r="C2" s="39"/>
      <c r="D2" s="39"/>
      <c r="E2" s="39"/>
      <c r="F2" s="39"/>
      <c r="G2" s="39"/>
      <c r="H2" s="39"/>
      <c r="I2" s="44" t="s">
        <v>121</v>
      </c>
      <c r="J2" s="3"/>
      <c r="K2" s="4"/>
    </row>
    <row r="3" spans="1:11" ht="13.5" customHeight="1">
      <c r="A3" s="91" t="s">
        <v>88</v>
      </c>
      <c r="B3" s="92"/>
      <c r="C3" s="67" t="s">
        <v>87</v>
      </c>
      <c r="D3" s="68"/>
      <c r="E3" s="68"/>
      <c r="F3" s="68"/>
      <c r="G3" s="68" t="s">
        <v>89</v>
      </c>
      <c r="H3" s="68"/>
      <c r="I3" s="69"/>
      <c r="J3" s="3"/>
      <c r="K3" s="4" t="s">
        <v>80</v>
      </c>
    </row>
    <row r="4" spans="1:11" ht="13.5" customHeight="1">
      <c r="A4" s="93"/>
      <c r="B4" s="94"/>
      <c r="C4" s="70" t="s">
        <v>81</v>
      </c>
      <c r="D4" s="22"/>
      <c r="E4" s="22"/>
      <c r="F4" s="22"/>
      <c r="G4" s="73" t="s">
        <v>81</v>
      </c>
      <c r="H4" s="22"/>
      <c r="I4" s="23"/>
      <c r="J4" s="3"/>
      <c r="K4" s="4"/>
    </row>
    <row r="5" spans="1:11" ht="13.5" customHeight="1">
      <c r="A5" s="45"/>
      <c r="B5" s="46"/>
      <c r="C5" s="71"/>
      <c r="D5" s="75" t="s">
        <v>82</v>
      </c>
      <c r="E5" s="77" t="s">
        <v>90</v>
      </c>
      <c r="F5" s="24" t="s">
        <v>91</v>
      </c>
      <c r="G5" s="73"/>
      <c r="H5" s="79" t="s">
        <v>92</v>
      </c>
      <c r="I5" s="81" t="s">
        <v>90</v>
      </c>
      <c r="J5" s="3"/>
      <c r="K5" s="4"/>
    </row>
    <row r="6" spans="1:11" ht="36" customHeight="1">
      <c r="A6" s="87" t="s">
        <v>93</v>
      </c>
      <c r="B6" s="66"/>
      <c r="C6" s="72"/>
      <c r="D6" s="76"/>
      <c r="E6" s="78"/>
      <c r="F6" s="47" t="s">
        <v>107</v>
      </c>
      <c r="G6" s="74"/>
      <c r="H6" s="80"/>
      <c r="I6" s="82"/>
      <c r="J6" s="3"/>
      <c r="K6" s="19" t="s">
        <v>119</v>
      </c>
    </row>
    <row r="7" spans="1:12" ht="13.5" customHeight="1">
      <c r="A7" s="85" t="s">
        <v>106</v>
      </c>
      <c r="B7" s="86"/>
      <c r="C7" s="30">
        <f>SUM(C9:C17)</f>
        <v>184</v>
      </c>
      <c r="D7" s="27">
        <f>SUM(D9:D17)</f>
        <v>32</v>
      </c>
      <c r="E7" s="27">
        <f>SUM(E9:E17)</f>
        <v>152</v>
      </c>
      <c r="F7" s="27">
        <f>SUM(F9:F17)</f>
        <v>81</v>
      </c>
      <c r="G7" s="48">
        <f>ROUND(C7/K7*100000,1)</f>
        <v>4.9</v>
      </c>
      <c r="H7" s="28">
        <f>ROUND(D7/K7*100000,1)</f>
        <v>0.8</v>
      </c>
      <c r="I7" s="29">
        <f>ROUND(E7/K7*100000,1)</f>
        <v>4</v>
      </c>
      <c r="J7" s="5"/>
      <c r="K7" s="6">
        <v>3793000</v>
      </c>
      <c r="L7" t="s">
        <v>97</v>
      </c>
    </row>
    <row r="8" spans="1:11" ht="13.5" customHeight="1">
      <c r="A8" s="49"/>
      <c r="B8" s="50"/>
      <c r="C8" s="30"/>
      <c r="D8" s="27"/>
      <c r="E8" s="27"/>
      <c r="F8" s="27"/>
      <c r="G8" s="28"/>
      <c r="H8" s="28"/>
      <c r="I8" s="29"/>
      <c r="J8" s="5"/>
      <c r="K8" s="6"/>
    </row>
    <row r="9" spans="1:11" ht="13.5" customHeight="1">
      <c r="A9" s="83" t="s">
        <v>0</v>
      </c>
      <c r="B9" s="84"/>
      <c r="C9" s="30">
        <f>C19</f>
        <v>10</v>
      </c>
      <c r="D9" s="27">
        <f>D19</f>
        <v>2</v>
      </c>
      <c r="E9" s="27">
        <f>E19</f>
        <v>8</v>
      </c>
      <c r="F9" s="27">
        <f>F19</f>
        <v>5</v>
      </c>
      <c r="G9" s="28">
        <f>ROUND(C9/K9*100000,1)</f>
        <v>12.4</v>
      </c>
      <c r="H9" s="28">
        <f>ROUND(D9/K9*100000,1)</f>
        <v>2.5</v>
      </c>
      <c r="I9" s="29">
        <f>ROUND(E9/K9*100000,1)</f>
        <v>9.9</v>
      </c>
      <c r="J9" s="5"/>
      <c r="K9" s="20">
        <f>K19</f>
        <v>80446</v>
      </c>
    </row>
    <row r="10" spans="1:11" ht="13.5" customHeight="1">
      <c r="A10" s="83" t="s">
        <v>94</v>
      </c>
      <c r="B10" s="84"/>
      <c r="C10" s="30">
        <f>C28</f>
        <v>9</v>
      </c>
      <c r="D10" s="27">
        <f>D28</f>
        <v>0</v>
      </c>
      <c r="E10" s="27">
        <f>E28</f>
        <v>9</v>
      </c>
      <c r="F10" s="27">
        <f>F28</f>
        <v>4</v>
      </c>
      <c r="G10" s="28">
        <f>ROUND(C10/K10*100000,1)</f>
        <v>7.9</v>
      </c>
      <c r="H10" s="33">
        <f>ROUND(D10/K10*100000,1)</f>
        <v>0</v>
      </c>
      <c r="I10" s="29">
        <f>ROUND(E10/K10*100000,1)</f>
        <v>7.9</v>
      </c>
      <c r="J10" s="5"/>
      <c r="K10" s="20">
        <f>K28</f>
        <v>113817</v>
      </c>
    </row>
    <row r="11" spans="1:11" ht="13.5" customHeight="1">
      <c r="A11" s="83" t="s">
        <v>1</v>
      </c>
      <c r="B11" s="84"/>
      <c r="C11" s="30">
        <f>C32+C48</f>
        <v>52</v>
      </c>
      <c r="D11" s="27">
        <f>D32+D48</f>
        <v>5</v>
      </c>
      <c r="E11" s="27">
        <f>E32+E48</f>
        <v>47</v>
      </c>
      <c r="F11" s="27">
        <f>F32+F48</f>
        <v>23</v>
      </c>
      <c r="G11" s="28">
        <f>ROUND(C11/K11*100000,1)</f>
        <v>7.7</v>
      </c>
      <c r="H11" s="28">
        <f>ROUND(D11/K11*100000,1)</f>
        <v>0.7</v>
      </c>
      <c r="I11" s="29">
        <f>ROUND(E11/K11*100000,1)</f>
        <v>6.9</v>
      </c>
      <c r="J11" s="5"/>
      <c r="K11" s="20">
        <f>K32+K48</f>
        <v>679186</v>
      </c>
    </row>
    <row r="12" spans="1:11" ht="13.5" customHeight="1">
      <c r="A12" s="83" t="s">
        <v>2</v>
      </c>
      <c r="B12" s="84"/>
      <c r="C12" s="30">
        <f>C52</f>
        <v>17</v>
      </c>
      <c r="D12" s="27">
        <f>D52</f>
        <v>5</v>
      </c>
      <c r="E12" s="27">
        <f>E52</f>
        <v>12</v>
      </c>
      <c r="F12" s="27">
        <f>F52</f>
        <v>7</v>
      </c>
      <c r="G12" s="28">
        <f>ROUND(C12/K12*100000,1)</f>
        <v>4.6</v>
      </c>
      <c r="H12" s="28">
        <f>ROUND(D12/K12*100000,1)</f>
        <v>1.4</v>
      </c>
      <c r="I12" s="29">
        <f>ROUND(E12/K12*100000,1)</f>
        <v>3.3</v>
      </c>
      <c r="J12" s="5"/>
      <c r="K12" s="20">
        <f>K52</f>
        <v>369174</v>
      </c>
    </row>
    <row r="13" spans="1:11" ht="13.5" customHeight="1">
      <c r="A13" s="83" t="s">
        <v>112</v>
      </c>
      <c r="B13" s="84"/>
      <c r="C13" s="26">
        <f>１ページ!C57+２ページ!C11+２ページ!C12+２ページ!C13</f>
        <v>27</v>
      </c>
      <c r="D13" s="27">
        <f>１ページ!D57+２ページ!D11+２ページ!D12+２ページ!D13</f>
        <v>5</v>
      </c>
      <c r="E13" s="27">
        <f>１ページ!E57+２ページ!E11+２ページ!E12+２ページ!E13</f>
        <v>22</v>
      </c>
      <c r="F13" s="27">
        <f>１ページ!F57+２ページ!F11+２ページ!F12+２ページ!F13</f>
        <v>11</v>
      </c>
      <c r="G13" s="28">
        <f>ROUND(C13/K13*100000,1)</f>
        <v>3.6</v>
      </c>
      <c r="H13" s="28">
        <f>ROUND(D13/K13*100000,1)</f>
        <v>0.7</v>
      </c>
      <c r="I13" s="29">
        <f>ROUND(E13/K13*100000,1)</f>
        <v>3</v>
      </c>
      <c r="J13" s="5"/>
      <c r="K13" s="20">
        <f>K57+２ページ!K11+２ページ!K12+２ページ!K13</f>
        <v>743107</v>
      </c>
    </row>
    <row r="14" spans="1:11" ht="13.5" customHeight="1">
      <c r="A14" s="83" t="s">
        <v>3</v>
      </c>
      <c r="B14" s="84"/>
      <c r="C14" s="26">
        <f>２ページ!C7-２ページ!C11-２ページ!C12-２ページ!C13</f>
        <v>12</v>
      </c>
      <c r="D14" s="27">
        <f>２ページ!D7-２ページ!D11-２ページ!D12-２ページ!D13</f>
        <v>2</v>
      </c>
      <c r="E14" s="27">
        <f>２ページ!E7-２ページ!E11-２ページ!E12-２ページ!E13</f>
        <v>10</v>
      </c>
      <c r="F14" s="27">
        <f>２ページ!F7-２ページ!F11-２ページ!F12-２ページ!F13</f>
        <v>6</v>
      </c>
      <c r="G14" s="28">
        <f>ROUND(C14/K14*100000,1)</f>
        <v>2.5</v>
      </c>
      <c r="H14" s="28">
        <f>ROUND(D14/K14*100000,1)</f>
        <v>0.4</v>
      </c>
      <c r="I14" s="29">
        <f>ROUND(E14/K14*100000,1)</f>
        <v>2</v>
      </c>
      <c r="J14" s="5"/>
      <c r="K14" s="20">
        <f>２ページ!K7-２ページ!K11-２ページ!K12-２ページ!K13</f>
        <v>488349</v>
      </c>
    </row>
    <row r="15" spans="1:11" ht="13.5" customHeight="1">
      <c r="A15" s="83" t="s">
        <v>4</v>
      </c>
      <c r="B15" s="84"/>
      <c r="C15" s="30">
        <f>２ページ!C25</f>
        <v>17</v>
      </c>
      <c r="D15" s="27">
        <f>２ページ!D25</f>
        <v>5</v>
      </c>
      <c r="E15" s="27">
        <f>２ページ!E25</f>
        <v>12</v>
      </c>
      <c r="F15" s="27">
        <f>２ページ!F25</f>
        <v>6</v>
      </c>
      <c r="G15" s="28">
        <f>ROUND(C15/K15*100000,1)</f>
        <v>3.8</v>
      </c>
      <c r="H15" s="28">
        <f>ROUND(D15/K15*100000,1)</f>
        <v>1.1</v>
      </c>
      <c r="I15" s="29">
        <f>ROUND(E15/K15*100000,1)</f>
        <v>2.7</v>
      </c>
      <c r="J15" s="5"/>
      <c r="K15" s="20">
        <f>２ページ!K25</f>
        <v>447976</v>
      </c>
    </row>
    <row r="16" spans="1:11" ht="13.5" customHeight="1">
      <c r="A16" s="83" t="s">
        <v>5</v>
      </c>
      <c r="B16" s="84"/>
      <c r="C16" s="30">
        <f>２ページ!C40</f>
        <v>2</v>
      </c>
      <c r="D16" s="27">
        <f>２ページ!D40</f>
        <v>0</v>
      </c>
      <c r="E16" s="27">
        <f>２ページ!E40</f>
        <v>2</v>
      </c>
      <c r="F16" s="27">
        <f>２ページ!F40</f>
        <v>1</v>
      </c>
      <c r="G16" s="28">
        <f>ROUND(C16/K16*100000,1)</f>
        <v>3.9</v>
      </c>
      <c r="H16" s="28">
        <f>ROUND(D16/K16*100000,1)</f>
        <v>0</v>
      </c>
      <c r="I16" s="29">
        <f>ROUND(E16/K16*100000,1)</f>
        <v>3.9</v>
      </c>
      <c r="J16" s="5"/>
      <c r="K16" s="20">
        <f>２ページ!K40</f>
        <v>50658</v>
      </c>
    </row>
    <row r="17" spans="1:11" ht="13.5" customHeight="1">
      <c r="A17" s="83" t="s">
        <v>6</v>
      </c>
      <c r="B17" s="84"/>
      <c r="C17" s="30">
        <f>２ページ!C48+２ページ!C51</f>
        <v>38</v>
      </c>
      <c r="D17" s="27">
        <f>２ページ!D48+２ページ!D51</f>
        <v>8</v>
      </c>
      <c r="E17" s="27">
        <f>２ページ!E48+２ページ!E51</f>
        <v>30</v>
      </c>
      <c r="F17" s="27">
        <f>２ページ!F48+２ページ!F51</f>
        <v>18</v>
      </c>
      <c r="G17" s="28">
        <f>ROUND(C17/K17*100000,1)</f>
        <v>4.6</v>
      </c>
      <c r="H17" s="28">
        <f>ROUND(D17/K17*100000,1)</f>
        <v>1</v>
      </c>
      <c r="I17" s="29">
        <f>ROUND(E17/K17*100000,1)</f>
        <v>3.7</v>
      </c>
      <c r="J17" s="5"/>
      <c r="K17" s="20">
        <f>２ページ!K48+２ページ!K51</f>
        <v>820269</v>
      </c>
    </row>
    <row r="18" spans="1:11" ht="13.5" customHeight="1">
      <c r="A18" s="49"/>
      <c r="B18" s="50"/>
      <c r="C18" s="30"/>
      <c r="D18" s="27"/>
      <c r="E18" s="27"/>
      <c r="F18" s="27"/>
      <c r="G18" s="28"/>
      <c r="H18" s="28"/>
      <c r="I18" s="29"/>
      <c r="J18" s="5"/>
      <c r="K18" s="6"/>
    </row>
    <row r="19" spans="1:11" ht="13.5" customHeight="1">
      <c r="A19" s="83" t="s">
        <v>95</v>
      </c>
      <c r="B19" s="90"/>
      <c r="C19" s="30">
        <f>SUM(C20:C26)</f>
        <v>10</v>
      </c>
      <c r="D19" s="27">
        <f>SUM(D20:D26)</f>
        <v>2</v>
      </c>
      <c r="E19" s="27">
        <f>SUM(E20:E26)</f>
        <v>8</v>
      </c>
      <c r="F19" s="27">
        <f>SUM(F20:F26)</f>
        <v>5</v>
      </c>
      <c r="G19" s="28">
        <f>ROUND(C19/K19*100000,1)</f>
        <v>12.4</v>
      </c>
      <c r="H19" s="28">
        <f>ROUND(D19/K19*100000,1)</f>
        <v>2.5</v>
      </c>
      <c r="I19" s="29">
        <f>ROUND(E19/K19*100000,1)</f>
        <v>9.9</v>
      </c>
      <c r="J19" s="5"/>
      <c r="K19" s="6">
        <f>SUM(K20:K26)</f>
        <v>80446</v>
      </c>
    </row>
    <row r="20" spans="1:11" ht="13.5" customHeight="1">
      <c r="A20" s="51"/>
      <c r="B20" s="52" t="s">
        <v>7</v>
      </c>
      <c r="C20" s="30">
        <f aca="true" t="shared" si="0" ref="C20:C26">SUM(D20:E20)</f>
        <v>3</v>
      </c>
      <c r="D20" s="27">
        <v>0</v>
      </c>
      <c r="E20" s="27">
        <v>3</v>
      </c>
      <c r="F20" s="27">
        <v>3</v>
      </c>
      <c r="G20" s="28">
        <f>ROUND(C20/K20*100000,1)</f>
        <v>11</v>
      </c>
      <c r="H20" s="28">
        <f>ROUND(D20/K20*100000,1)</f>
        <v>0</v>
      </c>
      <c r="I20" s="29">
        <f>ROUND(E20/K20*100000,1)</f>
        <v>11</v>
      </c>
      <c r="J20" s="5"/>
      <c r="K20" s="6">
        <v>27238</v>
      </c>
    </row>
    <row r="21" spans="1:11" ht="13.5" customHeight="1">
      <c r="A21" s="51"/>
      <c r="B21" s="52" t="s">
        <v>8</v>
      </c>
      <c r="C21" s="30">
        <f t="shared" si="0"/>
        <v>3</v>
      </c>
      <c r="D21" s="27">
        <v>0</v>
      </c>
      <c r="E21" s="27">
        <v>3</v>
      </c>
      <c r="F21" s="27">
        <v>2</v>
      </c>
      <c r="G21" s="28">
        <f>ROUND(C21/K21*100000,1)</f>
        <v>19.5</v>
      </c>
      <c r="H21" s="28">
        <f>ROUND(D21/K21*100000,1)</f>
        <v>0</v>
      </c>
      <c r="I21" s="29">
        <f>ROUND(E21/K21*100000,1)</f>
        <v>19.5</v>
      </c>
      <c r="J21" s="5"/>
      <c r="K21" s="6">
        <v>15355</v>
      </c>
    </row>
    <row r="22" spans="1:11" ht="13.5" customHeight="1">
      <c r="A22" s="51"/>
      <c r="B22" s="52" t="s">
        <v>9</v>
      </c>
      <c r="C22" s="30">
        <f t="shared" si="0"/>
        <v>1</v>
      </c>
      <c r="D22" s="27">
        <v>1</v>
      </c>
      <c r="E22" s="27">
        <v>0</v>
      </c>
      <c r="F22" s="27">
        <v>0</v>
      </c>
      <c r="G22" s="28">
        <f>ROUND(C22/K22*100000,1)</f>
        <v>11.8</v>
      </c>
      <c r="H22" s="28">
        <f>ROUND(D22/K22*100000,1)</f>
        <v>11.8</v>
      </c>
      <c r="I22" s="29">
        <f>ROUND(E22/K22*100000,1)</f>
        <v>0</v>
      </c>
      <c r="J22" s="5"/>
      <c r="K22" s="6">
        <v>8465</v>
      </c>
    </row>
    <row r="23" spans="1:11" ht="13.5" customHeight="1">
      <c r="A23" s="51"/>
      <c r="B23" s="52" t="s">
        <v>10</v>
      </c>
      <c r="C23" s="30">
        <f t="shared" si="0"/>
        <v>2</v>
      </c>
      <c r="D23" s="27">
        <v>1</v>
      </c>
      <c r="E23" s="27">
        <v>1</v>
      </c>
      <c r="F23" s="27">
        <v>0</v>
      </c>
      <c r="G23" s="28">
        <f>ROUND(C23/K23*100000,1)</f>
        <v>19.7</v>
      </c>
      <c r="H23" s="28">
        <f>ROUND(D23/K23*100000,1)</f>
        <v>9.8</v>
      </c>
      <c r="I23" s="29">
        <f>ROUND(E23/K23*100000,1)</f>
        <v>9.8</v>
      </c>
      <c r="J23" s="5"/>
      <c r="K23" s="6">
        <v>10165</v>
      </c>
    </row>
    <row r="24" spans="1:11" ht="13.5" customHeight="1">
      <c r="A24" s="51"/>
      <c r="B24" s="52" t="s">
        <v>11</v>
      </c>
      <c r="C24" s="30">
        <f t="shared" si="0"/>
        <v>0</v>
      </c>
      <c r="D24" s="27">
        <v>0</v>
      </c>
      <c r="E24" s="27">
        <v>0</v>
      </c>
      <c r="F24" s="27">
        <v>0</v>
      </c>
      <c r="G24" s="28">
        <f>ROUND(C24/K24*100000,1)</f>
        <v>0</v>
      </c>
      <c r="H24" s="28">
        <f>ROUND(D24/K24*100000,1)</f>
        <v>0</v>
      </c>
      <c r="I24" s="29">
        <f>ROUND(E24/K24*100000,1)</f>
        <v>0</v>
      </c>
      <c r="J24" s="5"/>
      <c r="K24" s="6">
        <v>8421</v>
      </c>
    </row>
    <row r="25" spans="1:11" ht="13.5" customHeight="1">
      <c r="A25" s="51"/>
      <c r="B25" s="52" t="s">
        <v>12</v>
      </c>
      <c r="C25" s="30">
        <f t="shared" si="0"/>
        <v>1</v>
      </c>
      <c r="D25" s="27">
        <v>0</v>
      </c>
      <c r="E25" s="27">
        <v>1</v>
      </c>
      <c r="F25" s="27">
        <v>0</v>
      </c>
      <c r="G25" s="28">
        <f>ROUND(C25/K25*100000,1)</f>
        <v>13.5</v>
      </c>
      <c r="H25" s="28">
        <f>ROUND(D25/K25*100000,1)</f>
        <v>0</v>
      </c>
      <c r="I25" s="29">
        <f>ROUND(E25/K25*100000,1)</f>
        <v>13.5</v>
      </c>
      <c r="J25" s="5"/>
      <c r="K25" s="6">
        <v>7426</v>
      </c>
    </row>
    <row r="26" spans="1:11" ht="13.5" customHeight="1">
      <c r="A26" s="51"/>
      <c r="B26" s="52" t="s">
        <v>13</v>
      </c>
      <c r="C26" s="30">
        <f t="shared" si="0"/>
        <v>0</v>
      </c>
      <c r="D26" s="27">
        <v>0</v>
      </c>
      <c r="E26" s="27">
        <v>0</v>
      </c>
      <c r="F26" s="27">
        <v>0</v>
      </c>
      <c r="G26" s="28">
        <f>ROUND(C26/K26*100000,1)</f>
        <v>0</v>
      </c>
      <c r="H26" s="28">
        <f>ROUND(D26/K26*100000,1)</f>
        <v>0</v>
      </c>
      <c r="I26" s="29">
        <f>ROUND(E26/K26*100000,1)</f>
        <v>0</v>
      </c>
      <c r="J26" s="5"/>
      <c r="K26" s="6">
        <v>3376</v>
      </c>
    </row>
    <row r="27" spans="1:11" ht="13.5" customHeight="1">
      <c r="A27" s="51"/>
      <c r="B27" s="53"/>
      <c r="C27" s="30"/>
      <c r="D27" s="27"/>
      <c r="E27" s="27"/>
      <c r="F27" s="27"/>
      <c r="G27" s="28"/>
      <c r="H27" s="28"/>
      <c r="I27" s="29"/>
      <c r="J27" s="5"/>
      <c r="K27" s="6"/>
    </row>
    <row r="28" spans="1:11" ht="13.5" customHeight="1">
      <c r="A28" s="83" t="s">
        <v>14</v>
      </c>
      <c r="B28" s="90"/>
      <c r="C28" s="30">
        <f>SUM(C29:C30)</f>
        <v>9</v>
      </c>
      <c r="D28" s="27">
        <f>SUM(D29:D30)</f>
        <v>0</v>
      </c>
      <c r="E28" s="27">
        <f>SUM(E29:E30)</f>
        <v>9</v>
      </c>
      <c r="F28" s="27">
        <f>SUM(F29:F30)</f>
        <v>4</v>
      </c>
      <c r="G28" s="28">
        <f>ROUND(C28/K28*100000,1)</f>
        <v>7.9</v>
      </c>
      <c r="H28" s="28">
        <f>ROUND(D28/K28*100000,1)</f>
        <v>0</v>
      </c>
      <c r="I28" s="29">
        <f>ROUND(E28/K28*100000,1)</f>
        <v>7.9</v>
      </c>
      <c r="J28" s="5"/>
      <c r="K28" s="6">
        <f>SUM(K29:K30)</f>
        <v>113817</v>
      </c>
    </row>
    <row r="29" spans="1:11" ht="13.5" customHeight="1">
      <c r="A29" s="51"/>
      <c r="B29" s="52" t="s">
        <v>15</v>
      </c>
      <c r="C29" s="30">
        <f>SUM(D29:E29)</f>
        <v>6</v>
      </c>
      <c r="D29" s="27">
        <v>0</v>
      </c>
      <c r="E29" s="27">
        <v>6</v>
      </c>
      <c r="F29" s="27">
        <v>2</v>
      </c>
      <c r="G29" s="28">
        <f>ROUND(C29/K29*100000,1)</f>
        <v>14.3</v>
      </c>
      <c r="H29" s="28">
        <f>ROUND(D29/K29*100000,1)</f>
        <v>0</v>
      </c>
      <c r="I29" s="29">
        <f>ROUND(E29/K29*100000,1)</f>
        <v>14.3</v>
      </c>
      <c r="J29" s="5"/>
      <c r="K29" s="6">
        <v>42066</v>
      </c>
    </row>
    <row r="30" spans="1:11" ht="13.5" customHeight="1">
      <c r="A30" s="51"/>
      <c r="B30" s="52" t="s">
        <v>16</v>
      </c>
      <c r="C30" s="30">
        <f>SUM(D30:E30)</f>
        <v>3</v>
      </c>
      <c r="D30" s="27">
        <v>0</v>
      </c>
      <c r="E30" s="27">
        <v>3</v>
      </c>
      <c r="F30" s="27">
        <v>2</v>
      </c>
      <c r="G30" s="28">
        <f>ROUND(C30/K30*100000,1)</f>
        <v>4.2</v>
      </c>
      <c r="H30" s="28">
        <f>ROUND(D30/K30*100000,1)</f>
        <v>0</v>
      </c>
      <c r="I30" s="29">
        <f>ROUND(E30/K30*100000,1)</f>
        <v>4.2</v>
      </c>
      <c r="J30" s="5"/>
      <c r="K30" s="6">
        <v>71751</v>
      </c>
    </row>
    <row r="31" spans="1:11" ht="13.5" customHeight="1">
      <c r="A31" s="51"/>
      <c r="B31" s="53"/>
      <c r="C31" s="30"/>
      <c r="D31" s="27"/>
      <c r="E31" s="27"/>
      <c r="F31" s="27"/>
      <c r="G31" s="28"/>
      <c r="H31" s="28"/>
      <c r="I31" s="29"/>
      <c r="J31" s="5"/>
      <c r="K31" s="6"/>
    </row>
    <row r="32" spans="1:11" ht="13.5" customHeight="1">
      <c r="A32" s="83" t="s">
        <v>96</v>
      </c>
      <c r="B32" s="90"/>
      <c r="C32" s="30">
        <f>SUM(C33:C46)</f>
        <v>41</v>
      </c>
      <c r="D32" s="27">
        <f>SUM(D33:D46)</f>
        <v>4</v>
      </c>
      <c r="E32" s="27">
        <f>SUM(E33:E46)</f>
        <v>37</v>
      </c>
      <c r="F32" s="27">
        <f>SUM(F33:F46)</f>
        <v>19</v>
      </c>
      <c r="G32" s="28">
        <f>ROUND(C32/K32*100000,1)</f>
        <v>7.2</v>
      </c>
      <c r="H32" s="28">
        <f>ROUND(D32/K32*100000,1)</f>
        <v>0.7</v>
      </c>
      <c r="I32" s="29">
        <f>ROUND(E32/K32*100000,1)</f>
        <v>6.5</v>
      </c>
      <c r="J32" s="5"/>
      <c r="K32" s="6">
        <f>SUM(K33:K46)</f>
        <v>571741</v>
      </c>
    </row>
    <row r="33" spans="1:11" ht="13.5" customHeight="1">
      <c r="A33" s="51"/>
      <c r="B33" s="52" t="s">
        <v>19</v>
      </c>
      <c r="C33" s="30">
        <f>SUM(D33:E33)</f>
        <v>12</v>
      </c>
      <c r="D33" s="27">
        <v>2</v>
      </c>
      <c r="E33" s="27">
        <v>10</v>
      </c>
      <c r="F33" s="27">
        <v>4</v>
      </c>
      <c r="G33" s="28">
        <f>ROUND(C33/K33*100000,1)</f>
        <v>5.8</v>
      </c>
      <c r="H33" s="28">
        <f>ROUND(D33/K33*100000,1)</f>
        <v>1</v>
      </c>
      <c r="I33" s="29">
        <f>ROUND(E33/K33*100000,1)</f>
        <v>4.8</v>
      </c>
      <c r="J33" s="5"/>
      <c r="K33" s="6">
        <v>206766</v>
      </c>
    </row>
    <row r="34" spans="1:11" ht="13.5" customHeight="1">
      <c r="A34" s="51"/>
      <c r="B34" s="52" t="s">
        <v>20</v>
      </c>
      <c r="C34" s="30">
        <f>SUM(D34:E34)</f>
        <v>7</v>
      </c>
      <c r="D34" s="27">
        <v>1</v>
      </c>
      <c r="E34" s="27">
        <v>6</v>
      </c>
      <c r="F34" s="27">
        <v>4</v>
      </c>
      <c r="G34" s="28">
        <f>ROUND(C34/K34*100000,1)</f>
        <v>6.3</v>
      </c>
      <c r="H34" s="28">
        <f>ROUND(D34/K34*100000,1)</f>
        <v>0.9</v>
      </c>
      <c r="I34" s="29">
        <f>ROUND(E34/K34*100000,1)</f>
        <v>5.4</v>
      </c>
      <c r="J34" s="5"/>
      <c r="K34" s="6">
        <v>111748</v>
      </c>
    </row>
    <row r="35" spans="1:11" ht="13.5" customHeight="1">
      <c r="A35" s="51"/>
      <c r="B35" s="52" t="s">
        <v>21</v>
      </c>
      <c r="C35" s="30">
        <f>SUM(D35:E35)</f>
        <v>3</v>
      </c>
      <c r="D35" s="27">
        <v>0</v>
      </c>
      <c r="E35" s="27">
        <v>3</v>
      </c>
      <c r="F35" s="27">
        <v>1</v>
      </c>
      <c r="G35" s="28">
        <f>ROUND(C35/K35*100000,1)</f>
        <v>5.7</v>
      </c>
      <c r="H35" s="28">
        <f>ROUND(D35/K35*100000,1)</f>
        <v>0</v>
      </c>
      <c r="I35" s="29">
        <f>ROUND(E35/K35*100000,1)</f>
        <v>5.7</v>
      </c>
      <c r="J35" s="5"/>
      <c r="K35" s="6">
        <v>52911</v>
      </c>
    </row>
    <row r="36" spans="1:11" ht="13.5" customHeight="1">
      <c r="A36" s="51"/>
      <c r="B36" s="52" t="s">
        <v>22</v>
      </c>
      <c r="C36" s="30">
        <f aca="true" t="shared" si="1" ref="C36:C46">SUM(D36:E36)</f>
        <v>3</v>
      </c>
      <c r="D36" s="27">
        <v>0</v>
      </c>
      <c r="E36" s="27">
        <v>3</v>
      </c>
      <c r="F36" s="27">
        <v>2</v>
      </c>
      <c r="G36" s="28">
        <f>ROUND(C36/K36*100000,1)</f>
        <v>19.5</v>
      </c>
      <c r="H36" s="28">
        <f>ROUND(D36/K36*100000,1)</f>
        <v>0</v>
      </c>
      <c r="I36" s="29">
        <f>ROUND(E36/K36*100000,1)</f>
        <v>19.5</v>
      </c>
      <c r="J36" s="5"/>
      <c r="K36" s="6">
        <v>15356</v>
      </c>
    </row>
    <row r="37" spans="1:11" ht="13.5" customHeight="1">
      <c r="A37" s="51"/>
      <c r="B37" s="52" t="s">
        <v>113</v>
      </c>
      <c r="C37" s="30">
        <f t="shared" si="1"/>
        <v>1</v>
      </c>
      <c r="D37" s="27">
        <v>0</v>
      </c>
      <c r="E37" s="27">
        <v>1</v>
      </c>
      <c r="F37" s="27">
        <v>0</v>
      </c>
      <c r="G37" s="28">
        <f>ROUND(C37/K37*100000,1)</f>
        <v>6.1</v>
      </c>
      <c r="H37" s="28">
        <f>ROUND(D37/K37*100000,1)</f>
        <v>0</v>
      </c>
      <c r="I37" s="29">
        <f>ROUND(E37/K37*100000,1)</f>
        <v>6.1</v>
      </c>
      <c r="J37" s="5"/>
      <c r="K37" s="6">
        <v>16428</v>
      </c>
    </row>
    <row r="38" spans="1:11" ht="13.5" customHeight="1">
      <c r="A38" s="51"/>
      <c r="B38" s="52" t="s">
        <v>17</v>
      </c>
      <c r="C38" s="30">
        <f t="shared" si="1"/>
        <v>0</v>
      </c>
      <c r="D38" s="27">
        <v>0</v>
      </c>
      <c r="E38" s="27">
        <v>0</v>
      </c>
      <c r="F38" s="27">
        <v>0</v>
      </c>
      <c r="G38" s="28">
        <f>ROUND(C38/K38*100000,1)</f>
        <v>0</v>
      </c>
      <c r="H38" s="28">
        <f>ROUND(D38/K38*100000,1)</f>
        <v>0</v>
      </c>
      <c r="I38" s="29">
        <f>ROUND(E38/K38*100000,1)</f>
        <v>0</v>
      </c>
      <c r="J38" s="5"/>
      <c r="K38" s="6">
        <v>3792</v>
      </c>
    </row>
    <row r="39" spans="1:11" ht="13.5" customHeight="1">
      <c r="A39" s="51"/>
      <c r="B39" s="52" t="s">
        <v>114</v>
      </c>
      <c r="C39" s="30">
        <f>SUM(D39:E39)</f>
        <v>0</v>
      </c>
      <c r="D39" s="27">
        <v>0</v>
      </c>
      <c r="E39" s="27">
        <v>0</v>
      </c>
      <c r="F39" s="27">
        <v>0</v>
      </c>
      <c r="G39" s="28">
        <f>ROUND(C39/K39*100000,1)</f>
        <v>0</v>
      </c>
      <c r="H39" s="28">
        <f>ROUND(D39/K39*100000,1)</f>
        <v>0</v>
      </c>
      <c r="I39" s="29">
        <f>ROUND(E39/K39*100000,1)</f>
        <v>0</v>
      </c>
      <c r="J39" s="5"/>
      <c r="K39" s="6">
        <v>5215</v>
      </c>
    </row>
    <row r="40" spans="1:11" ht="13.5" customHeight="1">
      <c r="A40" s="51"/>
      <c r="B40" s="52" t="s">
        <v>23</v>
      </c>
      <c r="C40" s="30">
        <f t="shared" si="1"/>
        <v>4</v>
      </c>
      <c r="D40" s="27">
        <v>1</v>
      </c>
      <c r="E40" s="27">
        <v>3</v>
      </c>
      <c r="F40" s="27">
        <v>3</v>
      </c>
      <c r="G40" s="28">
        <f>ROUND(C40/K40*100000,1)</f>
        <v>10.3</v>
      </c>
      <c r="H40" s="28">
        <f>ROUND(D40/K40*100000,1)</f>
        <v>2.6</v>
      </c>
      <c r="I40" s="29">
        <f>ROUND(E40/K40*100000,1)</f>
        <v>7.7</v>
      </c>
      <c r="J40" s="5"/>
      <c r="K40" s="6">
        <v>39012</v>
      </c>
    </row>
    <row r="41" spans="1:11" ht="13.5" customHeight="1">
      <c r="A41" s="51"/>
      <c r="B41" s="52" t="s">
        <v>24</v>
      </c>
      <c r="C41" s="30">
        <f t="shared" si="1"/>
        <v>2</v>
      </c>
      <c r="D41" s="27">
        <v>0</v>
      </c>
      <c r="E41" s="27">
        <v>2</v>
      </c>
      <c r="F41" s="27">
        <v>1</v>
      </c>
      <c r="G41" s="28">
        <f>ROUND(C41/K41*100000,1)</f>
        <v>10.3</v>
      </c>
      <c r="H41" s="28">
        <f>ROUND(D41/K41*100000,1)</f>
        <v>0</v>
      </c>
      <c r="I41" s="29">
        <f>ROUND(E41/K41*100000,1)</f>
        <v>10.3</v>
      </c>
      <c r="J41" s="5"/>
      <c r="K41" s="6">
        <v>19471</v>
      </c>
    </row>
    <row r="42" spans="1:11" ht="13.5" customHeight="1">
      <c r="A42" s="51"/>
      <c r="B42" s="52" t="s">
        <v>18</v>
      </c>
      <c r="C42" s="30">
        <f t="shared" si="1"/>
        <v>1</v>
      </c>
      <c r="D42" s="27">
        <v>0</v>
      </c>
      <c r="E42" s="27">
        <v>1</v>
      </c>
      <c r="F42" s="27">
        <v>0</v>
      </c>
      <c r="G42" s="28">
        <f>ROUND(C42/K42*100000,1)</f>
        <v>6.6</v>
      </c>
      <c r="H42" s="28">
        <f>ROUND(D42/K42*100000,1)</f>
        <v>0</v>
      </c>
      <c r="I42" s="29">
        <f>ROUND(E42/K42*100000,1)</f>
        <v>6.6</v>
      </c>
      <c r="J42" s="5"/>
      <c r="K42" s="6">
        <v>15243</v>
      </c>
    </row>
    <row r="43" spans="1:11" ht="13.5" customHeight="1">
      <c r="A43" s="51"/>
      <c r="B43" s="52" t="s">
        <v>115</v>
      </c>
      <c r="C43" s="30">
        <f t="shared" si="1"/>
        <v>2</v>
      </c>
      <c r="D43" s="27">
        <v>0</v>
      </c>
      <c r="E43" s="27">
        <v>2</v>
      </c>
      <c r="F43" s="27">
        <v>1</v>
      </c>
      <c r="G43" s="28">
        <f>ROUND(C43/K43*100000,1)</f>
        <v>26</v>
      </c>
      <c r="H43" s="28">
        <f>ROUND(D43/K43*100000,1)</f>
        <v>0</v>
      </c>
      <c r="I43" s="29">
        <f>ROUND(E43/K43*100000,1)</f>
        <v>26</v>
      </c>
      <c r="J43" s="5"/>
      <c r="K43" s="6">
        <v>7701</v>
      </c>
    </row>
    <row r="44" spans="1:11" ht="13.5" customHeight="1">
      <c r="A44" s="51"/>
      <c r="B44" s="52" t="s">
        <v>116</v>
      </c>
      <c r="C44" s="30">
        <f t="shared" si="1"/>
        <v>2</v>
      </c>
      <c r="D44" s="27">
        <v>0</v>
      </c>
      <c r="E44" s="27">
        <v>2</v>
      </c>
      <c r="F44" s="27">
        <v>2</v>
      </c>
      <c r="G44" s="28">
        <f>ROUND(C44/K44*100000,1)</f>
        <v>23.7</v>
      </c>
      <c r="H44" s="28">
        <f>ROUND(D44/K44*100000,1)</f>
        <v>0</v>
      </c>
      <c r="I44" s="29">
        <f>ROUND(E44/K44*100000,1)</f>
        <v>23.7</v>
      </c>
      <c r="J44" s="5"/>
      <c r="K44" s="6">
        <v>8424</v>
      </c>
    </row>
    <row r="45" spans="1:11" ht="13.5" customHeight="1">
      <c r="A45" s="51"/>
      <c r="B45" s="52" t="s">
        <v>25</v>
      </c>
      <c r="C45" s="30">
        <f t="shared" si="1"/>
        <v>2</v>
      </c>
      <c r="D45" s="27">
        <v>0</v>
      </c>
      <c r="E45" s="27">
        <v>2</v>
      </c>
      <c r="F45" s="27">
        <v>0</v>
      </c>
      <c r="G45" s="28">
        <f>ROUND(C45/K45*100000,1)</f>
        <v>6.3</v>
      </c>
      <c r="H45" s="28">
        <f>ROUND(D45/K45*100000,1)</f>
        <v>0</v>
      </c>
      <c r="I45" s="29">
        <f>ROUND(E45/K45*100000,1)</f>
        <v>6.3</v>
      </c>
      <c r="J45" s="5"/>
      <c r="K45" s="6">
        <v>31709</v>
      </c>
    </row>
    <row r="46" spans="1:11" ht="13.5" customHeight="1">
      <c r="A46" s="51"/>
      <c r="B46" s="52" t="s">
        <v>26</v>
      </c>
      <c r="C46" s="30">
        <f t="shared" si="1"/>
        <v>2</v>
      </c>
      <c r="D46" s="27">
        <v>0</v>
      </c>
      <c r="E46" s="27">
        <v>2</v>
      </c>
      <c r="F46" s="27">
        <v>1</v>
      </c>
      <c r="G46" s="28">
        <f>ROUND(C46/K46*100000,1)</f>
        <v>5.3</v>
      </c>
      <c r="H46" s="28">
        <f>ROUND(D46/K46*100000,1)</f>
        <v>0</v>
      </c>
      <c r="I46" s="29">
        <f>ROUND(E46/K46*100000,1)</f>
        <v>5.3</v>
      </c>
      <c r="J46" s="5"/>
      <c r="K46" s="6">
        <v>37965</v>
      </c>
    </row>
    <row r="47" spans="1:11" ht="13.5" customHeight="1">
      <c r="A47" s="51"/>
      <c r="B47" s="53"/>
      <c r="C47" s="30"/>
      <c r="D47" s="27"/>
      <c r="E47" s="27"/>
      <c r="F47" s="27"/>
      <c r="G47" s="28"/>
      <c r="H47" s="28"/>
      <c r="I47" s="29"/>
      <c r="J47" s="5"/>
      <c r="K47" s="6"/>
    </row>
    <row r="48" spans="1:11" ht="13.5" customHeight="1">
      <c r="A48" s="83" t="s">
        <v>27</v>
      </c>
      <c r="B48" s="95"/>
      <c r="C48" s="30">
        <f>SUM(C49:C50)</f>
        <v>11</v>
      </c>
      <c r="D48" s="27">
        <f>SUM(D49:D50)</f>
        <v>1</v>
      </c>
      <c r="E48" s="27">
        <f>SUM(E49:E50)</f>
        <v>10</v>
      </c>
      <c r="F48" s="27">
        <f>SUM(F49:F50)</f>
        <v>4</v>
      </c>
      <c r="G48" s="28">
        <f>ROUND(C48/K48*100000,1)</f>
        <v>10.2</v>
      </c>
      <c r="H48" s="28">
        <f>ROUND(D48/K48*100000,1)</f>
        <v>0.9</v>
      </c>
      <c r="I48" s="29">
        <f>ROUND(E48/K48*100000,1)</f>
        <v>9.3</v>
      </c>
      <c r="J48" s="5"/>
      <c r="K48" s="6">
        <f>SUM(K49:K50)</f>
        <v>107445</v>
      </c>
    </row>
    <row r="49" spans="1:11" ht="13.5" customHeight="1">
      <c r="A49" s="51"/>
      <c r="B49" s="52" t="s">
        <v>28</v>
      </c>
      <c r="C49" s="30">
        <f>SUM(D49:E49)</f>
        <v>8</v>
      </c>
      <c r="D49" s="27">
        <v>0</v>
      </c>
      <c r="E49" s="27">
        <v>8</v>
      </c>
      <c r="F49" s="27">
        <v>4</v>
      </c>
      <c r="G49" s="28">
        <f>ROUND(C49/K49*100000,1)</f>
        <v>9.4</v>
      </c>
      <c r="H49" s="28">
        <f>ROUND(D49/K49*100000,1)</f>
        <v>0</v>
      </c>
      <c r="I49" s="29">
        <f>ROUND(E49/K49*100000,1)</f>
        <v>9.4</v>
      </c>
      <c r="J49" s="5"/>
      <c r="K49" s="6">
        <v>85554</v>
      </c>
    </row>
    <row r="50" spans="1:11" ht="13.5" customHeight="1">
      <c r="A50" s="51"/>
      <c r="B50" s="52" t="s">
        <v>29</v>
      </c>
      <c r="C50" s="30">
        <f>SUM(D50:E50)</f>
        <v>3</v>
      </c>
      <c r="D50" s="27">
        <v>1</v>
      </c>
      <c r="E50" s="27">
        <v>2</v>
      </c>
      <c r="F50" s="27">
        <v>0</v>
      </c>
      <c r="G50" s="28">
        <f>ROUND(C50/K50*100000,1)</f>
        <v>13.7</v>
      </c>
      <c r="H50" s="28">
        <f>ROUND(D50/K50*100000,1)</f>
        <v>4.6</v>
      </c>
      <c r="I50" s="29">
        <f>ROUND(E50/K50*100000,1)</f>
        <v>9.1</v>
      </c>
      <c r="J50" s="5"/>
      <c r="K50" s="6">
        <v>21891</v>
      </c>
    </row>
    <row r="51" spans="1:11" ht="13.5" customHeight="1">
      <c r="A51" s="51"/>
      <c r="B51" s="53"/>
      <c r="C51" s="30"/>
      <c r="D51" s="27"/>
      <c r="E51" s="27"/>
      <c r="F51" s="27"/>
      <c r="G51" s="28"/>
      <c r="H51" s="28"/>
      <c r="I51" s="29"/>
      <c r="J51" s="5"/>
      <c r="K51" s="6"/>
    </row>
    <row r="52" spans="1:11" ht="13.5" customHeight="1">
      <c r="A52" s="83" t="s">
        <v>30</v>
      </c>
      <c r="B52" s="95"/>
      <c r="C52" s="30">
        <f>SUM(C53:C55)</f>
        <v>17</v>
      </c>
      <c r="D52" s="27">
        <f>SUM(D53:D55)</f>
        <v>5</v>
      </c>
      <c r="E52" s="27">
        <f>SUM(E53:E55)</f>
        <v>12</v>
      </c>
      <c r="F52" s="27">
        <f>SUM(F53:F55)</f>
        <v>7</v>
      </c>
      <c r="G52" s="28">
        <f>ROUND(C52/K52*100000,1)</f>
        <v>4.6</v>
      </c>
      <c r="H52" s="28">
        <f>ROUND(D52/K52*100000,1)</f>
        <v>1.4</v>
      </c>
      <c r="I52" s="29">
        <f>ROUND(E52/K52*100000,1)</f>
        <v>3.3</v>
      </c>
      <c r="J52" s="5"/>
      <c r="K52" s="6">
        <f>SUM(K53:K55)</f>
        <v>369174</v>
      </c>
    </row>
    <row r="53" spans="1:11" ht="13.5" customHeight="1">
      <c r="A53" s="51"/>
      <c r="B53" s="52" t="s">
        <v>32</v>
      </c>
      <c r="C53" s="30">
        <f>SUM(D53:E53)</f>
        <v>6</v>
      </c>
      <c r="D53" s="27">
        <v>2</v>
      </c>
      <c r="E53" s="27">
        <v>4</v>
      </c>
      <c r="F53" s="27">
        <v>2</v>
      </c>
      <c r="G53" s="28">
        <f>ROUND(C53/K53*100000,1)</f>
        <v>4.9</v>
      </c>
      <c r="H53" s="28">
        <f>ROUND(D53/K53*100000,1)</f>
        <v>1.6</v>
      </c>
      <c r="I53" s="29">
        <f>ROUND(E53/K53*100000,1)</f>
        <v>3.3</v>
      </c>
      <c r="J53" s="5"/>
      <c r="K53" s="6">
        <v>122208</v>
      </c>
    </row>
    <row r="54" spans="1:11" ht="13.5" customHeight="1">
      <c r="A54" s="51"/>
      <c r="B54" s="52" t="s">
        <v>31</v>
      </c>
      <c r="C54" s="30">
        <f>SUM(D54:E54)</f>
        <v>11</v>
      </c>
      <c r="D54" s="27">
        <v>3</v>
      </c>
      <c r="E54" s="27">
        <v>8</v>
      </c>
      <c r="F54" s="27">
        <v>5</v>
      </c>
      <c r="G54" s="28">
        <f>ROUND(C54/K54*100000,1)</f>
        <v>4.6</v>
      </c>
      <c r="H54" s="28">
        <f>ROUND(D54/K54*100000,1)</f>
        <v>1.3</v>
      </c>
      <c r="I54" s="29">
        <f>ROUND(E54/K54*100000,1)</f>
        <v>3.4</v>
      </c>
      <c r="J54" s="5"/>
      <c r="K54" s="6">
        <v>237024</v>
      </c>
    </row>
    <row r="55" spans="1:11" ht="13.5" customHeight="1">
      <c r="A55" s="51"/>
      <c r="B55" s="52" t="s">
        <v>33</v>
      </c>
      <c r="C55" s="30">
        <f>SUM(D55:E55)</f>
        <v>0</v>
      </c>
      <c r="D55" s="27">
        <v>0</v>
      </c>
      <c r="E55" s="27">
        <v>0</v>
      </c>
      <c r="F55" s="27">
        <v>0</v>
      </c>
      <c r="G55" s="28">
        <f>ROUND(C55/K55*100000,1)</f>
        <v>0</v>
      </c>
      <c r="H55" s="28">
        <f>ROUND(D55/K55*100000,1)</f>
        <v>0</v>
      </c>
      <c r="I55" s="29">
        <f>ROUND(E55/K55*100000,1)</f>
        <v>0</v>
      </c>
      <c r="J55" s="5"/>
      <c r="K55" s="6">
        <v>9942</v>
      </c>
    </row>
    <row r="56" spans="1:11" ht="13.5" customHeight="1">
      <c r="A56" s="51"/>
      <c r="B56" s="52"/>
      <c r="C56" s="30"/>
      <c r="D56" s="27"/>
      <c r="E56" s="27"/>
      <c r="F56" s="27"/>
      <c r="G56" s="28"/>
      <c r="H56" s="28"/>
      <c r="I56" s="29"/>
      <c r="J56" s="5"/>
      <c r="K56" s="6"/>
    </row>
    <row r="57" spans="1:11" s="3" customFormat="1" ht="13.5" customHeight="1">
      <c r="A57" s="88" t="s">
        <v>79</v>
      </c>
      <c r="B57" s="89"/>
      <c r="C57" s="26">
        <f>SUM(C58)</f>
        <v>26</v>
      </c>
      <c r="D57" s="27">
        <f>SUM(D58)</f>
        <v>5</v>
      </c>
      <c r="E57" s="27">
        <f>SUM(E58)</f>
        <v>21</v>
      </c>
      <c r="F57" s="27">
        <f>SUM(F58)</f>
        <v>11</v>
      </c>
      <c r="G57" s="28">
        <f>ROUND(C57/K57*100000,1)</f>
        <v>3.7</v>
      </c>
      <c r="H57" s="28">
        <f>ROUND(D57/K57*100000,1)</f>
        <v>0.7</v>
      </c>
      <c r="I57" s="29">
        <f>ROUND(E57/K57*100000,1)</f>
        <v>3</v>
      </c>
      <c r="K57" s="4">
        <f>SUM(K58)</f>
        <v>703194</v>
      </c>
    </row>
    <row r="58" spans="1:11" s="3" customFormat="1" ht="13.5" customHeight="1">
      <c r="A58" s="60"/>
      <c r="B58" s="61" t="s">
        <v>37</v>
      </c>
      <c r="C58" s="62">
        <f>SUM(D58:E58)</f>
        <v>26</v>
      </c>
      <c r="D58" s="63">
        <v>5</v>
      </c>
      <c r="E58" s="63">
        <v>21</v>
      </c>
      <c r="F58" s="63">
        <v>11</v>
      </c>
      <c r="G58" s="64">
        <f>ROUND(C58/K58*100000,1)</f>
        <v>3.7</v>
      </c>
      <c r="H58" s="64">
        <f>ROUND(D58/K58*100000,1)</f>
        <v>0.7</v>
      </c>
      <c r="I58" s="65">
        <f>ROUND(E58/K58*100000,1)</f>
        <v>3</v>
      </c>
      <c r="K58" s="4">
        <v>703194</v>
      </c>
    </row>
  </sheetData>
  <mergeCells count="26">
    <mergeCell ref="A3:B4"/>
    <mergeCell ref="A32:B32"/>
    <mergeCell ref="A48:B48"/>
    <mergeCell ref="A52:B52"/>
    <mergeCell ref="A13:B13"/>
    <mergeCell ref="A14:B14"/>
    <mergeCell ref="A15:B15"/>
    <mergeCell ref="A16:B16"/>
    <mergeCell ref="A10:B10"/>
    <mergeCell ref="A11:B11"/>
    <mergeCell ref="A57:B57"/>
    <mergeCell ref="A19:B19"/>
    <mergeCell ref="A28:B28"/>
    <mergeCell ref="A17:B17"/>
    <mergeCell ref="A12:B12"/>
    <mergeCell ref="A7:B7"/>
    <mergeCell ref="A9:B9"/>
    <mergeCell ref="A6:B6"/>
    <mergeCell ref="C3:F3"/>
    <mergeCell ref="G3:I3"/>
    <mergeCell ref="C4:C6"/>
    <mergeCell ref="G4:G6"/>
    <mergeCell ref="D5:D6"/>
    <mergeCell ref="E5:E6"/>
    <mergeCell ref="H5:H6"/>
    <mergeCell ref="I5:I6"/>
  </mergeCells>
  <printOptions horizontalCentered="1"/>
  <pageMargins left="0.5905511811023623" right="0.7874015748031497" top="0.7874015748031497" bottom="0.7874015748031497" header="0.5118110236220472" footer="0.5118110236220472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8"/>
  <sheetViews>
    <sheetView tabSelected="1" view="pageBreakPreview" zoomScaleSheetLayoutView="100" workbookViewId="0" topLeftCell="A1">
      <selection activeCell="I8" sqref="I8"/>
    </sheetView>
  </sheetViews>
  <sheetFormatPr defaultColWidth="9.00390625" defaultRowHeight="13.5"/>
  <cols>
    <col min="1" max="1" width="2.375" style="3" customWidth="1"/>
    <col min="2" max="2" width="14.625" style="3" customWidth="1"/>
    <col min="3" max="9" width="10.625" style="39" customWidth="1"/>
    <col min="10" max="10" width="3.625" style="3" customWidth="1"/>
    <col min="11" max="11" width="12.125" style="4" bestFit="1" customWidth="1"/>
    <col min="12" max="16384" width="9.00390625" style="3" customWidth="1"/>
  </cols>
  <sheetData>
    <row r="2" spans="1:9" s="58" customFormat="1" ht="13.5" customHeight="1">
      <c r="A2" s="58" t="s">
        <v>110</v>
      </c>
      <c r="C2" s="59"/>
      <c r="D2" s="59"/>
      <c r="E2" s="59"/>
      <c r="F2" s="59"/>
      <c r="G2" s="59"/>
      <c r="H2" s="59"/>
      <c r="I2" s="59"/>
    </row>
    <row r="3" spans="1:11" ht="13.5" customHeight="1">
      <c r="A3" s="101" t="s">
        <v>88</v>
      </c>
      <c r="B3" s="102"/>
      <c r="C3" s="67" t="s">
        <v>99</v>
      </c>
      <c r="D3" s="68"/>
      <c r="E3" s="68"/>
      <c r="F3" s="68"/>
      <c r="G3" s="68" t="s">
        <v>100</v>
      </c>
      <c r="H3" s="68"/>
      <c r="I3" s="69"/>
      <c r="K3" s="4" t="s">
        <v>80</v>
      </c>
    </row>
    <row r="4" spans="1:9" ht="12.75" customHeight="1">
      <c r="A4" s="103"/>
      <c r="B4" s="104"/>
      <c r="C4" s="70" t="s">
        <v>81</v>
      </c>
      <c r="D4" s="22"/>
      <c r="E4" s="22"/>
      <c r="F4" s="22"/>
      <c r="G4" s="73" t="s">
        <v>101</v>
      </c>
      <c r="H4" s="22"/>
      <c r="I4" s="23"/>
    </row>
    <row r="5" spans="1:9" ht="13.5" customHeight="1">
      <c r="A5" s="16"/>
      <c r="B5" s="17"/>
      <c r="C5" s="71"/>
      <c r="D5" s="75" t="s">
        <v>82</v>
      </c>
      <c r="E5" s="77" t="s">
        <v>90</v>
      </c>
      <c r="F5" s="24" t="s">
        <v>102</v>
      </c>
      <c r="G5" s="73"/>
      <c r="H5" s="79" t="s">
        <v>103</v>
      </c>
      <c r="I5" s="81" t="s">
        <v>104</v>
      </c>
    </row>
    <row r="6" spans="1:11" ht="36">
      <c r="A6" s="105" t="s">
        <v>93</v>
      </c>
      <c r="B6" s="106"/>
      <c r="C6" s="72"/>
      <c r="D6" s="76"/>
      <c r="E6" s="78"/>
      <c r="F6" s="25" t="s">
        <v>107</v>
      </c>
      <c r="G6" s="74"/>
      <c r="H6" s="80"/>
      <c r="I6" s="82"/>
      <c r="K6" s="19" t="s">
        <v>120</v>
      </c>
    </row>
    <row r="7" spans="1:11" ht="13.5" customHeight="1">
      <c r="A7" s="99" t="s">
        <v>83</v>
      </c>
      <c r="B7" s="100"/>
      <c r="C7" s="30">
        <f>SUM(C8:C23)</f>
        <v>13</v>
      </c>
      <c r="D7" s="27">
        <f>SUM(D8:D23)</f>
        <v>2</v>
      </c>
      <c r="E7" s="27">
        <f>SUM(E8:E23)</f>
        <v>11</v>
      </c>
      <c r="F7" s="27">
        <f>SUM(F8:F23)</f>
        <v>6</v>
      </c>
      <c r="G7" s="28">
        <f>ROUND(C7/K7*100000,1)</f>
        <v>2.5</v>
      </c>
      <c r="H7" s="28">
        <f>ROUND(D7/K7*100000,1)</f>
        <v>0.4</v>
      </c>
      <c r="I7" s="29">
        <f>ROUND(E7/K7*100000,1)</f>
        <v>2.1</v>
      </c>
      <c r="K7" s="4">
        <f>SUM(K8:K23)</f>
        <v>528262</v>
      </c>
    </row>
    <row r="8" spans="1:11" ht="13.5" customHeight="1">
      <c r="A8" s="10"/>
      <c r="B8" s="11" t="s">
        <v>42</v>
      </c>
      <c r="C8" s="30">
        <f aca="true" t="shared" si="0" ref="C8:C23">SUM(D8:E8)</f>
        <v>1</v>
      </c>
      <c r="D8" s="27">
        <v>0</v>
      </c>
      <c r="E8" s="27">
        <v>1</v>
      </c>
      <c r="F8" s="27">
        <v>0</v>
      </c>
      <c r="G8" s="28">
        <f>ROUND(C8/K8*100000,1)</f>
        <v>1.3</v>
      </c>
      <c r="H8" s="28">
        <f>ROUND(D8/K8*100000,1)</f>
        <v>0</v>
      </c>
      <c r="I8" s="29">
        <f>ROUND(E8/K8*100000,1)</f>
        <v>1.3</v>
      </c>
      <c r="K8" s="4">
        <v>75513</v>
      </c>
    </row>
    <row r="9" spans="1:11" ht="13.5" customHeight="1">
      <c r="A9" s="10"/>
      <c r="B9" s="11" t="s">
        <v>38</v>
      </c>
      <c r="C9" s="30">
        <f t="shared" si="0"/>
        <v>5</v>
      </c>
      <c r="D9" s="27">
        <v>1</v>
      </c>
      <c r="E9" s="27">
        <v>4</v>
      </c>
      <c r="F9" s="27">
        <v>3</v>
      </c>
      <c r="G9" s="28">
        <f>ROUND(C9/K9*100000,1)</f>
        <v>4.2</v>
      </c>
      <c r="H9" s="28">
        <f>ROUND(D9/K9*100000,1)</f>
        <v>0.8</v>
      </c>
      <c r="I9" s="29">
        <f>ROUND(E9/K9*100000,1)</f>
        <v>3.3</v>
      </c>
      <c r="K9" s="4">
        <v>120212</v>
      </c>
    </row>
    <row r="10" spans="1:11" ht="13.5" customHeight="1">
      <c r="A10" s="10"/>
      <c r="B10" s="11" t="s">
        <v>39</v>
      </c>
      <c r="C10" s="30">
        <f t="shared" si="0"/>
        <v>5</v>
      </c>
      <c r="D10" s="27">
        <v>1</v>
      </c>
      <c r="E10" s="27">
        <v>4</v>
      </c>
      <c r="F10" s="27">
        <v>3</v>
      </c>
      <c r="G10" s="28">
        <f>ROUND(C10/K10*100000,1)</f>
        <v>3.9</v>
      </c>
      <c r="H10" s="28">
        <f>ROUND(D10/K10*100000,1)</f>
        <v>0.8</v>
      </c>
      <c r="I10" s="29">
        <f>ROUND(E10/K10*100000,1)</f>
        <v>3.1</v>
      </c>
      <c r="K10" s="4">
        <v>129417</v>
      </c>
    </row>
    <row r="11" spans="1:11" ht="13.5" customHeight="1">
      <c r="A11" s="51"/>
      <c r="B11" s="52" t="s">
        <v>34</v>
      </c>
      <c r="C11" s="30">
        <f>SUM(D11:E11)</f>
        <v>1</v>
      </c>
      <c r="D11" s="27">
        <v>0</v>
      </c>
      <c r="E11" s="27">
        <v>1</v>
      </c>
      <c r="F11" s="27">
        <v>0</v>
      </c>
      <c r="G11" s="28">
        <f>ROUND(C11/K11*100000,1)</f>
        <v>5.9</v>
      </c>
      <c r="H11" s="28">
        <f>ROUND(D11/K11*100000,1)</f>
        <v>0</v>
      </c>
      <c r="I11" s="29">
        <f>ROUND(E11/K11*100000,1)</f>
        <v>5.9</v>
      </c>
      <c r="J11" s="5"/>
      <c r="K11" s="6">
        <v>17022</v>
      </c>
    </row>
    <row r="12" spans="1:11" ht="13.5" customHeight="1">
      <c r="A12" s="51"/>
      <c r="B12" s="52" t="s">
        <v>35</v>
      </c>
      <c r="C12" s="30">
        <f>SUM(D12:E12)</f>
        <v>0</v>
      </c>
      <c r="D12" s="27">
        <v>0</v>
      </c>
      <c r="E12" s="27">
        <v>0</v>
      </c>
      <c r="F12" s="27">
        <v>0</v>
      </c>
      <c r="G12" s="28">
        <f>ROUND(C12/K12*100000,1)</f>
        <v>0</v>
      </c>
      <c r="H12" s="28">
        <f>ROUND(D12/K12*100000,1)</f>
        <v>0</v>
      </c>
      <c r="I12" s="29">
        <f>ROUND(E12/K12*100000,1)</f>
        <v>0</v>
      </c>
      <c r="J12" s="5"/>
      <c r="K12" s="6">
        <v>13060</v>
      </c>
    </row>
    <row r="13" spans="1:11" ht="13.5" customHeight="1">
      <c r="A13" s="51"/>
      <c r="B13" s="52" t="s">
        <v>36</v>
      </c>
      <c r="C13" s="30">
        <f>SUM(D13:E13)</f>
        <v>0</v>
      </c>
      <c r="D13" s="27">
        <v>0</v>
      </c>
      <c r="E13" s="27">
        <v>0</v>
      </c>
      <c r="F13" s="27">
        <v>0</v>
      </c>
      <c r="G13" s="28">
        <f>ROUND(C13/K13*100000,1)</f>
        <v>0</v>
      </c>
      <c r="H13" s="28">
        <f>ROUND(D13/K13*100000,1)</f>
        <v>0</v>
      </c>
      <c r="I13" s="29">
        <f>ROUND(E13/K13*100000,1)</f>
        <v>0</v>
      </c>
      <c r="J13" s="5"/>
      <c r="K13" s="6">
        <v>9831</v>
      </c>
    </row>
    <row r="14" spans="1:11" ht="13.5" customHeight="1">
      <c r="A14" s="10"/>
      <c r="B14" s="11" t="s">
        <v>40</v>
      </c>
      <c r="C14" s="30">
        <f t="shared" si="0"/>
        <v>0</v>
      </c>
      <c r="D14" s="27">
        <v>0</v>
      </c>
      <c r="E14" s="27">
        <v>0</v>
      </c>
      <c r="F14" s="27">
        <v>0</v>
      </c>
      <c r="G14" s="28">
        <f>ROUND(C14/K14*100000,1)</f>
        <v>0</v>
      </c>
      <c r="H14" s="28">
        <f>ROUND(D14/K14*100000,1)</f>
        <v>0</v>
      </c>
      <c r="I14" s="29">
        <f>ROUND(E14/K14*100000,1)</f>
        <v>0</v>
      </c>
      <c r="K14" s="4">
        <v>12839</v>
      </c>
    </row>
    <row r="15" spans="1:11" ht="13.5" customHeight="1">
      <c r="A15" s="10"/>
      <c r="B15" s="11" t="s">
        <v>41</v>
      </c>
      <c r="C15" s="30">
        <f t="shared" si="0"/>
        <v>0</v>
      </c>
      <c r="D15" s="27">
        <v>0</v>
      </c>
      <c r="E15" s="27">
        <v>0</v>
      </c>
      <c r="F15" s="27">
        <v>0</v>
      </c>
      <c r="G15" s="28">
        <f>ROUND(C15/K15*100000,1)</f>
        <v>0</v>
      </c>
      <c r="H15" s="28">
        <f>ROUND(D15/K15*100000,1)</f>
        <v>0</v>
      </c>
      <c r="I15" s="29">
        <f>ROUND(E15/K15*100000,1)</f>
        <v>0</v>
      </c>
      <c r="K15" s="4">
        <v>23282</v>
      </c>
    </row>
    <row r="16" spans="1:11" ht="13.5" customHeight="1">
      <c r="A16" s="10"/>
      <c r="B16" s="11" t="s">
        <v>117</v>
      </c>
      <c r="C16" s="30">
        <f>SUM(D16:E16)</f>
        <v>0</v>
      </c>
      <c r="D16" s="27">
        <v>0</v>
      </c>
      <c r="E16" s="27">
        <v>0</v>
      </c>
      <c r="F16" s="27">
        <v>0</v>
      </c>
      <c r="G16" s="28">
        <f>ROUND(C16/K16*100000,1)</f>
        <v>0</v>
      </c>
      <c r="H16" s="28">
        <f>ROUND(D16/K16*100000,1)</f>
        <v>0</v>
      </c>
      <c r="I16" s="29">
        <f>ROUND(E16/K16*100000,1)</f>
        <v>0</v>
      </c>
      <c r="K16" s="4">
        <v>11522</v>
      </c>
    </row>
    <row r="17" spans="1:11" ht="13.5" customHeight="1">
      <c r="A17" s="10"/>
      <c r="B17" s="11" t="s">
        <v>43</v>
      </c>
      <c r="C17" s="30">
        <f t="shared" si="0"/>
        <v>0</v>
      </c>
      <c r="D17" s="27">
        <v>0</v>
      </c>
      <c r="E17" s="27">
        <v>0</v>
      </c>
      <c r="F17" s="27">
        <v>0</v>
      </c>
      <c r="G17" s="28">
        <f>ROUND(C17/K17*100000,1)</f>
        <v>0</v>
      </c>
      <c r="H17" s="28">
        <f>ROUND(D17/K17*100000,1)</f>
        <v>0</v>
      </c>
      <c r="I17" s="29">
        <f>ROUND(E17/K17*100000,1)</f>
        <v>0</v>
      </c>
      <c r="K17" s="4">
        <v>26058</v>
      </c>
    </row>
    <row r="18" spans="1:11" ht="13.5" customHeight="1">
      <c r="A18" s="10"/>
      <c r="B18" s="11" t="s">
        <v>44</v>
      </c>
      <c r="C18" s="30">
        <f t="shared" si="0"/>
        <v>1</v>
      </c>
      <c r="D18" s="27">
        <v>0</v>
      </c>
      <c r="E18" s="27">
        <v>1</v>
      </c>
      <c r="F18" s="27">
        <v>0</v>
      </c>
      <c r="G18" s="28">
        <f>ROUND(C18/K18*100000,1)</f>
        <v>4</v>
      </c>
      <c r="H18" s="28">
        <f>ROUND(D18/K18*100000,1)</f>
        <v>0</v>
      </c>
      <c r="I18" s="29">
        <f>ROUND(E18/K18*100000,1)</f>
        <v>4</v>
      </c>
      <c r="K18" s="4">
        <v>25311</v>
      </c>
    </row>
    <row r="19" spans="1:11" ht="13.5" customHeight="1">
      <c r="A19" s="10"/>
      <c r="B19" s="11" t="s">
        <v>45</v>
      </c>
      <c r="C19" s="30">
        <f t="shared" si="0"/>
        <v>0</v>
      </c>
      <c r="D19" s="27">
        <v>0</v>
      </c>
      <c r="E19" s="27">
        <v>0</v>
      </c>
      <c r="F19" s="27">
        <v>0</v>
      </c>
      <c r="G19" s="28">
        <f>ROUND(C19/K19*100000,1)</f>
        <v>0</v>
      </c>
      <c r="H19" s="28">
        <f>ROUND(D19/K19*100000,1)</f>
        <v>0</v>
      </c>
      <c r="I19" s="29">
        <f>ROUND(E19/K19*100000,1)</f>
        <v>0</v>
      </c>
      <c r="K19" s="4">
        <v>28080</v>
      </c>
    </row>
    <row r="20" spans="1:11" ht="13.5" customHeight="1">
      <c r="A20" s="10"/>
      <c r="B20" s="11" t="s">
        <v>46</v>
      </c>
      <c r="C20" s="30">
        <f t="shared" si="0"/>
        <v>0</v>
      </c>
      <c r="D20" s="27">
        <v>0</v>
      </c>
      <c r="E20" s="27">
        <v>0</v>
      </c>
      <c r="F20" s="27">
        <v>0</v>
      </c>
      <c r="G20" s="28">
        <f>ROUND(C20/K20*100000,1)</f>
        <v>0</v>
      </c>
      <c r="H20" s="28">
        <f>ROUND(D20/K20*100000,1)</f>
        <v>0</v>
      </c>
      <c r="I20" s="29">
        <f>ROUND(E20/K20*100000,1)</f>
        <v>0</v>
      </c>
      <c r="K20" s="4">
        <v>20485</v>
      </c>
    </row>
    <row r="21" spans="1:11" ht="13.5" customHeight="1">
      <c r="A21" s="10"/>
      <c r="B21" s="11" t="s">
        <v>47</v>
      </c>
      <c r="C21" s="30">
        <f t="shared" si="0"/>
        <v>0</v>
      </c>
      <c r="D21" s="27">
        <v>0</v>
      </c>
      <c r="E21" s="27">
        <v>0</v>
      </c>
      <c r="F21" s="27">
        <v>0</v>
      </c>
      <c r="G21" s="28">
        <f>ROUND(C21/K21*100000,1)</f>
        <v>0</v>
      </c>
      <c r="H21" s="28">
        <f>ROUND(D21/K21*100000,1)</f>
        <v>0</v>
      </c>
      <c r="I21" s="29">
        <f>ROUND(E21/K21*100000,1)</f>
        <v>0</v>
      </c>
      <c r="K21" s="4">
        <v>6251</v>
      </c>
    </row>
    <row r="22" spans="1:11" ht="13.5" customHeight="1">
      <c r="A22" s="10"/>
      <c r="B22" s="11" t="s">
        <v>48</v>
      </c>
      <c r="C22" s="30">
        <f t="shared" si="0"/>
        <v>0</v>
      </c>
      <c r="D22" s="27">
        <v>0</v>
      </c>
      <c r="E22" s="27">
        <v>0</v>
      </c>
      <c r="F22" s="27">
        <v>0</v>
      </c>
      <c r="G22" s="28">
        <f>ROUND(C22/K22*100000,1)</f>
        <v>0</v>
      </c>
      <c r="H22" s="28">
        <f>ROUND(D22/K22*100000,1)</f>
        <v>0</v>
      </c>
      <c r="I22" s="29">
        <f>ROUND(E22/K22*100000,1)</f>
        <v>0</v>
      </c>
      <c r="K22" s="4">
        <v>6208</v>
      </c>
    </row>
    <row r="23" spans="1:11" ht="13.5" customHeight="1">
      <c r="A23" s="10"/>
      <c r="B23" s="11" t="s">
        <v>49</v>
      </c>
      <c r="C23" s="30">
        <f t="shared" si="0"/>
        <v>0</v>
      </c>
      <c r="D23" s="27">
        <v>0</v>
      </c>
      <c r="E23" s="27">
        <v>0</v>
      </c>
      <c r="F23" s="27">
        <v>0</v>
      </c>
      <c r="G23" s="28">
        <f>ROUND(C23/K23*100000,1)</f>
        <v>0</v>
      </c>
      <c r="H23" s="28">
        <f>ROUND(D23/K23*100000,1)</f>
        <v>0</v>
      </c>
      <c r="I23" s="29">
        <f>ROUND(E23/K23*100000,1)</f>
        <v>0</v>
      </c>
      <c r="K23" s="4">
        <v>3171</v>
      </c>
    </row>
    <row r="24" spans="1:9" ht="13.5" customHeight="1">
      <c r="A24" s="12"/>
      <c r="B24" s="13"/>
      <c r="C24" s="31"/>
      <c r="D24" s="32"/>
      <c r="E24" s="32"/>
      <c r="F24" s="32"/>
      <c r="G24" s="28"/>
      <c r="H24" s="28"/>
      <c r="I24" s="29"/>
    </row>
    <row r="25" spans="1:11" ht="13.5" customHeight="1">
      <c r="A25" s="99" t="s">
        <v>77</v>
      </c>
      <c r="B25" s="100"/>
      <c r="C25" s="30">
        <f>SUM(C26:C38)</f>
        <v>17</v>
      </c>
      <c r="D25" s="27">
        <f>SUM(D26:D38)</f>
        <v>5</v>
      </c>
      <c r="E25" s="27">
        <f>SUM(E26:E38)</f>
        <v>12</v>
      </c>
      <c r="F25" s="27">
        <f>SUM(F26:F38)</f>
        <v>6</v>
      </c>
      <c r="G25" s="28">
        <f>ROUND(C25/K25*100000,1)</f>
        <v>3.8</v>
      </c>
      <c r="H25" s="28">
        <f>ROUND(D25/K25*100000,1)</f>
        <v>1.1</v>
      </c>
      <c r="I25" s="29">
        <f>ROUND(E25/K25*100000,1)</f>
        <v>2.7</v>
      </c>
      <c r="K25" s="4">
        <f>SUM(K26:K38)</f>
        <v>447976</v>
      </c>
    </row>
    <row r="26" spans="1:11" ht="13.5" customHeight="1">
      <c r="A26" s="10"/>
      <c r="B26" s="11" t="s">
        <v>55</v>
      </c>
      <c r="C26" s="30">
        <f aca="true" t="shared" si="1" ref="C26:C38">SUM(D26:E26)</f>
        <v>5</v>
      </c>
      <c r="D26" s="27">
        <v>2</v>
      </c>
      <c r="E26" s="27">
        <v>3</v>
      </c>
      <c r="F26" s="27">
        <v>1</v>
      </c>
      <c r="G26" s="28">
        <f>ROUND(C26/K26*100000,1)</f>
        <v>5.6</v>
      </c>
      <c r="H26" s="28">
        <f>ROUND(D26/K26*100000,1)</f>
        <v>2.3</v>
      </c>
      <c r="I26" s="29">
        <f>ROUND(E26/K26*100000,1)</f>
        <v>3.4</v>
      </c>
      <c r="K26" s="4">
        <v>88836</v>
      </c>
    </row>
    <row r="27" spans="1:11" ht="13.5" customHeight="1">
      <c r="A27" s="10"/>
      <c r="B27" s="11" t="s">
        <v>50</v>
      </c>
      <c r="C27" s="30">
        <f t="shared" si="1"/>
        <v>4</v>
      </c>
      <c r="D27" s="27">
        <v>2</v>
      </c>
      <c r="E27" s="27">
        <v>2</v>
      </c>
      <c r="F27" s="27">
        <v>1</v>
      </c>
      <c r="G27" s="28">
        <f>ROUND(C27/K27*100000,1)</f>
        <v>4.9</v>
      </c>
      <c r="H27" s="28">
        <f>ROUND(D27/K27*100000,1)</f>
        <v>2.4</v>
      </c>
      <c r="I27" s="29">
        <f>ROUND(E27/K27*100000,1)</f>
        <v>2.4</v>
      </c>
      <c r="K27" s="4">
        <v>81709</v>
      </c>
    </row>
    <row r="28" spans="1:11" ht="13.5" customHeight="1">
      <c r="A28" s="10"/>
      <c r="B28" s="11" t="s">
        <v>56</v>
      </c>
      <c r="C28" s="30">
        <f t="shared" si="1"/>
        <v>2</v>
      </c>
      <c r="D28" s="27">
        <v>0</v>
      </c>
      <c r="E28" s="27">
        <v>2</v>
      </c>
      <c r="F28" s="27">
        <v>1</v>
      </c>
      <c r="G28" s="28">
        <f>ROUND(C28/K28*100000,1)</f>
        <v>3.2</v>
      </c>
      <c r="H28" s="28">
        <f>ROUND(D28/K28*100000,1)</f>
        <v>0</v>
      </c>
      <c r="I28" s="29">
        <f>ROUND(E28/K28*100000,1)</f>
        <v>3.2</v>
      </c>
      <c r="K28" s="4">
        <v>62069</v>
      </c>
    </row>
    <row r="29" spans="1:11" ht="13.5" customHeight="1">
      <c r="A29" s="10"/>
      <c r="B29" s="11" t="s">
        <v>51</v>
      </c>
      <c r="C29" s="30">
        <f t="shared" si="1"/>
        <v>0</v>
      </c>
      <c r="D29" s="27">
        <v>0</v>
      </c>
      <c r="E29" s="27">
        <v>0</v>
      </c>
      <c r="F29" s="27">
        <v>0</v>
      </c>
      <c r="G29" s="28">
        <f>ROUND(C29/K29*100000,1)</f>
        <v>0</v>
      </c>
      <c r="H29" s="28">
        <f>ROUND(D29/K29*100000,1)</f>
        <v>0</v>
      </c>
      <c r="I29" s="29">
        <f>ROUND(E29/K29*100000,1)</f>
        <v>0</v>
      </c>
      <c r="K29" s="4">
        <v>12418</v>
      </c>
    </row>
    <row r="30" spans="1:11" ht="13.5" customHeight="1">
      <c r="A30" s="10"/>
      <c r="B30" s="11" t="s">
        <v>118</v>
      </c>
      <c r="C30" s="30">
        <f t="shared" si="1"/>
        <v>1</v>
      </c>
      <c r="D30" s="27">
        <v>0</v>
      </c>
      <c r="E30" s="27">
        <v>1</v>
      </c>
      <c r="F30" s="27">
        <v>1</v>
      </c>
      <c r="G30" s="28">
        <f>ROUND(C30/K30*100000,1)</f>
        <v>4</v>
      </c>
      <c r="H30" s="28">
        <f>ROUND(D30/K30*100000,1)</f>
        <v>0</v>
      </c>
      <c r="I30" s="29">
        <f>ROUND(E30/K30*100000,1)</f>
        <v>4</v>
      </c>
      <c r="K30" s="4">
        <v>24822</v>
      </c>
    </row>
    <row r="31" spans="1:11" ht="13.5" customHeight="1">
      <c r="A31" s="10"/>
      <c r="B31" s="11" t="s">
        <v>52</v>
      </c>
      <c r="C31" s="30">
        <f>SUM(D31:E31)</f>
        <v>0</v>
      </c>
      <c r="D31" s="27">
        <v>0</v>
      </c>
      <c r="E31" s="27">
        <v>0</v>
      </c>
      <c r="F31" s="27">
        <v>0</v>
      </c>
      <c r="G31" s="28">
        <f>ROUND(C31/K31*100000,1)</f>
        <v>0</v>
      </c>
      <c r="H31" s="28">
        <f>ROUND(D31/K31*100000,1)</f>
        <v>0</v>
      </c>
      <c r="I31" s="29">
        <f>ROUND(E31/K31*100000,1)</f>
        <v>0</v>
      </c>
      <c r="K31" s="4">
        <v>15851</v>
      </c>
    </row>
    <row r="32" spans="1:11" ht="13.5" customHeight="1">
      <c r="A32" s="10"/>
      <c r="B32" s="11" t="s">
        <v>53</v>
      </c>
      <c r="C32" s="30">
        <f>SUM(D32:E32)</f>
        <v>1</v>
      </c>
      <c r="D32" s="27">
        <v>0</v>
      </c>
      <c r="E32" s="27">
        <v>1</v>
      </c>
      <c r="F32" s="27">
        <v>0</v>
      </c>
      <c r="G32" s="28">
        <f>ROUND(C32/K32*100000,1)</f>
        <v>3.1</v>
      </c>
      <c r="H32" s="28">
        <f>ROUND(D32/K32*100000,1)</f>
        <v>0</v>
      </c>
      <c r="I32" s="29">
        <f>ROUND(E32/K32*100000,1)</f>
        <v>3.1</v>
      </c>
      <c r="K32" s="4">
        <v>31936</v>
      </c>
    </row>
    <row r="33" spans="1:11" ht="13.5" customHeight="1">
      <c r="A33" s="10"/>
      <c r="B33" s="11" t="s">
        <v>54</v>
      </c>
      <c r="C33" s="30">
        <f>SUM(D33:E33)</f>
        <v>0</v>
      </c>
      <c r="D33" s="27">
        <v>0</v>
      </c>
      <c r="E33" s="27">
        <v>0</v>
      </c>
      <c r="F33" s="27">
        <v>0</v>
      </c>
      <c r="G33" s="28">
        <f>ROUND(C33/K33*100000,1)</f>
        <v>0</v>
      </c>
      <c r="H33" s="28">
        <f>ROUND(D33/K33*100000,1)</f>
        <v>0</v>
      </c>
      <c r="I33" s="29">
        <f>ROUND(E33/K33*100000,1)</f>
        <v>0</v>
      </c>
      <c r="K33" s="4">
        <v>22043</v>
      </c>
    </row>
    <row r="34" spans="1:11" ht="13.5" customHeight="1">
      <c r="A34" s="10"/>
      <c r="B34" s="11" t="s">
        <v>57</v>
      </c>
      <c r="C34" s="30">
        <f>SUM(D34:E34)</f>
        <v>1</v>
      </c>
      <c r="D34" s="27">
        <v>0</v>
      </c>
      <c r="E34" s="27">
        <v>1</v>
      </c>
      <c r="F34" s="27">
        <v>0</v>
      </c>
      <c r="G34" s="28">
        <f>ROUND(C34/K34*100000,1)</f>
        <v>4.9</v>
      </c>
      <c r="H34" s="28">
        <f>ROUND(D34/K34*100000,1)</f>
        <v>0</v>
      </c>
      <c r="I34" s="29">
        <f>ROUND(E34/K34*100000,1)</f>
        <v>4.9</v>
      </c>
      <c r="K34" s="4">
        <v>20510</v>
      </c>
    </row>
    <row r="35" spans="1:11" ht="13.5" customHeight="1">
      <c r="A35" s="10"/>
      <c r="B35" s="11" t="s">
        <v>58</v>
      </c>
      <c r="C35" s="30">
        <f t="shared" si="1"/>
        <v>0</v>
      </c>
      <c r="D35" s="27">
        <v>0</v>
      </c>
      <c r="E35" s="27">
        <v>0</v>
      </c>
      <c r="F35" s="27">
        <v>0</v>
      </c>
      <c r="G35" s="28">
        <f>ROUND(C35/K35*100000,1)</f>
        <v>0</v>
      </c>
      <c r="H35" s="28">
        <f>ROUND(D35/K35*100000,1)</f>
        <v>0</v>
      </c>
      <c r="I35" s="29">
        <f>ROUND(E35/K35*100000,1)</f>
        <v>0</v>
      </c>
      <c r="K35" s="4">
        <v>19226</v>
      </c>
    </row>
    <row r="36" spans="1:11" ht="13.5" customHeight="1">
      <c r="A36" s="10"/>
      <c r="B36" s="11" t="s">
        <v>59</v>
      </c>
      <c r="C36" s="30">
        <f t="shared" si="1"/>
        <v>1</v>
      </c>
      <c r="D36" s="27">
        <v>1</v>
      </c>
      <c r="E36" s="27">
        <v>0</v>
      </c>
      <c r="F36" s="27">
        <v>0</v>
      </c>
      <c r="G36" s="28">
        <f>ROUND(C36/K36*100000,1)</f>
        <v>5.1</v>
      </c>
      <c r="H36" s="28">
        <f>ROUND(D36/K36*100000,1)</f>
        <v>5.1</v>
      </c>
      <c r="I36" s="29">
        <f>ROUND(E36/K36*100000,1)</f>
        <v>0</v>
      </c>
      <c r="K36" s="4">
        <v>19461</v>
      </c>
    </row>
    <row r="37" spans="1:11" ht="13.5" customHeight="1">
      <c r="A37" s="10"/>
      <c r="B37" s="11" t="s">
        <v>60</v>
      </c>
      <c r="C37" s="30">
        <f t="shared" si="1"/>
        <v>0</v>
      </c>
      <c r="D37" s="27">
        <v>0</v>
      </c>
      <c r="E37" s="27">
        <v>0</v>
      </c>
      <c r="F37" s="27">
        <v>0</v>
      </c>
      <c r="G37" s="28">
        <f>ROUND(C37/K37*100000,1)</f>
        <v>0</v>
      </c>
      <c r="H37" s="28">
        <f>ROUND(D37/K37*100000,1)</f>
        <v>0</v>
      </c>
      <c r="I37" s="29">
        <f>ROUND(E37/K37*100000,1)</f>
        <v>0</v>
      </c>
      <c r="K37" s="4">
        <v>19746</v>
      </c>
    </row>
    <row r="38" spans="1:11" ht="13.5" customHeight="1">
      <c r="A38" s="10"/>
      <c r="B38" s="11" t="s">
        <v>61</v>
      </c>
      <c r="C38" s="30">
        <f t="shared" si="1"/>
        <v>2</v>
      </c>
      <c r="D38" s="27">
        <v>0</v>
      </c>
      <c r="E38" s="27">
        <v>2</v>
      </c>
      <c r="F38" s="27">
        <v>2</v>
      </c>
      <c r="G38" s="28">
        <f>ROUND(C38/K38*100000,1)</f>
        <v>6.8</v>
      </c>
      <c r="H38" s="28">
        <f>ROUND(D38/K38*100000,1)</f>
        <v>0</v>
      </c>
      <c r="I38" s="29">
        <f>ROUND(E38/K38*100000,1)</f>
        <v>6.8</v>
      </c>
      <c r="K38" s="4">
        <v>29349</v>
      </c>
    </row>
    <row r="39" spans="1:9" ht="13.5" customHeight="1">
      <c r="A39" s="12"/>
      <c r="B39" s="13"/>
      <c r="C39" s="31"/>
      <c r="D39" s="32"/>
      <c r="E39" s="32"/>
      <c r="F39" s="32"/>
      <c r="G39" s="28"/>
      <c r="H39" s="28"/>
      <c r="I39" s="29"/>
    </row>
    <row r="40" spans="1:11" ht="13.5" customHeight="1">
      <c r="A40" s="99" t="s">
        <v>84</v>
      </c>
      <c r="B40" s="100"/>
      <c r="C40" s="30">
        <f>SUM(C41:C46)</f>
        <v>2</v>
      </c>
      <c r="D40" s="27">
        <f>SUM(D41:D46)</f>
        <v>0</v>
      </c>
      <c r="E40" s="27">
        <f>SUM(E41:E46)</f>
        <v>2</v>
      </c>
      <c r="F40" s="27">
        <f>SUM(F41:F46)</f>
        <v>1</v>
      </c>
      <c r="G40" s="28">
        <f>ROUND(C40/K40*100000,1)</f>
        <v>3.9</v>
      </c>
      <c r="H40" s="28">
        <f>ROUND(D40/K40*100000,1)</f>
        <v>0</v>
      </c>
      <c r="I40" s="29">
        <f>ROUND(E40/K40*100000,1)</f>
        <v>3.9</v>
      </c>
      <c r="K40" s="4">
        <f>SUM(K41:K46)</f>
        <v>50658</v>
      </c>
    </row>
    <row r="41" spans="1:11" ht="13.5" customHeight="1">
      <c r="A41" s="10"/>
      <c r="B41" s="11" t="s">
        <v>62</v>
      </c>
      <c r="C41" s="30">
        <f aca="true" t="shared" si="2" ref="C41:C46">SUM(D41:E41)</f>
        <v>1</v>
      </c>
      <c r="D41" s="27">
        <v>0</v>
      </c>
      <c r="E41" s="27">
        <v>1</v>
      </c>
      <c r="F41" s="27">
        <v>1</v>
      </c>
      <c r="G41" s="28">
        <f>ROUND(C41/K41*100000,1)</f>
        <v>4.3</v>
      </c>
      <c r="H41" s="28">
        <f>ROUND(D41/K41*100000,1)</f>
        <v>0</v>
      </c>
      <c r="I41" s="29">
        <f>ROUND(E41/K41*100000,1)</f>
        <v>4.3</v>
      </c>
      <c r="K41" s="4">
        <v>23039</v>
      </c>
    </row>
    <row r="42" spans="1:11" ht="13.5" customHeight="1">
      <c r="A42" s="10"/>
      <c r="B42" s="11" t="s">
        <v>63</v>
      </c>
      <c r="C42" s="30">
        <f t="shared" si="2"/>
        <v>0</v>
      </c>
      <c r="D42" s="27">
        <v>0</v>
      </c>
      <c r="E42" s="27">
        <v>0</v>
      </c>
      <c r="F42" s="27">
        <v>0</v>
      </c>
      <c r="G42" s="28">
        <f>ROUND(C42/K42*100000,1)</f>
        <v>0</v>
      </c>
      <c r="H42" s="28">
        <f>ROUND(D42/K42*100000,1)</f>
        <v>0</v>
      </c>
      <c r="I42" s="29">
        <f>ROUND(E42/K42*100000,1)</f>
        <v>0</v>
      </c>
      <c r="K42" s="4">
        <v>6141</v>
      </c>
    </row>
    <row r="43" spans="1:11" ht="13.5" customHeight="1">
      <c r="A43" s="10"/>
      <c r="B43" s="11" t="s">
        <v>64</v>
      </c>
      <c r="C43" s="30">
        <f t="shared" si="2"/>
        <v>0</v>
      </c>
      <c r="D43" s="27">
        <v>0</v>
      </c>
      <c r="E43" s="27">
        <v>0</v>
      </c>
      <c r="F43" s="27">
        <v>0</v>
      </c>
      <c r="G43" s="28">
        <f>ROUND(C43/K43*100000,1)</f>
        <v>0</v>
      </c>
      <c r="H43" s="28">
        <f>ROUND(D43/K43*100000,1)</f>
        <v>0</v>
      </c>
      <c r="I43" s="29">
        <f>ROUND(E43/K43*100000,1)</f>
        <v>0</v>
      </c>
      <c r="K43" s="4">
        <v>11238</v>
      </c>
    </row>
    <row r="44" spans="1:11" ht="13.5" customHeight="1">
      <c r="A44" s="10"/>
      <c r="B44" s="11" t="s">
        <v>65</v>
      </c>
      <c r="C44" s="30">
        <f t="shared" si="2"/>
        <v>0</v>
      </c>
      <c r="D44" s="27">
        <v>0</v>
      </c>
      <c r="E44" s="27">
        <v>0</v>
      </c>
      <c r="F44" s="27">
        <v>0</v>
      </c>
      <c r="G44" s="28">
        <f>ROUND(C44/K44*100000,1)</f>
        <v>0</v>
      </c>
      <c r="H44" s="28">
        <f>ROUND(D44/K44*100000,1)</f>
        <v>0</v>
      </c>
      <c r="I44" s="29">
        <f>ROUND(E44/K44*100000,1)</f>
        <v>0</v>
      </c>
      <c r="K44" s="4">
        <v>1188</v>
      </c>
    </row>
    <row r="45" spans="1:11" ht="13.5" customHeight="1">
      <c r="A45" s="10"/>
      <c r="B45" s="11" t="s">
        <v>66</v>
      </c>
      <c r="C45" s="30">
        <f t="shared" si="2"/>
        <v>1</v>
      </c>
      <c r="D45" s="27">
        <v>0</v>
      </c>
      <c r="E45" s="27">
        <v>1</v>
      </c>
      <c r="F45" s="27">
        <v>0</v>
      </c>
      <c r="G45" s="28">
        <f>ROUND(C45/K45*100000,1)</f>
        <v>17.8</v>
      </c>
      <c r="H45" s="28">
        <f>ROUND(D45/K45*100000,1)</f>
        <v>0</v>
      </c>
      <c r="I45" s="29">
        <f>ROUND(E45/K45*100000,1)</f>
        <v>17.8</v>
      </c>
      <c r="K45" s="4">
        <v>5625</v>
      </c>
    </row>
    <row r="46" spans="1:11" ht="13.5" customHeight="1">
      <c r="A46" s="10"/>
      <c r="B46" s="11" t="s">
        <v>67</v>
      </c>
      <c r="C46" s="30">
        <f t="shared" si="2"/>
        <v>0</v>
      </c>
      <c r="D46" s="27">
        <v>0</v>
      </c>
      <c r="E46" s="27">
        <v>0</v>
      </c>
      <c r="F46" s="27">
        <v>0</v>
      </c>
      <c r="G46" s="28">
        <f>ROUND(C46/K46*100000,1)</f>
        <v>0</v>
      </c>
      <c r="H46" s="28">
        <f>ROUND(D46/K46*100000,1)</f>
        <v>0</v>
      </c>
      <c r="I46" s="29">
        <f>ROUND(E46/K46*100000,1)</f>
        <v>0</v>
      </c>
      <c r="K46" s="4">
        <v>3427</v>
      </c>
    </row>
    <row r="47" spans="1:9" ht="13.5" customHeight="1">
      <c r="A47" s="10"/>
      <c r="B47" s="11"/>
      <c r="C47" s="30"/>
      <c r="D47" s="27"/>
      <c r="E47" s="27"/>
      <c r="F47" s="27"/>
      <c r="G47" s="28"/>
      <c r="H47" s="28"/>
      <c r="I47" s="29"/>
    </row>
    <row r="48" spans="1:11" ht="13.5" customHeight="1">
      <c r="A48" s="99" t="s">
        <v>68</v>
      </c>
      <c r="B48" s="100"/>
      <c r="C48" s="30">
        <f>SUM(C49)</f>
        <v>28</v>
      </c>
      <c r="D48" s="27">
        <f>SUM(D49)</f>
        <v>6</v>
      </c>
      <c r="E48" s="27">
        <f>SUM(E49)</f>
        <v>22</v>
      </c>
      <c r="F48" s="27">
        <f>SUM(F49)</f>
        <v>13</v>
      </c>
      <c r="G48" s="28">
        <f>ROUND(C48/K48*100000,1)</f>
        <v>4.7</v>
      </c>
      <c r="H48" s="28">
        <f>ROUND(D48/K48*100000,1)</f>
        <v>1</v>
      </c>
      <c r="I48" s="29">
        <f>ROUND(E48/K48*100000,1)</f>
        <v>3.7</v>
      </c>
      <c r="K48" s="4">
        <f>SUM(K49)</f>
        <v>595475</v>
      </c>
    </row>
    <row r="49" spans="1:11" ht="13.5" customHeight="1">
      <c r="A49" s="10"/>
      <c r="B49" s="11" t="s">
        <v>69</v>
      </c>
      <c r="C49" s="30">
        <f>SUM(D49:E49)</f>
        <v>28</v>
      </c>
      <c r="D49" s="27">
        <v>6</v>
      </c>
      <c r="E49" s="27">
        <v>22</v>
      </c>
      <c r="F49" s="27">
        <v>13</v>
      </c>
      <c r="G49" s="28">
        <f>ROUND(C49/K49*100000,1)</f>
        <v>4.7</v>
      </c>
      <c r="H49" s="28">
        <f>ROUND(D49/K49*100000,1)</f>
        <v>1</v>
      </c>
      <c r="I49" s="29">
        <f>ROUND(E49/K49*100000,1)</f>
        <v>3.7</v>
      </c>
      <c r="K49" s="4">
        <v>595475</v>
      </c>
    </row>
    <row r="50" spans="1:9" ht="13.5" customHeight="1">
      <c r="A50" s="10"/>
      <c r="B50" s="11"/>
      <c r="C50" s="30"/>
      <c r="D50" s="27"/>
      <c r="E50" s="27"/>
      <c r="F50" s="27"/>
      <c r="G50" s="28"/>
      <c r="H50" s="28"/>
      <c r="I50" s="29"/>
    </row>
    <row r="51" spans="1:11" ht="13.5" customHeight="1">
      <c r="A51" s="99" t="s">
        <v>85</v>
      </c>
      <c r="B51" s="100"/>
      <c r="C51" s="30">
        <f>SUM(C52:C59)</f>
        <v>10</v>
      </c>
      <c r="D51" s="27">
        <f>SUM(D52:D59)</f>
        <v>2</v>
      </c>
      <c r="E51" s="27">
        <f>SUM(E52:E59)</f>
        <v>8</v>
      </c>
      <c r="F51" s="27">
        <f>SUM(F52:F59)</f>
        <v>5</v>
      </c>
      <c r="G51" s="28">
        <f>ROUND(C51/K51*100000,1)</f>
        <v>4.4</v>
      </c>
      <c r="H51" s="28">
        <f>ROUND(D51/K51*100000,1)</f>
        <v>0.9</v>
      </c>
      <c r="I51" s="29">
        <f>ROUND(E51/K51*100000,1)</f>
        <v>3.6</v>
      </c>
      <c r="K51" s="4">
        <f>SUM(K52:K59)</f>
        <v>224794</v>
      </c>
    </row>
    <row r="52" spans="1:11" ht="13.5" customHeight="1">
      <c r="A52" s="18"/>
      <c r="B52" s="11" t="s">
        <v>78</v>
      </c>
      <c r="C52" s="30">
        <f>SUM(D52:E52)</f>
        <v>5</v>
      </c>
      <c r="D52" s="27">
        <v>2</v>
      </c>
      <c r="E52" s="27">
        <v>3</v>
      </c>
      <c r="F52" s="27">
        <v>2</v>
      </c>
      <c r="G52" s="28">
        <f>ROUND(C52/K52*100000,1)</f>
        <v>5.8</v>
      </c>
      <c r="H52" s="28">
        <f>ROUND(D52/K52*100000,1)</f>
        <v>2.3</v>
      </c>
      <c r="I52" s="29">
        <f>ROUND(E52/K52*100000,1)</f>
        <v>3.5</v>
      </c>
      <c r="K52" s="4">
        <v>86102</v>
      </c>
    </row>
    <row r="53" spans="1:11" ht="13.5" customHeight="1">
      <c r="A53" s="10"/>
      <c r="B53" s="11" t="s">
        <v>70</v>
      </c>
      <c r="C53" s="30">
        <f aca="true" t="shared" si="3" ref="C53:C59">SUM(D53:E53)</f>
        <v>2</v>
      </c>
      <c r="D53" s="27">
        <v>0</v>
      </c>
      <c r="E53" s="27">
        <v>2</v>
      </c>
      <c r="F53" s="27">
        <v>1</v>
      </c>
      <c r="G53" s="28">
        <f>ROUND(C53/K53*100000,1)</f>
        <v>4.6</v>
      </c>
      <c r="H53" s="28">
        <f>ROUND(D53/K53*100000,1)</f>
        <v>0</v>
      </c>
      <c r="I53" s="29">
        <f>ROUND(E53/K53*100000,1)</f>
        <v>4.6</v>
      </c>
      <c r="K53" s="4">
        <v>43577</v>
      </c>
    </row>
    <row r="54" spans="1:11" ht="13.5" customHeight="1">
      <c r="A54" s="10"/>
      <c r="B54" s="11" t="s">
        <v>71</v>
      </c>
      <c r="C54" s="30">
        <f t="shared" si="3"/>
        <v>0</v>
      </c>
      <c r="D54" s="27">
        <v>0</v>
      </c>
      <c r="E54" s="27">
        <v>0</v>
      </c>
      <c r="F54" s="27">
        <v>0</v>
      </c>
      <c r="G54" s="28">
        <f>ROUND(C54/K54*100000,1)</f>
        <v>0</v>
      </c>
      <c r="H54" s="33">
        <f>ROUND(D54/K54*100000,1)</f>
        <v>0</v>
      </c>
      <c r="I54" s="29">
        <f>ROUND(E54/K54*100000,1)</f>
        <v>0</v>
      </c>
      <c r="K54" s="4">
        <v>11798</v>
      </c>
    </row>
    <row r="55" spans="1:11" ht="13.5" customHeight="1">
      <c r="A55" s="10"/>
      <c r="B55" s="11" t="s">
        <v>72</v>
      </c>
      <c r="C55" s="30">
        <f t="shared" si="3"/>
        <v>0</v>
      </c>
      <c r="D55" s="27">
        <v>0</v>
      </c>
      <c r="E55" s="27">
        <v>0</v>
      </c>
      <c r="F55" s="27">
        <v>0</v>
      </c>
      <c r="G55" s="28">
        <f>ROUND(C55/K55*100000,1)</f>
        <v>0</v>
      </c>
      <c r="H55" s="28">
        <f>ROUND(D55/K55*100000,1)</f>
        <v>0</v>
      </c>
      <c r="I55" s="29">
        <f>ROUND(E55/K55*100000,1)</f>
        <v>0</v>
      </c>
      <c r="K55" s="4">
        <v>17210</v>
      </c>
    </row>
    <row r="56" spans="1:11" ht="13.5" customHeight="1">
      <c r="A56" s="10"/>
      <c r="B56" s="11" t="s">
        <v>73</v>
      </c>
      <c r="C56" s="30">
        <f t="shared" si="3"/>
        <v>0</v>
      </c>
      <c r="D56" s="27">
        <v>0</v>
      </c>
      <c r="E56" s="27">
        <v>0</v>
      </c>
      <c r="F56" s="27">
        <v>0</v>
      </c>
      <c r="G56" s="28">
        <f>ROUND(C56/K56*100000,1)</f>
        <v>0</v>
      </c>
      <c r="H56" s="28">
        <f>ROUND(D56/K56*100000,1)</f>
        <v>0</v>
      </c>
      <c r="I56" s="29">
        <f>ROUND(E56/K56*100000,1)</f>
        <v>0</v>
      </c>
      <c r="K56" s="4">
        <v>13622</v>
      </c>
    </row>
    <row r="57" spans="1:11" ht="13.5" customHeight="1">
      <c r="A57" s="10"/>
      <c r="B57" s="11" t="s">
        <v>74</v>
      </c>
      <c r="C57" s="30">
        <f t="shared" si="3"/>
        <v>1</v>
      </c>
      <c r="D57" s="27">
        <v>0</v>
      </c>
      <c r="E57" s="27">
        <v>1</v>
      </c>
      <c r="F57" s="27">
        <v>1</v>
      </c>
      <c r="G57" s="28">
        <f>ROUND(C57/K57*100000,1)</f>
        <v>4.6</v>
      </c>
      <c r="H57" s="28">
        <f>ROUND(D57/K57*100000,1)</f>
        <v>0</v>
      </c>
      <c r="I57" s="29">
        <f>ROUND(E57/K57*100000,1)</f>
        <v>4.6</v>
      </c>
      <c r="K57" s="4">
        <v>21647</v>
      </c>
    </row>
    <row r="58" spans="1:11" ht="13.5" customHeight="1">
      <c r="A58" s="10"/>
      <c r="B58" s="11" t="s">
        <v>75</v>
      </c>
      <c r="C58" s="30">
        <f t="shared" si="3"/>
        <v>1</v>
      </c>
      <c r="D58" s="27">
        <v>0</v>
      </c>
      <c r="E58" s="27">
        <v>1</v>
      </c>
      <c r="F58" s="27">
        <v>0</v>
      </c>
      <c r="G58" s="28">
        <f>ROUND(C58/K58*100000,1)</f>
        <v>6.8</v>
      </c>
      <c r="H58" s="28">
        <f>ROUND(D58/K58*100000,1)</f>
        <v>0</v>
      </c>
      <c r="I58" s="29">
        <f>ROUND(E58/K58*100000,1)</f>
        <v>6.8</v>
      </c>
      <c r="K58" s="4">
        <v>14779</v>
      </c>
    </row>
    <row r="59" spans="1:11" ht="13.5" customHeight="1">
      <c r="A59" s="10"/>
      <c r="B59" s="11" t="s">
        <v>76</v>
      </c>
      <c r="C59" s="30">
        <f t="shared" si="3"/>
        <v>1</v>
      </c>
      <c r="D59" s="27">
        <v>0</v>
      </c>
      <c r="E59" s="27">
        <v>1</v>
      </c>
      <c r="F59" s="27">
        <v>1</v>
      </c>
      <c r="G59" s="28">
        <f>ROUND(C59/K59*100000,1)</f>
        <v>6.2</v>
      </c>
      <c r="H59" s="28">
        <f>ROUND(D59/K59*100000,1)</f>
        <v>0</v>
      </c>
      <c r="I59" s="29">
        <f>ROUND(E59/K59*100000,1)</f>
        <v>6.2</v>
      </c>
      <c r="K59" s="4">
        <v>16059</v>
      </c>
    </row>
    <row r="60" spans="1:12" s="14" customFormat="1" ht="13.5" customHeight="1">
      <c r="A60" s="97" t="s">
        <v>86</v>
      </c>
      <c r="B60" s="98"/>
      <c r="C60" s="34">
        <v>9122</v>
      </c>
      <c r="D60" s="35">
        <v>1073</v>
      </c>
      <c r="E60" s="35">
        <v>8047</v>
      </c>
      <c r="F60" s="35">
        <v>4211</v>
      </c>
      <c r="G60" s="36">
        <f>ROUND(C60/K60*100000,1)</f>
        <v>7.1</v>
      </c>
      <c r="H60" s="36">
        <f>ROUND(D60/K60*100000,1)</f>
        <v>0.8</v>
      </c>
      <c r="I60" s="37">
        <f>ROUND(E60/K60*100000,1)</f>
        <v>6.3</v>
      </c>
      <c r="K60" s="15">
        <v>127619000</v>
      </c>
      <c r="L60" s="14" t="s">
        <v>98</v>
      </c>
    </row>
    <row r="61" spans="1:9" ht="13.5" customHeight="1">
      <c r="A61" s="56" t="s">
        <v>108</v>
      </c>
      <c r="B61" s="9"/>
      <c r="C61" s="38"/>
      <c r="G61" s="40"/>
      <c r="H61" s="40"/>
      <c r="I61" s="40"/>
    </row>
    <row r="62" spans="1:9" ht="15" customHeight="1">
      <c r="A62" s="57" t="s">
        <v>111</v>
      </c>
      <c r="B62" s="54"/>
      <c r="C62" s="54"/>
      <c r="D62" s="54"/>
      <c r="E62" s="54"/>
      <c r="F62" s="54"/>
      <c r="G62" s="54"/>
      <c r="H62" s="54"/>
      <c r="I62" s="54"/>
    </row>
    <row r="63" spans="1:9" ht="3" customHeight="1">
      <c r="A63" s="55"/>
      <c r="B63" s="54"/>
      <c r="C63" s="54"/>
      <c r="D63" s="54"/>
      <c r="E63" s="54"/>
      <c r="F63" s="54"/>
      <c r="G63" s="54"/>
      <c r="H63" s="54"/>
      <c r="I63" s="54"/>
    </row>
    <row r="64" spans="1:11" ht="40.5" customHeight="1" hidden="1">
      <c r="A64" s="96" t="s">
        <v>109</v>
      </c>
      <c r="B64" s="96"/>
      <c r="C64" s="96"/>
      <c r="D64" s="96"/>
      <c r="E64" s="96"/>
      <c r="F64" s="96"/>
      <c r="G64" s="96"/>
      <c r="H64" s="96"/>
      <c r="I64" s="96"/>
      <c r="K64" s="3"/>
    </row>
    <row r="65" spans="1:11" ht="13.5">
      <c r="A65" s="7"/>
      <c r="B65" s="8"/>
      <c r="E65" s="41"/>
      <c r="K65" s="3"/>
    </row>
    <row r="66" ht="13.5">
      <c r="A66" s="7"/>
    </row>
    <row r="67" ht="13.5">
      <c r="A67" s="7"/>
    </row>
    <row r="68" ht="13.5">
      <c r="A68" s="9"/>
    </row>
  </sheetData>
  <mergeCells count="17">
    <mergeCell ref="A51:B51"/>
    <mergeCell ref="A25:B25"/>
    <mergeCell ref="A40:B40"/>
    <mergeCell ref="A48:B48"/>
    <mergeCell ref="A7:B7"/>
    <mergeCell ref="C3:F3"/>
    <mergeCell ref="A3:B4"/>
    <mergeCell ref="A6:B6"/>
    <mergeCell ref="A64:I64"/>
    <mergeCell ref="G3:I3"/>
    <mergeCell ref="C4:C6"/>
    <mergeCell ref="G4:G6"/>
    <mergeCell ref="H5:H6"/>
    <mergeCell ref="D5:D6"/>
    <mergeCell ref="E5:E6"/>
    <mergeCell ref="I5:I6"/>
    <mergeCell ref="A60:B60"/>
  </mergeCells>
  <printOptions horizont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sdouser</cp:lastModifiedBy>
  <cp:lastPrinted>2005-03-08T08:55:30Z</cp:lastPrinted>
  <dcterms:created xsi:type="dcterms:W3CDTF">1998-02-09T06:18:29Z</dcterms:created>
  <dcterms:modified xsi:type="dcterms:W3CDTF">2005-03-08T08:55:36Z</dcterms:modified>
  <cp:category/>
  <cp:version/>
  <cp:contentType/>
  <cp:contentStatus/>
</cp:coreProperties>
</file>