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65356" windowWidth="9720" windowHeight="8568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'実数'!$A$1:$N$121</definedName>
    <definedName name="_xlnm.Print_Area" localSheetId="3">'人口'!#REF!</definedName>
    <definedName name="_xlnm.Print_Area" localSheetId="2">'率'!$A$1:$N$121</definedName>
  </definedNames>
  <calcPr fullCalcOnLoad="1"/>
</workbook>
</file>

<file path=xl/sharedStrings.xml><?xml version="1.0" encoding="utf-8"?>
<sst xmlns="http://schemas.openxmlformats.org/spreadsheetml/2006/main" count="410" uniqueCount="160">
  <si>
    <t>昭和</t>
  </si>
  <si>
    <t>表５</t>
  </si>
  <si>
    <t>平成</t>
  </si>
  <si>
    <t>　</t>
  </si>
  <si>
    <t>静岡県</t>
  </si>
  <si>
    <t>伊豆圏域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</si>
  <si>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</si>
  <si>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</si>
  <si>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</si>
  <si>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</si>
  <si>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</si>
  <si>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</si>
  <si>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</si>
  <si>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</si>
  <si>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</si>
  <si>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</si>
  <si>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</si>
  <si>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</si>
  <si>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</si>
  <si>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</si>
  <si>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</si>
  <si>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</si>
  <si>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</si>
  <si>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</si>
  <si>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</si>
  <si>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</si>
  <si>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</si>
  <si>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</si>
  <si>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</si>
  <si>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</si>
  <si>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</si>
  <si>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</si>
  <si>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</si>
  <si>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</si>
  <si>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</si>
  <si>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</si>
  <si>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</si>
  <si>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</si>
  <si>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</si>
  <si>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</si>
  <si>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</si>
  <si>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</si>
  <si>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</si>
  <si>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</si>
  <si>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</si>
  <si>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</si>
  <si>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</si>
  <si>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</si>
  <si>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</si>
  <si>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</si>
  <si>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</si>
  <si>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</si>
  <si>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</si>
  <si>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</si>
  <si>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</si>
  <si>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</si>
  <si>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</si>
  <si>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</si>
  <si>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</si>
  <si>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</si>
  <si>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</si>
  <si>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</si>
  <si>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</si>
  <si>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</si>
  <si>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</si>
  <si>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</si>
  <si>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</si>
  <si>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</si>
  <si>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</si>
  <si>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</si>
  <si>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</si>
  <si>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</si>
  <si>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</si>
  <si>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</si>
  <si>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</si>
  <si>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</si>
  <si>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</si>
  <si>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</si>
  <si>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</si>
  <si>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</si>
  <si>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</si>
  <si>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</si>
  <si>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</si>
  <si>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</si>
  <si>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</si>
  <si>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</si>
  <si>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</si>
  <si>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</si>
  <si>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</si>
  <si>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</si>
  <si>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</si>
  <si>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</si>
  <si>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</si>
  <si>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</si>
  <si>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</si>
  <si>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</si>
  <si>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</si>
  <si>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</si>
  <si>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平成</t>
  </si>
  <si>
    <t>平成</t>
  </si>
  <si>
    <t>平成</t>
  </si>
  <si>
    <t>11年</t>
  </si>
  <si>
    <t>昭和50年</t>
  </si>
  <si>
    <t>55年</t>
  </si>
  <si>
    <t>60年</t>
  </si>
  <si>
    <t>平成２年</t>
  </si>
  <si>
    <t>７年</t>
  </si>
  <si>
    <t>９年</t>
  </si>
  <si>
    <t>10年</t>
  </si>
  <si>
    <t>12年</t>
  </si>
  <si>
    <t>13年</t>
  </si>
  <si>
    <t>国勢調査</t>
  </si>
  <si>
    <t>生活統計室</t>
  </si>
  <si>
    <t>確定人口</t>
  </si>
  <si>
    <t>推計人口</t>
  </si>
  <si>
    <t>（前ページからつづく）</t>
  </si>
  <si>
    <t>平成</t>
  </si>
  <si>
    <t>50年</t>
  </si>
  <si>
    <t>２年</t>
  </si>
  <si>
    <t>資料：厚生労働省「医師・歯科医師・薬剤師調査」</t>
  </si>
  <si>
    <t>50年</t>
  </si>
  <si>
    <t>55年</t>
  </si>
  <si>
    <t>60年</t>
  </si>
  <si>
    <t>２年</t>
  </si>
  <si>
    <t>７年</t>
  </si>
  <si>
    <t>９年</t>
  </si>
  <si>
    <t>10年</t>
  </si>
  <si>
    <t>11年</t>
  </si>
  <si>
    <t>12年</t>
  </si>
  <si>
    <t>13年</t>
  </si>
  <si>
    <t>（前ページから続く）</t>
  </si>
  <si>
    <t>14年</t>
  </si>
  <si>
    <t>14年</t>
  </si>
  <si>
    <t>生活統計室</t>
  </si>
  <si>
    <t>推計人口</t>
  </si>
  <si>
    <t>14年</t>
  </si>
  <si>
    <t>14年</t>
  </si>
  <si>
    <t>14年</t>
  </si>
  <si>
    <t>静庵圏域</t>
  </si>
  <si>
    <t>（旧）静岡市</t>
  </si>
  <si>
    <t>（旧）清水市</t>
  </si>
  <si>
    <t>（旧）静岡市</t>
  </si>
  <si>
    <t>（旧）清水市</t>
  </si>
  <si>
    <t>静庵圏域</t>
  </si>
  <si>
    <t>　（１－１）　病院病床総数（実数）</t>
  </si>
  <si>
    <t>　（１-２）　病院病床総数（人口10万対）</t>
  </si>
  <si>
    <t>（注）　昭和55年以前は12月31日現在、昭和60年以降は10月１日現在</t>
  </si>
  <si>
    <t>（注）　昭和55年以前は12月31日現在、昭和60年以降は10月１日現在</t>
  </si>
  <si>
    <t>資料：　厚生労働省「医療施設調査」（県所管：企画経理室）</t>
  </si>
  <si>
    <t>資料：　厚生労働省「医療施設調査」（県所管：企画経理室）</t>
  </si>
  <si>
    <t>３-５　病院病床数、人口10万対病院病床数（年次推移）</t>
  </si>
  <si>
    <t>（前ページから続く）</t>
  </si>
  <si>
    <t>15年</t>
  </si>
  <si>
    <t>15年</t>
  </si>
  <si>
    <t>15年</t>
  </si>
  <si>
    <t>生活統計室</t>
  </si>
  <si>
    <t>推計人口</t>
  </si>
  <si>
    <t>15年</t>
  </si>
  <si>
    <t>（注）平成15年4月1日に（旧）静岡市と（旧）清水市が合併したことにより、平成15年からは（新）静岡市として率を算出した。</t>
  </si>
  <si>
    <t>（注）平成15年4月1日に（旧）静岡市と（旧）清水市が合併したことにより、平成15年からは（新）静岡市として実数を計上した。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</si>
</sst>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 * #,##0.0_ ;_ * \-#,##0.0_ ;_ * &quot;-&quot;_ ;_ @_ "/>
    <numFmt numFmtId="178" formatCode="#,##0;[Red]#,##0"/>
  </numFmts>
  <fonts count="28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1"/>
      <name val="ＭＳ Ｐゴシック"/>
      <family val="0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6" fontId="7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4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9" fillId="0" borderId="5" xfId="0" applyFont="1" applyBorder="1" applyAlignment="1" applyProtection="1">
      <alignment horizontal="distributed" vertical="center"/>
      <protection/>
    </xf>
    <xf numFmtId="0" fontId="19" fillId="0" borderId="6" xfId="0" applyFont="1" applyBorder="1" applyAlignment="1">
      <alignment shrinkToFit="1"/>
    </xf>
    <xf numFmtId="0" fontId="19" fillId="0" borderId="5" xfId="0" applyFont="1" applyBorder="1" applyAlignment="1">
      <alignment shrinkToFit="1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8" xfId="0" applyFont="1" applyBorder="1" applyAlignment="1" applyProtection="1">
      <alignment horizontal="distributed" vertical="center"/>
      <protection/>
    </xf>
    <xf numFmtId="0" fontId="17" fillId="0" borderId="0" xfId="0" applyFont="1" applyAlignment="1">
      <alignment/>
    </xf>
    <xf numFmtId="0" fontId="19" fillId="0" borderId="6" xfId="0" applyFont="1" applyBorder="1" applyAlignment="1">
      <alignment horizontal="center" shrinkToFit="1"/>
    </xf>
    <xf numFmtId="0" fontId="19" fillId="0" borderId="5" xfId="0" applyFont="1" applyBorder="1" applyAlignment="1">
      <alignment horizontal="center" shrinkToFit="1"/>
    </xf>
    <xf numFmtId="0" fontId="19" fillId="0" borderId="7" xfId="0" applyFont="1" applyBorder="1" applyAlignment="1">
      <alignment shrinkToFit="1"/>
    </xf>
    <xf numFmtId="0" fontId="19" fillId="0" borderId="8" xfId="0" applyFont="1" applyBorder="1" applyAlignment="1">
      <alignment shrinkToFit="1"/>
    </xf>
    <xf numFmtId="0" fontId="19" fillId="0" borderId="0" xfId="0" applyFont="1" applyAlignment="1" applyProtection="1">
      <alignment horizontal="left"/>
      <protection/>
    </xf>
    <xf numFmtId="0" fontId="19" fillId="0" borderId="6" xfId="0" applyFont="1" applyBorder="1" applyAlignment="1" applyProtection="1">
      <alignment horizontal="left" shrinkToFit="1"/>
      <protection/>
    </xf>
    <xf numFmtId="0" fontId="19" fillId="0" borderId="6" xfId="0" applyFont="1" applyBorder="1" applyAlignment="1" applyProtection="1">
      <alignment horizontal="center" shrinkToFit="1"/>
      <protection/>
    </xf>
    <xf numFmtId="0" fontId="19" fillId="0" borderId="9" xfId="0" applyFont="1" applyBorder="1" applyAlignment="1" applyProtection="1">
      <alignment horizontal="center" shrinkToFit="1"/>
      <protection/>
    </xf>
    <xf numFmtId="0" fontId="19" fillId="0" borderId="10" xfId="0" applyFont="1" applyBorder="1" applyAlignment="1">
      <alignment shrinkToFit="1"/>
    </xf>
    <xf numFmtId="0" fontId="19" fillId="0" borderId="0" xfId="0" applyFont="1" applyAlignment="1">
      <alignment/>
    </xf>
    <xf numFmtId="0" fontId="19" fillId="0" borderId="0" xfId="0" applyFont="1" applyAlignment="1">
      <alignment shrinkToFit="1"/>
    </xf>
    <xf numFmtId="0" fontId="20" fillId="0" borderId="0" xfId="0" applyFont="1" applyAlignment="1">
      <alignment/>
    </xf>
    <xf numFmtId="38" fontId="19" fillId="0" borderId="11" xfId="31" applyFont="1" applyBorder="1" applyAlignment="1" applyProtection="1">
      <alignment/>
      <protection/>
    </xf>
    <xf numFmtId="38" fontId="19" fillId="0" borderId="11" xfId="31" applyFont="1" applyBorder="1" applyAlignment="1" applyProtection="1">
      <alignment horizontal="left"/>
      <protection/>
    </xf>
    <xf numFmtId="38" fontId="19" fillId="0" borderId="0" xfId="31" applyFont="1" applyAlignment="1">
      <alignment horizontal="right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38" fontId="19" fillId="0" borderId="0" xfId="31" applyFont="1" applyAlignment="1">
      <alignment/>
    </xf>
    <xf numFmtId="0" fontId="18" fillId="0" borderId="0" xfId="0" applyFont="1" applyAlignment="1">
      <alignment vertical="center"/>
    </xf>
    <xf numFmtId="3" fontId="19" fillId="0" borderId="0" xfId="0" applyNumberFormat="1" applyFont="1" applyBorder="1" applyAlignment="1" applyProtection="1">
      <alignment shrinkToFit="1"/>
      <protection/>
    </xf>
    <xf numFmtId="37" fontId="19" fillId="0" borderId="0" xfId="0" applyNumberFormat="1" applyFont="1" applyBorder="1" applyAlignment="1" applyProtection="1">
      <alignment shrinkToFit="1"/>
      <protection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/>
      <protection/>
    </xf>
    <xf numFmtId="178" fontId="19" fillId="0" borderId="10" xfId="0" applyNumberFormat="1" applyFont="1" applyBorder="1" applyAlignment="1">
      <alignment shrinkToFit="1"/>
    </xf>
    <xf numFmtId="38" fontId="17" fillId="0" borderId="0" xfId="31" applyFont="1" applyAlignment="1">
      <alignment horizontal="right"/>
    </xf>
    <xf numFmtId="0" fontId="17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41" fontId="19" fillId="0" borderId="10" xfId="0" applyNumberFormat="1" applyFont="1" applyBorder="1" applyAlignment="1">
      <alignment shrinkToFit="1"/>
    </xf>
    <xf numFmtId="41" fontId="19" fillId="0" borderId="6" xfId="31" applyNumberFormat="1" applyFont="1" applyBorder="1" applyAlignment="1" applyProtection="1">
      <alignment shrinkToFit="1"/>
      <protection/>
    </xf>
    <xf numFmtId="41" fontId="19" fillId="0" borderId="9" xfId="31" applyNumberFormat="1" applyFont="1" applyBorder="1" applyAlignment="1" applyProtection="1">
      <alignment shrinkToFit="1"/>
      <protection/>
    </xf>
    <xf numFmtId="41" fontId="19" fillId="0" borderId="9" xfId="0" applyNumberFormat="1" applyFont="1" applyBorder="1" applyAlignment="1">
      <alignment shrinkToFit="1"/>
    </xf>
    <xf numFmtId="41" fontId="19" fillId="0" borderId="6" xfId="31" applyNumberFormat="1" applyFont="1" applyBorder="1" applyAlignment="1" applyProtection="1">
      <alignment horizontal="right" shrinkToFit="1"/>
      <protection/>
    </xf>
    <xf numFmtId="41" fontId="19" fillId="0" borderId="9" xfId="31" applyNumberFormat="1" applyFont="1" applyBorder="1" applyAlignment="1" applyProtection="1">
      <alignment horizontal="right" shrinkToFit="1"/>
      <protection/>
    </xf>
    <xf numFmtId="41" fontId="19" fillId="0" borderId="7" xfId="31" applyNumberFormat="1" applyFont="1" applyBorder="1" applyAlignment="1" applyProtection="1">
      <alignment horizontal="right" shrinkToFit="1"/>
      <protection/>
    </xf>
    <xf numFmtId="41" fontId="19" fillId="0" borderId="7" xfId="31" applyNumberFormat="1" applyFont="1" applyBorder="1" applyAlignment="1" applyProtection="1">
      <alignment shrinkToFit="1"/>
      <protection/>
    </xf>
    <xf numFmtId="41" fontId="19" fillId="0" borderId="10" xfId="31" applyNumberFormat="1" applyFont="1" applyBorder="1" applyAlignment="1" applyProtection="1">
      <alignment shrinkToFit="1"/>
      <protection/>
    </xf>
    <xf numFmtId="0" fontId="19" fillId="0" borderId="7" xfId="0" applyFont="1" applyBorder="1" applyAlignment="1">
      <alignment horizontal="center" shrinkToFit="1"/>
    </xf>
    <xf numFmtId="0" fontId="19" fillId="0" borderId="10" xfId="0" applyFont="1" applyBorder="1" applyAlignment="1">
      <alignment horizontal="center" shrinkToFit="1"/>
    </xf>
    <xf numFmtId="177" fontId="21" fillId="0" borderId="9" xfId="31" applyNumberFormat="1" applyFont="1" applyBorder="1" applyAlignment="1" applyProtection="1">
      <alignment shrinkToFit="1"/>
      <protection/>
    </xf>
    <xf numFmtId="177" fontId="21" fillId="0" borderId="12" xfId="31" applyNumberFormat="1" applyFont="1" applyBorder="1" applyAlignment="1" applyProtection="1">
      <alignment shrinkToFit="1"/>
      <protection/>
    </xf>
    <xf numFmtId="177" fontId="21" fillId="0" borderId="10" xfId="31" applyNumberFormat="1" applyFont="1" applyBorder="1" applyAlignment="1" applyProtection="1">
      <alignment shrinkToFit="1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8" fontId="6" fillId="0" borderId="0" xfId="31" applyFont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38" fontId="6" fillId="0" borderId="12" xfId="31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" fontId="6" fillId="0" borderId="12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3" fontId="6" fillId="0" borderId="6" xfId="0" applyNumberFormat="1" applyFont="1" applyBorder="1" applyAlignment="1">
      <alignment shrinkToFit="1"/>
    </xf>
    <xf numFmtId="3" fontId="6" fillId="0" borderId="9" xfId="0" applyNumberFormat="1" applyFont="1" applyBorder="1" applyAlignment="1">
      <alignment shrinkToFit="1"/>
    </xf>
    <xf numFmtId="3" fontId="6" fillId="0" borderId="9" xfId="31" applyNumberFormat="1" applyFont="1" applyBorder="1" applyAlignment="1">
      <alignment/>
    </xf>
    <xf numFmtId="3" fontId="6" fillId="0" borderId="6" xfId="0" applyNumberFormat="1" applyFont="1" applyBorder="1" applyAlignment="1" applyProtection="1">
      <alignment shrinkToFit="1"/>
      <protection/>
    </xf>
    <xf numFmtId="3" fontId="6" fillId="0" borderId="9" xfId="0" applyNumberFormat="1" applyFont="1" applyBorder="1" applyAlignment="1" applyProtection="1">
      <alignment shrinkToFit="1"/>
      <protection/>
    </xf>
    <xf numFmtId="3" fontId="6" fillId="0" borderId="9" xfId="0" applyNumberFormat="1" applyFont="1" applyBorder="1" applyAlignment="1">
      <alignment vertical="center"/>
    </xf>
    <xf numFmtId="0" fontId="6" fillId="0" borderId="6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3" fontId="6" fillId="0" borderId="9" xfId="31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9" xfId="31" applyNumberFormat="1" applyFont="1" applyFill="1" applyBorder="1" applyAlignment="1">
      <alignment horizontal="right"/>
    </xf>
    <xf numFmtId="3" fontId="6" fillId="0" borderId="9" xfId="31" applyNumberFormat="1" applyFont="1" applyBorder="1" applyAlignment="1" applyProtection="1">
      <alignment vertical="center"/>
      <protection/>
    </xf>
    <xf numFmtId="3" fontId="6" fillId="0" borderId="9" xfId="0" applyNumberFormat="1" applyFont="1" applyBorder="1" applyAlignment="1" applyProtection="1">
      <alignment vertical="center"/>
      <protection/>
    </xf>
    <xf numFmtId="3" fontId="7" fillId="0" borderId="9" xfId="31" applyNumberFormat="1" applyFill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 applyProtection="1">
      <alignment horizontal="distributed" vertical="center"/>
      <protection/>
    </xf>
    <xf numFmtId="3" fontId="6" fillId="0" borderId="7" xfId="0" applyNumberFormat="1" applyFont="1" applyBorder="1" applyAlignment="1" applyProtection="1">
      <alignment shrinkToFit="1"/>
      <protection/>
    </xf>
    <xf numFmtId="3" fontId="6" fillId="0" borderId="10" xfId="0" applyNumberFormat="1" applyFont="1" applyBorder="1" applyAlignment="1" applyProtection="1">
      <alignment shrinkToFit="1"/>
      <protection/>
    </xf>
    <xf numFmtId="3" fontId="6" fillId="0" borderId="10" xfId="31" applyNumberFormat="1" applyFont="1" applyBorder="1" applyAlignment="1">
      <alignment/>
    </xf>
    <xf numFmtId="3" fontId="6" fillId="0" borderId="10" xfId="31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31" applyNumberFormat="1" applyFont="1" applyAlignment="1">
      <alignment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3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>
      <alignment/>
    </xf>
    <xf numFmtId="3" fontId="6" fillId="0" borderId="12" xfId="31" applyNumberFormat="1" applyFont="1" applyBorder="1" applyAlignment="1">
      <alignment/>
    </xf>
    <xf numFmtId="3" fontId="7" fillId="0" borderId="12" xfId="31" applyNumberFormat="1" applyFill="1" applyBorder="1" applyAlignment="1">
      <alignment/>
    </xf>
    <xf numFmtId="0" fontId="6" fillId="0" borderId="6" xfId="0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3" fontId="6" fillId="0" borderId="6" xfId="0" applyNumberFormat="1" applyFont="1" applyBorder="1" applyAlignment="1" applyProtection="1">
      <alignment horizontal="center"/>
      <protection/>
    </xf>
    <xf numFmtId="3" fontId="6" fillId="0" borderId="9" xfId="0" applyNumberFormat="1" applyFont="1" applyBorder="1" applyAlignment="1" applyProtection="1">
      <alignment horizontal="center"/>
      <protection/>
    </xf>
    <xf numFmtId="3" fontId="6" fillId="0" borderId="9" xfId="31" applyNumberFormat="1" applyFont="1" applyBorder="1" applyAlignment="1" applyProtection="1">
      <alignment horizontal="center"/>
      <protection/>
    </xf>
    <xf numFmtId="3" fontId="6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3" fontId="6" fillId="0" borderId="7" xfId="0" applyNumberFormat="1" applyFont="1" applyBorder="1" applyAlignment="1">
      <alignment shrinkToFit="1"/>
    </xf>
    <xf numFmtId="3" fontId="6" fillId="0" borderId="10" xfId="0" applyNumberFormat="1" applyFont="1" applyBorder="1" applyAlignment="1">
      <alignment shrinkToFit="1"/>
    </xf>
    <xf numFmtId="3" fontId="6" fillId="0" borderId="10" xfId="31" applyNumberFormat="1" applyFont="1" applyBorder="1" applyAlignment="1">
      <alignment shrinkToFit="1"/>
    </xf>
    <xf numFmtId="3" fontId="6" fillId="0" borderId="10" xfId="0" applyNumberFormat="1" applyFont="1" applyBorder="1" applyAlignment="1">
      <alignment/>
    </xf>
    <xf numFmtId="3" fontId="7" fillId="0" borderId="10" xfId="31" applyNumberFormat="1" applyFill="1" applyBorder="1" applyAlignment="1">
      <alignment/>
    </xf>
    <xf numFmtId="3" fontId="6" fillId="0" borderId="6" xfId="31" applyNumberFormat="1" applyFont="1" applyBorder="1" applyAlignment="1" applyProtection="1">
      <alignment horizontal="right" shrinkToFit="1"/>
      <protection/>
    </xf>
    <xf numFmtId="3" fontId="6" fillId="0" borderId="9" xfId="31" applyNumberFormat="1" applyFont="1" applyBorder="1" applyAlignment="1" applyProtection="1">
      <alignment horizontal="right" shrinkToFit="1"/>
      <protection/>
    </xf>
    <xf numFmtId="3" fontId="6" fillId="0" borderId="9" xfId="31" applyNumberFormat="1" applyFont="1" applyBorder="1" applyAlignment="1">
      <alignment shrinkToFit="1"/>
    </xf>
    <xf numFmtId="0" fontId="6" fillId="0" borderId="5" xfId="0" applyFont="1" applyBorder="1" applyAlignment="1">
      <alignment vertical="center"/>
    </xf>
    <xf numFmtId="3" fontId="6" fillId="0" borderId="9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/>
      <protection/>
    </xf>
    <xf numFmtId="37" fontId="6" fillId="0" borderId="15" xfId="0" applyNumberFormat="1" applyFont="1" applyBorder="1" applyAlignment="1" applyProtection="1">
      <alignment shrinkToFit="1"/>
      <protection/>
    </xf>
    <xf numFmtId="3" fontId="6" fillId="0" borderId="0" xfId="0" applyNumberFormat="1" applyFont="1" applyBorder="1" applyAlignment="1" applyProtection="1">
      <alignment shrinkToFit="1"/>
      <protection/>
    </xf>
    <xf numFmtId="37" fontId="6" fillId="0" borderId="0" xfId="0" applyNumberFormat="1" applyFont="1" applyBorder="1" applyAlignment="1" applyProtection="1">
      <alignment shrinkToFit="1"/>
      <protection/>
    </xf>
    <xf numFmtId="0" fontId="19" fillId="0" borderId="6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shrinkToFit="1"/>
    </xf>
    <xf numFmtId="0" fontId="25" fillId="0" borderId="5" xfId="0" applyFont="1" applyBorder="1" applyAlignment="1" applyProtection="1">
      <alignment horizontal="distributed" vertical="center"/>
      <protection/>
    </xf>
    <xf numFmtId="0" fontId="25" fillId="0" borderId="8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9" fillId="0" borderId="9" xfId="0" applyFont="1" applyBorder="1" applyAlignment="1">
      <alignment shrinkToFit="1"/>
    </xf>
    <xf numFmtId="0" fontId="17" fillId="0" borderId="11" xfId="0" applyFont="1" applyBorder="1" applyAlignment="1">
      <alignment/>
    </xf>
    <xf numFmtId="38" fontId="17" fillId="0" borderId="11" xfId="31" applyFont="1" applyBorder="1" applyAlignment="1">
      <alignment horizontal="right"/>
    </xf>
    <xf numFmtId="0" fontId="19" fillId="0" borderId="11" xfId="0" applyFont="1" applyBorder="1" applyAlignment="1">
      <alignment/>
    </xf>
    <xf numFmtId="0" fontId="17" fillId="0" borderId="11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>
      <alignment horizontal="left" vertical="center"/>
    </xf>
    <xf numFmtId="38" fontId="17" fillId="0" borderId="11" xfId="3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6" fillId="0" borderId="11" xfId="0" applyFont="1" applyBorder="1" applyAlignment="1" applyProtection="1">
      <alignment horizontal="left" vertical="center"/>
      <protection/>
    </xf>
    <xf numFmtId="38" fontId="19" fillId="0" borderId="0" xfId="31" applyFont="1" applyBorder="1" applyAlignment="1" applyProtection="1">
      <alignment/>
      <protection/>
    </xf>
    <xf numFmtId="38" fontId="19" fillId="0" borderId="0" xfId="31" applyFont="1" applyBorder="1" applyAlignment="1" applyProtection="1">
      <alignment horizontal="left"/>
      <protection/>
    </xf>
    <xf numFmtId="178" fontId="19" fillId="0" borderId="9" xfId="0" applyNumberFormat="1" applyFont="1" applyBorder="1" applyAlignment="1">
      <alignment shrinkToFit="1"/>
    </xf>
    <xf numFmtId="0" fontId="20" fillId="0" borderId="11" xfId="0" applyFont="1" applyBorder="1" applyAlignment="1">
      <alignment/>
    </xf>
    <xf numFmtId="38" fontId="19" fillId="0" borderId="11" xfId="31" applyFont="1" applyBorder="1" applyAlignment="1">
      <alignment horizontal="right"/>
    </xf>
    <xf numFmtId="0" fontId="26" fillId="0" borderId="0" xfId="0" applyFont="1" applyAlignment="1">
      <alignment/>
    </xf>
    <xf numFmtId="0" fontId="17" fillId="0" borderId="0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27" fillId="0" borderId="0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 shrinkToFit="1"/>
      <protection/>
    </xf>
    <xf numFmtId="0" fontId="19" fillId="0" borderId="13" xfId="0" applyFont="1" applyBorder="1" applyAlignment="1">
      <alignment shrinkToFit="1"/>
    </xf>
    <xf numFmtId="0" fontId="19" fillId="0" borderId="12" xfId="0" applyFont="1" applyBorder="1" applyAlignment="1">
      <alignment shrinkToFit="1"/>
    </xf>
    <xf numFmtId="0" fontId="21" fillId="0" borderId="11" xfId="0" applyFont="1" applyBorder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 applyProtection="1">
      <alignment horizontal="distributed" vertical="center"/>
      <protection/>
    </xf>
    <xf numFmtId="0" fontId="19" fillId="0" borderId="5" xfId="0" applyFont="1" applyBorder="1" applyAlignment="1" applyProtection="1">
      <alignment horizontal="distributed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/>
      <protection/>
    </xf>
    <xf numFmtId="0" fontId="18" fillId="0" borderId="7" xfId="0" applyFont="1" applyBorder="1" applyAlignment="1" applyProtection="1">
      <alignment horizontal="center" vertical="center"/>
      <protection/>
    </xf>
    <xf numFmtId="0" fontId="18" fillId="0" borderId="8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distributed"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15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horizontal="left" vertical="center"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128"/>
  <sheetViews>
    <sheetView showGridLines="0" tabSelected="1" view="pageBreakPreview" zoomScale="75" zoomScaleNormal="75" zoomScaleSheetLayoutView="75" workbookViewId="0" topLeftCell="A1">
      <selection activeCell="I21" sqref="I21"/>
    </sheetView>
  </sheetViews>
  <sheetFormatPr defaultColWidth="8.58203125" defaultRowHeight="15.75" customHeight="1"/>
  <cols>
    <col min="1" max="1" width="3.58203125" style="28" customWidth="1"/>
    <col min="2" max="2" width="15.58203125" style="28" customWidth="1"/>
    <col min="3" max="7" width="8.08203125" style="19" customWidth="1"/>
    <col min="8" max="8" width="8.08203125" style="19" hidden="1" customWidth="1"/>
    <col min="9" max="14" width="8.08203125" style="19" customWidth="1"/>
    <col min="15" max="19" width="7.58203125" style="19" customWidth="1"/>
    <col min="20" max="20" width="6.58203125" style="19" customWidth="1"/>
    <col min="21" max="21" width="16.58203125" style="19" customWidth="1"/>
    <col min="22" max="23" width="3.58203125" style="19" customWidth="1"/>
    <col min="24" max="35" width="9.58203125" style="19" customWidth="1"/>
    <col min="36" max="16384" width="8.58203125" style="19" customWidth="1"/>
  </cols>
  <sheetData>
    <row r="1" spans="1:14" s="9" customFormat="1" ht="21">
      <c r="A1" s="152" t="s">
        <v>150</v>
      </c>
      <c r="B1" s="1"/>
      <c r="C1" s="130"/>
      <c r="D1" s="130"/>
      <c r="E1" s="130"/>
      <c r="F1" s="130"/>
      <c r="G1" s="130"/>
      <c r="J1" s="34"/>
      <c r="K1" s="19"/>
      <c r="L1" s="34"/>
      <c r="M1" s="34"/>
      <c r="N1" s="34"/>
    </row>
    <row r="2" spans="1:14" s="139" customFormat="1" ht="33" customHeight="1">
      <c r="A2" s="140" t="s">
        <v>144</v>
      </c>
      <c r="B2" s="136"/>
      <c r="C2" s="135"/>
      <c r="D2" s="135"/>
      <c r="E2" s="135"/>
      <c r="F2" s="135"/>
      <c r="G2" s="135"/>
      <c r="H2" s="136"/>
      <c r="I2" s="136"/>
      <c r="J2" s="137"/>
      <c r="K2" s="138"/>
      <c r="L2" s="137"/>
      <c r="M2" s="137"/>
      <c r="N2" s="137"/>
    </row>
    <row r="3" spans="1:14" s="20" customFormat="1" ht="18" customHeight="1">
      <c r="A3" s="161" t="s">
        <v>3</v>
      </c>
      <c r="B3" s="162"/>
      <c r="C3" s="153" t="s">
        <v>0</v>
      </c>
      <c r="D3" s="154"/>
      <c r="E3" s="154"/>
      <c r="F3" s="154" t="s">
        <v>2</v>
      </c>
      <c r="G3" s="155"/>
      <c r="H3" s="155"/>
      <c r="I3" s="155"/>
      <c r="J3" s="155"/>
      <c r="K3" s="155"/>
      <c r="L3" s="155"/>
      <c r="M3" s="155"/>
      <c r="N3" s="155"/>
    </row>
    <row r="4" spans="1:14" s="20" customFormat="1" ht="18" customHeight="1">
      <c r="A4" s="163"/>
      <c r="B4" s="164"/>
      <c r="C4" s="16" t="s">
        <v>120</v>
      </c>
      <c r="D4" s="16" t="s">
        <v>121</v>
      </c>
      <c r="E4" s="16" t="s">
        <v>122</v>
      </c>
      <c r="F4" s="16" t="s">
        <v>123</v>
      </c>
      <c r="G4" s="17" t="s">
        <v>124</v>
      </c>
      <c r="H4" s="17" t="s">
        <v>125</v>
      </c>
      <c r="I4" s="17" t="s">
        <v>126</v>
      </c>
      <c r="J4" s="17" t="s">
        <v>127</v>
      </c>
      <c r="K4" s="17" t="s">
        <v>128</v>
      </c>
      <c r="L4" s="17" t="s">
        <v>129</v>
      </c>
      <c r="M4" s="17" t="s">
        <v>136</v>
      </c>
      <c r="N4" s="17" t="s">
        <v>152</v>
      </c>
    </row>
    <row r="5" spans="1:14" s="20" customFormat="1" ht="18" customHeight="1">
      <c r="A5" s="165"/>
      <c r="B5" s="16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20" customFormat="1" ht="18" customHeight="1">
      <c r="A6" s="167" t="s">
        <v>4</v>
      </c>
      <c r="B6" s="168"/>
      <c r="C6" s="38">
        <f aca="true" t="shared" si="0" ref="C6:L6">SUM(C8:C16)</f>
        <v>25535</v>
      </c>
      <c r="D6" s="38">
        <f t="shared" si="0"/>
        <v>28106</v>
      </c>
      <c r="E6" s="38">
        <f t="shared" si="0"/>
        <v>31630</v>
      </c>
      <c r="F6" s="38">
        <f t="shared" si="0"/>
        <v>38100</v>
      </c>
      <c r="G6" s="38">
        <f t="shared" si="0"/>
        <v>39443</v>
      </c>
      <c r="H6" s="39">
        <f t="shared" si="0"/>
        <v>38785</v>
      </c>
      <c r="I6" s="39">
        <f t="shared" si="0"/>
        <v>39129</v>
      </c>
      <c r="J6" s="39">
        <f t="shared" si="0"/>
        <v>39135</v>
      </c>
      <c r="K6" s="39">
        <f t="shared" si="0"/>
        <v>39223</v>
      </c>
      <c r="L6" s="39">
        <f t="shared" si="0"/>
        <v>39526</v>
      </c>
      <c r="M6" s="39">
        <f>SUM(M8:M16)</f>
        <v>39577</v>
      </c>
      <c r="N6" s="39">
        <f>SUM(N8:N16)</f>
        <v>40134</v>
      </c>
    </row>
    <row r="7" spans="1:14" s="20" customFormat="1" ht="18" customHeight="1">
      <c r="A7" s="159"/>
      <c r="B7" s="160"/>
      <c r="C7" s="38"/>
      <c r="D7" s="38"/>
      <c r="E7" s="38"/>
      <c r="F7" s="38"/>
      <c r="G7" s="38"/>
      <c r="H7" s="39"/>
      <c r="I7" s="39"/>
      <c r="J7" s="40"/>
      <c r="K7" s="40"/>
      <c r="L7" s="40"/>
      <c r="M7" s="40"/>
      <c r="N7" s="40"/>
    </row>
    <row r="8" spans="1:14" s="20" customFormat="1" ht="18" customHeight="1">
      <c r="A8" s="159" t="s">
        <v>5</v>
      </c>
      <c r="B8" s="160"/>
      <c r="C8" s="38">
        <f aca="true" t="shared" si="1" ref="C8:L8">SUM(C18)</f>
        <v>1135</v>
      </c>
      <c r="D8" s="38">
        <f t="shared" si="1"/>
        <v>1190</v>
      </c>
      <c r="E8" s="38">
        <f t="shared" si="1"/>
        <v>1303</v>
      </c>
      <c r="F8" s="38">
        <f t="shared" si="1"/>
        <v>1700</v>
      </c>
      <c r="G8" s="38">
        <f t="shared" si="1"/>
        <v>1780</v>
      </c>
      <c r="H8" s="39">
        <f t="shared" si="1"/>
        <v>1483</v>
      </c>
      <c r="I8" s="39">
        <f t="shared" si="1"/>
        <v>1601</v>
      </c>
      <c r="J8" s="39">
        <f t="shared" si="1"/>
        <v>1555</v>
      </c>
      <c r="K8" s="39">
        <f t="shared" si="1"/>
        <v>1555</v>
      </c>
      <c r="L8" s="39">
        <f t="shared" si="1"/>
        <v>1555</v>
      </c>
      <c r="M8" s="39">
        <f>SUM(M18)</f>
        <v>1525</v>
      </c>
      <c r="N8" s="39">
        <f>SUM(N18)</f>
        <v>1547</v>
      </c>
    </row>
    <row r="9" spans="1:14" s="20" customFormat="1" ht="18" customHeight="1">
      <c r="A9" s="159" t="s">
        <v>6</v>
      </c>
      <c r="B9" s="160"/>
      <c r="C9" s="38">
        <f aca="true" t="shared" si="2" ref="C9:L9">SUM(C27)</f>
        <v>924</v>
      </c>
      <c r="D9" s="38">
        <f t="shared" si="2"/>
        <v>901</v>
      </c>
      <c r="E9" s="38">
        <f t="shared" si="2"/>
        <v>1124</v>
      </c>
      <c r="F9" s="38">
        <f t="shared" si="2"/>
        <v>1278</v>
      </c>
      <c r="G9" s="38">
        <f t="shared" si="2"/>
        <v>1265</v>
      </c>
      <c r="H9" s="39">
        <f t="shared" si="2"/>
        <v>1265</v>
      </c>
      <c r="I9" s="39">
        <f t="shared" si="2"/>
        <v>1265</v>
      </c>
      <c r="J9" s="39">
        <f t="shared" si="2"/>
        <v>1265</v>
      </c>
      <c r="K9" s="39">
        <f t="shared" si="2"/>
        <v>1261</v>
      </c>
      <c r="L9" s="39">
        <f t="shared" si="2"/>
        <v>1239</v>
      </c>
      <c r="M9" s="39">
        <f>SUM(M27)</f>
        <v>1079</v>
      </c>
      <c r="N9" s="39">
        <f>SUM(N27)</f>
        <v>1086</v>
      </c>
    </row>
    <row r="10" spans="1:14" s="20" customFormat="1" ht="18" customHeight="1">
      <c r="A10" s="159" t="s">
        <v>7</v>
      </c>
      <c r="B10" s="160"/>
      <c r="C10" s="38">
        <f aca="true" t="shared" si="3" ref="C10:L10">C31+C47</f>
        <v>5711</v>
      </c>
      <c r="D10" s="38">
        <f t="shared" si="3"/>
        <v>6266</v>
      </c>
      <c r="E10" s="38">
        <f t="shared" si="3"/>
        <v>7267</v>
      </c>
      <c r="F10" s="38">
        <f t="shared" si="3"/>
        <v>8315</v>
      </c>
      <c r="G10" s="38">
        <f t="shared" si="3"/>
        <v>7996</v>
      </c>
      <c r="H10" s="39">
        <f t="shared" si="3"/>
        <v>7891</v>
      </c>
      <c r="I10" s="39">
        <f t="shared" si="3"/>
        <v>7945</v>
      </c>
      <c r="J10" s="39">
        <f t="shared" si="3"/>
        <v>7870</v>
      </c>
      <c r="K10" s="39">
        <f t="shared" si="3"/>
        <v>7902</v>
      </c>
      <c r="L10" s="39">
        <f t="shared" si="3"/>
        <v>7986</v>
      </c>
      <c r="M10" s="39">
        <f>M31+M47</f>
        <v>8202</v>
      </c>
      <c r="N10" s="39">
        <f>N31+N47</f>
        <v>8319</v>
      </c>
    </row>
    <row r="11" spans="1:14" s="20" customFormat="1" ht="18" customHeight="1">
      <c r="A11" s="159" t="s">
        <v>8</v>
      </c>
      <c r="B11" s="160"/>
      <c r="C11" s="38">
        <f aca="true" t="shared" si="4" ref="C11:L11">SUM(C51)</f>
        <v>2134</v>
      </c>
      <c r="D11" s="38">
        <f t="shared" si="4"/>
        <v>2337</v>
      </c>
      <c r="E11" s="38">
        <f t="shared" si="4"/>
        <v>2533</v>
      </c>
      <c r="F11" s="38">
        <f t="shared" si="4"/>
        <v>3218</v>
      </c>
      <c r="G11" s="38">
        <f t="shared" si="4"/>
        <v>3311</v>
      </c>
      <c r="H11" s="39">
        <f t="shared" si="4"/>
        <v>3302</v>
      </c>
      <c r="I11" s="39">
        <f t="shared" si="4"/>
        <v>3291</v>
      </c>
      <c r="J11" s="39">
        <f t="shared" si="4"/>
        <v>3374</v>
      </c>
      <c r="K11" s="39">
        <f t="shared" si="4"/>
        <v>3329</v>
      </c>
      <c r="L11" s="39">
        <f t="shared" si="4"/>
        <v>3370</v>
      </c>
      <c r="M11" s="39">
        <f>SUM(M51)</f>
        <v>3360</v>
      </c>
      <c r="N11" s="39">
        <f>SUM(N51)</f>
        <v>3472</v>
      </c>
    </row>
    <row r="12" spans="1:14" s="20" customFormat="1" ht="18" customHeight="1">
      <c r="A12" s="159" t="s">
        <v>138</v>
      </c>
      <c r="B12" s="160"/>
      <c r="C12" s="38">
        <f aca="true" t="shared" si="5" ref="C12:M12">SUM(C56)+C71+C72+C73</f>
        <v>6143</v>
      </c>
      <c r="D12" s="38">
        <f t="shared" si="5"/>
        <v>6431</v>
      </c>
      <c r="E12" s="38">
        <f t="shared" si="5"/>
        <v>6783</v>
      </c>
      <c r="F12" s="38">
        <f t="shared" si="5"/>
        <v>7531</v>
      </c>
      <c r="G12" s="38">
        <f t="shared" si="5"/>
        <v>8178</v>
      </c>
      <c r="H12" s="39">
        <f t="shared" si="5"/>
        <v>7956</v>
      </c>
      <c r="I12" s="39">
        <f t="shared" si="5"/>
        <v>8036</v>
      </c>
      <c r="J12" s="39">
        <f t="shared" si="5"/>
        <v>8062</v>
      </c>
      <c r="K12" s="39">
        <f t="shared" si="5"/>
        <v>8155</v>
      </c>
      <c r="L12" s="39">
        <f t="shared" si="5"/>
        <v>8117</v>
      </c>
      <c r="M12" s="39">
        <f t="shared" si="5"/>
        <v>7758</v>
      </c>
      <c r="N12" s="39">
        <f>SUM(N56)+N71+N72+N73</f>
        <v>7931</v>
      </c>
    </row>
    <row r="13" spans="1:14" s="20" customFormat="1" ht="18" customHeight="1">
      <c r="A13" s="159" t="s">
        <v>10</v>
      </c>
      <c r="B13" s="160"/>
      <c r="C13" s="38">
        <f>SUM(C67)-C71-C72-C73</f>
        <v>1677</v>
      </c>
      <c r="D13" s="38">
        <f aca="true" t="shared" si="6" ref="D13:M13">SUM(D67)-D71-D72-D73</f>
        <v>1805</v>
      </c>
      <c r="E13" s="38">
        <f t="shared" si="6"/>
        <v>2330</v>
      </c>
      <c r="F13" s="38">
        <f t="shared" si="6"/>
        <v>3166</v>
      </c>
      <c r="G13" s="38">
        <f t="shared" si="6"/>
        <v>3485</v>
      </c>
      <c r="H13" s="38">
        <f t="shared" si="6"/>
        <v>3576</v>
      </c>
      <c r="I13" s="38">
        <f t="shared" si="6"/>
        <v>3688</v>
      </c>
      <c r="J13" s="38">
        <f t="shared" si="6"/>
        <v>3664</v>
      </c>
      <c r="K13" s="38">
        <f t="shared" si="6"/>
        <v>3644</v>
      </c>
      <c r="L13" s="38">
        <f t="shared" si="6"/>
        <v>3680</v>
      </c>
      <c r="M13" s="39">
        <f t="shared" si="6"/>
        <v>3884</v>
      </c>
      <c r="N13" s="39">
        <f>SUM(N67)-N71-N72-N73</f>
        <v>3940</v>
      </c>
    </row>
    <row r="14" spans="1:14" s="20" customFormat="1" ht="18" customHeight="1">
      <c r="A14" s="159" t="s">
        <v>11</v>
      </c>
      <c r="B14" s="160"/>
      <c r="C14" s="38">
        <f aca="true" t="shared" si="7" ref="C14:L14">SUM(C85)</f>
        <v>2271</v>
      </c>
      <c r="D14" s="38">
        <f t="shared" si="7"/>
        <v>2395</v>
      </c>
      <c r="E14" s="38">
        <f t="shared" si="7"/>
        <v>2316</v>
      </c>
      <c r="F14" s="38">
        <f t="shared" si="7"/>
        <v>3004</v>
      </c>
      <c r="G14" s="38">
        <f t="shared" si="7"/>
        <v>3204</v>
      </c>
      <c r="H14" s="39">
        <f t="shared" si="7"/>
        <v>3140</v>
      </c>
      <c r="I14" s="39">
        <f t="shared" si="7"/>
        <v>3186</v>
      </c>
      <c r="J14" s="39">
        <f t="shared" si="7"/>
        <v>3239</v>
      </c>
      <c r="K14" s="39">
        <f t="shared" si="7"/>
        <v>3500</v>
      </c>
      <c r="L14" s="39">
        <f t="shared" si="7"/>
        <v>3596</v>
      </c>
      <c r="M14" s="39">
        <f>SUM(M85)</f>
        <v>3816</v>
      </c>
      <c r="N14" s="39">
        <f>SUM(N85)</f>
        <v>4016</v>
      </c>
    </row>
    <row r="15" spans="1:14" s="20" customFormat="1" ht="18" customHeight="1">
      <c r="A15" s="159" t="s">
        <v>12</v>
      </c>
      <c r="B15" s="160"/>
      <c r="C15" s="38">
        <f aca="true" t="shared" si="8" ref="C15:L15">SUM(C100)</f>
        <v>66</v>
      </c>
      <c r="D15" s="38">
        <f t="shared" si="8"/>
        <v>66</v>
      </c>
      <c r="E15" s="38">
        <f t="shared" si="8"/>
        <v>60</v>
      </c>
      <c r="F15" s="38">
        <f t="shared" si="8"/>
        <v>60</v>
      </c>
      <c r="G15" s="38">
        <f t="shared" si="8"/>
        <v>260</v>
      </c>
      <c r="H15" s="39">
        <f t="shared" si="8"/>
        <v>260</v>
      </c>
      <c r="I15" s="39">
        <f t="shared" si="8"/>
        <v>260</v>
      </c>
      <c r="J15" s="39">
        <f t="shared" si="8"/>
        <v>260</v>
      </c>
      <c r="K15" s="39">
        <f t="shared" si="8"/>
        <v>260</v>
      </c>
      <c r="L15" s="39">
        <f t="shared" si="8"/>
        <v>260</v>
      </c>
      <c r="M15" s="39">
        <f>SUM(M100)</f>
        <v>260</v>
      </c>
      <c r="N15" s="39">
        <f>SUM(N100)</f>
        <v>237</v>
      </c>
    </row>
    <row r="16" spans="1:14" s="20" customFormat="1" ht="18" customHeight="1">
      <c r="A16" s="159" t="s">
        <v>13</v>
      </c>
      <c r="B16" s="160"/>
      <c r="C16" s="38">
        <f aca="true" t="shared" si="9" ref="C16:L16">C108+C111</f>
        <v>5474</v>
      </c>
      <c r="D16" s="38">
        <f t="shared" si="9"/>
        <v>6715</v>
      </c>
      <c r="E16" s="38">
        <f t="shared" si="9"/>
        <v>7914</v>
      </c>
      <c r="F16" s="38">
        <f t="shared" si="9"/>
        <v>9828</v>
      </c>
      <c r="G16" s="38">
        <f t="shared" si="9"/>
        <v>9964</v>
      </c>
      <c r="H16" s="39">
        <f t="shared" si="9"/>
        <v>9912</v>
      </c>
      <c r="I16" s="39">
        <f t="shared" si="9"/>
        <v>9857</v>
      </c>
      <c r="J16" s="39">
        <f t="shared" si="9"/>
        <v>9846</v>
      </c>
      <c r="K16" s="39">
        <f t="shared" si="9"/>
        <v>9617</v>
      </c>
      <c r="L16" s="39">
        <f t="shared" si="9"/>
        <v>9723</v>
      </c>
      <c r="M16" s="39">
        <f>M108+M111</f>
        <v>9693</v>
      </c>
      <c r="N16" s="39">
        <f>N108+N111</f>
        <v>9586</v>
      </c>
    </row>
    <row r="17" spans="1:14" s="20" customFormat="1" ht="18" customHeight="1">
      <c r="A17" s="3"/>
      <c r="B17" s="4"/>
      <c r="C17" s="38"/>
      <c r="D17" s="38"/>
      <c r="E17" s="38"/>
      <c r="F17" s="38"/>
      <c r="G17" s="38"/>
      <c r="H17" s="39"/>
      <c r="I17" s="39"/>
      <c r="J17" s="40"/>
      <c r="K17" s="40"/>
      <c r="L17" s="40"/>
      <c r="M17" s="40"/>
      <c r="N17" s="40"/>
    </row>
    <row r="18" spans="1:14" s="20" customFormat="1" ht="18" customHeight="1">
      <c r="A18" s="159" t="s">
        <v>14</v>
      </c>
      <c r="B18" s="169"/>
      <c r="C18" s="38">
        <f>SUM(C19:C25)</f>
        <v>1135</v>
      </c>
      <c r="D18" s="38">
        <f>SUM(D19:D25)</f>
        <v>1190</v>
      </c>
      <c r="E18" s="38">
        <f>SUM(E19:E25)</f>
        <v>1303</v>
      </c>
      <c r="F18" s="38">
        <f>SUM(F19:F25)</f>
        <v>1700</v>
      </c>
      <c r="G18" s="38">
        <v>1780</v>
      </c>
      <c r="H18" s="39">
        <f aca="true" t="shared" si="10" ref="H18:M18">SUM(H19:H25)</f>
        <v>1483</v>
      </c>
      <c r="I18" s="39">
        <f t="shared" si="10"/>
        <v>1601</v>
      </c>
      <c r="J18" s="39">
        <f t="shared" si="10"/>
        <v>1555</v>
      </c>
      <c r="K18" s="39">
        <f t="shared" si="10"/>
        <v>1555</v>
      </c>
      <c r="L18" s="39">
        <f t="shared" si="10"/>
        <v>1555</v>
      </c>
      <c r="M18" s="39">
        <f t="shared" si="10"/>
        <v>1525</v>
      </c>
      <c r="N18" s="39">
        <f>SUM(N19:N25)</f>
        <v>1547</v>
      </c>
    </row>
    <row r="19" spans="1:14" s="20" customFormat="1" ht="18" customHeight="1">
      <c r="A19" s="5"/>
      <c r="B19" s="2" t="s">
        <v>15</v>
      </c>
      <c r="C19" s="38">
        <v>204</v>
      </c>
      <c r="D19" s="38">
        <v>163</v>
      </c>
      <c r="E19" s="38">
        <v>255</v>
      </c>
      <c r="F19" s="38">
        <v>300</v>
      </c>
      <c r="G19" s="38">
        <v>300</v>
      </c>
      <c r="H19" s="39">
        <v>299</v>
      </c>
      <c r="I19" s="39">
        <v>299</v>
      </c>
      <c r="J19" s="40">
        <v>299</v>
      </c>
      <c r="K19" s="40">
        <v>299</v>
      </c>
      <c r="L19" s="40">
        <v>299</v>
      </c>
      <c r="M19" s="40">
        <v>299</v>
      </c>
      <c r="N19" s="40">
        <v>299</v>
      </c>
    </row>
    <row r="20" spans="1:14" s="20" customFormat="1" ht="18" customHeight="1">
      <c r="A20" s="5"/>
      <c r="B20" s="2" t="s">
        <v>16</v>
      </c>
      <c r="C20" s="38">
        <v>210</v>
      </c>
      <c r="D20" s="38">
        <v>292</v>
      </c>
      <c r="E20" s="38">
        <v>311</v>
      </c>
      <c r="F20" s="38">
        <v>570</v>
      </c>
      <c r="G20" s="38">
        <v>654</v>
      </c>
      <c r="H20" s="39">
        <v>608</v>
      </c>
      <c r="I20" s="39">
        <v>608</v>
      </c>
      <c r="J20" s="40">
        <v>608</v>
      </c>
      <c r="K20" s="40">
        <v>608</v>
      </c>
      <c r="L20" s="40">
        <v>608</v>
      </c>
      <c r="M20" s="40">
        <v>578</v>
      </c>
      <c r="N20" s="40">
        <v>600</v>
      </c>
    </row>
    <row r="21" spans="1:14" s="20" customFormat="1" ht="18" customHeight="1">
      <c r="A21" s="5"/>
      <c r="B21" s="2" t="s">
        <v>17</v>
      </c>
      <c r="C21" s="38">
        <v>199</v>
      </c>
      <c r="D21" s="38">
        <v>199</v>
      </c>
      <c r="E21" s="38">
        <v>201</v>
      </c>
      <c r="F21" s="38">
        <v>236</v>
      </c>
      <c r="G21" s="38">
        <v>236</v>
      </c>
      <c r="H21" s="39">
        <v>236</v>
      </c>
      <c r="I21" s="39">
        <v>236</v>
      </c>
      <c r="J21" s="40">
        <v>190</v>
      </c>
      <c r="K21" s="40">
        <v>190</v>
      </c>
      <c r="L21" s="40">
        <v>190</v>
      </c>
      <c r="M21" s="40">
        <v>190</v>
      </c>
      <c r="N21" s="40">
        <v>190</v>
      </c>
    </row>
    <row r="22" spans="1:14" s="20" customFormat="1" ht="18" customHeight="1">
      <c r="A22" s="5"/>
      <c r="B22" s="2" t="s">
        <v>18</v>
      </c>
      <c r="C22" s="38">
        <v>486</v>
      </c>
      <c r="D22" s="38">
        <v>536</v>
      </c>
      <c r="E22" s="38">
        <v>536</v>
      </c>
      <c r="F22" s="38">
        <v>534</v>
      </c>
      <c r="G22" s="38">
        <v>530</v>
      </c>
      <c r="H22" s="39">
        <v>280</v>
      </c>
      <c r="I22" s="39">
        <v>398</v>
      </c>
      <c r="J22" s="40">
        <v>398</v>
      </c>
      <c r="K22" s="40">
        <v>398</v>
      </c>
      <c r="L22" s="40">
        <v>398</v>
      </c>
      <c r="M22" s="40">
        <v>398</v>
      </c>
      <c r="N22" s="40">
        <v>398</v>
      </c>
    </row>
    <row r="23" spans="1:14" s="20" customFormat="1" ht="18" customHeight="1">
      <c r="A23" s="5"/>
      <c r="B23" s="2" t="s">
        <v>19</v>
      </c>
      <c r="C23" s="38">
        <v>36</v>
      </c>
      <c r="D23" s="41">
        <v>0</v>
      </c>
      <c r="E23" s="41">
        <v>0</v>
      </c>
      <c r="F23" s="41">
        <v>0</v>
      </c>
      <c r="G23" s="41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</row>
    <row r="24" spans="1:14" s="20" customFormat="1" ht="18" customHeight="1">
      <c r="A24" s="5"/>
      <c r="B24" s="2" t="s">
        <v>20</v>
      </c>
      <c r="C24" s="41">
        <v>0</v>
      </c>
      <c r="D24" s="41">
        <v>0</v>
      </c>
      <c r="E24" s="41">
        <v>0</v>
      </c>
      <c r="F24" s="38">
        <v>60</v>
      </c>
      <c r="G24" s="38">
        <v>60</v>
      </c>
      <c r="H24" s="39">
        <v>60</v>
      </c>
      <c r="I24" s="39">
        <v>60</v>
      </c>
      <c r="J24" s="40">
        <v>60</v>
      </c>
      <c r="K24" s="40">
        <v>60</v>
      </c>
      <c r="L24" s="40">
        <v>60</v>
      </c>
      <c r="M24" s="40">
        <v>60</v>
      </c>
      <c r="N24" s="40">
        <v>60</v>
      </c>
    </row>
    <row r="25" spans="1:14" s="20" customFormat="1" ht="18" customHeight="1">
      <c r="A25" s="5"/>
      <c r="B25" s="2" t="s">
        <v>21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</row>
    <row r="26" spans="1:14" s="20" customFormat="1" ht="18" customHeight="1">
      <c r="A26" s="3"/>
      <c r="B26" s="4"/>
      <c r="C26" s="38"/>
      <c r="D26" s="38"/>
      <c r="E26" s="38"/>
      <c r="F26" s="38"/>
      <c r="G26" s="38"/>
      <c r="H26" s="39"/>
      <c r="I26" s="39"/>
      <c r="J26" s="40"/>
      <c r="K26" s="40"/>
      <c r="L26" s="40"/>
      <c r="M26" s="40"/>
      <c r="N26" s="40"/>
    </row>
    <row r="27" spans="1:14" s="20" customFormat="1" ht="18" customHeight="1">
      <c r="A27" s="159" t="s">
        <v>22</v>
      </c>
      <c r="B27" s="160"/>
      <c r="C27" s="38">
        <f>SUM(C28:C29)</f>
        <v>924</v>
      </c>
      <c r="D27" s="38">
        <f>SUM(D28:D29)</f>
        <v>901</v>
      </c>
      <c r="E27" s="38">
        <f>SUM(E28:E29)</f>
        <v>1124</v>
      </c>
      <c r="F27" s="38">
        <f>SUM(F28:F29)</f>
        <v>1278</v>
      </c>
      <c r="G27" s="38">
        <v>1265</v>
      </c>
      <c r="H27" s="39">
        <f aca="true" t="shared" si="11" ref="H27:M27">SUM(H28:H29)</f>
        <v>1265</v>
      </c>
      <c r="I27" s="39">
        <f t="shared" si="11"/>
        <v>1265</v>
      </c>
      <c r="J27" s="39">
        <f t="shared" si="11"/>
        <v>1265</v>
      </c>
      <c r="K27" s="39">
        <f t="shared" si="11"/>
        <v>1261</v>
      </c>
      <c r="L27" s="39">
        <f t="shared" si="11"/>
        <v>1239</v>
      </c>
      <c r="M27" s="39">
        <f t="shared" si="11"/>
        <v>1079</v>
      </c>
      <c r="N27" s="39">
        <f>SUM(N28:N29)</f>
        <v>1086</v>
      </c>
    </row>
    <row r="28" spans="1:14" s="20" customFormat="1" ht="18" customHeight="1">
      <c r="A28" s="6"/>
      <c r="B28" s="2" t="s">
        <v>23</v>
      </c>
      <c r="C28" s="38">
        <v>509</v>
      </c>
      <c r="D28" s="38">
        <v>512</v>
      </c>
      <c r="E28" s="38">
        <v>735</v>
      </c>
      <c r="F28" s="38">
        <v>897</v>
      </c>
      <c r="G28" s="38">
        <v>892</v>
      </c>
      <c r="H28" s="39">
        <v>892</v>
      </c>
      <c r="I28" s="39">
        <v>892</v>
      </c>
      <c r="J28" s="40">
        <v>892</v>
      </c>
      <c r="K28" s="40">
        <v>892</v>
      </c>
      <c r="L28" s="40">
        <v>870</v>
      </c>
      <c r="M28" s="40">
        <v>710</v>
      </c>
      <c r="N28" s="40">
        <v>739</v>
      </c>
    </row>
    <row r="29" spans="1:14" s="20" customFormat="1" ht="18" customHeight="1">
      <c r="A29" s="6"/>
      <c r="B29" s="2" t="s">
        <v>24</v>
      </c>
      <c r="C29" s="38">
        <v>415</v>
      </c>
      <c r="D29" s="38">
        <v>389</v>
      </c>
      <c r="E29" s="38">
        <v>389</v>
      </c>
      <c r="F29" s="38">
        <v>381</v>
      </c>
      <c r="G29" s="38">
        <v>373</v>
      </c>
      <c r="H29" s="39">
        <v>373</v>
      </c>
      <c r="I29" s="39">
        <v>373</v>
      </c>
      <c r="J29" s="40">
        <v>373</v>
      </c>
      <c r="K29" s="40">
        <v>369</v>
      </c>
      <c r="L29" s="40">
        <v>369</v>
      </c>
      <c r="M29" s="40">
        <v>369</v>
      </c>
      <c r="N29" s="40">
        <v>347</v>
      </c>
    </row>
    <row r="30" spans="1:14" s="20" customFormat="1" ht="18" customHeight="1">
      <c r="A30" s="3"/>
      <c r="B30" s="4"/>
      <c r="C30" s="38"/>
      <c r="D30" s="38"/>
      <c r="E30" s="38"/>
      <c r="F30" s="38"/>
      <c r="G30" s="38"/>
      <c r="H30" s="39"/>
      <c r="I30" s="39"/>
      <c r="J30" s="40"/>
      <c r="K30" s="40"/>
      <c r="L30" s="40"/>
      <c r="M30" s="40"/>
      <c r="N30" s="40"/>
    </row>
    <row r="31" spans="1:14" s="20" customFormat="1" ht="18" customHeight="1">
      <c r="A31" s="159" t="s">
        <v>25</v>
      </c>
      <c r="B31" s="160"/>
      <c r="C31" s="38">
        <f aca="true" t="shared" si="12" ref="C31:J31">SUM(C32:C45)</f>
        <v>4662</v>
      </c>
      <c r="D31" s="38">
        <f t="shared" si="12"/>
        <v>5246</v>
      </c>
      <c r="E31" s="38">
        <f t="shared" si="12"/>
        <v>6112</v>
      </c>
      <c r="F31" s="38">
        <f t="shared" si="12"/>
        <v>6829</v>
      </c>
      <c r="G31" s="38">
        <f t="shared" si="12"/>
        <v>6645</v>
      </c>
      <c r="H31" s="39">
        <f t="shared" si="12"/>
        <v>6535</v>
      </c>
      <c r="I31" s="39">
        <f t="shared" si="12"/>
        <v>6589</v>
      </c>
      <c r="J31" s="39">
        <f t="shared" si="12"/>
        <v>6514</v>
      </c>
      <c r="K31" s="39">
        <f>SUM(K32:K45)</f>
        <v>6541</v>
      </c>
      <c r="L31" s="39">
        <f>SUM(L32:L45)</f>
        <v>6572</v>
      </c>
      <c r="M31" s="39">
        <f>SUM(M32:M45)</f>
        <v>6782</v>
      </c>
      <c r="N31" s="39">
        <f>SUM(N32:N45)</f>
        <v>6888</v>
      </c>
    </row>
    <row r="32" spans="1:14" s="20" customFormat="1" ht="18" customHeight="1">
      <c r="A32" s="6"/>
      <c r="B32" s="2" t="s">
        <v>26</v>
      </c>
      <c r="C32" s="38">
        <v>1707</v>
      </c>
      <c r="D32" s="38">
        <v>1719</v>
      </c>
      <c r="E32" s="38">
        <v>1854</v>
      </c>
      <c r="F32" s="38">
        <v>2267</v>
      </c>
      <c r="G32" s="38">
        <v>2210</v>
      </c>
      <c r="H32" s="39">
        <v>2134</v>
      </c>
      <c r="I32" s="39">
        <v>2134</v>
      </c>
      <c r="J32" s="40">
        <v>2035</v>
      </c>
      <c r="K32" s="40">
        <v>2065</v>
      </c>
      <c r="L32" s="40">
        <v>2083</v>
      </c>
      <c r="M32" s="40">
        <v>2017</v>
      </c>
      <c r="N32" s="40">
        <v>2038</v>
      </c>
    </row>
    <row r="33" spans="1:14" s="20" customFormat="1" ht="18" customHeight="1">
      <c r="A33" s="6"/>
      <c r="B33" s="2" t="s">
        <v>27</v>
      </c>
      <c r="C33" s="38">
        <v>694</v>
      </c>
      <c r="D33" s="38">
        <v>737</v>
      </c>
      <c r="E33" s="38">
        <v>835</v>
      </c>
      <c r="F33" s="38">
        <v>855</v>
      </c>
      <c r="G33" s="38">
        <v>777</v>
      </c>
      <c r="H33" s="39">
        <v>766</v>
      </c>
      <c r="I33" s="39">
        <v>758</v>
      </c>
      <c r="J33" s="40">
        <v>781</v>
      </c>
      <c r="K33" s="40">
        <v>777</v>
      </c>
      <c r="L33" s="40">
        <v>829</v>
      </c>
      <c r="M33" s="40">
        <v>829</v>
      </c>
      <c r="N33" s="40">
        <v>829</v>
      </c>
    </row>
    <row r="34" spans="1:14" s="20" customFormat="1" ht="18" customHeight="1">
      <c r="A34" s="6"/>
      <c r="B34" s="2" t="s">
        <v>28</v>
      </c>
      <c r="C34" s="38">
        <v>150</v>
      </c>
      <c r="D34" s="38">
        <v>150</v>
      </c>
      <c r="E34" s="38">
        <v>242</v>
      </c>
      <c r="F34" s="38">
        <v>377</v>
      </c>
      <c r="G34" s="38">
        <v>377</v>
      </c>
      <c r="H34" s="39">
        <v>333</v>
      </c>
      <c r="I34" s="39">
        <v>333</v>
      </c>
      <c r="J34" s="40">
        <v>327</v>
      </c>
      <c r="K34" s="40">
        <v>327</v>
      </c>
      <c r="L34" s="40">
        <v>334</v>
      </c>
      <c r="M34" s="40">
        <v>334</v>
      </c>
      <c r="N34" s="40">
        <v>334</v>
      </c>
    </row>
    <row r="35" spans="1:14" s="20" customFormat="1" ht="18" customHeight="1">
      <c r="A35" s="6"/>
      <c r="B35" s="2" t="s">
        <v>29</v>
      </c>
      <c r="C35" s="38">
        <v>306</v>
      </c>
      <c r="D35" s="38">
        <v>274</v>
      </c>
      <c r="E35" s="38">
        <v>527</v>
      </c>
      <c r="F35" s="38">
        <v>591</v>
      </c>
      <c r="G35" s="38">
        <v>591</v>
      </c>
      <c r="H35" s="39">
        <v>585</v>
      </c>
      <c r="I35" s="39">
        <v>677</v>
      </c>
      <c r="J35" s="40">
        <v>709</v>
      </c>
      <c r="K35" s="40">
        <v>709</v>
      </c>
      <c r="L35" s="40">
        <v>709</v>
      </c>
      <c r="M35" s="40">
        <v>742</v>
      </c>
      <c r="N35" s="40">
        <v>742</v>
      </c>
    </row>
    <row r="36" spans="1:14" s="20" customFormat="1" ht="18" customHeight="1">
      <c r="A36" s="6"/>
      <c r="B36" s="2" t="s">
        <v>30</v>
      </c>
      <c r="C36" s="38">
        <v>137</v>
      </c>
      <c r="D36" s="38">
        <v>137</v>
      </c>
      <c r="E36" s="38">
        <v>137</v>
      </c>
      <c r="F36" s="38">
        <v>137</v>
      </c>
      <c r="G36" s="38">
        <v>137</v>
      </c>
      <c r="H36" s="39">
        <v>144</v>
      </c>
      <c r="I36" s="39">
        <v>114</v>
      </c>
      <c r="J36" s="40">
        <v>89</v>
      </c>
      <c r="K36" s="40">
        <v>94</v>
      </c>
      <c r="L36" s="40">
        <v>94</v>
      </c>
      <c r="M36" s="40">
        <v>94</v>
      </c>
      <c r="N36" s="40">
        <v>94</v>
      </c>
    </row>
    <row r="37" spans="1:14" s="20" customFormat="1" ht="18" customHeight="1">
      <c r="A37" s="6"/>
      <c r="B37" s="2" t="s">
        <v>31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20" customFormat="1" ht="18" customHeight="1">
      <c r="A38" s="6"/>
      <c r="B38" s="2" t="s">
        <v>32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</row>
    <row r="39" spans="1:14" s="20" customFormat="1" ht="18" customHeight="1">
      <c r="A39" s="6"/>
      <c r="B39" s="2" t="s">
        <v>33</v>
      </c>
      <c r="C39" s="38">
        <v>544</v>
      </c>
      <c r="D39" s="38">
        <v>795</v>
      </c>
      <c r="E39" s="38">
        <v>857</v>
      </c>
      <c r="F39" s="38">
        <v>867</v>
      </c>
      <c r="G39" s="38">
        <v>893</v>
      </c>
      <c r="H39" s="39">
        <v>885</v>
      </c>
      <c r="I39" s="39">
        <v>885</v>
      </c>
      <c r="J39" s="40">
        <v>885</v>
      </c>
      <c r="K39" s="40">
        <v>885</v>
      </c>
      <c r="L39" s="40">
        <v>845</v>
      </c>
      <c r="M39" s="40">
        <v>845</v>
      </c>
      <c r="N39" s="40">
        <v>845</v>
      </c>
    </row>
    <row r="40" spans="1:14" s="20" customFormat="1" ht="18" customHeight="1">
      <c r="A40" s="6"/>
      <c r="B40" s="2" t="s">
        <v>34</v>
      </c>
      <c r="C40" s="38">
        <v>155</v>
      </c>
      <c r="D40" s="38">
        <v>155</v>
      </c>
      <c r="E40" s="38">
        <v>155</v>
      </c>
      <c r="F40" s="38">
        <v>155</v>
      </c>
      <c r="G40" s="38">
        <v>155</v>
      </c>
      <c r="H40" s="39">
        <v>155</v>
      </c>
      <c r="I40" s="39">
        <v>155</v>
      </c>
      <c r="J40" s="40">
        <v>155</v>
      </c>
      <c r="K40" s="40">
        <v>155</v>
      </c>
      <c r="L40" s="40">
        <v>155</v>
      </c>
      <c r="M40" s="40">
        <v>155</v>
      </c>
      <c r="N40" s="40">
        <v>155</v>
      </c>
    </row>
    <row r="41" spans="1:14" s="20" customFormat="1" ht="18" customHeight="1">
      <c r="A41" s="6"/>
      <c r="B41" s="2" t="s">
        <v>35</v>
      </c>
      <c r="C41" s="41">
        <v>0</v>
      </c>
      <c r="D41" s="41">
        <v>0</v>
      </c>
      <c r="E41" s="38">
        <v>51</v>
      </c>
      <c r="F41" s="38">
        <v>97</v>
      </c>
      <c r="G41" s="38">
        <v>97</v>
      </c>
      <c r="H41" s="39">
        <v>97</v>
      </c>
      <c r="I41" s="39">
        <v>97</v>
      </c>
      <c r="J41" s="40">
        <v>97</v>
      </c>
      <c r="K41" s="40">
        <v>97</v>
      </c>
      <c r="L41" s="40">
        <v>97</v>
      </c>
      <c r="M41" s="40">
        <v>97</v>
      </c>
      <c r="N41" s="40">
        <v>97</v>
      </c>
    </row>
    <row r="42" spans="1:14" s="20" customFormat="1" ht="18" customHeight="1">
      <c r="A42" s="6"/>
      <c r="B42" s="2" t="s">
        <v>36</v>
      </c>
      <c r="C42" s="41">
        <v>0</v>
      </c>
      <c r="D42" s="38">
        <v>180</v>
      </c>
      <c r="E42" s="38">
        <v>226</v>
      </c>
      <c r="F42" s="38">
        <v>235</v>
      </c>
      <c r="G42" s="38">
        <v>235</v>
      </c>
      <c r="H42" s="39">
        <v>235</v>
      </c>
      <c r="I42" s="39">
        <v>235</v>
      </c>
      <c r="J42" s="40">
        <v>235</v>
      </c>
      <c r="K42" s="40">
        <v>231</v>
      </c>
      <c r="L42" s="40">
        <v>225</v>
      </c>
      <c r="M42" s="40">
        <v>223</v>
      </c>
      <c r="N42" s="40">
        <v>248</v>
      </c>
    </row>
    <row r="43" spans="1:14" s="20" customFormat="1" ht="18" customHeight="1">
      <c r="A43" s="6"/>
      <c r="B43" s="2" t="s">
        <v>37</v>
      </c>
      <c r="C43" s="38">
        <v>413</v>
      </c>
      <c r="D43" s="38">
        <v>522</v>
      </c>
      <c r="E43" s="38">
        <v>530</v>
      </c>
      <c r="F43" s="38">
        <v>550</v>
      </c>
      <c r="G43" s="38">
        <v>475</v>
      </c>
      <c r="H43" s="39">
        <v>503</v>
      </c>
      <c r="I43" s="39">
        <v>503</v>
      </c>
      <c r="J43" s="40">
        <v>503</v>
      </c>
      <c r="K43" s="40">
        <v>503</v>
      </c>
      <c r="L43" s="40">
        <v>503</v>
      </c>
      <c r="M43" s="40">
        <v>485</v>
      </c>
      <c r="N43" s="40">
        <v>478</v>
      </c>
    </row>
    <row r="44" spans="1:14" s="20" customFormat="1" ht="18" customHeight="1">
      <c r="A44" s="6"/>
      <c r="B44" s="2" t="s">
        <v>38</v>
      </c>
      <c r="C44" s="38">
        <v>500</v>
      </c>
      <c r="D44" s="38">
        <v>500</v>
      </c>
      <c r="E44" s="38">
        <v>588</v>
      </c>
      <c r="F44" s="38">
        <v>588</v>
      </c>
      <c r="G44" s="38">
        <v>588</v>
      </c>
      <c r="H44" s="39">
        <v>588</v>
      </c>
      <c r="I44" s="39">
        <v>588</v>
      </c>
      <c r="J44" s="40">
        <v>588</v>
      </c>
      <c r="K44" s="40">
        <v>588</v>
      </c>
      <c r="L44" s="40">
        <v>588</v>
      </c>
      <c r="M44" s="40">
        <v>538</v>
      </c>
      <c r="N44" s="40">
        <v>515</v>
      </c>
    </row>
    <row r="45" spans="1:14" s="20" customFormat="1" ht="18" customHeight="1">
      <c r="A45" s="6"/>
      <c r="B45" s="2" t="s">
        <v>39</v>
      </c>
      <c r="C45" s="38">
        <v>56</v>
      </c>
      <c r="D45" s="38">
        <v>77</v>
      </c>
      <c r="E45" s="38">
        <v>110</v>
      </c>
      <c r="F45" s="38">
        <v>110</v>
      </c>
      <c r="G45" s="38">
        <v>110</v>
      </c>
      <c r="H45" s="39">
        <v>110</v>
      </c>
      <c r="I45" s="39">
        <v>110</v>
      </c>
      <c r="J45" s="40">
        <v>110</v>
      </c>
      <c r="K45" s="40">
        <v>110</v>
      </c>
      <c r="L45" s="40">
        <v>110</v>
      </c>
      <c r="M45" s="40">
        <v>423</v>
      </c>
      <c r="N45" s="40">
        <v>513</v>
      </c>
    </row>
    <row r="46" spans="1:14" s="20" customFormat="1" ht="18" customHeight="1">
      <c r="A46" s="3"/>
      <c r="B46" s="4"/>
      <c r="C46" s="38"/>
      <c r="D46" s="38"/>
      <c r="E46" s="38"/>
      <c r="F46" s="38"/>
      <c r="G46" s="38"/>
      <c r="H46" s="39"/>
      <c r="I46" s="39"/>
      <c r="J46" s="40"/>
      <c r="K46" s="40"/>
      <c r="L46" s="40"/>
      <c r="M46" s="40"/>
      <c r="N46" s="40"/>
    </row>
    <row r="47" spans="1:14" s="20" customFormat="1" ht="18" customHeight="1">
      <c r="A47" s="159" t="s">
        <v>40</v>
      </c>
      <c r="B47" s="160"/>
      <c r="C47" s="38">
        <f>SUM(C48:C49)</f>
        <v>1049</v>
      </c>
      <c r="D47" s="38">
        <f>SUM(D48:D49)</f>
        <v>1020</v>
      </c>
      <c r="E47" s="38">
        <f>SUM(E48:E49)</f>
        <v>1155</v>
      </c>
      <c r="F47" s="38">
        <f>SUM(F48:F49)</f>
        <v>1486</v>
      </c>
      <c r="G47" s="38">
        <v>1351</v>
      </c>
      <c r="H47" s="39">
        <f aca="true" t="shared" si="13" ref="H47:M47">SUM(H48:H49)</f>
        <v>1356</v>
      </c>
      <c r="I47" s="39">
        <f t="shared" si="13"/>
        <v>1356</v>
      </c>
      <c r="J47" s="39">
        <f t="shared" si="13"/>
        <v>1356</v>
      </c>
      <c r="K47" s="39">
        <f t="shared" si="13"/>
        <v>1361</v>
      </c>
      <c r="L47" s="39">
        <f t="shared" si="13"/>
        <v>1414</v>
      </c>
      <c r="M47" s="39">
        <f t="shared" si="13"/>
        <v>1420</v>
      </c>
      <c r="N47" s="39">
        <f>SUM(N48:N49)</f>
        <v>1431</v>
      </c>
    </row>
    <row r="48" spans="1:14" s="20" customFormat="1" ht="18" customHeight="1">
      <c r="A48" s="6"/>
      <c r="B48" s="2" t="s">
        <v>41</v>
      </c>
      <c r="C48" s="38">
        <v>1049</v>
      </c>
      <c r="D48" s="38">
        <v>970</v>
      </c>
      <c r="E48" s="38">
        <v>1012</v>
      </c>
      <c r="F48" s="38">
        <v>1243</v>
      </c>
      <c r="G48" s="38">
        <v>1108</v>
      </c>
      <c r="H48" s="39">
        <v>1129</v>
      </c>
      <c r="I48" s="39">
        <v>1129</v>
      </c>
      <c r="J48" s="40">
        <v>1129</v>
      </c>
      <c r="K48" s="40">
        <v>1134</v>
      </c>
      <c r="L48" s="40">
        <v>1187</v>
      </c>
      <c r="M48" s="40">
        <v>1193</v>
      </c>
      <c r="N48" s="40">
        <v>1204</v>
      </c>
    </row>
    <row r="49" spans="1:14" s="20" customFormat="1" ht="18" customHeight="1">
      <c r="A49" s="6"/>
      <c r="B49" s="2" t="s">
        <v>42</v>
      </c>
      <c r="C49" s="41">
        <v>0</v>
      </c>
      <c r="D49" s="38">
        <v>50</v>
      </c>
      <c r="E49" s="38">
        <v>143</v>
      </c>
      <c r="F49" s="38">
        <v>243</v>
      </c>
      <c r="G49" s="38">
        <v>243</v>
      </c>
      <c r="H49" s="39">
        <v>227</v>
      </c>
      <c r="I49" s="39">
        <v>227</v>
      </c>
      <c r="J49" s="40">
        <v>227</v>
      </c>
      <c r="K49" s="40">
        <v>227</v>
      </c>
      <c r="L49" s="40">
        <v>227</v>
      </c>
      <c r="M49" s="40">
        <v>227</v>
      </c>
      <c r="N49" s="40">
        <v>227</v>
      </c>
    </row>
    <row r="50" spans="1:14" s="20" customFormat="1" ht="18" customHeight="1">
      <c r="A50" s="3"/>
      <c r="B50" s="4"/>
      <c r="C50" s="38"/>
      <c r="D50" s="38"/>
      <c r="E50" s="38"/>
      <c r="F50" s="38"/>
      <c r="G50" s="38"/>
      <c r="H50" s="39"/>
      <c r="I50" s="39"/>
      <c r="J50" s="40"/>
      <c r="K50" s="40"/>
      <c r="L50" s="40"/>
      <c r="M50" s="40"/>
      <c r="N50" s="40"/>
    </row>
    <row r="51" spans="1:14" s="20" customFormat="1" ht="18" customHeight="1">
      <c r="A51" s="159" t="s">
        <v>43</v>
      </c>
      <c r="B51" s="160"/>
      <c r="C51" s="38">
        <f aca="true" t="shared" si="14" ref="C51:J51">SUM(C52:C54)</f>
        <v>2134</v>
      </c>
      <c r="D51" s="38">
        <f t="shared" si="14"/>
        <v>2337</v>
      </c>
      <c r="E51" s="38">
        <f t="shared" si="14"/>
        <v>2533</v>
      </c>
      <c r="F51" s="38">
        <f t="shared" si="14"/>
        <v>3218</v>
      </c>
      <c r="G51" s="38">
        <f t="shared" si="14"/>
        <v>3311</v>
      </c>
      <c r="H51" s="39">
        <f t="shared" si="14"/>
        <v>3302</v>
      </c>
      <c r="I51" s="39">
        <f t="shared" si="14"/>
        <v>3291</v>
      </c>
      <c r="J51" s="39">
        <f t="shared" si="14"/>
        <v>3374</v>
      </c>
      <c r="K51" s="39">
        <f>SUM(K52:K54)</f>
        <v>3329</v>
      </c>
      <c r="L51" s="39">
        <f>SUM(L52:L54)</f>
        <v>3370</v>
      </c>
      <c r="M51" s="39">
        <f>SUM(M52:M54)</f>
        <v>3360</v>
      </c>
      <c r="N51" s="39">
        <f>SUM(N52:N54)</f>
        <v>3472</v>
      </c>
    </row>
    <row r="52" spans="1:14" s="20" customFormat="1" ht="18" customHeight="1">
      <c r="A52" s="6"/>
      <c r="B52" s="2" t="s">
        <v>44</v>
      </c>
      <c r="C52" s="38">
        <v>1082</v>
      </c>
      <c r="D52" s="38">
        <v>1216</v>
      </c>
      <c r="E52" s="38">
        <v>1197</v>
      </c>
      <c r="F52" s="38">
        <v>1365</v>
      </c>
      <c r="G52" s="38">
        <v>1346</v>
      </c>
      <c r="H52" s="39">
        <v>1337</v>
      </c>
      <c r="I52" s="39">
        <v>1337</v>
      </c>
      <c r="J52" s="40">
        <v>1337</v>
      </c>
      <c r="K52" s="40">
        <v>1337</v>
      </c>
      <c r="L52" s="40">
        <v>1337</v>
      </c>
      <c r="M52" s="40">
        <v>1327</v>
      </c>
      <c r="N52" s="40">
        <v>1265</v>
      </c>
    </row>
    <row r="53" spans="1:14" s="20" customFormat="1" ht="18" customHeight="1">
      <c r="A53" s="6"/>
      <c r="B53" s="2" t="s">
        <v>45</v>
      </c>
      <c r="C53" s="38">
        <v>1052</v>
      </c>
      <c r="D53" s="38">
        <v>1121</v>
      </c>
      <c r="E53" s="38">
        <v>1336</v>
      </c>
      <c r="F53" s="38">
        <v>1853</v>
      </c>
      <c r="G53" s="38">
        <v>1965</v>
      </c>
      <c r="H53" s="39">
        <v>1965</v>
      </c>
      <c r="I53" s="39">
        <v>1954</v>
      </c>
      <c r="J53" s="40">
        <v>2037</v>
      </c>
      <c r="K53" s="40">
        <v>1992</v>
      </c>
      <c r="L53" s="40">
        <v>2033</v>
      </c>
      <c r="M53" s="40">
        <v>2033</v>
      </c>
      <c r="N53" s="40">
        <v>2207</v>
      </c>
    </row>
    <row r="54" spans="1:14" s="20" customFormat="1" ht="18" customHeight="1">
      <c r="A54" s="6"/>
      <c r="B54" s="2" t="s">
        <v>46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</row>
    <row r="55" spans="1:14" s="20" customFormat="1" ht="18" customHeight="1">
      <c r="A55" s="3"/>
      <c r="B55" s="4"/>
      <c r="C55" s="38"/>
      <c r="D55" s="38"/>
      <c r="E55" s="38"/>
      <c r="F55" s="38"/>
      <c r="G55" s="38"/>
      <c r="H55" s="39"/>
      <c r="I55" s="39"/>
      <c r="J55" s="40"/>
      <c r="K55" s="40"/>
      <c r="L55" s="40"/>
      <c r="M55" s="40"/>
      <c r="N55" s="40"/>
    </row>
    <row r="56" spans="1:14" s="20" customFormat="1" ht="18" customHeight="1">
      <c r="A56" s="159" t="s">
        <v>50</v>
      </c>
      <c r="B56" s="160"/>
      <c r="C56" s="38">
        <f>SUM(C57)</f>
        <v>5840</v>
      </c>
      <c r="D56" s="38">
        <f aca="true" t="shared" si="15" ref="D56:N56">SUM(D57)</f>
        <v>6128</v>
      </c>
      <c r="E56" s="38">
        <f t="shared" si="15"/>
        <v>6473</v>
      </c>
      <c r="F56" s="38">
        <f t="shared" si="15"/>
        <v>7211</v>
      </c>
      <c r="G56" s="38">
        <f t="shared" si="15"/>
        <v>7858</v>
      </c>
      <c r="H56" s="39">
        <f t="shared" si="15"/>
        <v>7636</v>
      </c>
      <c r="I56" s="39">
        <f t="shared" si="15"/>
        <v>7716</v>
      </c>
      <c r="J56" s="39">
        <f t="shared" si="15"/>
        <v>7728</v>
      </c>
      <c r="K56" s="39">
        <f t="shared" si="15"/>
        <v>7821</v>
      </c>
      <c r="L56" s="39">
        <f t="shared" si="15"/>
        <v>7783</v>
      </c>
      <c r="M56" s="39">
        <f t="shared" si="15"/>
        <v>7424</v>
      </c>
      <c r="N56" s="39">
        <f t="shared" si="15"/>
        <v>7601</v>
      </c>
    </row>
    <row r="57" spans="1:14" s="20" customFormat="1" ht="18" customHeight="1">
      <c r="A57" s="122"/>
      <c r="B57" s="2" t="s">
        <v>51</v>
      </c>
      <c r="C57" s="38">
        <f>SUM(C58:C59)</f>
        <v>5840</v>
      </c>
      <c r="D57" s="38">
        <f aca="true" t="shared" si="16" ref="D57:M57">SUM(D58:D59)</f>
        <v>6128</v>
      </c>
      <c r="E57" s="38">
        <f t="shared" si="16"/>
        <v>6473</v>
      </c>
      <c r="F57" s="38">
        <f t="shared" si="16"/>
        <v>7211</v>
      </c>
      <c r="G57" s="38">
        <f t="shared" si="16"/>
        <v>7858</v>
      </c>
      <c r="H57" s="39">
        <f t="shared" si="16"/>
        <v>7636</v>
      </c>
      <c r="I57" s="39">
        <f t="shared" si="16"/>
        <v>7716</v>
      </c>
      <c r="J57" s="39">
        <f t="shared" si="16"/>
        <v>7728</v>
      </c>
      <c r="K57" s="39">
        <f t="shared" si="16"/>
        <v>7821</v>
      </c>
      <c r="L57" s="39">
        <f t="shared" si="16"/>
        <v>7783</v>
      </c>
      <c r="M57" s="39">
        <f t="shared" si="16"/>
        <v>7424</v>
      </c>
      <c r="N57" s="39">
        <v>7601</v>
      </c>
    </row>
    <row r="58" spans="1:14" s="20" customFormat="1" ht="18" customHeight="1">
      <c r="A58" s="6"/>
      <c r="B58" s="2" t="s">
        <v>139</v>
      </c>
      <c r="C58" s="38">
        <v>4328</v>
      </c>
      <c r="D58" s="38">
        <v>4578</v>
      </c>
      <c r="E58" s="38">
        <v>5136</v>
      </c>
      <c r="F58" s="38">
        <v>5538</v>
      </c>
      <c r="G58" s="38">
        <v>5941</v>
      </c>
      <c r="H58" s="39">
        <v>5736</v>
      </c>
      <c r="I58" s="39">
        <v>5816</v>
      </c>
      <c r="J58" s="40">
        <v>5828</v>
      </c>
      <c r="K58" s="40">
        <v>5921</v>
      </c>
      <c r="L58" s="40">
        <v>5893</v>
      </c>
      <c r="M58" s="40">
        <v>5534</v>
      </c>
      <c r="N58" s="40">
        <v>0</v>
      </c>
    </row>
    <row r="59" spans="1:14" s="20" customFormat="1" ht="18" customHeight="1">
      <c r="A59" s="7"/>
      <c r="B59" s="8" t="s">
        <v>140</v>
      </c>
      <c r="C59" s="44">
        <v>1512</v>
      </c>
      <c r="D59" s="44">
        <v>1550</v>
      </c>
      <c r="E59" s="44">
        <v>1337</v>
      </c>
      <c r="F59" s="44">
        <v>1673</v>
      </c>
      <c r="G59" s="44">
        <v>1917</v>
      </c>
      <c r="H59" s="45">
        <v>1900</v>
      </c>
      <c r="I59" s="45">
        <v>1900</v>
      </c>
      <c r="J59" s="37">
        <v>1900</v>
      </c>
      <c r="K59" s="37">
        <v>1900</v>
      </c>
      <c r="L59" s="37">
        <v>1890</v>
      </c>
      <c r="M59" s="37">
        <v>1890</v>
      </c>
      <c r="N59" s="37">
        <v>0</v>
      </c>
    </row>
    <row r="60" spans="1:14" s="20" customFormat="1" ht="18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1:14" s="20" customFormat="1" ht="18" customHeight="1">
      <c r="A61" s="158" t="s">
        <v>159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14" ht="21" customHeight="1">
      <c r="A62" s="146"/>
      <c r="B62" s="21"/>
      <c r="C62" s="141"/>
      <c r="D62" s="141"/>
      <c r="E62" s="141"/>
      <c r="F62" s="141"/>
      <c r="G62" s="142"/>
      <c r="H62" s="24"/>
      <c r="J62" s="34"/>
      <c r="L62" s="34"/>
      <c r="M62" s="34"/>
      <c r="N62" s="34"/>
    </row>
    <row r="63" spans="1:14" ht="33" customHeight="1">
      <c r="A63" s="156" t="s">
        <v>130</v>
      </c>
      <c r="B63" s="144"/>
      <c r="C63" s="22"/>
      <c r="D63" s="22"/>
      <c r="E63" s="22"/>
      <c r="F63" s="22"/>
      <c r="G63" s="23"/>
      <c r="H63" s="145"/>
      <c r="I63" s="134"/>
      <c r="J63" s="133"/>
      <c r="K63" s="134"/>
      <c r="L63" s="133"/>
      <c r="M63" s="133"/>
      <c r="N63" s="133"/>
    </row>
    <row r="64" spans="1:14" s="20" customFormat="1" ht="18" customHeight="1">
      <c r="A64" s="3"/>
      <c r="B64" s="4"/>
      <c r="C64" s="15" t="s">
        <v>0</v>
      </c>
      <c r="D64" s="3"/>
      <c r="E64" s="3"/>
      <c r="F64" s="3" t="s">
        <v>98</v>
      </c>
      <c r="G64" s="131"/>
      <c r="H64" s="131"/>
      <c r="I64" s="131"/>
      <c r="J64" s="143"/>
      <c r="K64" s="143"/>
      <c r="L64" s="143"/>
      <c r="M64" s="143"/>
      <c r="N64" s="143"/>
    </row>
    <row r="65" spans="1:14" s="20" customFormat="1" ht="18" customHeight="1">
      <c r="A65" s="10"/>
      <c r="B65" s="11"/>
      <c r="C65" s="16" t="s">
        <v>120</v>
      </c>
      <c r="D65" s="16" t="s">
        <v>121</v>
      </c>
      <c r="E65" s="16" t="s">
        <v>122</v>
      </c>
      <c r="F65" s="16" t="s">
        <v>123</v>
      </c>
      <c r="G65" s="17" t="s">
        <v>124</v>
      </c>
      <c r="H65" s="17" t="s">
        <v>125</v>
      </c>
      <c r="I65" s="17" t="s">
        <v>126</v>
      </c>
      <c r="J65" s="17" t="s">
        <v>127</v>
      </c>
      <c r="K65" s="17" t="s">
        <v>128</v>
      </c>
      <c r="L65" s="17" t="s">
        <v>129</v>
      </c>
      <c r="M65" s="17" t="s">
        <v>136</v>
      </c>
      <c r="N65" s="17" t="s">
        <v>153</v>
      </c>
    </row>
    <row r="66" spans="1:14" s="20" customFormat="1" ht="18" customHeight="1">
      <c r="A66" s="12"/>
      <c r="B66" s="13"/>
      <c r="C66" s="12"/>
      <c r="D66" s="12"/>
      <c r="E66" s="12"/>
      <c r="F66" s="12"/>
      <c r="G66" s="18"/>
      <c r="H66" s="18"/>
      <c r="I66" s="18"/>
      <c r="J66" s="33"/>
      <c r="K66" s="33"/>
      <c r="L66" s="33"/>
      <c r="M66" s="33"/>
      <c r="N66" s="33"/>
    </row>
    <row r="67" spans="1:14" s="20" customFormat="1" ht="18" customHeight="1">
      <c r="A67" s="159" t="s">
        <v>52</v>
      </c>
      <c r="B67" s="160"/>
      <c r="C67" s="38">
        <f aca="true" t="shared" si="17" ref="C67:J67">SUM(C68:C83)</f>
        <v>1980</v>
      </c>
      <c r="D67" s="38">
        <f t="shared" si="17"/>
        <v>2108</v>
      </c>
      <c r="E67" s="38">
        <f t="shared" si="17"/>
        <v>2640</v>
      </c>
      <c r="F67" s="38">
        <f t="shared" si="17"/>
        <v>3486</v>
      </c>
      <c r="G67" s="38">
        <f t="shared" si="17"/>
        <v>3805</v>
      </c>
      <c r="H67" s="38">
        <f t="shared" si="17"/>
        <v>3896</v>
      </c>
      <c r="I67" s="38">
        <f t="shared" si="17"/>
        <v>4008</v>
      </c>
      <c r="J67" s="39">
        <f t="shared" si="17"/>
        <v>3998</v>
      </c>
      <c r="K67" s="39">
        <f>SUM(K68:K83)</f>
        <v>3978</v>
      </c>
      <c r="L67" s="39">
        <f>SUM(L68:L83)</f>
        <v>4014</v>
      </c>
      <c r="M67" s="39">
        <f>SUM(M68:M83)</f>
        <v>4218</v>
      </c>
      <c r="N67" s="39">
        <f>SUM(N68:N83)</f>
        <v>4270</v>
      </c>
    </row>
    <row r="68" spans="1:14" s="20" customFormat="1" ht="18" customHeight="1">
      <c r="A68" s="6"/>
      <c r="B68" s="2" t="s">
        <v>53</v>
      </c>
      <c r="C68" s="38">
        <v>357</v>
      </c>
      <c r="D68" s="38">
        <v>441</v>
      </c>
      <c r="E68" s="38">
        <v>516</v>
      </c>
      <c r="F68" s="38">
        <v>786</v>
      </c>
      <c r="G68" s="38">
        <v>760</v>
      </c>
      <c r="H68" s="39">
        <v>756</v>
      </c>
      <c r="I68" s="39">
        <v>756</v>
      </c>
      <c r="J68" s="40">
        <v>732</v>
      </c>
      <c r="K68" s="40">
        <v>732</v>
      </c>
      <c r="L68" s="40">
        <v>732</v>
      </c>
      <c r="M68" s="40">
        <v>732</v>
      </c>
      <c r="N68" s="40">
        <v>732</v>
      </c>
    </row>
    <row r="69" spans="1:14" s="20" customFormat="1" ht="18" customHeight="1">
      <c r="A69" s="6"/>
      <c r="B69" s="2" t="s">
        <v>54</v>
      </c>
      <c r="C69" s="38">
        <v>456</v>
      </c>
      <c r="D69" s="38">
        <v>511</v>
      </c>
      <c r="E69" s="38">
        <v>696</v>
      </c>
      <c r="F69" s="38">
        <v>1117</v>
      </c>
      <c r="G69" s="38">
        <v>1213</v>
      </c>
      <c r="H69" s="39">
        <v>1186</v>
      </c>
      <c r="I69" s="39">
        <v>1236</v>
      </c>
      <c r="J69" s="40">
        <v>1236</v>
      </c>
      <c r="K69" s="40">
        <v>1236</v>
      </c>
      <c r="L69" s="40">
        <v>1272</v>
      </c>
      <c r="M69" s="40">
        <v>1390</v>
      </c>
      <c r="N69" s="40">
        <v>1453</v>
      </c>
    </row>
    <row r="70" spans="1:14" s="20" customFormat="1" ht="18" customHeight="1">
      <c r="A70" s="6"/>
      <c r="B70" s="2" t="s">
        <v>55</v>
      </c>
      <c r="C70" s="38">
        <v>567</v>
      </c>
      <c r="D70" s="38">
        <v>583</v>
      </c>
      <c r="E70" s="38">
        <v>714</v>
      </c>
      <c r="F70" s="38">
        <v>856</v>
      </c>
      <c r="G70" s="38">
        <v>1105</v>
      </c>
      <c r="H70" s="39">
        <v>1227</v>
      </c>
      <c r="I70" s="39">
        <v>1289</v>
      </c>
      <c r="J70" s="40">
        <v>1289</v>
      </c>
      <c r="K70" s="40">
        <v>1269</v>
      </c>
      <c r="L70" s="40">
        <v>1269</v>
      </c>
      <c r="M70" s="40">
        <v>1355</v>
      </c>
      <c r="N70" s="40">
        <v>1348</v>
      </c>
    </row>
    <row r="71" spans="1:14" s="126" customFormat="1" ht="18" customHeight="1">
      <c r="A71" s="6"/>
      <c r="B71" s="2" t="s">
        <v>47</v>
      </c>
      <c r="C71" s="41">
        <v>0</v>
      </c>
      <c r="D71" s="41">
        <v>0</v>
      </c>
      <c r="E71" s="38">
        <v>310</v>
      </c>
      <c r="F71" s="38">
        <v>320</v>
      </c>
      <c r="G71" s="38">
        <v>320</v>
      </c>
      <c r="H71" s="39">
        <v>320</v>
      </c>
      <c r="I71" s="39">
        <v>320</v>
      </c>
      <c r="J71" s="40">
        <v>334</v>
      </c>
      <c r="K71" s="40">
        <v>334</v>
      </c>
      <c r="L71" s="40">
        <v>334</v>
      </c>
      <c r="M71" s="40">
        <v>334</v>
      </c>
      <c r="N71" s="40">
        <v>330</v>
      </c>
    </row>
    <row r="72" spans="1:14" s="126" customFormat="1" ht="18" customHeight="1">
      <c r="A72" s="6"/>
      <c r="B72" s="2" t="s">
        <v>48</v>
      </c>
      <c r="C72" s="38">
        <v>303</v>
      </c>
      <c r="D72" s="38">
        <v>303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</row>
    <row r="73" spans="1:14" s="126" customFormat="1" ht="18" customHeight="1">
      <c r="A73" s="6"/>
      <c r="B73" s="2" t="s">
        <v>49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</row>
    <row r="74" spans="1:14" s="20" customFormat="1" ht="18" customHeight="1">
      <c r="A74" s="6"/>
      <c r="B74" s="2" t="s">
        <v>56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</row>
    <row r="75" spans="1:14" s="20" customFormat="1" ht="18" customHeight="1">
      <c r="A75" s="6"/>
      <c r="B75" s="2" t="s">
        <v>57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</row>
    <row r="76" spans="1:14" s="20" customFormat="1" ht="18" customHeight="1">
      <c r="A76" s="6"/>
      <c r="B76" s="2" t="s">
        <v>58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</row>
    <row r="77" spans="1:14" s="20" customFormat="1" ht="18" customHeight="1">
      <c r="A77" s="6"/>
      <c r="B77" s="2" t="s">
        <v>59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</row>
    <row r="78" spans="1:14" s="20" customFormat="1" ht="18" customHeight="1">
      <c r="A78" s="6"/>
      <c r="B78" s="2" t="s">
        <v>60</v>
      </c>
      <c r="C78" s="38">
        <v>297</v>
      </c>
      <c r="D78" s="38">
        <v>270</v>
      </c>
      <c r="E78" s="38">
        <v>404</v>
      </c>
      <c r="F78" s="38">
        <v>407</v>
      </c>
      <c r="G78" s="38">
        <v>407</v>
      </c>
      <c r="H78" s="39">
        <v>407</v>
      </c>
      <c r="I78" s="39">
        <v>407</v>
      </c>
      <c r="J78" s="40">
        <v>407</v>
      </c>
      <c r="K78" s="40">
        <v>407</v>
      </c>
      <c r="L78" s="40">
        <v>407</v>
      </c>
      <c r="M78" s="40">
        <v>407</v>
      </c>
      <c r="N78" s="40">
        <v>407</v>
      </c>
    </row>
    <row r="79" spans="1:14" s="20" customFormat="1" ht="18" customHeight="1">
      <c r="A79" s="6"/>
      <c r="B79" s="2" t="s">
        <v>61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</row>
    <row r="80" spans="1:14" s="20" customFormat="1" ht="18" customHeight="1">
      <c r="A80" s="6"/>
      <c r="B80" s="2" t="s">
        <v>62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</row>
    <row r="81" spans="1:14" s="20" customFormat="1" ht="18" customHeight="1">
      <c r="A81" s="6"/>
      <c r="B81" s="2" t="s">
        <v>63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</row>
    <row r="82" spans="1:14" s="20" customFormat="1" ht="18" customHeight="1">
      <c r="A82" s="6"/>
      <c r="B82" s="2" t="s">
        <v>64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</row>
    <row r="83" spans="1:14" s="20" customFormat="1" ht="18" customHeight="1">
      <c r="A83" s="6"/>
      <c r="B83" s="2" t="s">
        <v>65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</row>
    <row r="84" spans="1:14" s="20" customFormat="1" ht="18" customHeight="1">
      <c r="A84" s="3"/>
      <c r="B84" s="4"/>
      <c r="C84" s="38"/>
      <c r="D84" s="38"/>
      <c r="E84" s="38"/>
      <c r="F84" s="38"/>
      <c r="G84" s="38"/>
      <c r="H84" s="42"/>
      <c r="I84" s="42"/>
      <c r="J84" s="40"/>
      <c r="K84" s="40"/>
      <c r="L84" s="40"/>
      <c r="M84" s="40"/>
      <c r="N84" s="40"/>
    </row>
    <row r="85" spans="1:14" s="20" customFormat="1" ht="18" customHeight="1">
      <c r="A85" s="159" t="s">
        <v>66</v>
      </c>
      <c r="B85" s="160"/>
      <c r="C85" s="38">
        <f aca="true" t="shared" si="18" ref="C85:J85">SUM(C86:C98)</f>
        <v>2271</v>
      </c>
      <c r="D85" s="38">
        <f t="shared" si="18"/>
        <v>2395</v>
      </c>
      <c r="E85" s="38">
        <f t="shared" si="18"/>
        <v>2316</v>
      </c>
      <c r="F85" s="38">
        <f t="shared" si="18"/>
        <v>3004</v>
      </c>
      <c r="G85" s="38">
        <f t="shared" si="18"/>
        <v>3204</v>
      </c>
      <c r="H85" s="39">
        <f t="shared" si="18"/>
        <v>3140</v>
      </c>
      <c r="I85" s="39">
        <f t="shared" si="18"/>
        <v>3186</v>
      </c>
      <c r="J85" s="39">
        <f t="shared" si="18"/>
        <v>3239</v>
      </c>
      <c r="K85" s="39">
        <f>SUM(K86:K98)</f>
        <v>3500</v>
      </c>
      <c r="L85" s="39">
        <f>SUM(L86:L98)</f>
        <v>3596</v>
      </c>
      <c r="M85" s="39">
        <f>SUM(M86:M98)</f>
        <v>3816</v>
      </c>
      <c r="N85" s="39">
        <f>SUM(N86:N98)</f>
        <v>4016</v>
      </c>
    </row>
    <row r="86" spans="1:14" s="20" customFormat="1" ht="18" customHeight="1">
      <c r="A86" s="6"/>
      <c r="B86" s="2" t="s">
        <v>67</v>
      </c>
      <c r="C86" s="38">
        <v>631</v>
      </c>
      <c r="D86" s="38">
        <v>640</v>
      </c>
      <c r="E86" s="38">
        <v>610</v>
      </c>
      <c r="F86" s="38">
        <v>745</v>
      </c>
      <c r="G86" s="38">
        <v>744</v>
      </c>
      <c r="H86" s="39">
        <v>744</v>
      </c>
      <c r="I86" s="39">
        <v>804</v>
      </c>
      <c r="J86" s="40">
        <v>857</v>
      </c>
      <c r="K86" s="40">
        <v>912</v>
      </c>
      <c r="L86" s="40">
        <v>912</v>
      </c>
      <c r="M86" s="40">
        <v>912</v>
      </c>
      <c r="N86" s="40">
        <v>1112</v>
      </c>
    </row>
    <row r="87" spans="1:14" s="20" customFormat="1" ht="18" customHeight="1">
      <c r="A87" s="6"/>
      <c r="B87" s="2" t="s">
        <v>68</v>
      </c>
      <c r="C87" s="38">
        <v>804</v>
      </c>
      <c r="D87" s="38">
        <v>849</v>
      </c>
      <c r="E87" s="38">
        <v>960</v>
      </c>
      <c r="F87" s="38">
        <v>960</v>
      </c>
      <c r="G87" s="38">
        <v>960</v>
      </c>
      <c r="H87" s="39">
        <v>913</v>
      </c>
      <c r="I87" s="39">
        <v>913</v>
      </c>
      <c r="J87" s="40">
        <v>913</v>
      </c>
      <c r="K87" s="40">
        <v>1113</v>
      </c>
      <c r="L87" s="40">
        <v>1113</v>
      </c>
      <c r="M87" s="40">
        <v>1113</v>
      </c>
      <c r="N87" s="40">
        <v>1113</v>
      </c>
    </row>
    <row r="88" spans="1:14" s="20" customFormat="1" ht="18" customHeight="1">
      <c r="A88" s="6"/>
      <c r="B88" s="2" t="s">
        <v>69</v>
      </c>
      <c r="C88" s="38">
        <v>182</v>
      </c>
      <c r="D88" s="38">
        <v>319</v>
      </c>
      <c r="E88" s="38">
        <v>319</v>
      </c>
      <c r="F88" s="38">
        <v>469</v>
      </c>
      <c r="G88" s="38">
        <v>669</v>
      </c>
      <c r="H88" s="39">
        <v>655</v>
      </c>
      <c r="I88" s="39">
        <v>655</v>
      </c>
      <c r="J88" s="40">
        <v>655</v>
      </c>
      <c r="K88" s="40">
        <v>655</v>
      </c>
      <c r="L88" s="40">
        <v>655</v>
      </c>
      <c r="M88" s="40">
        <v>715</v>
      </c>
      <c r="N88" s="40">
        <v>715</v>
      </c>
    </row>
    <row r="89" spans="1:14" s="20" customFormat="1" ht="18" customHeight="1">
      <c r="A89" s="6"/>
      <c r="B89" s="2" t="s">
        <v>70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</row>
    <row r="90" spans="1:14" s="20" customFormat="1" ht="18" customHeight="1">
      <c r="A90" s="6"/>
      <c r="B90" s="2" t="s">
        <v>71</v>
      </c>
      <c r="C90" s="38">
        <v>197</v>
      </c>
      <c r="D90" s="38">
        <v>130</v>
      </c>
      <c r="E90" s="41">
        <v>0</v>
      </c>
      <c r="F90" s="38">
        <v>259</v>
      </c>
      <c r="G90" s="38">
        <v>260</v>
      </c>
      <c r="H90" s="39">
        <v>260</v>
      </c>
      <c r="I90" s="39">
        <v>260</v>
      </c>
      <c r="J90" s="40">
        <v>260</v>
      </c>
      <c r="K90" s="40">
        <v>206</v>
      </c>
      <c r="L90" s="40">
        <v>302</v>
      </c>
      <c r="M90" s="40">
        <v>302</v>
      </c>
      <c r="N90" s="40">
        <v>302</v>
      </c>
    </row>
    <row r="91" spans="1:14" s="20" customFormat="1" ht="18" customHeight="1">
      <c r="A91" s="6"/>
      <c r="B91" s="2" t="s">
        <v>72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</row>
    <row r="92" spans="1:14" s="20" customFormat="1" ht="18" customHeight="1">
      <c r="A92" s="6"/>
      <c r="B92" s="2" t="s">
        <v>73</v>
      </c>
      <c r="C92" s="38">
        <v>284</v>
      </c>
      <c r="D92" s="38">
        <v>284</v>
      </c>
      <c r="E92" s="38">
        <v>284</v>
      </c>
      <c r="F92" s="38">
        <v>284</v>
      </c>
      <c r="G92" s="38">
        <v>284</v>
      </c>
      <c r="H92" s="39">
        <v>284</v>
      </c>
      <c r="I92" s="39">
        <v>270</v>
      </c>
      <c r="J92" s="40">
        <v>270</v>
      </c>
      <c r="K92" s="40">
        <v>270</v>
      </c>
      <c r="L92" s="40">
        <v>270</v>
      </c>
      <c r="M92" s="40">
        <v>270</v>
      </c>
      <c r="N92" s="40">
        <v>270</v>
      </c>
    </row>
    <row r="93" spans="1:14" s="20" customFormat="1" ht="18" customHeight="1">
      <c r="A93" s="6"/>
      <c r="B93" s="2" t="s">
        <v>74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</row>
    <row r="94" spans="1:14" s="20" customFormat="1" ht="18" customHeight="1">
      <c r="A94" s="6"/>
      <c r="B94" s="2" t="s">
        <v>75</v>
      </c>
      <c r="C94" s="38">
        <v>173</v>
      </c>
      <c r="D94" s="38">
        <v>173</v>
      </c>
      <c r="E94" s="38">
        <v>143</v>
      </c>
      <c r="F94" s="38">
        <v>143</v>
      </c>
      <c r="G94" s="38">
        <v>143</v>
      </c>
      <c r="H94" s="39">
        <v>140</v>
      </c>
      <c r="I94" s="39">
        <v>140</v>
      </c>
      <c r="J94" s="40">
        <v>140</v>
      </c>
      <c r="K94" s="40">
        <v>140</v>
      </c>
      <c r="L94" s="40">
        <v>140</v>
      </c>
      <c r="M94" s="40">
        <v>140</v>
      </c>
      <c r="N94" s="40">
        <v>140</v>
      </c>
    </row>
    <row r="95" spans="1:14" s="20" customFormat="1" ht="18" customHeight="1">
      <c r="A95" s="6"/>
      <c r="B95" s="2" t="s">
        <v>76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</row>
    <row r="96" spans="1:14" s="20" customFormat="1" ht="18" customHeight="1">
      <c r="A96" s="6"/>
      <c r="B96" s="2" t="s">
        <v>77</v>
      </c>
      <c r="C96" s="41">
        <v>0</v>
      </c>
      <c r="D96" s="41">
        <v>0</v>
      </c>
      <c r="E96" s="41">
        <v>0</v>
      </c>
      <c r="F96" s="38">
        <v>144</v>
      </c>
      <c r="G96" s="38">
        <v>144</v>
      </c>
      <c r="H96" s="39">
        <v>144</v>
      </c>
      <c r="I96" s="39">
        <v>144</v>
      </c>
      <c r="J96" s="40">
        <v>144</v>
      </c>
      <c r="K96" s="40">
        <v>144</v>
      </c>
      <c r="L96" s="40">
        <v>144</v>
      </c>
      <c r="M96" s="40">
        <v>144</v>
      </c>
      <c r="N96" s="40">
        <v>144</v>
      </c>
    </row>
    <row r="97" spans="1:14" s="20" customFormat="1" ht="18" customHeight="1">
      <c r="A97" s="6"/>
      <c r="B97" s="2" t="s">
        <v>78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</row>
    <row r="98" spans="1:14" s="20" customFormat="1" ht="18" customHeight="1">
      <c r="A98" s="6"/>
      <c r="B98" s="2" t="s">
        <v>79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2">
        <v>0</v>
      </c>
      <c r="K98" s="42">
        <v>60</v>
      </c>
      <c r="L98" s="42">
        <v>60</v>
      </c>
      <c r="M98" s="42">
        <v>220</v>
      </c>
      <c r="N98" s="42">
        <v>220</v>
      </c>
    </row>
    <row r="99" spans="1:14" s="20" customFormat="1" ht="18" customHeight="1">
      <c r="A99" s="3"/>
      <c r="B99" s="4"/>
      <c r="C99" s="38"/>
      <c r="D99" s="38"/>
      <c r="E99" s="38"/>
      <c r="F99" s="38"/>
      <c r="G99" s="38"/>
      <c r="H99" s="42"/>
      <c r="I99" s="42"/>
      <c r="J99" s="40"/>
      <c r="K99" s="40"/>
      <c r="L99" s="40"/>
      <c r="M99" s="40"/>
      <c r="N99" s="40"/>
    </row>
    <row r="100" spans="1:14" s="20" customFormat="1" ht="18" customHeight="1">
      <c r="A100" s="159" t="s">
        <v>80</v>
      </c>
      <c r="B100" s="160"/>
      <c r="C100" s="38">
        <f aca="true" t="shared" si="19" ref="C100:L100">SUM(C101:C106)</f>
        <v>66</v>
      </c>
      <c r="D100" s="38">
        <f t="shared" si="19"/>
        <v>66</v>
      </c>
      <c r="E100" s="38">
        <f t="shared" si="19"/>
        <v>60</v>
      </c>
      <c r="F100" s="38">
        <f t="shared" si="19"/>
        <v>60</v>
      </c>
      <c r="G100" s="38">
        <f t="shared" si="19"/>
        <v>260</v>
      </c>
      <c r="H100" s="39">
        <f t="shared" si="19"/>
        <v>260</v>
      </c>
      <c r="I100" s="39">
        <f t="shared" si="19"/>
        <v>260</v>
      </c>
      <c r="J100" s="39">
        <f t="shared" si="19"/>
        <v>260</v>
      </c>
      <c r="K100" s="39">
        <f t="shared" si="19"/>
        <v>260</v>
      </c>
      <c r="L100" s="39">
        <f t="shared" si="19"/>
        <v>260</v>
      </c>
      <c r="M100" s="39">
        <f>SUM(M101:M106)</f>
        <v>260</v>
      </c>
      <c r="N100" s="39">
        <f>SUM(N101:N106)</f>
        <v>237</v>
      </c>
    </row>
    <row r="101" spans="1:14" s="20" customFormat="1" ht="18" customHeight="1">
      <c r="A101" s="6"/>
      <c r="B101" s="2" t="s">
        <v>81</v>
      </c>
      <c r="C101" s="41">
        <v>0</v>
      </c>
      <c r="D101" s="41">
        <v>0</v>
      </c>
      <c r="E101" s="41">
        <v>0</v>
      </c>
      <c r="F101" s="41">
        <v>0</v>
      </c>
      <c r="G101" s="38">
        <v>200</v>
      </c>
      <c r="H101" s="39">
        <v>200</v>
      </c>
      <c r="I101" s="39">
        <v>200</v>
      </c>
      <c r="J101" s="40">
        <v>200</v>
      </c>
      <c r="K101" s="40">
        <v>200</v>
      </c>
      <c r="L101" s="40">
        <v>200</v>
      </c>
      <c r="M101" s="40">
        <v>200</v>
      </c>
      <c r="N101" s="40">
        <v>200</v>
      </c>
    </row>
    <row r="102" spans="1:14" s="20" customFormat="1" ht="18" customHeight="1">
      <c r="A102" s="6"/>
      <c r="B102" s="2" t="s">
        <v>82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</row>
    <row r="103" spans="1:14" s="20" customFormat="1" ht="18" customHeight="1">
      <c r="A103" s="6"/>
      <c r="B103" s="2" t="s">
        <v>83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</row>
    <row r="104" spans="1:14" s="20" customFormat="1" ht="18" customHeight="1">
      <c r="A104" s="6"/>
      <c r="B104" s="2" t="s">
        <v>84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</row>
    <row r="105" spans="1:14" s="20" customFormat="1" ht="18" customHeight="1">
      <c r="A105" s="6"/>
      <c r="B105" s="2" t="s">
        <v>85</v>
      </c>
      <c r="C105" s="38">
        <v>66</v>
      </c>
      <c r="D105" s="38">
        <v>66</v>
      </c>
      <c r="E105" s="38">
        <v>60</v>
      </c>
      <c r="F105" s="38">
        <v>60</v>
      </c>
      <c r="G105" s="38">
        <v>60</v>
      </c>
      <c r="H105" s="39">
        <v>60</v>
      </c>
      <c r="I105" s="39">
        <v>60</v>
      </c>
      <c r="J105" s="40">
        <v>60</v>
      </c>
      <c r="K105" s="40">
        <v>60</v>
      </c>
      <c r="L105" s="40">
        <v>60</v>
      </c>
      <c r="M105" s="40">
        <v>60</v>
      </c>
      <c r="N105" s="40">
        <v>37</v>
      </c>
    </row>
    <row r="106" spans="1:14" s="20" customFormat="1" ht="18" customHeight="1">
      <c r="A106" s="6"/>
      <c r="B106" s="2" t="s">
        <v>86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</row>
    <row r="107" spans="1:14" s="20" customFormat="1" ht="18" customHeight="1">
      <c r="A107" s="5"/>
      <c r="B107" s="25"/>
      <c r="C107" s="38"/>
      <c r="D107" s="38"/>
      <c r="E107" s="38"/>
      <c r="F107" s="38"/>
      <c r="G107" s="38"/>
      <c r="H107" s="39"/>
      <c r="I107" s="39"/>
      <c r="J107" s="40"/>
      <c r="K107" s="40"/>
      <c r="L107" s="40"/>
      <c r="M107" s="40"/>
      <c r="N107" s="40"/>
    </row>
    <row r="108" spans="1:14" s="20" customFormat="1" ht="18" customHeight="1">
      <c r="A108" s="159" t="s">
        <v>87</v>
      </c>
      <c r="B108" s="160"/>
      <c r="C108" s="38">
        <f>SUM(C109)</f>
        <v>4193</v>
      </c>
      <c r="D108" s="38">
        <f aca="true" t="shared" si="20" ref="D108:N108">SUM(D109)</f>
        <v>5432</v>
      </c>
      <c r="E108" s="38">
        <f t="shared" si="20"/>
        <v>6501</v>
      </c>
      <c r="F108" s="38">
        <f t="shared" si="20"/>
        <v>7679</v>
      </c>
      <c r="G108" s="38">
        <f t="shared" si="20"/>
        <v>7761</v>
      </c>
      <c r="H108" s="39">
        <f t="shared" si="20"/>
        <v>7704</v>
      </c>
      <c r="I108" s="39">
        <f t="shared" si="20"/>
        <v>7649</v>
      </c>
      <c r="J108" s="39">
        <f t="shared" si="20"/>
        <v>7638</v>
      </c>
      <c r="K108" s="39">
        <f t="shared" si="20"/>
        <v>7409</v>
      </c>
      <c r="L108" s="39">
        <f t="shared" si="20"/>
        <v>7515</v>
      </c>
      <c r="M108" s="39">
        <f t="shared" si="20"/>
        <v>7320</v>
      </c>
      <c r="N108" s="39">
        <f t="shared" si="20"/>
        <v>7363</v>
      </c>
    </row>
    <row r="109" spans="1:14" s="20" customFormat="1" ht="18" customHeight="1">
      <c r="A109" s="6"/>
      <c r="B109" s="2" t="s">
        <v>88</v>
      </c>
      <c r="C109" s="38">
        <v>4193</v>
      </c>
      <c r="D109" s="38">
        <v>5432</v>
      </c>
      <c r="E109" s="38">
        <v>6501</v>
      </c>
      <c r="F109" s="38">
        <v>7679</v>
      </c>
      <c r="G109" s="38">
        <v>7761</v>
      </c>
      <c r="H109" s="39">
        <v>7704</v>
      </c>
      <c r="I109" s="39">
        <v>7649</v>
      </c>
      <c r="J109" s="40">
        <v>7638</v>
      </c>
      <c r="K109" s="40">
        <v>7409</v>
      </c>
      <c r="L109" s="40">
        <v>7515</v>
      </c>
      <c r="M109" s="40">
        <v>7320</v>
      </c>
      <c r="N109" s="40">
        <v>7363</v>
      </c>
    </row>
    <row r="110" spans="1:14" s="20" customFormat="1" ht="18" customHeight="1">
      <c r="A110" s="5"/>
      <c r="B110" s="25"/>
      <c r="C110" s="38"/>
      <c r="D110" s="38"/>
      <c r="E110" s="38"/>
      <c r="F110" s="38"/>
      <c r="G110" s="38"/>
      <c r="H110" s="39"/>
      <c r="I110" s="39"/>
      <c r="J110" s="40"/>
      <c r="K110" s="40"/>
      <c r="L110" s="40"/>
      <c r="M110" s="40"/>
      <c r="N110" s="40"/>
    </row>
    <row r="111" spans="1:14" s="20" customFormat="1" ht="18" customHeight="1">
      <c r="A111" s="159" t="s">
        <v>89</v>
      </c>
      <c r="B111" s="160"/>
      <c r="C111" s="38">
        <f aca="true" t="shared" si="21" ref="C111:L111">SUM(C112:C119)</f>
        <v>1281</v>
      </c>
      <c r="D111" s="38">
        <f t="shared" si="21"/>
        <v>1283</v>
      </c>
      <c r="E111" s="38">
        <f t="shared" si="21"/>
        <v>1413</v>
      </c>
      <c r="F111" s="38">
        <f t="shared" si="21"/>
        <v>2149</v>
      </c>
      <c r="G111" s="38">
        <f t="shared" si="21"/>
        <v>2203</v>
      </c>
      <c r="H111" s="39">
        <f t="shared" si="21"/>
        <v>2208</v>
      </c>
      <c r="I111" s="39">
        <f t="shared" si="21"/>
        <v>2208</v>
      </c>
      <c r="J111" s="39">
        <f t="shared" si="21"/>
        <v>2208</v>
      </c>
      <c r="K111" s="39">
        <f t="shared" si="21"/>
        <v>2208</v>
      </c>
      <c r="L111" s="39">
        <f t="shared" si="21"/>
        <v>2208</v>
      </c>
      <c r="M111" s="39">
        <f>SUM(M112:M119)</f>
        <v>2373</v>
      </c>
      <c r="N111" s="39">
        <f>SUM(N112:N119)</f>
        <v>2223</v>
      </c>
    </row>
    <row r="112" spans="1:14" s="20" customFormat="1" ht="18" customHeight="1">
      <c r="A112" s="6"/>
      <c r="B112" s="2" t="s">
        <v>90</v>
      </c>
      <c r="C112" s="38">
        <v>908</v>
      </c>
      <c r="D112" s="38">
        <v>688</v>
      </c>
      <c r="E112" s="38">
        <v>688</v>
      </c>
      <c r="F112" s="38">
        <v>1333</v>
      </c>
      <c r="G112" s="38">
        <v>1387</v>
      </c>
      <c r="H112" s="39">
        <v>1387</v>
      </c>
      <c r="I112" s="39">
        <v>1387</v>
      </c>
      <c r="J112" s="40">
        <v>1387</v>
      </c>
      <c r="K112" s="40">
        <v>1387</v>
      </c>
      <c r="L112" s="40">
        <v>1387</v>
      </c>
      <c r="M112" s="40">
        <v>1506</v>
      </c>
      <c r="N112" s="40">
        <v>1356</v>
      </c>
    </row>
    <row r="113" spans="1:14" s="20" customFormat="1" ht="18" customHeight="1">
      <c r="A113" s="6"/>
      <c r="B113" s="2" t="s">
        <v>91</v>
      </c>
      <c r="C113" s="38">
        <v>215</v>
      </c>
      <c r="D113" s="38">
        <v>191</v>
      </c>
      <c r="E113" s="38">
        <v>191</v>
      </c>
      <c r="F113" s="38">
        <v>318</v>
      </c>
      <c r="G113" s="38">
        <v>318</v>
      </c>
      <c r="H113" s="39">
        <v>318</v>
      </c>
      <c r="I113" s="39">
        <v>318</v>
      </c>
      <c r="J113" s="40">
        <v>318</v>
      </c>
      <c r="K113" s="40">
        <v>318</v>
      </c>
      <c r="L113" s="40">
        <v>318</v>
      </c>
      <c r="M113" s="40">
        <v>318</v>
      </c>
      <c r="N113" s="40">
        <v>318</v>
      </c>
    </row>
    <row r="114" spans="1:14" s="20" customFormat="1" ht="18" customHeight="1">
      <c r="A114" s="6"/>
      <c r="B114" s="2" t="s">
        <v>92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</row>
    <row r="115" spans="1:14" s="20" customFormat="1" ht="18" customHeight="1">
      <c r="A115" s="6"/>
      <c r="B115" s="2" t="s">
        <v>93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</row>
    <row r="116" spans="1:14" s="20" customFormat="1" ht="18" customHeight="1">
      <c r="A116" s="6"/>
      <c r="B116" s="2" t="s">
        <v>94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</row>
    <row r="117" spans="1:14" s="20" customFormat="1" ht="18" customHeight="1">
      <c r="A117" s="6"/>
      <c r="B117" s="2" t="s">
        <v>95</v>
      </c>
      <c r="C117" s="38">
        <v>40</v>
      </c>
      <c r="D117" s="38">
        <v>46</v>
      </c>
      <c r="E117" s="38">
        <v>48</v>
      </c>
      <c r="F117" s="38">
        <v>48</v>
      </c>
      <c r="G117" s="38">
        <v>48</v>
      </c>
      <c r="H117" s="39">
        <v>64</v>
      </c>
      <c r="I117" s="39">
        <v>64</v>
      </c>
      <c r="J117" s="40">
        <v>64</v>
      </c>
      <c r="K117" s="40">
        <v>64</v>
      </c>
      <c r="L117" s="40">
        <v>64</v>
      </c>
      <c r="M117" s="40">
        <v>110</v>
      </c>
      <c r="N117" s="40">
        <v>110</v>
      </c>
    </row>
    <row r="118" spans="1:14" s="20" customFormat="1" ht="18" customHeight="1">
      <c r="A118" s="6"/>
      <c r="B118" s="2" t="s">
        <v>96</v>
      </c>
      <c r="C118" s="38">
        <v>118</v>
      </c>
      <c r="D118" s="38">
        <v>146</v>
      </c>
      <c r="E118" s="38">
        <v>146</v>
      </c>
      <c r="F118" s="38">
        <v>110</v>
      </c>
      <c r="G118" s="38">
        <v>110</v>
      </c>
      <c r="H118" s="39">
        <v>99</v>
      </c>
      <c r="I118" s="39">
        <v>99</v>
      </c>
      <c r="J118" s="40">
        <v>99</v>
      </c>
      <c r="K118" s="40">
        <v>99</v>
      </c>
      <c r="L118" s="40">
        <v>99</v>
      </c>
      <c r="M118" s="40">
        <v>99</v>
      </c>
      <c r="N118" s="40">
        <v>99</v>
      </c>
    </row>
    <row r="119" spans="1:14" s="20" customFormat="1" ht="18" customHeight="1">
      <c r="A119" s="7"/>
      <c r="B119" s="8" t="s">
        <v>97</v>
      </c>
      <c r="C119" s="43">
        <v>0</v>
      </c>
      <c r="D119" s="44">
        <v>212</v>
      </c>
      <c r="E119" s="44">
        <v>340</v>
      </c>
      <c r="F119" s="44">
        <v>340</v>
      </c>
      <c r="G119" s="44">
        <v>340</v>
      </c>
      <c r="H119" s="45">
        <v>340</v>
      </c>
      <c r="I119" s="45">
        <v>340</v>
      </c>
      <c r="J119" s="37">
        <v>340</v>
      </c>
      <c r="K119" s="37">
        <v>340</v>
      </c>
      <c r="L119" s="37">
        <v>340</v>
      </c>
      <c r="M119" s="37">
        <v>340</v>
      </c>
      <c r="N119" s="37">
        <v>340</v>
      </c>
    </row>
    <row r="120" spans="1:7" ht="18" customHeight="1">
      <c r="A120" s="14" t="s">
        <v>146</v>
      </c>
      <c r="B120" s="27"/>
      <c r="C120" s="27"/>
      <c r="D120" s="27"/>
      <c r="E120" s="27"/>
      <c r="F120" s="27"/>
      <c r="G120" s="27"/>
    </row>
    <row r="121" spans="1:7" ht="18" customHeight="1">
      <c r="A121" s="14" t="s">
        <v>148</v>
      </c>
      <c r="B121" s="27"/>
      <c r="C121" s="27"/>
      <c r="D121" s="27"/>
      <c r="E121" s="27"/>
      <c r="F121" s="27"/>
      <c r="G121" s="27"/>
    </row>
    <row r="122" spans="1:7" ht="16.5" customHeight="1">
      <c r="A122"/>
      <c r="B122" s="27"/>
      <c r="C122" s="27"/>
      <c r="D122" s="27"/>
      <c r="E122" s="27"/>
      <c r="F122" s="27"/>
      <c r="G122" s="27"/>
    </row>
    <row r="123" spans="1:2" ht="15.75" customHeight="1">
      <c r="A123" s="26"/>
      <c r="B123" s="26"/>
    </row>
    <row r="124" spans="1:2" ht="15.75" customHeight="1">
      <c r="A124" s="26"/>
      <c r="B124" s="26"/>
    </row>
    <row r="125" spans="1:2" ht="15.75" customHeight="1">
      <c r="A125" s="26"/>
      <c r="B125" s="26"/>
    </row>
    <row r="126" spans="1:2" ht="15.75" customHeight="1">
      <c r="A126" s="26"/>
      <c r="B126" s="26"/>
    </row>
    <row r="127" spans="1:2" ht="15.75" customHeight="1">
      <c r="A127" s="26"/>
      <c r="B127" s="26"/>
    </row>
    <row r="128" spans="1:2" ht="15.75" customHeight="1">
      <c r="A128" s="26"/>
      <c r="B128" s="26"/>
    </row>
  </sheetData>
  <mergeCells count="25">
    <mergeCell ref="A111:B111"/>
    <mergeCell ref="A67:B67"/>
    <mergeCell ref="A85:B85"/>
    <mergeCell ref="A100:B100"/>
    <mergeCell ref="A108:B108"/>
    <mergeCell ref="A51:B51"/>
    <mergeCell ref="A56:B56"/>
    <mergeCell ref="A16:B16"/>
    <mergeCell ref="A18:B18"/>
    <mergeCell ref="A27:B27"/>
    <mergeCell ref="A31:B31"/>
    <mergeCell ref="A3:B5"/>
    <mergeCell ref="A6:B6"/>
    <mergeCell ref="A7:B7"/>
    <mergeCell ref="A8:B8"/>
    <mergeCell ref="A60:N60"/>
    <mergeCell ref="A61:N61"/>
    <mergeCell ref="A9:B9"/>
    <mergeCell ref="A10:B10"/>
    <mergeCell ref="A11:B11"/>
    <mergeCell ref="A12:B12"/>
    <mergeCell ref="A13:B13"/>
    <mergeCell ref="A14:B14"/>
    <mergeCell ref="A15:B15"/>
    <mergeCell ref="A47:B47"/>
  </mergeCells>
  <printOptions horizontalCentered="1" verticalCentered="1"/>
  <pageMargins left="0.7874015748031497" right="0.7874015748031497" top="0.7874015748031497" bottom="0.984251968503937" header="0.3937007874015748" footer="0.5118110236220472"/>
  <pageSetup horizontalDpi="360" verticalDpi="360" orientation="portrait" paperSize="9" scale="61" r:id="rId1"/>
  <rowBreaks count="1" manualBreakCount="1">
    <brk id="6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128"/>
  <sheetViews>
    <sheetView showGridLines="0" view="pageBreakPreview" zoomScale="75" zoomScaleNormal="75" zoomScaleSheetLayoutView="75" workbookViewId="0" topLeftCell="A1">
      <selection activeCell="J18" sqref="J18"/>
    </sheetView>
  </sheetViews>
  <sheetFormatPr defaultColWidth="8.58203125" defaultRowHeight="15.75" customHeight="1"/>
  <cols>
    <col min="1" max="1" width="3.58203125" style="28" customWidth="1"/>
    <col min="2" max="2" width="15.58203125" style="28" customWidth="1"/>
    <col min="3" max="7" width="8.08203125" style="19" customWidth="1"/>
    <col min="8" max="8" width="8.08203125" style="19" hidden="1" customWidth="1"/>
    <col min="9" max="14" width="8.08203125" style="19" customWidth="1"/>
    <col min="15" max="20" width="7.58203125" style="19" customWidth="1"/>
    <col min="21" max="21" width="6.58203125" style="19" customWidth="1"/>
    <col min="22" max="22" width="16.58203125" style="19" customWidth="1"/>
    <col min="23" max="24" width="3.58203125" style="19" customWidth="1"/>
    <col min="25" max="36" width="9.58203125" style="19" customWidth="1"/>
    <col min="37" max="16384" width="8.58203125" style="19" customWidth="1"/>
  </cols>
  <sheetData>
    <row r="1" spans="1:14" s="9" customFormat="1" ht="21" customHeight="1">
      <c r="A1" s="129"/>
      <c r="B1" s="1"/>
      <c r="C1" s="130"/>
      <c r="D1" s="130"/>
      <c r="E1" s="130"/>
      <c r="F1" s="130"/>
      <c r="G1" s="130"/>
      <c r="J1" s="147"/>
      <c r="K1" s="31"/>
      <c r="L1" s="147"/>
      <c r="M1" s="147"/>
      <c r="N1" s="147"/>
    </row>
    <row r="2" spans="1:14" s="139" customFormat="1" ht="33" customHeight="1">
      <c r="A2" s="140" t="s">
        <v>145</v>
      </c>
      <c r="B2" s="136"/>
      <c r="C2" s="135"/>
      <c r="D2" s="135"/>
      <c r="E2" s="135"/>
      <c r="F2" s="135"/>
      <c r="G2" s="135"/>
      <c r="H2" s="136"/>
      <c r="I2" s="136"/>
      <c r="J2" s="135"/>
      <c r="K2" s="149"/>
      <c r="L2" s="135"/>
      <c r="M2" s="135"/>
      <c r="N2" s="135"/>
    </row>
    <row r="3" spans="1:14" ht="18" customHeight="1">
      <c r="A3" s="161" t="s">
        <v>3</v>
      </c>
      <c r="B3" s="162"/>
      <c r="C3" s="153" t="s">
        <v>0</v>
      </c>
      <c r="D3" s="154"/>
      <c r="E3" s="154"/>
      <c r="F3" s="154" t="s">
        <v>99</v>
      </c>
      <c r="G3" s="155"/>
      <c r="H3" s="155"/>
      <c r="I3" s="155"/>
      <c r="J3" s="155"/>
      <c r="K3" s="155"/>
      <c r="L3" s="155"/>
      <c r="M3" s="155"/>
      <c r="N3" s="155"/>
    </row>
    <row r="4" spans="1:14" ht="18" customHeight="1">
      <c r="A4" s="163"/>
      <c r="B4" s="164"/>
      <c r="C4" s="16" t="s">
        <v>120</v>
      </c>
      <c r="D4" s="16" t="s">
        <v>121</v>
      </c>
      <c r="E4" s="16" t="s">
        <v>122</v>
      </c>
      <c r="F4" s="16" t="s">
        <v>123</v>
      </c>
      <c r="G4" s="17" t="s">
        <v>124</v>
      </c>
      <c r="H4" s="17" t="s">
        <v>125</v>
      </c>
      <c r="I4" s="17" t="s">
        <v>126</v>
      </c>
      <c r="J4" s="17" t="s">
        <v>127</v>
      </c>
      <c r="K4" s="17" t="s">
        <v>128</v>
      </c>
      <c r="L4" s="17" t="s">
        <v>129</v>
      </c>
      <c r="M4" s="17" t="s">
        <v>131</v>
      </c>
      <c r="N4" s="17" t="s">
        <v>153</v>
      </c>
    </row>
    <row r="5" spans="1:14" ht="18" customHeight="1">
      <c r="A5" s="165"/>
      <c r="B5" s="166"/>
      <c r="C5" s="46"/>
      <c r="D5" s="46"/>
      <c r="E5" s="46"/>
      <c r="F5" s="46"/>
      <c r="G5" s="46"/>
      <c r="H5" s="46"/>
      <c r="I5" s="46"/>
      <c r="J5" s="47"/>
      <c r="K5" s="47"/>
      <c r="L5" s="47"/>
      <c r="M5" s="47"/>
      <c r="N5" s="47"/>
    </row>
    <row r="6" spans="1:14" ht="18" customHeight="1">
      <c r="A6" s="167" t="s">
        <v>4</v>
      </c>
      <c r="B6" s="168"/>
      <c r="C6" s="49">
        <f>'実数'!C6/'人口'!C5*100000</f>
        <v>771.7301655374049</v>
      </c>
      <c r="D6" s="49">
        <f>'実数'!D6/'人口'!D5*100000</f>
        <v>815.4220547498495</v>
      </c>
      <c r="E6" s="49">
        <f>'実数'!E6/'人口'!E5*100000</f>
        <v>884.8314763901337</v>
      </c>
      <c r="F6" s="49">
        <f>'実数'!F6/'人口'!F5*100000</f>
        <v>1037.9095792788573</v>
      </c>
      <c r="G6" s="49">
        <f>'実数'!G6/'人口'!G5*100000</f>
        <v>1055.2777398012515</v>
      </c>
      <c r="H6" s="49">
        <f>'実数'!H6/'人口'!H5*100000</f>
        <v>1032.0489997759482</v>
      </c>
      <c r="I6" s="49">
        <f>'実数'!I6/'人口'!I5*100000</f>
        <v>1038.8201589889445</v>
      </c>
      <c r="J6" s="49">
        <f>'実数'!J6/'人口'!J5*100000</f>
        <v>1048.8582761578045</v>
      </c>
      <c r="K6" s="49">
        <f>'実数'!K6/'人口'!K5*100000</f>
        <v>1041.1178233860921</v>
      </c>
      <c r="L6" s="49">
        <f>'実数'!L6/'人口'!L5*100000</f>
        <v>1045.7803400915977</v>
      </c>
      <c r="M6" s="49">
        <f>'実数'!M6/'人口'!M5*100000</f>
        <v>1045.3512942419438</v>
      </c>
      <c r="N6" s="49">
        <f>'実数'!N6/'人口'!N5*100000</f>
        <v>1058.1070392828897</v>
      </c>
    </row>
    <row r="7" spans="1:14" ht="18" customHeight="1">
      <c r="A7" s="159"/>
      <c r="B7" s="160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8" customHeight="1">
      <c r="A8" s="159" t="s">
        <v>5</v>
      </c>
      <c r="B8" s="160"/>
      <c r="C8" s="48">
        <f>'実数'!C8/'人口'!C7*100000</f>
        <v>1181.0245257692268</v>
      </c>
      <c r="D8" s="48">
        <f>'実数'!D8/'人口'!D7*100000</f>
        <v>1270.5937623455802</v>
      </c>
      <c r="E8" s="48">
        <f>'実数'!E8/'人口'!E7*100000</f>
        <v>1427.3820739215214</v>
      </c>
      <c r="F8" s="48">
        <f>'実数'!F8/'人口'!F7*100000</f>
        <v>1908.3969465648856</v>
      </c>
      <c r="G8" s="48">
        <f>'実数'!G8/'人口'!G7*100000</f>
        <v>2059.49391986486</v>
      </c>
      <c r="H8" s="48">
        <f>'実数'!H8/'人口'!H7*100000</f>
        <v>1744.952228549913</v>
      </c>
      <c r="I8" s="48">
        <f>'実数'!I8/'人口'!I7*100000</f>
        <v>1900.7479520360914</v>
      </c>
      <c r="J8" s="48">
        <f>'実数'!J8/'人口'!J7*100000</f>
        <v>1858.9360430364616</v>
      </c>
      <c r="K8" s="48">
        <f>'実数'!K8/'人口'!K7*100000</f>
        <v>1887.2046312365742</v>
      </c>
      <c r="L8" s="48">
        <f>'実数'!L8/'人口'!L7*100000</f>
        <v>1900.8385692980958</v>
      </c>
      <c r="M8" s="48">
        <f>'実数'!M8/'人口'!M7*100000</f>
        <v>1878.495232933409</v>
      </c>
      <c r="N8" s="48">
        <f>'実数'!N8/'人口'!N7*100000</f>
        <v>1923.0291126967159</v>
      </c>
    </row>
    <row r="9" spans="1:14" ht="18" customHeight="1">
      <c r="A9" s="159" t="s">
        <v>6</v>
      </c>
      <c r="B9" s="160"/>
      <c r="C9" s="48">
        <f>'実数'!C9/'人口'!C8*100000</f>
        <v>773.1635274330804</v>
      </c>
      <c r="D9" s="48">
        <f>'実数'!D9/'人口'!D8*100000</f>
        <v>752.5893752088206</v>
      </c>
      <c r="E9" s="48">
        <f>'実数'!E9/'人口'!E8*100000</f>
        <v>940.0272641359527</v>
      </c>
      <c r="F9" s="48">
        <f>'実数'!F9/'人口'!F8*100000</f>
        <v>1078.3536122314663</v>
      </c>
      <c r="G9" s="48">
        <f>'実数'!G9/'人口'!G8*100000</f>
        <v>1072.9704742275037</v>
      </c>
      <c r="H9" s="48">
        <f>'実数'!H9/'人口'!H8*100000</f>
        <v>1078.8084496712406</v>
      </c>
      <c r="I9" s="48">
        <f>'実数'!I9/'人口'!I8*100000</f>
        <v>1083.5953092743766</v>
      </c>
      <c r="J9" s="48">
        <f>'実数'!J9/'人口'!J8*100000</f>
        <v>1089.540412044374</v>
      </c>
      <c r="K9" s="48">
        <f>'実数'!K9/'人口'!K8*100000</f>
        <v>1099.811610382361</v>
      </c>
      <c r="L9" s="48">
        <f>'実数'!L9/'人口'!L8*100000</f>
        <v>1085.5756003960291</v>
      </c>
      <c r="M9" s="48">
        <f>'実数'!M9/'人口'!M8*100000</f>
        <v>946.6490029039928</v>
      </c>
      <c r="N9" s="48">
        <f>'実数'!N9/'人口'!N8*100000</f>
        <v>954.1632620785998</v>
      </c>
    </row>
    <row r="10" spans="1:14" ht="18" customHeight="1">
      <c r="A10" s="159" t="s">
        <v>7</v>
      </c>
      <c r="B10" s="160"/>
      <c r="C10" s="48">
        <f>'実数'!C10/'人口'!C9*100000</f>
        <v>985.4962424828086</v>
      </c>
      <c r="D10" s="48">
        <f>'実数'!D10/'人口'!D9*100000</f>
        <v>1031.679780821557</v>
      </c>
      <c r="E10" s="48">
        <f>'実数'!E10/'人口'!E9*100000</f>
        <v>1143.510847381349</v>
      </c>
      <c r="F10" s="48">
        <f>'実数'!F10/'人口'!F9*100000</f>
        <v>1265.2006670643084</v>
      </c>
      <c r="G10" s="48">
        <f>'実数'!G10/'人口'!G9*100000</f>
        <v>1194.2759589979194</v>
      </c>
      <c r="H10" s="48">
        <f>'実数'!H10/'人口'!H9*100000</f>
        <v>1170.2211274519254</v>
      </c>
      <c r="I10" s="48">
        <f>'実数'!I10/'人口'!I9*100000</f>
        <v>1176.9481120685696</v>
      </c>
      <c r="J10" s="48">
        <f>'実数'!J10/'人口'!J9*100000</f>
        <v>1165.822297277279</v>
      </c>
      <c r="K10" s="48">
        <f>'実数'!K10/'人口'!K9*100000</f>
        <v>1172.7150088821809</v>
      </c>
      <c r="L10" s="48">
        <f>'実数'!L10/'人口'!L9*100000</f>
        <v>1180.868335990016</v>
      </c>
      <c r="M10" s="48">
        <f>'実数'!M10/'人口'!M9*100000</f>
        <v>1210.336111016833</v>
      </c>
      <c r="N10" s="48">
        <f>'実数'!N10/'人口'!N9*100000</f>
        <v>1224.8485687278594</v>
      </c>
    </row>
    <row r="11" spans="1:14" ht="18" customHeight="1">
      <c r="A11" s="159" t="s">
        <v>8</v>
      </c>
      <c r="B11" s="160"/>
      <c r="C11" s="48">
        <f>'実数'!C11/'人口'!C10*100000</f>
        <v>688.8870954725204</v>
      </c>
      <c r="D11" s="48">
        <f>'実数'!D11/'人口'!D10*100000</f>
        <v>721.374222524038</v>
      </c>
      <c r="E11" s="48">
        <f>'実数'!E11/'人口'!E10*100000</f>
        <v>751.4068483926183</v>
      </c>
      <c r="F11" s="48">
        <f>'実数'!F11/'人口'!F10*100000</f>
        <v>920.4357911657614</v>
      </c>
      <c r="G11" s="48">
        <f>'実数'!G11/'人口'!G10*100000</f>
        <v>921.8065292077085</v>
      </c>
      <c r="H11" s="48">
        <f>'実数'!H11/'人口'!H10*100000</f>
        <v>912.9516373408833</v>
      </c>
      <c r="I11" s="48">
        <f>'実数'!I11/'人口'!I10*100000</f>
        <v>904.4637802243708</v>
      </c>
      <c r="J11" s="48">
        <f>'実数'!J11/'人口'!J10*100000</f>
        <v>923.6674030819939</v>
      </c>
      <c r="K11" s="48">
        <f>'実数'!K11/'人口'!K10*100000</f>
        <v>913.1580896370683</v>
      </c>
      <c r="L11" s="48">
        <f>'実数'!L11/'人口'!L10*100000</f>
        <v>918.2035905302422</v>
      </c>
      <c r="M11" s="48">
        <f>'実数'!M11/'人口'!M10*100000</f>
        <v>912.7830374485542</v>
      </c>
      <c r="N11" s="48">
        <f>'実数'!N11/'人口'!N10*100000</f>
        <v>940.4779318153498</v>
      </c>
    </row>
    <row r="12" spans="1:14" ht="18" customHeight="1">
      <c r="A12" s="159" t="s">
        <v>9</v>
      </c>
      <c r="B12" s="160"/>
      <c r="C12" s="48">
        <f>'実数'!C12/'人口'!C11*100000</f>
        <v>835.8039187407567</v>
      </c>
      <c r="D12" s="48">
        <f>'実数'!D12/'人口'!D11*100000</f>
        <v>864.3852058543247</v>
      </c>
      <c r="E12" s="48">
        <f>'実数'!E12/'人口'!E11*100000</f>
        <v>899.8097704244746</v>
      </c>
      <c r="F12" s="48">
        <f>'実数'!F12/'人口'!F11*100000</f>
        <v>995.3661482991148</v>
      </c>
      <c r="G12" s="48">
        <f>'実数'!G12/'人口'!G11*100000</f>
        <v>1081.0710773168073</v>
      </c>
      <c r="H12" s="48">
        <f>'実数'!H12/'人口'!H11*100000</f>
        <v>1054.1141055995506</v>
      </c>
      <c r="I12" s="48">
        <f>'実数'!I12/'人口'!I11*100000</f>
        <v>1065.7118228234203</v>
      </c>
      <c r="J12" s="48">
        <f>'実数'!J12/'人口'!J11*100000</f>
        <v>1071.0774544971434</v>
      </c>
      <c r="K12" s="48">
        <f>'実数'!K12/'人口'!K11*100000</f>
        <v>1091.1859471841915</v>
      </c>
      <c r="L12" s="48">
        <f>'実数'!L12/'人口'!L11*100000</f>
        <v>1089.2070942713638</v>
      </c>
      <c r="M12" s="48">
        <f>'実数'!M12/'人口'!M11*100000</f>
        <v>1042.7573525952669</v>
      </c>
      <c r="N12" s="48">
        <f>'実数'!N12/'人口'!N11*100000</f>
        <v>1067.2756413275613</v>
      </c>
    </row>
    <row r="13" spans="1:14" ht="18" customHeight="1">
      <c r="A13" s="159" t="s">
        <v>10</v>
      </c>
      <c r="B13" s="160"/>
      <c r="C13" s="48">
        <f>'実数'!C13/'人口'!C12*100000</f>
        <v>413.8839940175623</v>
      </c>
      <c r="D13" s="48">
        <f>'実数'!D13/'人口'!D12*100000</f>
        <v>416.46285751202095</v>
      </c>
      <c r="E13" s="48">
        <f>'実数'!E13/'人口'!E12*100000</f>
        <v>513.4590169353328</v>
      </c>
      <c r="F13" s="48">
        <f>'実数'!F13/'人口'!F12*100000</f>
        <v>674.4335163208225</v>
      </c>
      <c r="G13" s="48">
        <f>'実数'!G13/'人口'!G12*100000</f>
        <v>723.090553345824</v>
      </c>
      <c r="H13" s="48">
        <f>'実数'!H13/'人口'!H12*100000</f>
        <v>735.9508707517155</v>
      </c>
      <c r="I13" s="48">
        <f>'実数'!I13/'人口'!I12*100000</f>
        <v>757.8481878838816</v>
      </c>
      <c r="J13" s="48">
        <f>'実数'!J13/'人口'!J12*100000</f>
        <v>820.9172585306835</v>
      </c>
      <c r="K13" s="48">
        <f>'実数'!K13/'人口'!K12*100000</f>
        <v>749.4888913570192</v>
      </c>
      <c r="L13" s="48">
        <f>'実数'!L13/'人口'!L12*100000</f>
        <v>753.9871166549198</v>
      </c>
      <c r="M13" s="48">
        <f>'実数'!M13/'人口'!M12*100000</f>
        <v>795.1097882027325</v>
      </c>
      <c r="N13" s="48">
        <f>'実数'!N13/'人口'!N12*100000</f>
        <v>806.8000548787854</v>
      </c>
    </row>
    <row r="14" spans="1:14" ht="18" customHeight="1">
      <c r="A14" s="159" t="s">
        <v>11</v>
      </c>
      <c r="B14" s="160"/>
      <c r="C14" s="48">
        <f>'実数'!C14/'人口'!C13*100000</f>
        <v>684.844756459434</v>
      </c>
      <c r="D14" s="48">
        <f>'実数'!D14/'人口'!D13*100000</f>
        <v>663.7566687452367</v>
      </c>
      <c r="E14" s="48">
        <f>'実数'!E14/'人口'!E13*100000</f>
        <v>600.1741437930177</v>
      </c>
      <c r="F14" s="48">
        <f>'実数'!F14/'人口'!F13*100000</f>
        <v>737.2394261116265</v>
      </c>
      <c r="G14" s="48">
        <f>'実数'!G14/'人口'!G13*100000</f>
        <v>750.0561839838191</v>
      </c>
      <c r="H14" s="48">
        <f>'実数'!H14/'人口'!H13*100000</f>
        <v>725.3474275576582</v>
      </c>
      <c r="I14" s="48">
        <f>'実数'!I14/'人口'!I13*100000</f>
        <v>731.7459697701178</v>
      </c>
      <c r="J14" s="48">
        <f>'実数'!J14/'人口'!J13*100000</f>
        <v>739.9724480774196</v>
      </c>
      <c r="K14" s="48">
        <f>'実数'!K14/'人口'!K13*100000</f>
        <v>795.5015523644579</v>
      </c>
      <c r="L14" s="48">
        <f>'実数'!L14/'人口'!L13*100000</f>
        <v>810.117913157883</v>
      </c>
      <c r="M14" s="48">
        <f>'実数'!M14/'人口'!M13*100000</f>
        <v>856.9022623926345</v>
      </c>
      <c r="N14" s="48">
        <f>'実数'!N14/'人口'!N13*100000</f>
        <v>896.4765969605515</v>
      </c>
    </row>
    <row r="15" spans="1:14" ht="18" customHeight="1">
      <c r="A15" s="159" t="s">
        <v>12</v>
      </c>
      <c r="B15" s="160"/>
      <c r="C15" s="48">
        <f>'実数'!C15/'人口'!C14*100000</f>
        <v>101.64166692333754</v>
      </c>
      <c r="D15" s="48">
        <f>'実数'!D15/'人口'!D14*100000</f>
        <v>106.77538342069501</v>
      </c>
      <c r="E15" s="48">
        <f>'実数'!E15/'人口'!E14*100000</f>
        <v>100.7252215954875</v>
      </c>
      <c r="F15" s="48">
        <f>'実数'!F15/'人口'!F14*100000</f>
        <v>105.18012095713911</v>
      </c>
      <c r="G15" s="48">
        <f>'実数'!G15/'人口'!G14*100000</f>
        <v>474.3313751961178</v>
      </c>
      <c r="H15" s="48">
        <f>'実数'!H15/'人口'!H14*100000</f>
        <v>483.1725855308394</v>
      </c>
      <c r="I15" s="48">
        <f>'実数'!I15/'人口'!I14*100000</f>
        <v>487.82318285864386</v>
      </c>
      <c r="J15" s="48">
        <f>'実数'!J15/'人口'!J14*100000</f>
        <v>492.98445202882067</v>
      </c>
      <c r="K15" s="48">
        <f>'実数'!K15/'人口'!K14*100000</f>
        <v>495.88983616562723</v>
      </c>
      <c r="L15" s="48">
        <f>'実数'!L15/'人口'!L14*100000</f>
        <v>501.70773594735925</v>
      </c>
      <c r="M15" s="48">
        <f>'実数'!M15/'人口'!M14*100000</f>
        <v>507.48540979446835</v>
      </c>
      <c r="N15" s="48">
        <f>'実数'!N15/'人口'!N14*100000</f>
        <v>467.84318370247547</v>
      </c>
    </row>
    <row r="16" spans="1:14" ht="18" customHeight="1">
      <c r="A16" s="159" t="s">
        <v>13</v>
      </c>
      <c r="B16" s="160"/>
      <c r="C16" s="48">
        <f>'実数'!C16/'人口'!C15*100000</f>
        <v>820.4461044547496</v>
      </c>
      <c r="D16" s="48">
        <f>'実数'!D16/'人口'!D15*100000</f>
        <v>956.4750440491298</v>
      </c>
      <c r="E16" s="48">
        <f>'実数'!E16/'人口'!E15*100000</f>
        <v>1072.1136651819097</v>
      </c>
      <c r="F16" s="48">
        <f>'実数'!F16/'人口'!F15*100000</f>
        <v>1283.2414773728804</v>
      </c>
      <c r="G16" s="48">
        <f>'実数'!G16/'人口'!G15*100000</f>
        <v>1270.534290016921</v>
      </c>
      <c r="H16" s="48">
        <f>'実数'!H16/'人口'!H15*100000</f>
        <v>1250.8139376410195</v>
      </c>
      <c r="I16" s="48">
        <f>'実数'!I16/'人口'!I15*100000</f>
        <v>1236.1316115860534</v>
      </c>
      <c r="J16" s="48">
        <f>'実数'!J16/'人口'!J15*100000</f>
        <v>1228.271961318041</v>
      </c>
      <c r="K16" s="48">
        <f>'実数'!K16/'人口'!K15*100000</f>
        <v>1193.16877686863</v>
      </c>
      <c r="L16" s="48">
        <f>'実数'!L16/'人口'!L15*100000</f>
        <v>1198.4085312192633</v>
      </c>
      <c r="M16" s="48">
        <f>'実数'!M16/'人口'!M15*100000</f>
        <v>1188.0904140114505</v>
      </c>
      <c r="N16" s="48">
        <f>'実数'!N16/'人口'!N15*100000</f>
        <v>1168.641018982797</v>
      </c>
    </row>
    <row r="17" spans="1:14" ht="18" customHeight="1">
      <c r="A17" s="3"/>
      <c r="B17" s="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 customHeight="1">
      <c r="A18" s="159" t="s">
        <v>14</v>
      </c>
      <c r="B18" s="169"/>
      <c r="C18" s="48">
        <f>'実数'!C18/'人口'!C17*100000</f>
        <v>1181.0245257692268</v>
      </c>
      <c r="D18" s="48">
        <f>'実数'!D18/'人口'!D17*100000</f>
        <v>1270.5937623455802</v>
      </c>
      <c r="E18" s="48">
        <f>'実数'!E18/'人口'!E17*100000</f>
        <v>1427.3820739215214</v>
      </c>
      <c r="F18" s="48">
        <f>'実数'!F18/'人口'!F17*100000</f>
        <v>1908.3969465648856</v>
      </c>
      <c r="G18" s="48">
        <f>'実数'!G18/'人口'!G17*100000</f>
        <v>2059.49391986486</v>
      </c>
      <c r="H18" s="48">
        <f>'実数'!H18/'人口'!H17*100000</f>
        <v>1744.952228549913</v>
      </c>
      <c r="I18" s="48">
        <f>'実数'!I18/'人口'!I17*100000</f>
        <v>1900.7479520360914</v>
      </c>
      <c r="J18" s="48">
        <f>'実数'!J18/'人口'!J17*100000</f>
        <v>1858.9360430364616</v>
      </c>
      <c r="K18" s="48">
        <f>'実数'!K18/'人口'!K17*100000</f>
        <v>1887.2046312365742</v>
      </c>
      <c r="L18" s="48">
        <f>'実数'!L18/'人口'!L17*100000</f>
        <v>1900.8385692980958</v>
      </c>
      <c r="M18" s="48">
        <f>'実数'!M18/'人口'!M17*100000</f>
        <v>1878.495232933409</v>
      </c>
      <c r="N18" s="48">
        <f>'実数'!N18/'人口'!N17*100000</f>
        <v>1923.0291126967159</v>
      </c>
    </row>
    <row r="19" spans="1:14" ht="18" customHeight="1">
      <c r="A19" s="5"/>
      <c r="B19" s="2" t="s">
        <v>15</v>
      </c>
      <c r="C19" s="48">
        <f>'実数'!C19/'人口'!C18*100000</f>
        <v>643.5331230283912</v>
      </c>
      <c r="D19" s="48">
        <f>'実数'!D19/'人口'!D18*100000</f>
        <v>525.6877479278872</v>
      </c>
      <c r="E19" s="48">
        <f>'実数'!E19/'人口'!E18*100000</f>
        <v>844.1193021947101</v>
      </c>
      <c r="F19" s="48">
        <f>'実数'!F19/'人口'!F18*100000</f>
        <v>997.3072703700009</v>
      </c>
      <c r="G19" s="48">
        <f>'実数'!G19/'人口'!G18*100000</f>
        <v>1030.8215647871352</v>
      </c>
      <c r="H19" s="48">
        <f>'実数'!H19/'人口'!H18*100000</f>
        <v>1046.9920862805518</v>
      </c>
      <c r="I19" s="48">
        <f>'実数'!I19/'人口'!I18*100000</f>
        <v>1054.2646592151193</v>
      </c>
      <c r="J19" s="48">
        <f>'実数'!J19/'人口'!J18*100000</f>
        <v>1061.601278182141</v>
      </c>
      <c r="K19" s="48">
        <f>'実数'!K19/'人口'!K18*100000</f>
        <v>1075.616950859774</v>
      </c>
      <c r="L19" s="48">
        <f>'実数'!L19/'人口'!L18*100000</f>
        <v>1083.5688917880698</v>
      </c>
      <c r="M19" s="48">
        <f>'実数'!M19/'人口'!M18*100000</f>
        <v>1090.9223584354934</v>
      </c>
      <c r="N19" s="48">
        <f>'実数'!N19/'人口'!N18*100000</f>
        <v>1097.7311109479404</v>
      </c>
    </row>
    <row r="20" spans="1:14" ht="18" customHeight="1">
      <c r="A20" s="5"/>
      <c r="B20" s="2" t="s">
        <v>16</v>
      </c>
      <c r="C20" s="48">
        <f>'実数'!C20/'人口'!C19*100000</f>
        <v>1212.1911798660817</v>
      </c>
      <c r="D20" s="48">
        <f>'実数'!D20/'人口'!D19*100000</f>
        <v>1714.6212566059894</v>
      </c>
      <c r="E20" s="48">
        <f>'実数'!E20/'人口'!E19*100000</f>
        <v>1825.8674338049668</v>
      </c>
      <c r="F20" s="48">
        <f>'実数'!F20/'人口'!F19*100000</f>
        <v>3409.294814283151</v>
      </c>
      <c r="G20" s="48">
        <f>'実数'!G20/'人口'!G19*100000</f>
        <v>3906.5766680604506</v>
      </c>
      <c r="H20" s="48">
        <f>'実数'!H20/'人口'!H19*100000</f>
        <v>3701.674277016743</v>
      </c>
      <c r="I20" s="48">
        <f>'実数'!I20/'人口'!I19*100000</f>
        <v>3733.726357160403</v>
      </c>
      <c r="J20" s="48">
        <f>'実数'!J20/'人口'!J19*100000</f>
        <v>3763.3077494429313</v>
      </c>
      <c r="K20" s="48">
        <f>'実数'!K20/'人口'!K19*100000</f>
        <v>3846.3971658126143</v>
      </c>
      <c r="L20" s="48">
        <f>'実数'!L20/'人口'!L19*100000</f>
        <v>3859.337311159071</v>
      </c>
      <c r="M20" s="48">
        <f>'実数'!M20/'人口'!M19*100000</f>
        <v>3721.109895062126</v>
      </c>
      <c r="N20" s="48">
        <f>'実数'!N20/'人口'!N19*100000</f>
        <v>3907.521979811136</v>
      </c>
    </row>
    <row r="21" spans="1:14" ht="18" customHeight="1">
      <c r="A21" s="5"/>
      <c r="B21" s="2" t="s">
        <v>17</v>
      </c>
      <c r="C21" s="48">
        <f>'実数'!C21/'人口'!C20*100000</f>
        <v>2036.4306180925093</v>
      </c>
      <c r="D21" s="48">
        <f>'実数'!D21/'人口'!D20*100000</f>
        <v>2092.7542328320537</v>
      </c>
      <c r="E21" s="48">
        <f>'実数'!E21/'人口'!E20*100000</f>
        <v>2159.664768453852</v>
      </c>
      <c r="F21" s="48">
        <f>'実数'!F21/'人口'!F20*100000</f>
        <v>2588.286905023031</v>
      </c>
      <c r="G21" s="48">
        <f>'実数'!G21/'人口'!G20*100000</f>
        <v>2611.775121735281</v>
      </c>
      <c r="H21" s="48">
        <f>'実数'!H21/'人口'!H20*100000</f>
        <v>2642.777155655095</v>
      </c>
      <c r="I21" s="48">
        <f>'実数'!I21/'人口'!I20*100000</f>
        <v>2654.3695872230346</v>
      </c>
      <c r="J21" s="48">
        <f>'実数'!J21/'人口'!J20*100000</f>
        <v>2137.7137713771376</v>
      </c>
      <c r="K21" s="48">
        <f>'実数'!K21/'人口'!K20*100000</f>
        <v>2182.653647329121</v>
      </c>
      <c r="L21" s="48">
        <f>'実数'!L21/'人口'!L20*100000</f>
        <v>2212.9047286279992</v>
      </c>
      <c r="M21" s="48">
        <f>'実数'!M21/'人口'!M20*100000</f>
        <v>2229.000469263257</v>
      </c>
      <c r="N21" s="48">
        <f>'実数'!N21/'人口'!N20*100000</f>
        <v>2244.536326048435</v>
      </c>
    </row>
    <row r="22" spans="1:14" ht="18" customHeight="1">
      <c r="A22" s="5"/>
      <c r="B22" s="2" t="s">
        <v>18</v>
      </c>
      <c r="C22" s="48">
        <f>'実数'!C22/'人口'!C21*100000</f>
        <v>4044.2706166264456</v>
      </c>
      <c r="D22" s="48">
        <f>'実数'!D22/'人口'!D21*100000</f>
        <v>4572.598532673605</v>
      </c>
      <c r="E22" s="48">
        <f>'実数'!E22/'人口'!E21*100000</f>
        <v>4631.469800397476</v>
      </c>
      <c r="F22" s="48">
        <f>'実数'!F22/'人口'!F21*100000</f>
        <v>4767.857142857143</v>
      </c>
      <c r="G22" s="48">
        <f>'実数'!G22/'人口'!G21*100000</f>
        <v>4941.724941724942</v>
      </c>
      <c r="H22" s="48">
        <f>'実数'!H22/'人口'!H21*100000</f>
        <v>2659.8271112377697</v>
      </c>
      <c r="I22" s="48">
        <f>'実数'!I22/'人口'!I21*100000</f>
        <v>3814.8183648039876</v>
      </c>
      <c r="J22" s="48">
        <f>'実数'!J22/'人口'!J21*100000</f>
        <v>3821.411425828133</v>
      </c>
      <c r="K22" s="48">
        <f>'実数'!K22/'人口'!K21*100000</f>
        <v>3862.577639751553</v>
      </c>
      <c r="L22" s="48">
        <f>'実数'!L22/'人口'!L21*100000</f>
        <v>3864.82812196543</v>
      </c>
      <c r="M22" s="48">
        <f>'実数'!M22/'人口'!M21*100000</f>
        <v>3891.2788423934303</v>
      </c>
      <c r="N22" s="48">
        <f>'実数'!N22/'人口'!N21*100000</f>
        <v>3915.395966551894</v>
      </c>
    </row>
    <row r="23" spans="1:14" ht="18" customHeight="1">
      <c r="A23" s="5"/>
      <c r="B23" s="2" t="s">
        <v>19</v>
      </c>
      <c r="C23" s="48">
        <f>'実数'!C23/'人口'!C22*100000</f>
        <v>348.26351939634327</v>
      </c>
      <c r="D23" s="48">
        <f>'実数'!D23/'人口'!D22*100000</f>
        <v>0</v>
      </c>
      <c r="E23" s="48">
        <f>'実数'!E23/'人口'!E22*100000</f>
        <v>0</v>
      </c>
      <c r="F23" s="48">
        <f>'実数'!F23/'人口'!F22*100000</f>
        <v>0</v>
      </c>
      <c r="G23" s="48">
        <f>'実数'!G23/'人口'!G22*100000</f>
        <v>0</v>
      </c>
      <c r="H23" s="48">
        <f>'実数'!H23/'人口'!H22*100000</f>
        <v>0</v>
      </c>
      <c r="I23" s="48">
        <f>'実数'!I23/'人口'!I22*100000</f>
        <v>0</v>
      </c>
      <c r="J23" s="48">
        <f>'実数'!J23/'人口'!J22*100000</f>
        <v>0</v>
      </c>
      <c r="K23" s="48">
        <f>'実数'!K23/'人口'!K22*100000</f>
        <v>0</v>
      </c>
      <c r="L23" s="48">
        <f>'実数'!L23/'人口'!L22*100000</f>
        <v>0</v>
      </c>
      <c r="M23" s="48">
        <f>'実数'!M23/'人口'!M22*100000</f>
        <v>0</v>
      </c>
      <c r="N23" s="48">
        <f>'実数'!N23/'人口'!N22*100000</f>
        <v>0</v>
      </c>
    </row>
    <row r="24" spans="1:14" ht="18" customHeight="1">
      <c r="A24" s="5"/>
      <c r="B24" s="2" t="s">
        <v>20</v>
      </c>
      <c r="C24" s="48">
        <f>'実数'!C24/'人口'!C23*100000</f>
        <v>0</v>
      </c>
      <c r="D24" s="48">
        <f>'実数'!D24/'人口'!D23*100000</f>
        <v>0</v>
      </c>
      <c r="E24" s="48">
        <f>'実数'!E24/'人口'!E23*100000</f>
        <v>0</v>
      </c>
      <c r="F24" s="48">
        <f>'実数'!F24/'人口'!F23*100000</f>
        <v>688.2312456985547</v>
      </c>
      <c r="G24" s="48">
        <f>'実数'!G24/'人口'!G23*100000</f>
        <v>722.8044813877846</v>
      </c>
      <c r="H24" s="48">
        <f>'実数'!H24/'人口'!H23*100000</f>
        <v>736.0157016683023</v>
      </c>
      <c r="I24" s="48">
        <f>'実数'!I24/'人口'!I23*100000</f>
        <v>752.6342197691922</v>
      </c>
      <c r="J24" s="48">
        <f>'実数'!J24/'人口'!J23*100000</f>
        <v>757.4801161469511</v>
      </c>
      <c r="K24" s="48">
        <f>'実数'!K24/'人口'!K23*100000</f>
        <v>774.493352265393</v>
      </c>
      <c r="L24" s="48">
        <f>'実数'!L24/'人口'!L23*100000</f>
        <v>787.7116975187082</v>
      </c>
      <c r="M24" s="48">
        <f>'実数'!M24/'人口'!M23*100000</f>
        <v>794.0709370037057</v>
      </c>
      <c r="N24" s="48">
        <f>'実数'!N24/'人口'!N23*100000</f>
        <v>807.9719903043361</v>
      </c>
    </row>
    <row r="25" spans="1:14" ht="18" customHeight="1">
      <c r="A25" s="5"/>
      <c r="B25" s="2" t="s">
        <v>21</v>
      </c>
      <c r="C25" s="48">
        <f>'実数'!C25/'人口'!C24*100000</f>
        <v>0</v>
      </c>
      <c r="D25" s="48">
        <f>'実数'!D25/'人口'!D24*100000</f>
        <v>0</v>
      </c>
      <c r="E25" s="48">
        <f>'実数'!E25/'人口'!E24*100000</f>
        <v>0</v>
      </c>
      <c r="F25" s="48">
        <f>'実数'!F25/'人口'!F24*100000</f>
        <v>0</v>
      </c>
      <c r="G25" s="48">
        <f>'実数'!G25/'人口'!G24*100000</f>
        <v>0</v>
      </c>
      <c r="H25" s="48">
        <f>'実数'!H25/'人口'!H24*100000</f>
        <v>0</v>
      </c>
      <c r="I25" s="48">
        <f>'実数'!I25/'人口'!I24*100000</f>
        <v>0</v>
      </c>
      <c r="J25" s="48">
        <f>'実数'!J25/'人口'!J24*100000</f>
        <v>0</v>
      </c>
      <c r="K25" s="48">
        <f>'実数'!K25/'人口'!K24*100000</f>
        <v>0</v>
      </c>
      <c r="L25" s="48">
        <f>'実数'!L25/'人口'!L24*100000</f>
        <v>0</v>
      </c>
      <c r="M25" s="48">
        <f>'実数'!M25/'人口'!M24*100000</f>
        <v>0</v>
      </c>
      <c r="N25" s="48">
        <f>'実数'!N25/'人口'!N24*100000</f>
        <v>0</v>
      </c>
    </row>
    <row r="26" spans="1:14" ht="18" customHeight="1">
      <c r="A26" s="3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8" customHeight="1">
      <c r="A27" s="159" t="s">
        <v>22</v>
      </c>
      <c r="B27" s="160"/>
      <c r="C27" s="48">
        <f>'実数'!C27/'人口'!C26*100000</f>
        <v>773.1635274330804</v>
      </c>
      <c r="D27" s="48">
        <f>'実数'!D27/'人口'!D26*100000</f>
        <v>752.5893752088206</v>
      </c>
      <c r="E27" s="48">
        <f>'実数'!E27/'人口'!E26*100000</f>
        <v>940.0272641359527</v>
      </c>
      <c r="F27" s="48">
        <f>'実数'!F27/'人口'!F26*100000</f>
        <v>1078.3536122314663</v>
      </c>
      <c r="G27" s="48">
        <f>'実数'!G27/'人口'!G26*100000</f>
        <v>1072.9704742275037</v>
      </c>
      <c r="H27" s="48">
        <f>'実数'!H27/'人口'!H26*100000</f>
        <v>1078.8084496712406</v>
      </c>
      <c r="I27" s="48">
        <f>'実数'!I27/'人口'!I26*100000</f>
        <v>1083.5953092743766</v>
      </c>
      <c r="J27" s="48">
        <f>'実数'!J27/'人口'!J26*100000</f>
        <v>1089.540412044374</v>
      </c>
      <c r="K27" s="48">
        <f>'実数'!K27/'人口'!K26*100000</f>
        <v>1099.811610382361</v>
      </c>
      <c r="L27" s="48">
        <f>'実数'!L27/'人口'!L26*100000</f>
        <v>1085.5756003960291</v>
      </c>
      <c r="M27" s="48">
        <f>'実数'!M27/'人口'!M26*100000</f>
        <v>946.6490029039928</v>
      </c>
      <c r="N27" s="48">
        <f>'実数'!N27/'人口'!N26*100000</f>
        <v>954.1632620785998</v>
      </c>
    </row>
    <row r="28" spans="1:14" ht="18" customHeight="1">
      <c r="A28" s="6"/>
      <c r="B28" s="2" t="s">
        <v>23</v>
      </c>
      <c r="C28" s="48">
        <f>'実数'!C28/'人口'!C27*100000</f>
        <v>989.5600443260688</v>
      </c>
      <c r="D28" s="48">
        <f>'実数'!D28/'人口'!D27*100000</f>
        <v>1022.3233896409887</v>
      </c>
      <c r="E28" s="48">
        <f>'実数'!E28/'人口'!E27*100000</f>
        <v>1488.6377445619153</v>
      </c>
      <c r="F28" s="48">
        <f>'実数'!F28/'人口'!F27*100000</f>
        <v>1896.7668266689222</v>
      </c>
      <c r="G28" s="48">
        <f>'実数'!G28/'人口'!G27*100000</f>
        <v>1955.7114667836001</v>
      </c>
      <c r="H28" s="48">
        <f>'実数'!H28/'人口'!H27*100000</f>
        <v>1997.8498476975453</v>
      </c>
      <c r="I28" s="48">
        <f>'実数'!I28/'人口'!I27*100000</f>
        <v>2023.1344976185076</v>
      </c>
      <c r="J28" s="48">
        <f>'実数'!J28/'人口'!J27*100000</f>
        <v>2047.8442536388263</v>
      </c>
      <c r="K28" s="48">
        <f>'実数'!K28/'人口'!K27*100000</f>
        <v>2077.510713620272</v>
      </c>
      <c r="L28" s="48">
        <f>'実数'!L28/'人口'!L27*100000</f>
        <v>2046.192200950186</v>
      </c>
      <c r="M28" s="48">
        <f>'実数'!M28/'人口'!M27*100000</f>
        <v>1678.6854238089606</v>
      </c>
      <c r="N28" s="48">
        <f>'実数'!N28/'人口'!N27*100000</f>
        <v>1756.7631816669045</v>
      </c>
    </row>
    <row r="29" spans="1:14" ht="18" customHeight="1">
      <c r="A29" s="6"/>
      <c r="B29" s="2" t="s">
        <v>24</v>
      </c>
      <c r="C29" s="48">
        <f>'実数'!C29/'人口'!C28*100000</f>
        <v>609.6486073569162</v>
      </c>
      <c r="D29" s="48">
        <f>'実数'!D29/'人口'!D28*100000</f>
        <v>558.6030615468567</v>
      </c>
      <c r="E29" s="48">
        <f>'実数'!E29/'人口'!E28*100000</f>
        <v>554.154735957377</v>
      </c>
      <c r="F29" s="48">
        <f>'実数'!F29/'人口'!F28*100000</f>
        <v>534.9395560422897</v>
      </c>
      <c r="G29" s="48">
        <f>'実数'!G29/'人口'!G28*100000</f>
        <v>515.9987272953642</v>
      </c>
      <c r="H29" s="48">
        <f>'実数'!H29/'人口'!H28*100000</f>
        <v>513.6962719147236</v>
      </c>
      <c r="I29" s="48">
        <f>'実数'!I29/'人口'!I28*100000</f>
        <v>513.4134423476621</v>
      </c>
      <c r="J29" s="48">
        <f>'実数'!J29/'人口'!J28*100000</f>
        <v>514.156535163896</v>
      </c>
      <c r="K29" s="48">
        <f>'実数'!K29/'人口'!K28*100000</f>
        <v>514.5008365867261</v>
      </c>
      <c r="L29" s="48">
        <f>'実数'!L29/'人口'!L28*100000</f>
        <v>515.2551839698388</v>
      </c>
      <c r="M29" s="48">
        <f>'実数'!M29/'人口'!M28*100000</f>
        <v>514.7448595262673</v>
      </c>
      <c r="N29" s="48">
        <f>'実数'!N29/'人口'!N28*100000</f>
        <v>483.61695307382473</v>
      </c>
    </row>
    <row r="30" spans="1:14" ht="18" customHeight="1">
      <c r="A30" s="3"/>
      <c r="B30" s="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8" customHeight="1">
      <c r="A31" s="159" t="s">
        <v>25</v>
      </c>
      <c r="B31" s="160"/>
      <c r="C31" s="48">
        <f>'実数'!C31/'人口'!C30*100000</f>
        <v>946.1936104531865</v>
      </c>
      <c r="D31" s="48">
        <f>'実数'!D31/'人口'!D30*100000</f>
        <v>1018.8663121545352</v>
      </c>
      <c r="E31" s="48">
        <f>'実数'!E31/'人口'!E30*100000</f>
        <v>1137.454870286969</v>
      </c>
      <c r="F31" s="48">
        <f>'実数'!F31/'人口'!F30*100000</f>
        <v>1232.482380862142</v>
      </c>
      <c r="G31" s="48">
        <f>'実数'!G31/'人口'!G30*100000</f>
        <v>1176.2227760627602</v>
      </c>
      <c r="H31" s="48">
        <f>'実数'!H31/'人口'!H30*100000</f>
        <v>1149.417200628266</v>
      </c>
      <c r="I31" s="48">
        <f>'実数'!I31/'人口'!I30*100000</f>
        <v>1157.0651391322976</v>
      </c>
      <c r="J31" s="48">
        <f>'実数'!J31/'人口'!J30*100000</f>
        <v>1143.2141622367265</v>
      </c>
      <c r="K31" s="48">
        <f>'実数'!K31/'人口'!K30*100000</f>
        <v>1149.453565836574</v>
      </c>
      <c r="L31" s="48">
        <f>'実数'!L31/'人口'!L30*100000</f>
        <v>1153.0370736859466</v>
      </c>
      <c r="M31" s="48">
        <f>'実数'!M31/'人口'!M30*100000</f>
        <v>1188.254814254152</v>
      </c>
      <c r="N31" s="48">
        <f>'実数'!N31/'人口'!N30*100000</f>
        <v>1204.7413076900204</v>
      </c>
    </row>
    <row r="32" spans="1:14" ht="18" customHeight="1">
      <c r="A32" s="6"/>
      <c r="B32" s="2" t="s">
        <v>26</v>
      </c>
      <c r="C32" s="48">
        <f>'実数'!C32/'人口'!C31*100000</f>
        <v>856.3903173209582</v>
      </c>
      <c r="D32" s="48">
        <f>'実数'!D32/'人口'!D31*100000</f>
        <v>843.9087851935492</v>
      </c>
      <c r="E32" s="48">
        <f>'実数'!E32/'人口'!E31*100000</f>
        <v>880.8019383343626</v>
      </c>
      <c r="F32" s="48">
        <f>'実数'!F32/'人口'!F31*100000</f>
        <v>1070.693140385015</v>
      </c>
      <c r="G32" s="48">
        <f>'実数'!G32/'人口'!G31*100000</f>
        <v>1041.2691233079377</v>
      </c>
      <c r="H32" s="48">
        <f>'実数'!H32/'人口'!H31*100000</f>
        <v>1009.5466974482216</v>
      </c>
      <c r="I32" s="48">
        <f>'実数'!I32/'人口'!I31*100000</f>
        <v>1016.4082779643257</v>
      </c>
      <c r="J32" s="48">
        <f>'実数'!J32/'人口'!J31*100000</f>
        <v>973.1440922741444</v>
      </c>
      <c r="K32" s="48">
        <f>'実数'!K32/'人口'!K31*100000</f>
        <v>994.9026296264176</v>
      </c>
      <c r="L32" s="48">
        <f>'実数'!L32/'人口'!L31*100000</f>
        <v>1003.9715436966204</v>
      </c>
      <c r="M32" s="48">
        <f>'実数'!M32/'人口'!M31*100000</f>
        <v>974.0761488979465</v>
      </c>
      <c r="N32" s="48">
        <f>'実数'!N32/'人口'!N31*100000</f>
        <v>985.6552818161593</v>
      </c>
    </row>
    <row r="33" spans="1:14" ht="18" customHeight="1">
      <c r="A33" s="6"/>
      <c r="B33" s="2" t="s">
        <v>27</v>
      </c>
      <c r="C33" s="48">
        <f>'実数'!C33/'人口'!C32*100000</f>
        <v>777.6084618142704</v>
      </c>
      <c r="D33" s="48">
        <f>'実数'!D33/'人口'!D32*100000</f>
        <v>778.9709550585549</v>
      </c>
      <c r="E33" s="48">
        <f>'実数'!E33/'人口'!E32*100000</f>
        <v>838.3534136546185</v>
      </c>
      <c r="F33" s="48">
        <f>'実数'!F33/'人口'!F32*100000</f>
        <v>811.0569352482498</v>
      </c>
      <c r="G33" s="48">
        <f>'実数'!G33/'人口'!G32*100000</f>
        <v>720.1779590323478</v>
      </c>
      <c r="H33" s="48">
        <f>'実数'!H33/'人口'!H32*100000</f>
        <v>698.2743689550497</v>
      </c>
      <c r="I33" s="48">
        <f>'実数'!I33/'人口'!I32*100000</f>
        <v>686.4760593738396</v>
      </c>
      <c r="J33" s="48">
        <f>'実数'!J33/'人口'!J32*100000</f>
        <v>706.7297686161309</v>
      </c>
      <c r="K33" s="48">
        <f>'実数'!K33/'人口'!K32*100000</f>
        <v>703.0465349849347</v>
      </c>
      <c r="L33" s="48">
        <f>'実数'!L33/'人口'!L32*100000</f>
        <v>746.4030396340914</v>
      </c>
      <c r="M33" s="48">
        <f>'実数'!M33/'人口'!M32*100000</f>
        <v>744.8003234356048</v>
      </c>
      <c r="N33" s="48">
        <f>'実数'!N33/'人口'!N32*100000</f>
        <v>741.8477288184129</v>
      </c>
    </row>
    <row r="34" spans="1:14" ht="18" customHeight="1">
      <c r="A34" s="6"/>
      <c r="B34" s="2" t="s">
        <v>28</v>
      </c>
      <c r="C34" s="48">
        <f>'実数'!C34/'人口'!C33*100000</f>
        <v>397.1195594620354</v>
      </c>
      <c r="D34" s="48">
        <f>'実数'!D34/'人口'!D33*100000</f>
        <v>365.6307129798903</v>
      </c>
      <c r="E34" s="48">
        <f>'実数'!E34/'人口'!E33*100000</f>
        <v>536.0030122483333</v>
      </c>
      <c r="F34" s="48">
        <f>'実数'!F34/'人口'!F33*100000</f>
        <v>768.775872264932</v>
      </c>
      <c r="G34" s="48">
        <f>'実数'!G34/'人口'!G33*100000</f>
        <v>758.1089505117739</v>
      </c>
      <c r="H34" s="48">
        <f>'実数'!H34/'人口'!H33*100000</f>
        <v>661.8173145719055</v>
      </c>
      <c r="I34" s="48">
        <f>'実数'!I34/'人口'!I33*100000</f>
        <v>650.1239725893677</v>
      </c>
      <c r="J34" s="48">
        <f>'実数'!J34/'人口'!J33*100000</f>
        <v>632.1894635089415</v>
      </c>
      <c r="K34" s="48">
        <f>'実数'!K34/'人口'!K33*100000</f>
        <v>620.705364261038</v>
      </c>
      <c r="L34" s="48">
        <f>'実数'!L34/'人口'!L33*100000</f>
        <v>633.2713966099124</v>
      </c>
      <c r="M34" s="48">
        <f>'実数'!M34/'人口'!M33*100000</f>
        <v>634.2454567896546</v>
      </c>
      <c r="N34" s="48">
        <f>'実数'!N34/'人口'!N33*100000</f>
        <v>631.2487006482584</v>
      </c>
    </row>
    <row r="35" spans="1:14" ht="18" customHeight="1">
      <c r="A35" s="6"/>
      <c r="B35" s="2" t="s">
        <v>29</v>
      </c>
      <c r="C35" s="48">
        <f>'実数'!C35/'人口'!C34*100000</f>
        <v>2454.086133611356</v>
      </c>
      <c r="D35" s="48">
        <f>'実数'!D35/'人口'!D34*100000</f>
        <v>1995.6300072833212</v>
      </c>
      <c r="E35" s="48">
        <f>'実数'!E35/'人口'!E34*100000</f>
        <v>3666.342006400445</v>
      </c>
      <c r="F35" s="48">
        <f>'実数'!F35/'人口'!F34*100000</f>
        <v>3966.7091751124235</v>
      </c>
      <c r="G35" s="48">
        <f>'実数'!G35/'人口'!G34*100000</f>
        <v>3798.688777477825</v>
      </c>
      <c r="H35" s="48">
        <f>'実数'!H35/'人口'!H34*100000</f>
        <v>3748.7984620314005</v>
      </c>
      <c r="I35" s="48">
        <f>'実数'!I35/'人口'!I34*100000</f>
        <v>4359.866048428645</v>
      </c>
      <c r="J35" s="48">
        <f>'実数'!J35/'人口'!J34*100000</f>
        <v>4561.832453995625</v>
      </c>
      <c r="K35" s="48">
        <f>'実数'!K35/'人口'!K34*100000</f>
        <v>4654.368804569028</v>
      </c>
      <c r="L35" s="48">
        <f>'実数'!L35/'人口'!L34*100000</f>
        <v>4651.620522241175</v>
      </c>
      <c r="M35" s="48">
        <f>'実数'!M35/'人口'!M34*100000</f>
        <v>4850.624305419364</v>
      </c>
      <c r="N35" s="48">
        <f>'実数'!N35/'人口'!N34*100000</f>
        <v>4831.987496743944</v>
      </c>
    </row>
    <row r="36" spans="1:14" ht="18" customHeight="1">
      <c r="A36" s="6"/>
      <c r="B36" s="2" t="s">
        <v>30</v>
      </c>
      <c r="C36" s="48">
        <f>'実数'!C36/'人口'!C35*100000</f>
        <v>766.6480134303301</v>
      </c>
      <c r="D36" s="48">
        <f>'実数'!D36/'人口'!D35*100000</f>
        <v>773.0940691834546</v>
      </c>
      <c r="E36" s="48">
        <f>'実数'!E36/'人口'!E35*100000</f>
        <v>777.0845150311968</v>
      </c>
      <c r="F36" s="48">
        <f>'実数'!F36/'人口'!F35*100000</f>
        <v>783.3047455688965</v>
      </c>
      <c r="G36" s="48">
        <f>'実数'!G36/'人口'!G35*100000</f>
        <v>795.4479475120478</v>
      </c>
      <c r="H36" s="48">
        <f>'実数'!H36/'人口'!H35*100000</f>
        <v>849.8082030097373</v>
      </c>
      <c r="I36" s="48">
        <f>'実数'!I36/'人口'!I35*100000</f>
        <v>672.6854310497433</v>
      </c>
      <c r="J36" s="48">
        <f>'実数'!J36/'人口'!J35*100000</f>
        <v>527.0014211274278</v>
      </c>
      <c r="K36" s="48">
        <f>'実数'!K36/'人口'!K35*100000</f>
        <v>558.526440879382</v>
      </c>
      <c r="L36" s="48">
        <f>'実数'!L36/'人口'!L35*100000</f>
        <v>564.0564056405641</v>
      </c>
      <c r="M36" s="48">
        <f>'実数'!M36/'人口'!M35*100000</f>
        <v>566.6747046057391</v>
      </c>
      <c r="N36" s="48">
        <f>'実数'!N36/'人口'!N35*100000</f>
        <v>572.1938154370587</v>
      </c>
    </row>
    <row r="37" spans="1:14" ht="18" customHeight="1">
      <c r="A37" s="6"/>
      <c r="B37" s="2" t="s">
        <v>31</v>
      </c>
      <c r="C37" s="48">
        <f>'実数'!C37/'人口'!C36*100000</f>
        <v>0</v>
      </c>
      <c r="D37" s="48">
        <f>'実数'!D37/'人口'!D36*100000</f>
        <v>0</v>
      </c>
      <c r="E37" s="48">
        <f>'実数'!E37/'人口'!E36*100000</f>
        <v>0</v>
      </c>
      <c r="F37" s="48">
        <f>'実数'!F37/'人口'!F36*100000</f>
        <v>0</v>
      </c>
      <c r="G37" s="48">
        <f>'実数'!G37/'人口'!G36*100000</f>
        <v>0</v>
      </c>
      <c r="H37" s="48">
        <f>'実数'!H37/'人口'!H36*100000</f>
        <v>0</v>
      </c>
      <c r="I37" s="48">
        <f>'実数'!I37/'人口'!I36*100000</f>
        <v>0</v>
      </c>
      <c r="J37" s="48">
        <f>'実数'!J37/'人口'!J36*100000</f>
        <v>0</v>
      </c>
      <c r="K37" s="48">
        <f>'実数'!K37/'人口'!K36*100000</f>
        <v>0</v>
      </c>
      <c r="L37" s="48">
        <f>'実数'!L37/'人口'!L36*100000</f>
        <v>0</v>
      </c>
      <c r="M37" s="48">
        <f>'実数'!M37/'人口'!M36*100000</f>
        <v>0</v>
      </c>
      <c r="N37" s="48">
        <f>'実数'!N37/'人口'!N36*100000</f>
        <v>0</v>
      </c>
    </row>
    <row r="38" spans="1:14" ht="18" customHeight="1">
      <c r="A38" s="6"/>
      <c r="B38" s="2" t="s">
        <v>32</v>
      </c>
      <c r="C38" s="48">
        <f>'実数'!C38/'人口'!C37*100000</f>
        <v>0</v>
      </c>
      <c r="D38" s="48">
        <f>'実数'!D38/'人口'!D37*100000</f>
        <v>0</v>
      </c>
      <c r="E38" s="48">
        <f>'実数'!E38/'人口'!E37*100000</f>
        <v>0</v>
      </c>
      <c r="F38" s="48">
        <f>'実数'!F38/'人口'!F37*100000</f>
        <v>0</v>
      </c>
      <c r="G38" s="48">
        <f>'実数'!G38/'人口'!G37*100000</f>
        <v>0</v>
      </c>
      <c r="H38" s="48">
        <f>'実数'!H38/'人口'!H37*100000</f>
        <v>0</v>
      </c>
      <c r="I38" s="48">
        <f>'実数'!I38/'人口'!I37*100000</f>
        <v>0</v>
      </c>
      <c r="J38" s="48">
        <f>'実数'!J38/'人口'!J37*100000</f>
        <v>0</v>
      </c>
      <c r="K38" s="48">
        <f>'実数'!K38/'人口'!K37*100000</f>
        <v>0</v>
      </c>
      <c r="L38" s="48">
        <f>'実数'!L38/'人口'!L37*100000</f>
        <v>0</v>
      </c>
      <c r="M38" s="48">
        <f>'実数'!M38/'人口'!M37*100000</f>
        <v>0</v>
      </c>
      <c r="N38" s="48">
        <f>'実数'!N38/'人口'!N37*100000</f>
        <v>0</v>
      </c>
    </row>
    <row r="39" spans="1:14" ht="18" customHeight="1">
      <c r="A39" s="6"/>
      <c r="B39" s="2" t="s">
        <v>33</v>
      </c>
      <c r="C39" s="48">
        <f>'実数'!C39/'人口'!C38*100000</f>
        <v>2353.3483301609276</v>
      </c>
      <c r="D39" s="48">
        <f>'実数'!D39/'人口'!D38*100000</f>
        <v>2765.313576124387</v>
      </c>
      <c r="E39" s="48">
        <f>'実数'!E39/'人口'!E38*100000</f>
        <v>2684.668880395965</v>
      </c>
      <c r="F39" s="48">
        <f>'実数'!F39/'人口'!F38*100000</f>
        <v>2463.6981046290243</v>
      </c>
      <c r="G39" s="48">
        <f>'実数'!G39/'人口'!G38*100000</f>
        <v>2389.2976588628762</v>
      </c>
      <c r="H39" s="48">
        <f>'実数'!H39/'人口'!H38*100000</f>
        <v>2328.763518669579</v>
      </c>
      <c r="I39" s="48">
        <f>'実数'!I39/'人口'!I38*100000</f>
        <v>2309.0169067000625</v>
      </c>
      <c r="J39" s="48">
        <f>'実数'!J39/'人口'!J38*100000</f>
        <v>2300.135149183907</v>
      </c>
      <c r="K39" s="48">
        <f>'実数'!K39/'人口'!K38*100000</f>
        <v>2292.0929268861205</v>
      </c>
      <c r="L39" s="48">
        <f>'実数'!L39/'人口'!L38*100000</f>
        <v>2182.165637992924</v>
      </c>
      <c r="M39" s="48">
        <f>'実数'!M39/'人口'!M38*100000</f>
        <v>2178.733498349835</v>
      </c>
      <c r="N39" s="48">
        <f>'実数'!N39/'人口'!N38*100000</f>
        <v>2166.0002050651083</v>
      </c>
    </row>
    <row r="40" spans="1:14" ht="18" customHeight="1">
      <c r="A40" s="6"/>
      <c r="B40" s="2" t="s">
        <v>34</v>
      </c>
      <c r="C40" s="48">
        <f>'実数'!C40/'人口'!C39*100000</f>
        <v>1054.7087642896026</v>
      </c>
      <c r="D40" s="48">
        <f>'実数'!D40/'人口'!D39*100000</f>
        <v>987.3869282711173</v>
      </c>
      <c r="E40" s="48">
        <f>'実数'!E40/'人口'!E39*100000</f>
        <v>917.3226016452626</v>
      </c>
      <c r="F40" s="48">
        <f>'実数'!F40/'人口'!F39*100000</f>
        <v>864.0392441050226</v>
      </c>
      <c r="G40" s="48">
        <f>'実数'!G40/'人口'!G39*100000</f>
        <v>815.0602092864278</v>
      </c>
      <c r="H40" s="48">
        <f>'実数'!H40/'人口'!H39*100000</f>
        <v>810.5422789311301</v>
      </c>
      <c r="I40" s="48">
        <f>'実数'!I40/'人口'!I39*100000</f>
        <v>806.2838119017894</v>
      </c>
      <c r="J40" s="48">
        <f>'実数'!J40/'人口'!J39*100000</f>
        <v>803.1088082901554</v>
      </c>
      <c r="K40" s="48">
        <f>'実数'!K40/'人口'!K39*100000</f>
        <v>798.5574446161773</v>
      </c>
      <c r="L40" s="48">
        <f>'実数'!L40/'人口'!L39*100000</f>
        <v>795.3204371696854</v>
      </c>
      <c r="M40" s="48">
        <f>'実数'!M40/'人口'!M39*100000</f>
        <v>796.5875218419159</v>
      </c>
      <c r="N40" s="48">
        <f>'実数'!N40/'人口'!N39*100000</f>
        <v>796.0556725386472</v>
      </c>
    </row>
    <row r="41" spans="1:14" ht="18" customHeight="1">
      <c r="A41" s="6"/>
      <c r="B41" s="2" t="s">
        <v>35</v>
      </c>
      <c r="C41" s="48">
        <f>'実数'!C41/'人口'!C40*100000</f>
        <v>0</v>
      </c>
      <c r="D41" s="48">
        <f>'実数'!D41/'人口'!D40*100000</f>
        <v>0</v>
      </c>
      <c r="E41" s="48">
        <f>'実数'!E41/'人口'!E40*100000</f>
        <v>336.81151763307355</v>
      </c>
      <c r="F41" s="48">
        <f>'実数'!F41/'人口'!F40*100000</f>
        <v>624.5573369390252</v>
      </c>
      <c r="G41" s="48">
        <f>'実数'!G41/'人口'!G40*100000</f>
        <v>615.7557290674793</v>
      </c>
      <c r="H41" s="48">
        <f>'実数'!H41/'人口'!H40*100000</f>
        <v>615.7166433921544</v>
      </c>
      <c r="I41" s="48">
        <f>'実数'!I41/'人口'!I40*100000</f>
        <v>615.4041365308972</v>
      </c>
      <c r="J41" s="48">
        <f>'実数'!J41/'人口'!J40*100000</f>
        <v>619.0567362307742</v>
      </c>
      <c r="K41" s="48">
        <f>'実数'!K41/'人口'!K40*100000</f>
        <v>629.0939749659511</v>
      </c>
      <c r="L41" s="48">
        <f>'実数'!L41/'人口'!L40*100000</f>
        <v>632.4162211500848</v>
      </c>
      <c r="M41" s="48">
        <f>'実数'!M41/'人口'!M40*100000</f>
        <v>632.0041699244201</v>
      </c>
      <c r="N41" s="48">
        <f>'実数'!N41/'人口'!N40*100000</f>
        <v>636.3576723742045</v>
      </c>
    </row>
    <row r="42" spans="1:14" ht="18" customHeight="1">
      <c r="A42" s="6"/>
      <c r="B42" s="2" t="s">
        <v>36</v>
      </c>
      <c r="C42" s="48">
        <f>'実数'!C42/'人口'!C41*100000</f>
        <v>0</v>
      </c>
      <c r="D42" s="48">
        <f>'実数'!D42/'人口'!D41*100000</f>
        <v>2213.7498462673716</v>
      </c>
      <c r="E42" s="48">
        <f>'実数'!E42/'人口'!E41*100000</f>
        <v>2738.0663920523384</v>
      </c>
      <c r="F42" s="48">
        <f>'実数'!F42/'人口'!F41*100000</f>
        <v>2928.3489096573207</v>
      </c>
      <c r="G42" s="48">
        <f>'実数'!G42/'人口'!G41*100000</f>
        <v>2878.138395590937</v>
      </c>
      <c r="H42" s="48">
        <f>'実数'!H42/'人口'!H41*100000</f>
        <v>2908.7758385938855</v>
      </c>
      <c r="I42" s="48">
        <f>'実数'!I42/'人口'!I41*100000</f>
        <v>2921.7953499937835</v>
      </c>
      <c r="J42" s="48">
        <f>'実数'!J42/'人口'!J41*100000</f>
        <v>2958.5798816568044</v>
      </c>
      <c r="K42" s="48">
        <f>'実数'!K42/'人口'!K41*100000</f>
        <v>2902.0100502512564</v>
      </c>
      <c r="L42" s="48">
        <f>'実数'!L42/'人口'!L41*100000</f>
        <v>2851.349638829046</v>
      </c>
      <c r="M42" s="48">
        <f>'実数'!M42/'人口'!M41*100000</f>
        <v>2852.756812076244</v>
      </c>
      <c r="N42" s="48">
        <f>'実数'!N42/'人口'!N41*100000</f>
        <v>3220.360992078951</v>
      </c>
    </row>
    <row r="43" spans="1:14" ht="18" customHeight="1">
      <c r="A43" s="6"/>
      <c r="B43" s="2" t="s">
        <v>37</v>
      </c>
      <c r="C43" s="48">
        <f>'実数'!C43/'人口'!C42*100000</f>
        <v>5684.7900894700615</v>
      </c>
      <c r="D43" s="48">
        <f>'実数'!D43/'人口'!D42*100000</f>
        <v>7041.683528935653</v>
      </c>
      <c r="E43" s="48">
        <f>'実数'!E43/'人口'!E42*100000</f>
        <v>7093.147751605995</v>
      </c>
      <c r="F43" s="48">
        <f>'実数'!F43/'人口'!F42*100000</f>
        <v>7317.722192655668</v>
      </c>
      <c r="G43" s="48">
        <f>'実数'!G43/'人口'!G42*100000</f>
        <v>5787.037037037037</v>
      </c>
      <c r="H43" s="48">
        <f>'実数'!H43/'人口'!H42*100000</f>
        <v>6017.466204091398</v>
      </c>
      <c r="I43" s="48">
        <f>'実数'!I43/'人口'!I42*100000</f>
        <v>6016.026791053701</v>
      </c>
      <c r="J43" s="48">
        <f>'実数'!J43/'人口'!J42*100000</f>
        <v>6016.026791053701</v>
      </c>
      <c r="K43" s="48">
        <f>'実数'!K43/'人口'!K42*100000</f>
        <v>6050.763863827739</v>
      </c>
      <c r="L43" s="48">
        <f>'実数'!L43/'人口'!L42*100000</f>
        <v>6069.015444015444</v>
      </c>
      <c r="M43" s="48">
        <f>'実数'!M43/'人口'!M42*100000</f>
        <v>5833.533798412316</v>
      </c>
      <c r="N43" s="48">
        <f>'実数'!N43/'人口'!N42*100000</f>
        <v>5674.264007597341</v>
      </c>
    </row>
    <row r="44" spans="1:14" ht="18" customHeight="1">
      <c r="A44" s="6"/>
      <c r="B44" s="2" t="s">
        <v>38</v>
      </c>
      <c r="C44" s="48">
        <f>'実数'!C44/'人口'!C43*100000</f>
        <v>1946.055345814035</v>
      </c>
      <c r="D44" s="48">
        <f>'実数'!D44/'人口'!D43*100000</f>
        <v>1893.365646773705</v>
      </c>
      <c r="E44" s="48">
        <f>'実数'!E44/'人口'!E43*100000</f>
        <v>2193.784277879342</v>
      </c>
      <c r="F44" s="48">
        <f>'実数'!F44/'人口'!F43*100000</f>
        <v>2118.5372005044137</v>
      </c>
      <c r="G44" s="48">
        <f>'実数'!G44/'人口'!G43*100000</f>
        <v>1992.004878379294</v>
      </c>
      <c r="H44" s="48">
        <f>'実数'!H44/'人口'!H43*100000</f>
        <v>1927.9952783789104</v>
      </c>
      <c r="I44" s="48">
        <f>'実数'!I44/'人口'!I43*100000</f>
        <v>1916.8704156479216</v>
      </c>
      <c r="J44" s="48">
        <f>'実数'!J44/'人口'!J43*100000</f>
        <v>1913.8755980861242</v>
      </c>
      <c r="K44" s="48">
        <f>'実数'!K44/'人口'!K43*100000</f>
        <v>1904.761904761905</v>
      </c>
      <c r="L44" s="48">
        <f>'実数'!L44/'人口'!L43*100000</f>
        <v>1886.9135485527245</v>
      </c>
      <c r="M44" s="48">
        <f>'実数'!M44/'人口'!M43*100000</f>
        <v>1702.854972463126</v>
      </c>
      <c r="N44" s="48">
        <f>'実数'!N44/'人口'!N43*100000</f>
        <v>1624.1445646346463</v>
      </c>
    </row>
    <row r="45" spans="1:14" ht="18" customHeight="1">
      <c r="A45" s="6"/>
      <c r="B45" s="2" t="s">
        <v>39</v>
      </c>
      <c r="C45" s="48">
        <f>'実数'!C45/'人口'!C44*100000</f>
        <v>182.3035353864184</v>
      </c>
      <c r="D45" s="48">
        <f>'実数'!D45/'人口'!D44*100000</f>
        <v>245.04343951882382</v>
      </c>
      <c r="E45" s="48">
        <f>'実数'!E45/'人口'!E44*100000</f>
        <v>340.304417770078</v>
      </c>
      <c r="F45" s="48">
        <f>'実数'!F45/'人口'!F44*100000</f>
        <v>332.31624422222893</v>
      </c>
      <c r="G45" s="48">
        <f>'実数'!G45/'人口'!G44*100000</f>
        <v>321.5622076707203</v>
      </c>
      <c r="H45" s="48">
        <f>'実数'!H45/'人口'!H44*100000</f>
        <v>314.6363090300621</v>
      </c>
      <c r="I45" s="48">
        <f>'実数'!I45/'人口'!I44*100000</f>
        <v>311.37656749794775</v>
      </c>
      <c r="J45" s="48">
        <f>'実数'!J45/'人口'!J44*100000</f>
        <v>305.99755201958385</v>
      </c>
      <c r="K45" s="48">
        <f>'実数'!K45/'人口'!K44*100000</f>
        <v>304.12784428654373</v>
      </c>
      <c r="L45" s="48">
        <f>'実数'!L45/'人口'!L44*100000</f>
        <v>300.2183406113537</v>
      </c>
      <c r="M45" s="48">
        <f>'実数'!M45/'人口'!M44*100000</f>
        <v>1129.7775166261586</v>
      </c>
      <c r="N45" s="48">
        <f>'実数'!N45/'人口'!N44*100000</f>
        <v>1351.244567364678</v>
      </c>
    </row>
    <row r="46" spans="1:14" ht="18" customHeight="1">
      <c r="A46" s="3"/>
      <c r="B46" s="4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ht="18" customHeight="1">
      <c r="A47" s="159" t="s">
        <v>40</v>
      </c>
      <c r="B47" s="160"/>
      <c r="C47" s="48">
        <f>'実数'!C47/'人口'!C46*100000</f>
        <v>1208.6088900154389</v>
      </c>
      <c r="D47" s="48">
        <f>'実数'!D47/'人口'!D46*100000</f>
        <v>1103.0246666594574</v>
      </c>
      <c r="E47" s="48">
        <f>'実数'!E47/'人口'!E46*100000</f>
        <v>1176.6623539359612</v>
      </c>
      <c r="F47" s="48">
        <f>'実数'!F47/'人口'!F46*100000</f>
        <v>1440.9976435906635</v>
      </c>
      <c r="G47" s="48">
        <f>'実数'!G47/'人口'!G46*100000</f>
        <v>1291.7969459663616</v>
      </c>
      <c r="H47" s="48">
        <f>'実数'!H47/'人口'!H46*100000</f>
        <v>1282.051282051282</v>
      </c>
      <c r="I47" s="48">
        <f>'実数'!I47/'人口'!I46*100000</f>
        <v>1284.1760343962194</v>
      </c>
      <c r="J47" s="48">
        <f>'実数'!J47/'人口'!J46*100000</f>
        <v>1288.2019323028985</v>
      </c>
      <c r="K47" s="48">
        <f>'実数'!K47/'人口'!K46*100000</f>
        <v>1299.0607819181428</v>
      </c>
      <c r="L47" s="48">
        <f>'実数'!L47/'人口'!L46*100000</f>
        <v>1330.0849410680187</v>
      </c>
      <c r="M47" s="48">
        <f>'実数'!M47/'人口'!M46*100000</f>
        <v>1328.2199981292674</v>
      </c>
      <c r="N47" s="48">
        <f>'実数'!N47/'人口'!N46*100000</f>
        <v>1331.8441993578108</v>
      </c>
    </row>
    <row r="48" spans="1:14" ht="18" customHeight="1">
      <c r="A48" s="6"/>
      <c r="B48" s="2" t="s">
        <v>41</v>
      </c>
      <c r="C48" s="48">
        <f>'実数'!C48/'人口'!C47*100000</f>
        <v>1672.4594241255063</v>
      </c>
      <c r="D48" s="48">
        <f>'実数'!D48/'人口'!D47*100000</f>
        <v>1400.4995596367364</v>
      </c>
      <c r="E48" s="48">
        <f>'実数'!E48/'人口'!E47*100000</f>
        <v>1351.4596298175798</v>
      </c>
      <c r="F48" s="48">
        <f>'実数'!F48/'人口'!F47*100000</f>
        <v>1562.401799967319</v>
      </c>
      <c r="G48" s="48">
        <f>'実数'!G48/'人口'!G47*100000</f>
        <v>1354.4735523147074</v>
      </c>
      <c r="H48" s="48">
        <f>'実数'!H48/'人口'!H47*100000</f>
        <v>1358.2608486423405</v>
      </c>
      <c r="I48" s="48">
        <f>'実数'!I48/'人口'!I47*100000</f>
        <v>1358.1954887218046</v>
      </c>
      <c r="J48" s="48">
        <f>'実数'!J48/'人口'!J47*100000</f>
        <v>1360.1918002963748</v>
      </c>
      <c r="K48" s="48">
        <f>'実数'!K48/'人口'!K47*100000</f>
        <v>1373.9958562029733</v>
      </c>
      <c r="L48" s="48">
        <f>'実数'!L48/'人口'!L47*100000</f>
        <v>1410.7942997729895</v>
      </c>
      <c r="M48" s="48">
        <f>'実数'!M48/'人口'!M47*100000</f>
        <v>1407.3042985891568</v>
      </c>
      <c r="N48" s="48">
        <f>'実数'!N48/'人口'!N47*100000</f>
        <v>1407.2983145148094</v>
      </c>
    </row>
    <row r="49" spans="1:14" ht="18" customHeight="1">
      <c r="A49" s="6"/>
      <c r="B49" s="2" t="s">
        <v>42</v>
      </c>
      <c r="C49" s="48">
        <f>'実数'!C49/'人口'!C48*100000</f>
        <v>0</v>
      </c>
      <c r="D49" s="48">
        <f>'実数'!D49/'人口'!D48*100000</f>
        <v>215.4058245734965</v>
      </c>
      <c r="E49" s="48">
        <f>'実数'!E49/'人口'!E48*100000</f>
        <v>614.3403359539459</v>
      </c>
      <c r="F49" s="48">
        <f>'実数'!F49/'人口'!F48*100000</f>
        <v>1031.146567088178</v>
      </c>
      <c r="G49" s="48">
        <f>'実数'!G49/'人口'!G48*100000</f>
        <v>1066.7251975417032</v>
      </c>
      <c r="H49" s="48">
        <f>'実数'!H49/'人口'!H48*100000</f>
        <v>1002.3402658188724</v>
      </c>
      <c r="I49" s="48">
        <f>'実数'!I49/'人口'!I48*100000</f>
        <v>1010.3257966886239</v>
      </c>
      <c r="J49" s="48">
        <f>'実数'!J49/'人口'!J48*100000</f>
        <v>1019.7663971248877</v>
      </c>
      <c r="K49" s="48">
        <f>'実数'!K49/'人口'!K48*100000</f>
        <v>1020.9129750393524</v>
      </c>
      <c r="L49" s="48">
        <f>'実数'!L49/'人口'!L48*100000</f>
        <v>1023.8138192314631</v>
      </c>
      <c r="M49" s="48">
        <f>'実数'!M49/'人口'!M48*100000</f>
        <v>1025.386213750113</v>
      </c>
      <c r="N49" s="48">
        <f>'実数'!N49/'人口'!N48*100000</f>
        <v>1036.9558265954045</v>
      </c>
    </row>
    <row r="50" spans="1:14" ht="18" customHeight="1">
      <c r="A50" s="3"/>
      <c r="B50" s="4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4" ht="18" customHeight="1">
      <c r="A51" s="159" t="s">
        <v>43</v>
      </c>
      <c r="B51" s="160"/>
      <c r="C51" s="48">
        <f>'実数'!C51/'人口'!C50*100000</f>
        <v>688.8870954725204</v>
      </c>
      <c r="D51" s="48">
        <f>'実数'!D51/'人口'!D50*100000</f>
        <v>721.374222524038</v>
      </c>
      <c r="E51" s="48">
        <f>'実数'!E51/'人口'!E50*100000</f>
        <v>751.4068483926183</v>
      </c>
      <c r="F51" s="48">
        <f>'実数'!F51/'人口'!F50*100000</f>
        <v>920.4357911657614</v>
      </c>
      <c r="G51" s="48">
        <f>'実数'!G51/'人口'!G50*100000</f>
        <v>921.8065292077085</v>
      </c>
      <c r="H51" s="48">
        <f>'実数'!H51/'人口'!H50*100000</f>
        <v>912.9516373408833</v>
      </c>
      <c r="I51" s="48">
        <f>'実数'!I51/'人口'!I50*100000</f>
        <v>904.4637802243708</v>
      </c>
      <c r="J51" s="48">
        <f>'実数'!J51/'人口'!J50*100000</f>
        <v>923.6674030819939</v>
      </c>
      <c r="K51" s="48">
        <f>'実数'!K51/'人口'!K50*100000</f>
        <v>913.1580896370683</v>
      </c>
      <c r="L51" s="48">
        <f>'実数'!L51/'人口'!L50*100000</f>
        <v>918.2035905302422</v>
      </c>
      <c r="M51" s="48">
        <f>'実数'!M51/'人口'!M50*100000</f>
        <v>912.7830374485542</v>
      </c>
      <c r="N51" s="48">
        <f>'実数'!N51/'人口'!N50*100000</f>
        <v>940.4779318153498</v>
      </c>
    </row>
    <row r="52" spans="1:14" ht="18" customHeight="1">
      <c r="A52" s="6"/>
      <c r="B52" s="2" t="s">
        <v>44</v>
      </c>
      <c r="C52" s="48">
        <f>'実数'!C52/'人口'!C51*100000</f>
        <v>1075.7926762579914</v>
      </c>
      <c r="D52" s="48">
        <f>'実数'!D52/'人口'!D51*100000</f>
        <v>1123.7616442407216</v>
      </c>
      <c r="E52" s="48">
        <f>'実数'!E52/'人口'!E51*100000</f>
        <v>1062.6586885886259</v>
      </c>
      <c r="F52" s="48">
        <f>'実数'!F52/'人口'!F51*100000</f>
        <v>1165.750008540293</v>
      </c>
      <c r="G52" s="48">
        <f>'実数'!G52/'人口'!G51*100000</f>
        <v>1126.0206130370766</v>
      </c>
      <c r="H52" s="48">
        <f>'実数'!H52/'人口'!H51*100000</f>
        <v>1116.828441117998</v>
      </c>
      <c r="I52" s="48">
        <f>'実数'!I52/'人口'!I51*100000</f>
        <v>1111.7578579743888</v>
      </c>
      <c r="J52" s="48">
        <f>'実数'!J52/'人口'!J51*100000</f>
        <v>1108.4672973129823</v>
      </c>
      <c r="K52" s="48">
        <f>'実数'!K52/'人口'!K51*100000</f>
        <v>1112.1092645272913</v>
      </c>
      <c r="L52" s="48">
        <f>'実数'!L52/'人口'!L51*100000</f>
        <v>1105.23270232289</v>
      </c>
      <c r="M52" s="48">
        <f>'実数'!M52/'人口'!M51*100000</f>
        <v>1093.386945272976</v>
      </c>
      <c r="N52" s="48">
        <f>'実数'!N52/'人口'!N51*100000</f>
        <v>1035.1204503796805</v>
      </c>
    </row>
    <row r="53" spans="1:14" ht="18" customHeight="1">
      <c r="A53" s="6"/>
      <c r="B53" s="2" t="s">
        <v>45</v>
      </c>
      <c r="C53" s="48">
        <f>'実数'!C53/'人口'!C52*100000</f>
        <v>528.1257059665153</v>
      </c>
      <c r="D53" s="48">
        <f>'実数'!D53/'人口'!D52*100000</f>
        <v>544.8333179425616</v>
      </c>
      <c r="E53" s="48">
        <f>'実数'!E53/'人口'!E52*100000</f>
        <v>622.9948518988286</v>
      </c>
      <c r="F53" s="48">
        <f>'実数'!F53/'人口'!F52*100000</f>
        <v>832.8464200638231</v>
      </c>
      <c r="G53" s="48">
        <f>'実数'!G53/'人口'!G52*100000</f>
        <v>857.3784726009766</v>
      </c>
      <c r="H53" s="48">
        <f>'実数'!H53/'人口'!H52*100000</f>
        <v>848.7131090542355</v>
      </c>
      <c r="I53" s="48">
        <f>'実数'!I53/'人口'!I52*100000</f>
        <v>837.9433080320767</v>
      </c>
      <c r="J53" s="48">
        <f>'実数'!J53/'人口'!J52*100000</f>
        <v>869.264645637034</v>
      </c>
      <c r="K53" s="48">
        <f>'実数'!K53/'人口'!K52*100000</f>
        <v>850.6022964553969</v>
      </c>
      <c r="L53" s="48">
        <f>'実数'!L53/'人口'!L52*100000</f>
        <v>861.8277701001298</v>
      </c>
      <c r="M53" s="48">
        <f>'実数'!M53/'人口'!M52*100000</f>
        <v>858.9983563681229</v>
      </c>
      <c r="N53" s="48">
        <f>'実数'!N53/'人口'!N52*100000</f>
        <v>931.1293371135413</v>
      </c>
    </row>
    <row r="54" spans="1:14" ht="18" customHeight="1">
      <c r="A54" s="6"/>
      <c r="B54" s="2" t="s">
        <v>46</v>
      </c>
      <c r="C54" s="48">
        <f>'実数'!C54/'人口'!C53*100000</f>
        <v>0</v>
      </c>
      <c r="D54" s="48">
        <f>'実数'!D54/'人口'!D53*100000</f>
        <v>0</v>
      </c>
      <c r="E54" s="48">
        <f>'実数'!E54/'人口'!E53*100000</f>
        <v>0</v>
      </c>
      <c r="F54" s="48">
        <f>'実数'!F54/'人口'!F53*100000</f>
        <v>0</v>
      </c>
      <c r="G54" s="48">
        <f>'実数'!G54/'人口'!G53*100000</f>
        <v>0</v>
      </c>
      <c r="H54" s="48">
        <f>'実数'!H54/'人口'!H53*100000</f>
        <v>0</v>
      </c>
      <c r="I54" s="48">
        <f>'実数'!I54/'人口'!I53*100000</f>
        <v>0</v>
      </c>
      <c r="J54" s="48">
        <f>'実数'!J54/'人口'!J53*100000</f>
        <v>0</v>
      </c>
      <c r="K54" s="48">
        <f>'実数'!K54/'人口'!K53*100000</f>
        <v>0</v>
      </c>
      <c r="L54" s="48">
        <f>'実数'!L54/'人口'!L53*100000</f>
        <v>0</v>
      </c>
      <c r="M54" s="48">
        <f>'実数'!M54/'人口'!M53*100000</f>
        <v>0</v>
      </c>
      <c r="N54" s="48">
        <f>'実数'!N54/'人口'!N53*100000</f>
        <v>0</v>
      </c>
    </row>
    <row r="55" spans="1:14" s="125" customFormat="1" ht="18" customHeight="1">
      <c r="A55" s="3"/>
      <c r="B55" s="4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8" customHeight="1">
      <c r="A56" s="159" t="s">
        <v>50</v>
      </c>
      <c r="B56" s="160"/>
      <c r="C56" s="48">
        <f>'実数'!C56/'人口'!C55*100000</f>
        <v>846.3755849629204</v>
      </c>
      <c r="D56" s="48">
        <f>'実数'!D56/'人口'!D55*100000</f>
        <v>875.5323845541686</v>
      </c>
      <c r="E56" s="48">
        <f>'実数'!E56/'人口'!E55*100000</f>
        <v>911.0126553774094</v>
      </c>
      <c r="F56" s="48">
        <f>'実数'!F56/'人口'!F55*100000</f>
        <v>1010.3416050294304</v>
      </c>
      <c r="G56" s="48">
        <f>'実数'!G56/'人口'!G55*100000</f>
        <v>1100.1503641500506</v>
      </c>
      <c r="H56" s="48">
        <f>'実数'!H56/'人口'!H55*100000</f>
        <v>1071.0022903964643</v>
      </c>
      <c r="I56" s="48">
        <f>'実数'!I56/'人口'!I55*100000</f>
        <v>1082.816670549239</v>
      </c>
      <c r="J56" s="48">
        <f>'実数'!J56/'人口'!J55*100000</f>
        <v>1085.9194413023165</v>
      </c>
      <c r="K56" s="48">
        <f>'実数'!K56/'人口'!K55*100000</f>
        <v>1106.986000257603</v>
      </c>
      <c r="L56" s="48">
        <f>'実数'!L56/'人口'!L55*100000</f>
        <v>1104.3757857485434</v>
      </c>
      <c r="M56" s="48">
        <f>'実数'!M56/'人口'!M55*100000</f>
        <v>1054.7626997037742</v>
      </c>
      <c r="N56" s="48">
        <f>'実数'!N56/'人口'!N55*100000</f>
        <v>1080.925036334212</v>
      </c>
    </row>
    <row r="57" spans="1:14" ht="18" customHeight="1">
      <c r="A57" s="122"/>
      <c r="B57" s="2" t="s">
        <v>51</v>
      </c>
      <c r="C57" s="48">
        <f>'実数'!C57/'人口'!C57*100000</f>
        <v>1306.6280047969358</v>
      </c>
      <c r="D57" s="48">
        <f>'実数'!D57/'人口'!D57*100000</f>
        <v>1336.9958175245067</v>
      </c>
      <c r="E57" s="48">
        <f>'実数'!E57/'人口'!E57*100000</f>
        <v>1382.050636046477</v>
      </c>
      <c r="F57" s="48">
        <f>'実数'!F57/'人口'!F57*100000</f>
        <v>1527.120094198172</v>
      </c>
      <c r="G57" s="48">
        <f>'実数'!G57/'人口'!G57*100000</f>
        <v>1657.4842013786354</v>
      </c>
      <c r="H57" s="48">
        <f>'実数'!H57/'人口'!H57*100000</f>
        <v>1611.4668231142925</v>
      </c>
      <c r="I57" s="48">
        <f>'実数'!I57/'人口'!I57*100000</f>
        <v>1628.545558540894</v>
      </c>
      <c r="J57" s="48">
        <f>'実数'!J57/'人口'!J57*100000</f>
        <v>1631.5879480374708</v>
      </c>
      <c r="K57" s="48">
        <f>'実数'!K57/'人口'!K57*100000</f>
        <v>1665.123111806598</v>
      </c>
      <c r="L57" s="48">
        <f>'実数'!L57/'人口'!L57*100000</f>
        <v>1659.6935228663672</v>
      </c>
      <c r="M57" s="48">
        <f>'実数'!M57/'人口'!M57*100000</f>
        <v>1583.2833936519378</v>
      </c>
      <c r="N57" s="48">
        <f>'実数'!N57/'人口'!N56*100000</f>
        <v>1080.925036334212</v>
      </c>
    </row>
    <row r="58" spans="1:14" ht="18" customHeight="1">
      <c r="A58" s="6"/>
      <c r="B58" s="2" t="s">
        <v>141</v>
      </c>
      <c r="C58" s="48">
        <f>'実数'!C58/'人口'!C57*100000</f>
        <v>968.3366446508797</v>
      </c>
      <c r="D58" s="48">
        <f>'実数'!D58/'人口'!D57*100000</f>
        <v>998.8196561075706</v>
      </c>
      <c r="E58" s="48">
        <f>'実数'!E58/'人口'!E57*100000</f>
        <v>1096.587682177461</v>
      </c>
      <c r="F58" s="48">
        <f>'実数'!F58/'人口'!F57*100000</f>
        <v>1172.8180670738423</v>
      </c>
      <c r="G58" s="48">
        <f>'実数'!G58/'人口'!G57*100000</f>
        <v>1253.1323034347763</v>
      </c>
      <c r="H58" s="48">
        <f>'実数'!H58/'人口'!H57*100000</f>
        <v>1210.4994365353043</v>
      </c>
      <c r="I58" s="48">
        <f>'実数'!I58/'人口'!I57*100000</f>
        <v>1227.5299337057854</v>
      </c>
      <c r="J58" s="48">
        <f>'実数'!J58/'人口'!J57*100000</f>
        <v>1230.4470187839518</v>
      </c>
      <c r="K58" s="48">
        <f>'実数'!K58/'人口'!K57*100000</f>
        <v>1260.6052864092655</v>
      </c>
      <c r="L58" s="48">
        <f>'実数'!L58/'人口'!L57*100000</f>
        <v>1256.6586059683286</v>
      </c>
      <c r="M58" s="48">
        <f>'実数'!M58/'人口'!M57*100000</f>
        <v>1180.2115167658706</v>
      </c>
      <c r="N58" s="48">
        <v>0</v>
      </c>
    </row>
    <row r="59" spans="1:14" ht="18" customHeight="1">
      <c r="A59" s="7"/>
      <c r="B59" s="8" t="s">
        <v>142</v>
      </c>
      <c r="C59" s="50">
        <f>'実数'!C59/'人口'!C58*100000</f>
        <v>622.0967788388349</v>
      </c>
      <c r="D59" s="50">
        <f>'実数'!D59/'人口'!D58*100000</f>
        <v>641.6200284796503</v>
      </c>
      <c r="E59" s="50">
        <f>'実数'!E59/'人口'!E58*100000</f>
        <v>552.1006251909847</v>
      </c>
      <c r="F59" s="50">
        <f>'実数'!F59/'人口'!F58*100000</f>
        <v>692.6876529357452</v>
      </c>
      <c r="G59" s="50">
        <f>'実数'!G59/'人口'!G58*100000</f>
        <v>798.1713257888032</v>
      </c>
      <c r="H59" s="50">
        <f>'実数'!H59/'人口'!H58*100000</f>
        <v>794.5701584540175</v>
      </c>
      <c r="I59" s="50">
        <f>'実数'!I59/'人口'!I58*100000</f>
        <v>795.6815431196579</v>
      </c>
      <c r="J59" s="50">
        <f>'実数'!J59/'人口'!J58*100000</f>
        <v>798.2992025411124</v>
      </c>
      <c r="K59" s="50">
        <f>'実数'!K59/'人口'!K58*100000</f>
        <v>802.303878928122</v>
      </c>
      <c r="L59" s="50">
        <f>'実数'!L59/'人口'!L58*100000</f>
        <v>801.5267175572519</v>
      </c>
      <c r="M59" s="50">
        <f>'実数'!M59/'人口'!M58*100000</f>
        <v>804.4059313233116</v>
      </c>
      <c r="N59" s="50">
        <v>0</v>
      </c>
    </row>
    <row r="60" spans="1:14" ht="18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</row>
    <row r="61" spans="1:14" ht="18" customHeight="1">
      <c r="A61" s="158" t="s">
        <v>158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14" s="31" customFormat="1" ht="21" customHeight="1">
      <c r="A62" s="146"/>
      <c r="B62" s="9"/>
      <c r="C62" s="150"/>
      <c r="D62" s="150"/>
      <c r="E62" s="150"/>
      <c r="F62" s="150"/>
      <c r="H62" s="151"/>
      <c r="J62" s="147"/>
      <c r="L62" s="147"/>
      <c r="M62" s="147"/>
      <c r="N62" s="147"/>
    </row>
    <row r="63" spans="1:14" s="31" customFormat="1" ht="32.25" customHeight="1">
      <c r="A63" s="156" t="s">
        <v>151</v>
      </c>
      <c r="B63" s="132"/>
      <c r="C63" s="32"/>
      <c r="D63" s="32"/>
      <c r="E63" s="32"/>
      <c r="F63" s="32"/>
      <c r="G63" s="148"/>
      <c r="H63" s="36"/>
      <c r="I63" s="148"/>
      <c r="J63" s="35"/>
      <c r="K63" s="148"/>
      <c r="L63" s="35"/>
      <c r="M63" s="35"/>
      <c r="N63" s="35"/>
    </row>
    <row r="64" spans="1:14" ht="18" customHeight="1">
      <c r="A64" s="3"/>
      <c r="B64" s="4"/>
      <c r="C64" s="15" t="s">
        <v>0</v>
      </c>
      <c r="D64" s="3"/>
      <c r="E64" s="3"/>
      <c r="F64" s="3" t="s">
        <v>100</v>
      </c>
      <c r="G64" s="131"/>
      <c r="H64" s="131"/>
      <c r="I64" s="131"/>
      <c r="J64" s="131"/>
      <c r="K64" s="131"/>
      <c r="L64" s="131"/>
      <c r="M64" s="131"/>
      <c r="N64" s="131"/>
    </row>
    <row r="65" spans="1:14" ht="18" customHeight="1">
      <c r="A65" s="10"/>
      <c r="B65" s="11"/>
      <c r="C65" s="16" t="s">
        <v>120</v>
      </c>
      <c r="D65" s="16" t="s">
        <v>121</v>
      </c>
      <c r="E65" s="16" t="s">
        <v>122</v>
      </c>
      <c r="F65" s="16" t="s">
        <v>123</v>
      </c>
      <c r="G65" s="17" t="s">
        <v>124</v>
      </c>
      <c r="H65" s="17" t="s">
        <v>125</v>
      </c>
      <c r="I65" s="17" t="s">
        <v>126</v>
      </c>
      <c r="J65" s="17" t="s">
        <v>127</v>
      </c>
      <c r="K65" s="17" t="s">
        <v>128</v>
      </c>
      <c r="L65" s="17" t="s">
        <v>129</v>
      </c>
      <c r="M65" s="17" t="s">
        <v>137</v>
      </c>
      <c r="N65" s="17" t="s">
        <v>153</v>
      </c>
    </row>
    <row r="66" spans="1:14" ht="18" customHeight="1">
      <c r="A66" s="12"/>
      <c r="B66" s="13"/>
      <c r="C66" s="46"/>
      <c r="D66" s="46"/>
      <c r="E66" s="46"/>
      <c r="F66" s="46"/>
      <c r="G66" s="46"/>
      <c r="H66" s="46"/>
      <c r="I66" s="46"/>
      <c r="J66" s="47"/>
      <c r="K66" s="47"/>
      <c r="L66" s="47"/>
      <c r="M66" s="47"/>
      <c r="N66" s="47"/>
    </row>
    <row r="67" spans="1:14" ht="18" customHeight="1">
      <c r="A67" s="159" t="s">
        <v>52</v>
      </c>
      <c r="B67" s="160"/>
      <c r="C67" s="48">
        <f>'実数'!C67/'人口'!C63*100000</f>
        <v>439.8377487415753</v>
      </c>
      <c r="D67" s="48">
        <f>'実数'!D67/'人口'!D63*100000</f>
        <v>441.4733649987853</v>
      </c>
      <c r="E67" s="48">
        <f>'実数'!E67/'人口'!E63*100000</f>
        <v>531.0984282302956</v>
      </c>
      <c r="F67" s="48">
        <f>'実数'!F67/'人口'!F63*100000</f>
        <v>680.4367599811054</v>
      </c>
      <c r="G67" s="48">
        <f>'実数'!G67/'人口'!G63*100000</f>
        <v>725.9164576039988</v>
      </c>
      <c r="H67" s="48">
        <f>'実数'!H67/'人口'!H63*100000</f>
        <v>738.323459962629</v>
      </c>
      <c r="I67" s="48">
        <f>'実数'!I67/'人口'!I63*100000</f>
        <v>758.9399835260033</v>
      </c>
      <c r="J67" s="48">
        <f>'実数'!J67/'人口'!J63*100000</f>
        <v>820.3129007437803</v>
      </c>
      <c r="K67" s="48">
        <f>'実数'!K67/'人口'!K63*100000</f>
        <v>754.7857171318143</v>
      </c>
      <c r="L67" s="48">
        <f>'実数'!L67/'人口'!L63*100000</f>
        <v>759.4347565324822</v>
      </c>
      <c r="M67" s="48">
        <f>'実数'!M67/'人口'!M63*100000</f>
        <v>797.9266770080586</v>
      </c>
      <c r="N67" s="48">
        <f>'実数'!N67/'人口'!N63*100000</f>
        <v>808.311027482575</v>
      </c>
    </row>
    <row r="68" spans="1:14" ht="18" customHeight="1">
      <c r="A68" s="6"/>
      <c r="B68" s="2" t="s">
        <v>53</v>
      </c>
      <c r="C68" s="48">
        <f>'実数'!C68/'人口'!C64*100000</f>
        <v>518.7445510026156</v>
      </c>
      <c r="D68" s="48">
        <f>'実数'!D68/'人口'!D64*100000</f>
        <v>623.7182660349339</v>
      </c>
      <c r="E68" s="48">
        <f>'実数'!E68/'人口'!E64*100000</f>
        <v>712.8253301652207</v>
      </c>
      <c r="F68" s="48">
        <f>'実数'!F68/'人口'!F64*100000</f>
        <v>1064.8963555073838</v>
      </c>
      <c r="G68" s="48">
        <f>'実数'!G68/'人口'!G64*100000</f>
        <v>1012.9416625571446</v>
      </c>
      <c r="H68" s="48">
        <f>'実数'!H68/'人口'!H64*100000</f>
        <v>1003.8107630820707</v>
      </c>
      <c r="I68" s="48">
        <f>'実数'!I68/'人口'!I64*100000</f>
        <v>1004.3975607487811</v>
      </c>
      <c r="J68" s="48">
        <f>'実数'!J68/'人口'!J64*100000</f>
        <v>971.1442786069651</v>
      </c>
      <c r="K68" s="48">
        <f>'実数'!K68/'人口'!K64*100000</f>
        <v>972.7833297894961</v>
      </c>
      <c r="L68" s="48">
        <f>'実数'!L68/'人口'!L64*100000</f>
        <v>970.7836558227127</v>
      </c>
      <c r="M68" s="48">
        <f>'実数'!M68/'人口'!M64*100000</f>
        <v>969.664856272354</v>
      </c>
      <c r="N68" s="48">
        <f>'実数'!N68/'人口'!N64*100000</f>
        <v>969.3695125342657</v>
      </c>
    </row>
    <row r="69" spans="1:14" ht="18" customHeight="1">
      <c r="A69" s="6"/>
      <c r="B69" s="2" t="s">
        <v>54</v>
      </c>
      <c r="C69" s="48">
        <f>'実数'!C69/'人口'!C65*100000</f>
        <v>484.58056151835245</v>
      </c>
      <c r="D69" s="48">
        <f>'実数'!D69/'人口'!D65*100000</f>
        <v>489.63713193373127</v>
      </c>
      <c r="E69" s="48">
        <f>'実数'!E69/'人口'!E65*100000</f>
        <v>641.1319294754877</v>
      </c>
      <c r="F69" s="48">
        <f>'実数'!F69/'人口'!F65*100000</f>
        <v>995.6679086517034</v>
      </c>
      <c r="G69" s="48">
        <f>'実数'!G69/'人口'!G65*100000</f>
        <v>1046.3120304318948</v>
      </c>
      <c r="H69" s="48">
        <f>'実数'!H69/'人口'!H65*100000</f>
        <v>1011.4448481127088</v>
      </c>
      <c r="I69" s="48">
        <f>'実数'!I69/'人口'!I65*100000</f>
        <v>1050.2612907337384</v>
      </c>
      <c r="J69" s="48">
        <f>'実数'!J69/'人口'!J65*100000</f>
        <v>1046.3137756181802</v>
      </c>
      <c r="K69" s="48">
        <f>'実数'!K69/'人口'!K65*100000</f>
        <v>1045.2608077937894</v>
      </c>
      <c r="L69" s="48">
        <f>'実数'!L69/'人口'!L65*100000</f>
        <v>1067.6335800976985</v>
      </c>
      <c r="M69" s="48">
        <f>'実数'!M69/'人口'!M65*100000</f>
        <v>1159.9379141145253</v>
      </c>
      <c r="N69" s="48">
        <f>'実数'!N69/'人口'!N65*100000</f>
        <v>1208.6979669250989</v>
      </c>
    </row>
    <row r="70" spans="1:14" ht="18" customHeight="1">
      <c r="A70" s="6"/>
      <c r="B70" s="2" t="s">
        <v>55</v>
      </c>
      <c r="C70" s="48">
        <f>'実数'!C70/'人口'!C66*100000</f>
        <v>627.5039288164855</v>
      </c>
      <c r="D70" s="48">
        <f>'実数'!D70/'人口'!D66*100000</f>
        <v>564.7856623879874</v>
      </c>
      <c r="E70" s="48">
        <f>'実数'!E70/'人口'!E66*100000</f>
        <v>637.5853909005671</v>
      </c>
      <c r="F70" s="48">
        <f>'実数'!F70/'人口'!F66*100000</f>
        <v>714.4347535784334</v>
      </c>
      <c r="G70" s="48">
        <f>'実数'!G70/'人口'!G66*100000</f>
        <v>885.260611110221</v>
      </c>
      <c r="H70" s="48">
        <f>'実数'!H70/'人口'!H66*100000</f>
        <v>966.9259320551313</v>
      </c>
      <c r="I70" s="48">
        <f>'実数'!I70/'人口'!I66*100000</f>
        <v>1010.2989356198956</v>
      </c>
      <c r="J70" s="48">
        <f>'実数'!J70/'人口'!J66*100000</f>
        <v>1005.5778757264891</v>
      </c>
      <c r="K70" s="48">
        <f>'実数'!K70/'人口'!K66*100000</f>
        <v>987.594751505907</v>
      </c>
      <c r="L70" s="48">
        <f>'実数'!L70/'人口'!L66*100000</f>
        <v>984.1863206632594</v>
      </c>
      <c r="M70" s="48">
        <f>'実数'!M70/'人口'!M66*100000</f>
        <v>1047.909980279185</v>
      </c>
      <c r="N70" s="48">
        <f>'実数'!N70/'人口'!N66*100000</f>
        <v>1041.594226415386</v>
      </c>
    </row>
    <row r="71" spans="1:14" ht="18" customHeight="1">
      <c r="A71" s="6"/>
      <c r="B71" s="2" t="s">
        <v>47</v>
      </c>
      <c r="C71" s="48">
        <f>'実数'!C71/'人口'!C67*100000</f>
        <v>0</v>
      </c>
      <c r="D71" s="48">
        <f>'実数'!D71/'人口'!D67*100000</f>
        <v>0</v>
      </c>
      <c r="E71" s="48">
        <f>'実数'!E71/'人口'!E67*100000</f>
        <v>1853.1802965088475</v>
      </c>
      <c r="F71" s="48">
        <f>'実数'!F71/'人口'!F67*100000</f>
        <v>1849.0696868138218</v>
      </c>
      <c r="G71" s="48">
        <f>'実数'!G71/'人口'!G67*100000</f>
        <v>1797.954826384987</v>
      </c>
      <c r="H71" s="48">
        <f>'実数'!H71/'人口'!H67*100000</f>
        <v>1799.572601507142</v>
      </c>
      <c r="I71" s="48">
        <f>'実数'!I71/'人口'!I67*100000</f>
        <v>1814.573291749362</v>
      </c>
      <c r="J71" s="48">
        <f>'実数'!J71/'人口'!J67*100000</f>
        <v>1910.9737956287904</v>
      </c>
      <c r="K71" s="48">
        <f>'実数'!K71/'人口'!K67*100000</f>
        <v>1922.634123877504</v>
      </c>
      <c r="L71" s="48">
        <f>'実数'!L71/'人口'!L67*100000</f>
        <v>1944.347421120037</v>
      </c>
      <c r="M71" s="48">
        <f>'実数'!M71/'人口'!M67*100000</f>
        <v>1952.9879546251902</v>
      </c>
      <c r="N71" s="48">
        <f>'実数'!N71/'人口'!N67*100000</f>
        <v>1938.6676066267185</v>
      </c>
    </row>
    <row r="72" spans="1:14" ht="18" customHeight="1">
      <c r="A72" s="6"/>
      <c r="B72" s="2" t="s">
        <v>48</v>
      </c>
      <c r="C72" s="48">
        <f>'実数'!C72/'人口'!C68*100000</f>
        <v>1812.5261709636898</v>
      </c>
      <c r="D72" s="48">
        <f>'実数'!D72/'人口'!D68*100000</f>
        <v>1938.0836638096457</v>
      </c>
      <c r="E72" s="48">
        <f>'実数'!E72/'人口'!E68*100000</f>
        <v>0</v>
      </c>
      <c r="F72" s="48">
        <f>'実数'!F72/'人口'!F68*100000</f>
        <v>0</v>
      </c>
      <c r="G72" s="48">
        <f>'実数'!G72/'人口'!G68*100000</f>
        <v>0</v>
      </c>
      <c r="H72" s="48">
        <f>'実数'!H72/'人口'!H68*100000</f>
        <v>0</v>
      </c>
      <c r="I72" s="48">
        <f>'実数'!I72/'人口'!I68*100000</f>
        <v>0</v>
      </c>
      <c r="J72" s="48">
        <f>'実数'!J72/'人口'!J68*100000</f>
        <v>0</v>
      </c>
      <c r="K72" s="48">
        <f>'実数'!K72/'人口'!K68*100000</f>
        <v>0</v>
      </c>
      <c r="L72" s="48">
        <f>'実数'!L72/'人口'!L68*100000</f>
        <v>0</v>
      </c>
      <c r="M72" s="48">
        <f>'実数'!M72/'人口'!M68*100000</f>
        <v>0</v>
      </c>
      <c r="N72" s="48">
        <f>'実数'!N72/'人口'!N68*100000</f>
        <v>0</v>
      </c>
    </row>
    <row r="73" spans="1:14" s="125" customFormat="1" ht="18" customHeight="1">
      <c r="A73" s="6"/>
      <c r="B73" s="2" t="s">
        <v>49</v>
      </c>
      <c r="C73" s="48">
        <f>'実数'!C73/'人口'!C69*100000</f>
        <v>0</v>
      </c>
      <c r="D73" s="48">
        <f>'実数'!D73/'人口'!D69*100000</f>
        <v>0</v>
      </c>
      <c r="E73" s="48">
        <f>'実数'!E73/'人口'!E69*100000</f>
        <v>0</v>
      </c>
      <c r="F73" s="48">
        <f>'実数'!F73/'人口'!F69*100000</f>
        <v>0</v>
      </c>
      <c r="G73" s="48">
        <f>'実数'!G73/'人口'!G69*100000</f>
        <v>0</v>
      </c>
      <c r="H73" s="48">
        <f>'実数'!H73/'人口'!H69*100000</f>
        <v>0</v>
      </c>
      <c r="I73" s="48">
        <f>'実数'!I73/'人口'!I69*100000</f>
        <v>0</v>
      </c>
      <c r="J73" s="48">
        <f>'実数'!J73/'人口'!J69*100000</f>
        <v>0</v>
      </c>
      <c r="K73" s="48">
        <f>'実数'!K73/'人口'!K69*100000</f>
        <v>0</v>
      </c>
      <c r="L73" s="48">
        <f>'実数'!L73/'人口'!L69*100000</f>
        <v>0</v>
      </c>
      <c r="M73" s="48">
        <f>'実数'!M73/'人口'!M69*100000</f>
        <v>0</v>
      </c>
      <c r="N73" s="48">
        <f>'実数'!N73/'人口'!N69*100000</f>
        <v>0</v>
      </c>
    </row>
    <row r="74" spans="1:14" ht="18" customHeight="1">
      <c r="A74" s="6"/>
      <c r="B74" s="2" t="s">
        <v>56</v>
      </c>
      <c r="C74" s="48">
        <f>'実数'!C74/'人口'!C70*100000</f>
        <v>0</v>
      </c>
      <c r="D74" s="48">
        <f>'実数'!D74/'人口'!D70*100000</f>
        <v>0</v>
      </c>
      <c r="E74" s="48">
        <f>'実数'!E74/'人口'!E70*100000</f>
        <v>0</v>
      </c>
      <c r="F74" s="48">
        <f>'実数'!F74/'人口'!F70*100000</f>
        <v>0</v>
      </c>
      <c r="G74" s="48">
        <f>'実数'!G74/'人口'!G70*100000</f>
        <v>0</v>
      </c>
      <c r="H74" s="48">
        <f>'実数'!H74/'人口'!H70*100000</f>
        <v>0</v>
      </c>
      <c r="I74" s="48">
        <f>'実数'!I74/'人口'!I70*100000</f>
        <v>0</v>
      </c>
      <c r="J74" s="48">
        <f>'実数'!J74/'人口'!J70*100000</f>
        <v>0</v>
      </c>
      <c r="K74" s="48">
        <f>'実数'!K74/'人口'!K70*100000</f>
        <v>0</v>
      </c>
      <c r="L74" s="48">
        <f>'実数'!L74/'人口'!L70*100000</f>
        <v>0</v>
      </c>
      <c r="M74" s="48">
        <f>'実数'!M74/'人口'!M70*100000</f>
        <v>0</v>
      </c>
      <c r="N74" s="48">
        <f>'実数'!N74/'人口'!N70*100000</f>
        <v>0</v>
      </c>
    </row>
    <row r="75" spans="1:14" ht="18" customHeight="1">
      <c r="A75" s="6"/>
      <c r="B75" s="2" t="s">
        <v>57</v>
      </c>
      <c r="C75" s="48">
        <f>'実数'!C75/'人口'!C71*100000</f>
        <v>0</v>
      </c>
      <c r="D75" s="48">
        <f>'実数'!D75/'人口'!D71*100000</f>
        <v>0</v>
      </c>
      <c r="E75" s="48">
        <f>'実数'!E75/'人口'!E71*100000</f>
        <v>0</v>
      </c>
      <c r="F75" s="48">
        <f>'実数'!F75/'人口'!F71*100000</f>
        <v>0</v>
      </c>
      <c r="G75" s="48">
        <f>'実数'!G75/'人口'!G71*100000</f>
        <v>0</v>
      </c>
      <c r="H75" s="48">
        <f>'実数'!H75/'人口'!H71*100000</f>
        <v>0</v>
      </c>
      <c r="I75" s="48">
        <f>'実数'!I75/'人口'!I71*100000</f>
        <v>0</v>
      </c>
      <c r="J75" s="48">
        <f>'実数'!J75/'人口'!J71*100000</f>
        <v>0</v>
      </c>
      <c r="K75" s="48">
        <f>'実数'!K75/'人口'!K71*100000</f>
        <v>0</v>
      </c>
      <c r="L75" s="48">
        <f>'実数'!L75/'人口'!L71*100000</f>
        <v>0</v>
      </c>
      <c r="M75" s="48">
        <f>'実数'!M75/'人口'!M71*100000</f>
        <v>0</v>
      </c>
      <c r="N75" s="48">
        <f>'実数'!N75/'人口'!N71*100000</f>
        <v>0</v>
      </c>
    </row>
    <row r="76" spans="1:14" ht="18" customHeight="1">
      <c r="A76" s="6"/>
      <c r="B76" s="2" t="s">
        <v>58</v>
      </c>
      <c r="C76" s="48">
        <f>'実数'!C76/'人口'!C72*100000</f>
        <v>0</v>
      </c>
      <c r="D76" s="48">
        <f>'実数'!D76/'人口'!D72*100000</f>
        <v>0</v>
      </c>
      <c r="E76" s="48">
        <f>'実数'!E76/'人口'!E72*100000</f>
        <v>0</v>
      </c>
      <c r="F76" s="48">
        <f>'実数'!F76/'人口'!F72*100000</f>
        <v>0</v>
      </c>
      <c r="G76" s="48">
        <f>'実数'!G76/'人口'!G72*100000</f>
        <v>0</v>
      </c>
      <c r="H76" s="48">
        <f>'実数'!H76/'人口'!H72*100000</f>
        <v>0</v>
      </c>
      <c r="I76" s="48">
        <f>'実数'!I76/'人口'!I72*100000</f>
        <v>0</v>
      </c>
      <c r="J76" s="48">
        <f>'実数'!J76/'人口'!J72*100000</f>
        <v>0</v>
      </c>
      <c r="K76" s="48">
        <f>'実数'!K76/'人口'!K72*100000</f>
        <v>0</v>
      </c>
      <c r="L76" s="48">
        <f>'実数'!L76/'人口'!L72*100000</f>
        <v>0</v>
      </c>
      <c r="M76" s="48">
        <f>'実数'!M76/'人口'!M72*100000</f>
        <v>0</v>
      </c>
      <c r="N76" s="48">
        <f>'実数'!N76/'人口'!N72*100000</f>
        <v>0</v>
      </c>
    </row>
    <row r="77" spans="1:14" ht="18" customHeight="1">
      <c r="A77" s="6"/>
      <c r="B77" s="2" t="s">
        <v>59</v>
      </c>
      <c r="C77" s="48">
        <f>'実数'!C77/'人口'!C73*100000</f>
        <v>0</v>
      </c>
      <c r="D77" s="48">
        <f>'実数'!D77/'人口'!D73*100000</f>
        <v>0</v>
      </c>
      <c r="E77" s="48">
        <f>'実数'!E77/'人口'!E73*100000</f>
        <v>0</v>
      </c>
      <c r="F77" s="48">
        <f>'実数'!F77/'人口'!F73*100000</f>
        <v>0</v>
      </c>
      <c r="G77" s="48">
        <f>'実数'!G77/'人口'!G73*100000</f>
        <v>0</v>
      </c>
      <c r="H77" s="48">
        <f>'実数'!H77/'人口'!H73*100000</f>
        <v>0</v>
      </c>
      <c r="I77" s="48">
        <f>'実数'!I77/'人口'!I73*100000</f>
        <v>0</v>
      </c>
      <c r="J77" s="48">
        <f>'実数'!J77/'人口'!J73*100000</f>
        <v>0</v>
      </c>
      <c r="K77" s="48">
        <f>'実数'!K77/'人口'!K73*100000</f>
        <v>0</v>
      </c>
      <c r="L77" s="48">
        <f>'実数'!L77/'人口'!L73*100000</f>
        <v>0</v>
      </c>
      <c r="M77" s="48">
        <f>'実数'!M77/'人口'!M73*100000</f>
        <v>0</v>
      </c>
      <c r="N77" s="48">
        <f>'実数'!N77/'人口'!N73*100000</f>
        <v>0</v>
      </c>
    </row>
    <row r="78" spans="1:14" ht="18" customHeight="1">
      <c r="A78" s="6"/>
      <c r="B78" s="2" t="s">
        <v>60</v>
      </c>
      <c r="C78" s="48">
        <f>'実数'!C78/'人口'!C74*100000</f>
        <v>1294.5124874689448</v>
      </c>
      <c r="D78" s="48">
        <f>'実数'!D78/'人口'!D74*100000</f>
        <v>1158.4005491676678</v>
      </c>
      <c r="E78" s="48">
        <f>'実数'!E78/'人口'!E74*100000</f>
        <v>1669.9735449735451</v>
      </c>
      <c r="F78" s="48">
        <f>'実数'!F78/'人口'!F74*100000</f>
        <v>1647.0397798551255</v>
      </c>
      <c r="G78" s="48">
        <f>'実数'!G78/'人口'!G74*100000</f>
        <v>1615.7205240174674</v>
      </c>
      <c r="H78" s="48">
        <f>'実数'!H78/'人口'!H74*100000</f>
        <v>1612.5198098256737</v>
      </c>
      <c r="I78" s="48">
        <f>'実数'!I78/'人口'!I74*100000</f>
        <v>1605.2693855013015</v>
      </c>
      <c r="J78" s="48">
        <f>'実数'!J78/'人口'!J74*100000</f>
        <v>1605.7127076182585</v>
      </c>
      <c r="K78" s="48">
        <f>'実数'!K78/'人口'!K74*100000</f>
        <v>1603.4985422740524</v>
      </c>
      <c r="L78" s="48">
        <f>'実数'!L78/'人口'!L74*100000</f>
        <v>1592.5809985913288</v>
      </c>
      <c r="M78" s="48">
        <f>'実数'!M78/'人口'!M74*100000</f>
        <v>1602.299122081808</v>
      </c>
      <c r="N78" s="48">
        <f>'実数'!N78/'人口'!N74*100000</f>
        <v>1607.9965232507604</v>
      </c>
    </row>
    <row r="79" spans="1:14" ht="18" customHeight="1">
      <c r="A79" s="6"/>
      <c r="B79" s="2" t="s">
        <v>61</v>
      </c>
      <c r="C79" s="48">
        <f>'実数'!C79/'人口'!C75*100000</f>
        <v>0</v>
      </c>
      <c r="D79" s="48">
        <f>'実数'!D79/'人口'!D75*100000</f>
        <v>0</v>
      </c>
      <c r="E79" s="48">
        <f>'実数'!E79/'人口'!E75*100000</f>
        <v>0</v>
      </c>
      <c r="F79" s="48">
        <f>'実数'!F79/'人口'!F75*100000</f>
        <v>0</v>
      </c>
      <c r="G79" s="48">
        <f>'実数'!G79/'人口'!G75*100000</f>
        <v>0</v>
      </c>
      <c r="H79" s="48">
        <f>'実数'!H79/'人口'!H75*100000</f>
        <v>0</v>
      </c>
      <c r="I79" s="48">
        <f>'実数'!I79/'人口'!I75*100000</f>
        <v>0</v>
      </c>
      <c r="J79" s="48">
        <f>'実数'!J79/'人口'!J75*100000</f>
        <v>0</v>
      </c>
      <c r="K79" s="48">
        <f>'実数'!K79/'人口'!K75*100000</f>
        <v>0</v>
      </c>
      <c r="L79" s="48">
        <f>'実数'!L79/'人口'!L75*100000</f>
        <v>0</v>
      </c>
      <c r="M79" s="48">
        <f>'実数'!M79/'人口'!M75*100000</f>
        <v>0</v>
      </c>
      <c r="N79" s="48">
        <f>'実数'!N79/'人口'!N75*100000</f>
        <v>0</v>
      </c>
    </row>
    <row r="80" spans="1:14" ht="18" customHeight="1">
      <c r="A80" s="6"/>
      <c r="B80" s="2" t="s">
        <v>62</v>
      </c>
      <c r="C80" s="48">
        <f>'実数'!C80/'人口'!C76*100000</f>
        <v>0</v>
      </c>
      <c r="D80" s="48">
        <f>'実数'!D80/'人口'!D76*100000</f>
        <v>0</v>
      </c>
      <c r="E80" s="48">
        <f>'実数'!E80/'人口'!E76*100000</f>
        <v>0</v>
      </c>
      <c r="F80" s="48">
        <f>'実数'!F80/'人口'!F76*100000</f>
        <v>0</v>
      </c>
      <c r="G80" s="48">
        <f>'実数'!G80/'人口'!G76*100000</f>
        <v>0</v>
      </c>
      <c r="H80" s="48">
        <f>'実数'!H80/'人口'!H76*100000</f>
        <v>0</v>
      </c>
      <c r="I80" s="48">
        <f>'実数'!I80/'人口'!I76*100000</f>
        <v>0</v>
      </c>
      <c r="J80" s="48">
        <f>'実数'!J80/'人口'!J76*100000</f>
        <v>0</v>
      </c>
      <c r="K80" s="48">
        <f>'実数'!K80/'人口'!K76*100000</f>
        <v>0</v>
      </c>
      <c r="L80" s="48">
        <f>'実数'!L80/'人口'!L76*100000</f>
        <v>0</v>
      </c>
      <c r="M80" s="48">
        <f>'実数'!M80/'人口'!M76*100000</f>
        <v>0</v>
      </c>
      <c r="N80" s="48">
        <f>'実数'!N80/'人口'!N76*100000</f>
        <v>0</v>
      </c>
    </row>
    <row r="81" spans="1:14" ht="18" customHeight="1">
      <c r="A81" s="6"/>
      <c r="B81" s="2" t="s">
        <v>63</v>
      </c>
      <c r="C81" s="48">
        <f>'実数'!C81/'人口'!C77*100000</f>
        <v>0</v>
      </c>
      <c r="D81" s="48">
        <f>'実数'!D81/'人口'!D77*100000</f>
        <v>0</v>
      </c>
      <c r="E81" s="48">
        <f>'実数'!E81/'人口'!E77*100000</f>
        <v>0</v>
      </c>
      <c r="F81" s="48">
        <f>'実数'!F81/'人口'!F77*100000</f>
        <v>0</v>
      </c>
      <c r="G81" s="48">
        <f>'実数'!G81/'人口'!G77*100000</f>
        <v>0</v>
      </c>
      <c r="H81" s="48">
        <f>'実数'!H81/'人口'!H77*100000</f>
        <v>0</v>
      </c>
      <c r="I81" s="48">
        <f>'実数'!I81/'人口'!I77*100000</f>
        <v>0</v>
      </c>
      <c r="J81" s="48">
        <f>'実数'!J81/'人口'!J77*100000</f>
        <v>0</v>
      </c>
      <c r="K81" s="48">
        <f>'実数'!K81/'人口'!K77*100000</f>
        <v>0</v>
      </c>
      <c r="L81" s="48">
        <f>'実数'!L81/'人口'!L77*100000</f>
        <v>0</v>
      </c>
      <c r="M81" s="48">
        <f>'実数'!M81/'人口'!M77*100000</f>
        <v>0</v>
      </c>
      <c r="N81" s="48">
        <f>'実数'!N81/'人口'!N77*100000</f>
        <v>0</v>
      </c>
    </row>
    <row r="82" spans="1:14" ht="18" customHeight="1">
      <c r="A82" s="6"/>
      <c r="B82" s="2" t="s">
        <v>64</v>
      </c>
      <c r="C82" s="48">
        <f>'実数'!C82/'人口'!C78*100000</f>
        <v>0</v>
      </c>
      <c r="D82" s="48">
        <f>'実数'!D82/'人口'!D78*100000</f>
        <v>0</v>
      </c>
      <c r="E82" s="48">
        <f>'実数'!E82/'人口'!E78*100000</f>
        <v>0</v>
      </c>
      <c r="F82" s="48">
        <f>'実数'!F82/'人口'!F78*100000</f>
        <v>0</v>
      </c>
      <c r="G82" s="48">
        <f>'実数'!G82/'人口'!G78*100000</f>
        <v>0</v>
      </c>
      <c r="H82" s="48">
        <f>'実数'!H82/'人口'!H78*100000</f>
        <v>0</v>
      </c>
      <c r="I82" s="48">
        <f>'実数'!I82/'人口'!I78*100000</f>
        <v>0</v>
      </c>
      <c r="J82" s="48">
        <f>'実数'!J82/'人口'!J78*100000</f>
        <v>0</v>
      </c>
      <c r="K82" s="48">
        <f>'実数'!K82/'人口'!K78*100000</f>
        <v>0</v>
      </c>
      <c r="L82" s="48">
        <f>'実数'!L82/'人口'!L78*100000</f>
        <v>0</v>
      </c>
      <c r="M82" s="48">
        <f>'実数'!M82/'人口'!M78*100000</f>
        <v>0</v>
      </c>
      <c r="N82" s="48">
        <f>'実数'!N82/'人口'!N78*100000</f>
        <v>0</v>
      </c>
    </row>
    <row r="83" spans="1:14" ht="18" customHeight="1">
      <c r="A83" s="6"/>
      <c r="B83" s="2" t="s">
        <v>65</v>
      </c>
      <c r="C83" s="48">
        <f>'実数'!C83/'人口'!C79*100000</f>
        <v>0</v>
      </c>
      <c r="D83" s="48">
        <f>'実数'!D83/'人口'!D79*100000</f>
        <v>0</v>
      </c>
      <c r="E83" s="48">
        <f>'実数'!E83/'人口'!E79*100000</f>
        <v>0</v>
      </c>
      <c r="F83" s="48">
        <f>'実数'!F83/'人口'!F79*100000</f>
        <v>0</v>
      </c>
      <c r="G83" s="48">
        <f>'実数'!G83/'人口'!G79*100000</f>
        <v>0</v>
      </c>
      <c r="H83" s="48">
        <f>'実数'!H83/'人口'!H79*100000</f>
        <v>0</v>
      </c>
      <c r="I83" s="48">
        <f>'実数'!I83/'人口'!I79*100000</f>
        <v>0</v>
      </c>
      <c r="J83" s="48">
        <f>'実数'!J83/'人口'!J79*100000</f>
        <v>0</v>
      </c>
      <c r="K83" s="48">
        <f>'実数'!K83/'人口'!K79*100000</f>
        <v>0</v>
      </c>
      <c r="L83" s="48">
        <f>'実数'!L83/'人口'!L79*100000</f>
        <v>0</v>
      </c>
      <c r="M83" s="48">
        <f>'実数'!M83/'人口'!M79*100000</f>
        <v>0</v>
      </c>
      <c r="N83" s="48">
        <f>'実数'!N83/'人口'!N79*100000</f>
        <v>0</v>
      </c>
    </row>
    <row r="84" spans="1:14" ht="18" customHeight="1">
      <c r="A84" s="3"/>
      <c r="B84" s="4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</row>
    <row r="85" spans="1:14" ht="18" customHeight="1">
      <c r="A85" s="159" t="s">
        <v>66</v>
      </c>
      <c r="B85" s="160"/>
      <c r="C85" s="48">
        <f>'実数'!C85/'人口'!C81*100000</f>
        <v>684.844756459434</v>
      </c>
      <c r="D85" s="48">
        <f>'実数'!D85/'人口'!D81*100000</f>
        <v>663.7566687452367</v>
      </c>
      <c r="E85" s="48">
        <f>'実数'!E85/'人口'!E81*100000</f>
        <v>600.1741437930177</v>
      </c>
      <c r="F85" s="48">
        <f>'実数'!F85/'人口'!F81*100000</f>
        <v>737.2394261116265</v>
      </c>
      <c r="G85" s="48">
        <f>'実数'!G85/'人口'!G81*100000</f>
        <v>750.0561839838191</v>
      </c>
      <c r="H85" s="48">
        <f>'実数'!H85/'人口'!H81*100000</f>
        <v>725.3474275576582</v>
      </c>
      <c r="I85" s="48">
        <f>'実数'!I85/'人口'!I81*100000</f>
        <v>731.7459697701178</v>
      </c>
      <c r="J85" s="48">
        <f>'実数'!J85/'人口'!J81*100000</f>
        <v>739.9724480774196</v>
      </c>
      <c r="K85" s="48">
        <f>'実数'!K85/'人口'!K81*100000</f>
        <v>795.5015523644579</v>
      </c>
      <c r="L85" s="48">
        <f>'実数'!L85/'人口'!L81*100000</f>
        <v>810.117913157883</v>
      </c>
      <c r="M85" s="48">
        <f>'実数'!M85/'人口'!M81*100000</f>
        <v>856.9022623926345</v>
      </c>
      <c r="N85" s="48">
        <f>'実数'!N85/'人口'!N81*100000</f>
        <v>896.4765969605515</v>
      </c>
    </row>
    <row r="86" spans="1:14" ht="18" customHeight="1">
      <c r="A86" s="6"/>
      <c r="B86" s="2" t="s">
        <v>67</v>
      </c>
      <c r="C86" s="48">
        <f>'実数'!C86/'人口'!C82*100000</f>
        <v>932.5352841202986</v>
      </c>
      <c r="D86" s="48">
        <f>'実数'!D86/'人口'!D82*100000</f>
        <v>844.2158026645561</v>
      </c>
      <c r="E86" s="48">
        <f>'実数'!E86/'人口'!E82*100000</f>
        <v>754.8570721445366</v>
      </c>
      <c r="F86" s="48">
        <f>'実数'!F86/'人口'!F82*100000</f>
        <v>891.9912357371201</v>
      </c>
      <c r="G86" s="48">
        <f>'実数'!G86/'人口'!G82*100000</f>
        <v>874.0293457702385</v>
      </c>
      <c r="H86" s="48">
        <f>'実数'!H86/'人口'!H82*100000</f>
        <v>870.2772254064803</v>
      </c>
      <c r="I86" s="48">
        <f>'実数'!I86/'人口'!I82*100000</f>
        <v>933.375126249434</v>
      </c>
      <c r="J86" s="48">
        <f>'実数'!J86/'人口'!J82*100000</f>
        <v>992.1622654178775</v>
      </c>
      <c r="K86" s="48">
        <f>'実数'!K86/'人口'!K82*100000</f>
        <v>1051.6968991085946</v>
      </c>
      <c r="L86" s="48">
        <f>'実数'!L86/'人口'!L82*100000</f>
        <v>1043.5857239303818</v>
      </c>
      <c r="M86" s="48">
        <f>'実数'!M86/'人口'!M82*100000</f>
        <v>1036.563881658957</v>
      </c>
      <c r="N86" s="48">
        <f>'実数'!N86/'人口'!N82*100000</f>
        <v>1251.7447881489486</v>
      </c>
    </row>
    <row r="87" spans="1:14" ht="18" customHeight="1">
      <c r="A87" s="6"/>
      <c r="B87" s="2" t="s">
        <v>68</v>
      </c>
      <c r="C87" s="48">
        <f>'実数'!C87/'人口'!C83*100000</f>
        <v>1302.4250376634104</v>
      </c>
      <c r="D87" s="48">
        <f>'実数'!D87/'人口'!D83*100000</f>
        <v>1309.3163487192141</v>
      </c>
      <c r="E87" s="48">
        <f>'実数'!E87/'人口'!E83*100000</f>
        <v>1396.891915488039</v>
      </c>
      <c r="F87" s="48">
        <f>'実数'!F87/'人口'!F83*100000</f>
        <v>1318.7718936740162</v>
      </c>
      <c r="G87" s="48">
        <f>'実数'!G87/'人口'!G83*100000</f>
        <v>1249.365556553313</v>
      </c>
      <c r="H87" s="48">
        <f>'実数'!H87/'人口'!H83*100000</f>
        <v>1161.4446183007035</v>
      </c>
      <c r="I87" s="48">
        <f>'実数'!I87/'人口'!I83*100000</f>
        <v>1153.5205751178157</v>
      </c>
      <c r="J87" s="48">
        <f>'実数'!J87/'人口'!J83*100000</f>
        <v>1148.9768694470313</v>
      </c>
      <c r="K87" s="48">
        <f>'実数'!K87/'人口'!K83*100000</f>
        <v>1387.4864430232992</v>
      </c>
      <c r="L87" s="48">
        <f>'実数'!L87/'人口'!L83*100000</f>
        <v>1378.2087001745979</v>
      </c>
      <c r="M87" s="48">
        <f>'実数'!M87/'人口'!M83*100000</f>
        <v>1368.9026640100362</v>
      </c>
      <c r="N87" s="48">
        <f>'実数'!N87/'人口'!N83*100000</f>
        <v>1362.1510482321407</v>
      </c>
    </row>
    <row r="88" spans="1:14" ht="18" customHeight="1">
      <c r="A88" s="6"/>
      <c r="B88" s="2" t="s">
        <v>69</v>
      </c>
      <c r="C88" s="48">
        <f>'実数'!C88/'人口'!C84*100000</f>
        <v>427.4206805852375</v>
      </c>
      <c r="D88" s="48">
        <f>'実数'!D88/'人口'!D84*100000</f>
        <v>686.1690686169069</v>
      </c>
      <c r="E88" s="48">
        <f>'実数'!E88/'人口'!E84*100000</f>
        <v>644.7049312853678</v>
      </c>
      <c r="F88" s="48">
        <f>'実数'!F88/'人口'!F84*100000</f>
        <v>881.910492666416</v>
      </c>
      <c r="G88" s="48">
        <f>'実数'!G88/'人口'!G84*100000</f>
        <v>1171.6697607621984</v>
      </c>
      <c r="H88" s="48">
        <f>'実数'!H88/'人口'!H84*100000</f>
        <v>1128.8237828522188</v>
      </c>
      <c r="I88" s="48">
        <f>'実数'!I88/'人口'!I84*100000</f>
        <v>1119.0268737293493</v>
      </c>
      <c r="J88" s="48">
        <f>'実数'!J88/'人口'!J84*100000</f>
        <v>1107.4852476201747</v>
      </c>
      <c r="K88" s="48">
        <f>'実数'!K88/'人口'!K84*100000</f>
        <v>1094.677028495028</v>
      </c>
      <c r="L88" s="48">
        <f>'実数'!L88/'人口'!L84*100000</f>
        <v>1077.408954831069</v>
      </c>
      <c r="M88" s="48">
        <f>'実数'!M88/'人口'!M84*100000</f>
        <v>1165.4251764437417</v>
      </c>
      <c r="N88" s="48">
        <f>'実数'!N88/'人口'!N84*100000</f>
        <v>1151.9438044756641</v>
      </c>
    </row>
    <row r="89" spans="1:14" ht="18" customHeight="1">
      <c r="A89" s="6"/>
      <c r="B89" s="2" t="s">
        <v>70</v>
      </c>
      <c r="C89" s="48">
        <f>'実数'!C89/'人口'!C85*100000</f>
        <v>0</v>
      </c>
      <c r="D89" s="48">
        <f>'実数'!D89/'人口'!D85*100000</f>
        <v>0</v>
      </c>
      <c r="E89" s="48">
        <f>'実数'!E89/'人口'!E85*100000</f>
        <v>0</v>
      </c>
      <c r="F89" s="48">
        <f>'実数'!F89/'人口'!F85*100000</f>
        <v>0</v>
      </c>
      <c r="G89" s="48">
        <f>'実数'!G89/'人口'!G85*100000</f>
        <v>0</v>
      </c>
      <c r="H89" s="48">
        <f>'実数'!H89/'人口'!H85*100000</f>
        <v>0</v>
      </c>
      <c r="I89" s="48">
        <f>'実数'!I89/'人口'!I85*100000</f>
        <v>0</v>
      </c>
      <c r="J89" s="48">
        <f>'実数'!J89/'人口'!J85*100000</f>
        <v>0</v>
      </c>
      <c r="K89" s="48">
        <f>'実数'!K89/'人口'!K85*100000</f>
        <v>0</v>
      </c>
      <c r="L89" s="48">
        <f>'実数'!L89/'人口'!L85*100000</f>
        <v>0</v>
      </c>
      <c r="M89" s="48">
        <f>'実数'!M89/'人口'!M85*100000</f>
        <v>0</v>
      </c>
      <c r="N89" s="48">
        <f>'実数'!N89/'人口'!N85*100000</f>
        <v>0</v>
      </c>
    </row>
    <row r="90" spans="1:14" ht="18" customHeight="1">
      <c r="A90" s="6"/>
      <c r="B90" s="2" t="s">
        <v>71</v>
      </c>
      <c r="C90" s="48">
        <f>'実数'!C90/'人口'!C86*100000</f>
        <v>1057.9453305407874</v>
      </c>
      <c r="D90" s="48">
        <f>'実数'!D90/'人口'!D86*100000</f>
        <v>654.615036003827</v>
      </c>
      <c r="E90" s="48">
        <f>'実数'!E90/'人口'!E86*100000</f>
        <v>0</v>
      </c>
      <c r="F90" s="48">
        <f>'実数'!F90/'人口'!F86*100000</f>
        <v>1131.4490411078589</v>
      </c>
      <c r="G90" s="48">
        <f>'実数'!G90/'人口'!G86*100000</f>
        <v>1104.1746294644754</v>
      </c>
      <c r="H90" s="48">
        <f>'実数'!H90/'人口'!H86*100000</f>
        <v>1087.3201739712279</v>
      </c>
      <c r="I90" s="48">
        <f>'実数'!I90/'人口'!I86*100000</f>
        <v>1079.9584631360333</v>
      </c>
      <c r="J90" s="48">
        <f>'実数'!J90/'人口'!J86*100000</f>
        <v>1069.6507179001935</v>
      </c>
      <c r="K90" s="48">
        <f>'実数'!K90/'人口'!K86*100000</f>
        <v>841.1596570028584</v>
      </c>
      <c r="L90" s="48">
        <f>'実数'!L90/'人口'!L86*100000</f>
        <v>1220.1527211021776</v>
      </c>
      <c r="M90" s="48">
        <f>'実数'!M90/'人口'!M86*100000</f>
        <v>1213.923948870488</v>
      </c>
      <c r="N90" s="48">
        <f>'実数'!N90/'人口'!N86*100000</f>
        <v>1216.662637982435</v>
      </c>
    </row>
    <row r="91" spans="1:14" ht="18" customHeight="1">
      <c r="A91" s="6"/>
      <c r="B91" s="2" t="s">
        <v>72</v>
      </c>
      <c r="C91" s="48">
        <f>'実数'!C91/'人口'!C87*100000</f>
        <v>0</v>
      </c>
      <c r="D91" s="48">
        <f>'実数'!D91/'人口'!D87*100000</f>
        <v>0</v>
      </c>
      <c r="E91" s="48">
        <f>'実数'!E91/'人口'!E87*100000</f>
        <v>0</v>
      </c>
      <c r="F91" s="48">
        <f>'実数'!F91/'人口'!F87*100000</f>
        <v>0</v>
      </c>
      <c r="G91" s="48">
        <f>'実数'!G91/'人口'!G87*100000</f>
        <v>0</v>
      </c>
      <c r="H91" s="48">
        <f>'実数'!H91/'人口'!H87*100000</f>
        <v>0</v>
      </c>
      <c r="I91" s="48">
        <f>'実数'!I91/'人口'!I87*100000</f>
        <v>0</v>
      </c>
      <c r="J91" s="48">
        <f>'実数'!J91/'人口'!J87*100000</f>
        <v>0</v>
      </c>
      <c r="K91" s="48">
        <f>'実数'!K91/'人口'!K87*100000</f>
        <v>0</v>
      </c>
      <c r="L91" s="48">
        <f>'実数'!L91/'人口'!L87*100000</f>
        <v>0</v>
      </c>
      <c r="M91" s="48">
        <f>'実数'!M91/'人口'!M87*100000</f>
        <v>0</v>
      </c>
      <c r="N91" s="48">
        <f>'実数'!N91/'人口'!N87*100000</f>
        <v>0</v>
      </c>
    </row>
    <row r="92" spans="1:14" ht="18" customHeight="1">
      <c r="A92" s="6"/>
      <c r="B92" s="2" t="s">
        <v>73</v>
      </c>
      <c r="C92" s="48">
        <f>'実数'!C92/'人口'!C88*100000</f>
        <v>1141.2497488446854</v>
      </c>
      <c r="D92" s="48">
        <f>'実数'!D92/'人口'!D88*100000</f>
        <v>1095.2142223593382</v>
      </c>
      <c r="E92" s="48">
        <f>'実数'!E92/'人口'!E88*100000</f>
        <v>1023.9400057686761</v>
      </c>
      <c r="F92" s="48">
        <f>'実数'!F92/'人口'!F88*100000</f>
        <v>951.1370106165646</v>
      </c>
      <c r="G92" s="48">
        <f>'実数'!G92/'人口'!G88*100000</f>
        <v>925.8353708231458</v>
      </c>
      <c r="H92" s="48">
        <f>'実数'!H92/'人口'!H88*100000</f>
        <v>912.6843847414596</v>
      </c>
      <c r="I92" s="48">
        <f>'実数'!I92/'人口'!I88*100000</f>
        <v>864.9964759402832</v>
      </c>
      <c r="J92" s="48">
        <f>'実数'!J92/'人口'!J88*100000</f>
        <v>860.3658147982919</v>
      </c>
      <c r="K92" s="48">
        <f>'実数'!K92/'人口'!K88*100000</f>
        <v>856.3816290281654</v>
      </c>
      <c r="L92" s="48">
        <f>'実数'!L92/'人口'!L88*100000</f>
        <v>848.9498176330021</v>
      </c>
      <c r="M92" s="48">
        <f>'実数'!M92/'人口'!M88*100000</f>
        <v>850.983358547655</v>
      </c>
      <c r="N92" s="48">
        <f>'実数'!N92/'人口'!N88*100000</f>
        <v>845.440881763527</v>
      </c>
    </row>
    <row r="93" spans="1:14" ht="18" customHeight="1">
      <c r="A93" s="6"/>
      <c r="B93" s="2" t="s">
        <v>74</v>
      </c>
      <c r="C93" s="48">
        <f>'実数'!C93/'人口'!C89*100000</f>
        <v>0</v>
      </c>
      <c r="D93" s="48">
        <f>'実数'!D93/'人口'!D89*100000</f>
        <v>0</v>
      </c>
      <c r="E93" s="48">
        <f>'実数'!E93/'人口'!E89*100000</f>
        <v>0</v>
      </c>
      <c r="F93" s="48">
        <f>'実数'!F93/'人口'!F89*100000</f>
        <v>0</v>
      </c>
      <c r="G93" s="48">
        <f>'実数'!G93/'人口'!G89*100000</f>
        <v>0</v>
      </c>
      <c r="H93" s="48">
        <f>'実数'!H93/'人口'!H89*100000</f>
        <v>0</v>
      </c>
      <c r="I93" s="48">
        <f>'実数'!I93/'人口'!I89*100000</f>
        <v>0</v>
      </c>
      <c r="J93" s="48">
        <f>'実数'!J93/'人口'!J89*100000</f>
        <v>0</v>
      </c>
      <c r="K93" s="48">
        <f>'実数'!K93/'人口'!K89*100000</f>
        <v>0</v>
      </c>
      <c r="L93" s="48">
        <f>'実数'!L93/'人口'!L89*100000</f>
        <v>0</v>
      </c>
      <c r="M93" s="48">
        <f>'実数'!M93/'人口'!M89*100000</f>
        <v>0</v>
      </c>
      <c r="N93" s="48">
        <f>'実数'!N93/'人口'!N89*100000</f>
        <v>0</v>
      </c>
    </row>
    <row r="94" spans="1:14" ht="18" customHeight="1">
      <c r="A94" s="6"/>
      <c r="B94" s="2" t="s">
        <v>75</v>
      </c>
      <c r="C94" s="48">
        <f>'実数'!C94/'人口'!C90*100000</f>
        <v>836.5975143865758</v>
      </c>
      <c r="D94" s="48">
        <f>'実数'!D94/'人口'!D90*100000</f>
        <v>846.0898909375459</v>
      </c>
      <c r="E94" s="48">
        <f>'実数'!E94/'人口'!E90*100000</f>
        <v>692.0582684024585</v>
      </c>
      <c r="F94" s="48">
        <f>'実数'!F94/'人口'!F90*100000</f>
        <v>678.3359423177269</v>
      </c>
      <c r="G94" s="48">
        <f>'実数'!G94/'人口'!G90*100000</f>
        <v>670.700248581211</v>
      </c>
      <c r="H94" s="48">
        <f>'実数'!H94/'人口'!H90*100000</f>
        <v>661.9385342789598</v>
      </c>
      <c r="I94" s="48">
        <f>'実数'!I94/'人口'!I90*100000</f>
        <v>666.3810747774763</v>
      </c>
      <c r="J94" s="48">
        <f>'実数'!J94/'人口'!J90*100000</f>
        <v>667.302192564347</v>
      </c>
      <c r="K94" s="48">
        <f>'実数'!K94/'人口'!K90*100000</f>
        <v>676.6880951230122</v>
      </c>
      <c r="L94" s="48">
        <f>'実数'!L94/'人口'!L90*100000</f>
        <v>678.228853793237</v>
      </c>
      <c r="M94" s="48">
        <f>'実数'!M94/'人口'!M90*100000</f>
        <v>680.2721088435374</v>
      </c>
      <c r="N94" s="48">
        <f>'実数'!N94/'人口'!N90*100000</f>
        <v>682.5938566552901</v>
      </c>
    </row>
    <row r="95" spans="1:14" ht="18" customHeight="1">
      <c r="A95" s="6"/>
      <c r="B95" s="2" t="s">
        <v>76</v>
      </c>
      <c r="C95" s="48">
        <f>'実数'!C95/'人口'!C91*100000</f>
        <v>0</v>
      </c>
      <c r="D95" s="48">
        <f>'実数'!D95/'人口'!D91*100000</f>
        <v>0</v>
      </c>
      <c r="E95" s="48">
        <f>'実数'!E95/'人口'!E91*100000</f>
        <v>0</v>
      </c>
      <c r="F95" s="48">
        <f>'実数'!F95/'人口'!F91*100000</f>
        <v>0</v>
      </c>
      <c r="G95" s="48">
        <f>'実数'!G95/'人口'!G91*100000</f>
        <v>0</v>
      </c>
      <c r="H95" s="48">
        <f>'実数'!H95/'人口'!H91*100000</f>
        <v>0</v>
      </c>
      <c r="I95" s="48">
        <f>'実数'!I95/'人口'!I91*100000</f>
        <v>0</v>
      </c>
      <c r="J95" s="48">
        <f>'実数'!J95/'人口'!J91*100000</f>
        <v>0</v>
      </c>
      <c r="K95" s="48">
        <f>'実数'!K95/'人口'!K91*100000</f>
        <v>0</v>
      </c>
      <c r="L95" s="48">
        <f>'実数'!L95/'人口'!L91*100000</f>
        <v>0</v>
      </c>
      <c r="M95" s="48">
        <f>'実数'!M95/'人口'!M91*100000</f>
        <v>0</v>
      </c>
      <c r="N95" s="48">
        <f>'実数'!N95/'人口'!N91*100000</f>
        <v>0</v>
      </c>
    </row>
    <row r="96" spans="1:14" ht="18" customHeight="1">
      <c r="A96" s="6"/>
      <c r="B96" s="2" t="s">
        <v>77</v>
      </c>
      <c r="C96" s="48">
        <f>'実数'!C96/'人口'!C92*100000</f>
        <v>0</v>
      </c>
      <c r="D96" s="48">
        <f>'実数'!D96/'人口'!D92*100000</f>
        <v>0</v>
      </c>
      <c r="E96" s="48">
        <f>'実数'!E96/'人口'!E92*100000</f>
        <v>0</v>
      </c>
      <c r="F96" s="48">
        <f>'実数'!F96/'人口'!F92*100000</f>
        <v>773.8607050730868</v>
      </c>
      <c r="G96" s="48">
        <f>'実数'!G96/'人口'!G92*100000</f>
        <v>744.5323406235459</v>
      </c>
      <c r="H96" s="48">
        <f>'実数'!H96/'人口'!H92*100000</f>
        <v>738.2722378877211</v>
      </c>
      <c r="I96" s="48">
        <f>'実数'!I96/'人口'!I92*100000</f>
        <v>735.0313919656985</v>
      </c>
      <c r="J96" s="48">
        <f>'実数'!J96/'人口'!J92*100000</f>
        <v>734.9938750510413</v>
      </c>
      <c r="K96" s="48">
        <f>'実数'!K96/'人口'!K92*100000</f>
        <v>741.6945660571722</v>
      </c>
      <c r="L96" s="48">
        <f>'実数'!L96/'人口'!L92*100000</f>
        <v>739.9414213041467</v>
      </c>
      <c r="M96" s="48">
        <f>'実数'!M96/'人口'!M92*100000</f>
        <v>742.765770877392</v>
      </c>
      <c r="N96" s="48">
        <f>'実数'!N96/'人口'!N92*100000</f>
        <v>739.9414213041467</v>
      </c>
    </row>
    <row r="97" spans="1:14" ht="18" customHeight="1">
      <c r="A97" s="6"/>
      <c r="B97" s="2" t="s">
        <v>78</v>
      </c>
      <c r="C97" s="48">
        <f>'実数'!C97/'人口'!C93*100000</f>
        <v>0</v>
      </c>
      <c r="D97" s="48">
        <f>'実数'!D97/'人口'!D93*100000</f>
        <v>0</v>
      </c>
      <c r="E97" s="48">
        <f>'実数'!E97/'人口'!E93*100000</f>
        <v>0</v>
      </c>
      <c r="F97" s="48">
        <f>'実数'!F97/'人口'!F93*100000</f>
        <v>0</v>
      </c>
      <c r="G97" s="48">
        <f>'実数'!G97/'人口'!G93*100000</f>
        <v>0</v>
      </c>
      <c r="H97" s="48">
        <f>'実数'!H97/'人口'!H93*100000</f>
        <v>0</v>
      </c>
      <c r="I97" s="48">
        <f>'実数'!I97/'人口'!I93*100000</f>
        <v>0</v>
      </c>
      <c r="J97" s="48">
        <f>'実数'!J97/'人口'!J93*100000</f>
        <v>0</v>
      </c>
      <c r="K97" s="48">
        <f>'実数'!K97/'人口'!K93*100000</f>
        <v>0</v>
      </c>
      <c r="L97" s="48">
        <f>'実数'!L97/'人口'!L93*100000</f>
        <v>0</v>
      </c>
      <c r="M97" s="48">
        <f>'実数'!M97/'人口'!M93*100000</f>
        <v>0</v>
      </c>
      <c r="N97" s="48">
        <f>'実数'!N97/'人口'!N93*100000</f>
        <v>0</v>
      </c>
    </row>
    <row r="98" spans="1:14" ht="18" customHeight="1">
      <c r="A98" s="6"/>
      <c r="B98" s="2" t="s">
        <v>79</v>
      </c>
      <c r="C98" s="48">
        <f>'実数'!C98/'人口'!C94*100000</f>
        <v>0</v>
      </c>
      <c r="D98" s="48">
        <f>'実数'!D98/'人口'!D94*100000</f>
        <v>0</v>
      </c>
      <c r="E98" s="48">
        <f>'実数'!E98/'人口'!E94*100000</f>
        <v>0</v>
      </c>
      <c r="F98" s="48">
        <f>'実数'!F98/'人口'!F94*100000</f>
        <v>0</v>
      </c>
      <c r="G98" s="48">
        <f>'実数'!G98/'人口'!G94*100000</f>
        <v>0</v>
      </c>
      <c r="H98" s="48">
        <f>'実数'!H98/'人口'!H94*100000</f>
        <v>0</v>
      </c>
      <c r="I98" s="48">
        <f>'実数'!I98/'人口'!I94*100000</f>
        <v>0</v>
      </c>
      <c r="J98" s="48">
        <f>'実数'!J98/'人口'!J94*100000</f>
        <v>0</v>
      </c>
      <c r="K98" s="48">
        <f>'実数'!K98/'人口'!K94*100000</f>
        <v>208.12376426514967</v>
      </c>
      <c r="L98" s="48">
        <f>'実数'!L98/'人口'!L94*100000</f>
        <v>205.92373957511072</v>
      </c>
      <c r="M98" s="48">
        <f>'実数'!M98/'人口'!M94*100000</f>
        <v>751.6998667441145</v>
      </c>
      <c r="N98" s="48">
        <f>'実数'!N98/'人口'!N94*100000</f>
        <v>749.5996456438039</v>
      </c>
    </row>
    <row r="99" spans="1:14" ht="18" customHeight="1">
      <c r="A99" s="3"/>
      <c r="B99" s="4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18" customHeight="1">
      <c r="A100" s="159" t="s">
        <v>80</v>
      </c>
      <c r="B100" s="160"/>
      <c r="C100" s="48">
        <f>'実数'!C100/'人口'!C96*100000</f>
        <v>101.64166692333754</v>
      </c>
      <c r="D100" s="48">
        <f>'実数'!D100/'人口'!D96*100000</f>
        <v>106.77538342069501</v>
      </c>
      <c r="E100" s="48">
        <f>'実数'!E100/'人口'!E96*100000</f>
        <v>100.7252215954875</v>
      </c>
      <c r="F100" s="48">
        <f>'実数'!F100/'人口'!F96*100000</f>
        <v>105.18012095713911</v>
      </c>
      <c r="G100" s="48">
        <f>'実数'!G100/'人口'!G96*100000</f>
        <v>474.3313751961178</v>
      </c>
      <c r="H100" s="48">
        <f>'実数'!H100/'人口'!H96*100000</f>
        <v>483.1725855308394</v>
      </c>
      <c r="I100" s="48">
        <f>'実数'!I100/'人口'!I96*100000</f>
        <v>487.82318285864386</v>
      </c>
      <c r="J100" s="48">
        <f>'実数'!J100/'人口'!J96*100000</f>
        <v>492.98445202882067</v>
      </c>
      <c r="K100" s="48">
        <f>'実数'!K100/'人口'!K96*100000</f>
        <v>495.88983616562723</v>
      </c>
      <c r="L100" s="48">
        <f>'実数'!L100/'人口'!L96*100000</f>
        <v>501.70773594735925</v>
      </c>
      <c r="M100" s="48">
        <f>'実数'!M100/'人口'!M96*100000</f>
        <v>507.48540979446835</v>
      </c>
      <c r="N100" s="48">
        <f>'実数'!N100/'人口'!N96*100000</f>
        <v>467.84318370247547</v>
      </c>
    </row>
    <row r="101" spans="1:14" ht="18" customHeight="1">
      <c r="A101" s="6"/>
      <c r="B101" s="2" t="s">
        <v>81</v>
      </c>
      <c r="C101" s="48">
        <f>'実数'!C101/'人口'!C97*100000</f>
        <v>0</v>
      </c>
      <c r="D101" s="48">
        <f>'実数'!D101/'人口'!D97*100000</f>
        <v>0</v>
      </c>
      <c r="E101" s="48">
        <f>'実数'!E101/'人口'!E97*100000</f>
        <v>0</v>
      </c>
      <c r="F101" s="48">
        <f>'実数'!F101/'人口'!F97*100000</f>
        <v>0</v>
      </c>
      <c r="G101" s="48">
        <f>'実数'!G101/'人口'!G97*100000</f>
        <v>829.4281093186247</v>
      </c>
      <c r="H101" s="48">
        <f>'実数'!H101/'人口'!H97*100000</f>
        <v>837.7665144724166</v>
      </c>
      <c r="I101" s="48">
        <f>'実数'!I101/'人口'!I97*100000</f>
        <v>841.2197686645636</v>
      </c>
      <c r="J101" s="48">
        <f>'実数'!J101/'人口'!J97*100000</f>
        <v>848.068523936734</v>
      </c>
      <c r="K101" s="48">
        <f>'実数'!K101/'人口'!K97*100000</f>
        <v>842.2116477870889</v>
      </c>
      <c r="L101" s="48">
        <f>'実数'!L101/'人口'!L97*100000</f>
        <v>850.4847763225038</v>
      </c>
      <c r="M101" s="48">
        <f>'実数'!M101/'人口'!M97*100000</f>
        <v>860.5111436193099</v>
      </c>
      <c r="N101" s="48">
        <f>'実数'!N101/'人口'!N97*100000</f>
        <v>868.0932332132471</v>
      </c>
    </row>
    <row r="102" spans="1:14" ht="18" customHeight="1">
      <c r="A102" s="6"/>
      <c r="B102" s="2" t="s">
        <v>82</v>
      </c>
      <c r="C102" s="48">
        <f>'実数'!C102/'人口'!C98*100000</f>
        <v>0</v>
      </c>
      <c r="D102" s="48">
        <f>'実数'!D102/'人口'!D98*100000</f>
        <v>0</v>
      </c>
      <c r="E102" s="48">
        <f>'実数'!E102/'人口'!E98*100000</f>
        <v>0</v>
      </c>
      <c r="F102" s="48">
        <f>'実数'!F102/'人口'!F98*100000</f>
        <v>0</v>
      </c>
      <c r="G102" s="48">
        <f>'実数'!G102/'人口'!G98*100000</f>
        <v>0</v>
      </c>
      <c r="H102" s="48">
        <f>'実数'!H102/'人口'!H98*100000</f>
        <v>0</v>
      </c>
      <c r="I102" s="48">
        <f>'実数'!I102/'人口'!I98*100000</f>
        <v>0</v>
      </c>
      <c r="J102" s="48">
        <f>'実数'!J102/'人口'!J98*100000</f>
        <v>0</v>
      </c>
      <c r="K102" s="48">
        <f>'実数'!K102/'人口'!K98*100000</f>
        <v>0</v>
      </c>
      <c r="L102" s="48">
        <f>'実数'!L102/'人口'!L98*100000</f>
        <v>0</v>
      </c>
      <c r="M102" s="48">
        <f>'実数'!M102/'人口'!M98*100000</f>
        <v>0</v>
      </c>
      <c r="N102" s="48">
        <f>'実数'!N102/'人口'!N98*100000</f>
        <v>0</v>
      </c>
    </row>
    <row r="103" spans="1:14" ht="18" customHeight="1">
      <c r="A103" s="6"/>
      <c r="B103" s="2" t="s">
        <v>83</v>
      </c>
      <c r="C103" s="48">
        <f>'実数'!C103/'人口'!C99*100000</f>
        <v>0</v>
      </c>
      <c r="D103" s="48">
        <f>'実数'!D103/'人口'!D99*100000</f>
        <v>0</v>
      </c>
      <c r="E103" s="48">
        <f>'実数'!E103/'人口'!E99*100000</f>
        <v>0</v>
      </c>
      <c r="F103" s="48">
        <f>'実数'!F103/'人口'!F99*100000</f>
        <v>0</v>
      </c>
      <c r="G103" s="48">
        <f>'実数'!G103/'人口'!G99*100000</f>
        <v>0</v>
      </c>
      <c r="H103" s="48">
        <f>'実数'!H103/'人口'!H99*100000</f>
        <v>0</v>
      </c>
      <c r="I103" s="48">
        <f>'実数'!I103/'人口'!I99*100000</f>
        <v>0</v>
      </c>
      <c r="J103" s="48">
        <f>'実数'!J103/'人口'!J99*100000</f>
        <v>0</v>
      </c>
      <c r="K103" s="48">
        <f>'実数'!K103/'人口'!K99*100000</f>
        <v>0</v>
      </c>
      <c r="L103" s="48">
        <f>'実数'!L103/'人口'!L99*100000</f>
        <v>0</v>
      </c>
      <c r="M103" s="48">
        <f>'実数'!M103/'人口'!M99*100000</f>
        <v>0</v>
      </c>
      <c r="N103" s="48">
        <f>'実数'!N103/'人口'!N99*100000</f>
        <v>0</v>
      </c>
    </row>
    <row r="104" spans="1:14" ht="18" customHeight="1">
      <c r="A104" s="6"/>
      <c r="B104" s="2" t="s">
        <v>84</v>
      </c>
      <c r="C104" s="48">
        <f>'実数'!C104/'人口'!C100*100000</f>
        <v>0</v>
      </c>
      <c r="D104" s="48">
        <f>'実数'!D104/'人口'!D100*100000</f>
        <v>0</v>
      </c>
      <c r="E104" s="48">
        <f>'実数'!E104/'人口'!E100*100000</f>
        <v>0</v>
      </c>
      <c r="F104" s="48">
        <f>'実数'!F104/'人口'!F100*100000</f>
        <v>0</v>
      </c>
      <c r="G104" s="48">
        <f>'実数'!G104/'人口'!G100*100000</f>
        <v>0</v>
      </c>
      <c r="H104" s="48">
        <f>'実数'!H104/'人口'!H100*100000</f>
        <v>0</v>
      </c>
      <c r="I104" s="48">
        <f>'実数'!I104/'人口'!I100*100000</f>
        <v>0</v>
      </c>
      <c r="J104" s="48">
        <f>'実数'!J104/'人口'!J100*100000</f>
        <v>0</v>
      </c>
      <c r="K104" s="48">
        <f>'実数'!K104/'人口'!K100*100000</f>
        <v>0</v>
      </c>
      <c r="L104" s="48">
        <f>'実数'!L104/'人口'!L100*100000</f>
        <v>0</v>
      </c>
      <c r="M104" s="48">
        <f>'実数'!M104/'人口'!M100*100000</f>
        <v>0</v>
      </c>
      <c r="N104" s="48">
        <f>'実数'!N104/'人口'!N100*100000</f>
        <v>0</v>
      </c>
    </row>
    <row r="105" spans="1:14" ht="18" customHeight="1">
      <c r="A105" s="6"/>
      <c r="B105" s="2" t="s">
        <v>85</v>
      </c>
      <c r="C105" s="48">
        <f>'実数'!C105/'人口'!C101*100000</f>
        <v>619.3112508210565</v>
      </c>
      <c r="D105" s="48">
        <f>'実数'!D105/'人口'!D101*100000</f>
        <v>678.3842121492445</v>
      </c>
      <c r="E105" s="48">
        <f>'実数'!E105/'人口'!E101*100000</f>
        <v>714.2006903940007</v>
      </c>
      <c r="F105" s="48">
        <f>'実数'!F105/'人口'!F101*100000</f>
        <v>806.0182697474477</v>
      </c>
      <c r="G105" s="48">
        <f>'実数'!G105/'人口'!G101*100000</f>
        <v>885.3474988933156</v>
      </c>
      <c r="H105" s="48">
        <f>'実数'!H105/'人口'!H101*100000</f>
        <v>922.7929867733004</v>
      </c>
      <c r="I105" s="48">
        <f>'実数'!I105/'人口'!I101*100000</f>
        <v>949.6676163342829</v>
      </c>
      <c r="J105" s="48">
        <f>'実数'!J105/'人口'!J101*100000</f>
        <v>967.1179883945842</v>
      </c>
      <c r="K105" s="48">
        <f>'実数'!K105/'人口'!K101*100000</f>
        <v>998.6684420772303</v>
      </c>
      <c r="L105" s="48">
        <f>'実数'!L105/'人口'!L101*100000</f>
        <v>1017.9843909060061</v>
      </c>
      <c r="M105" s="48">
        <f>'実数'!M105/'人口'!M101*100000</f>
        <v>1038.241910365115</v>
      </c>
      <c r="N105" s="48">
        <f>'実数'!N105/'人口'!N101*100000</f>
        <v>657.7777777777778</v>
      </c>
    </row>
    <row r="106" spans="1:14" ht="18" customHeight="1">
      <c r="A106" s="6"/>
      <c r="B106" s="2" t="s">
        <v>86</v>
      </c>
      <c r="C106" s="48">
        <f>'実数'!C106/'人口'!C102*100000</f>
        <v>0</v>
      </c>
      <c r="D106" s="48">
        <f>'実数'!D106/'人口'!D102*100000</f>
        <v>0</v>
      </c>
      <c r="E106" s="48">
        <f>'実数'!E106/'人口'!E102*100000</f>
        <v>0</v>
      </c>
      <c r="F106" s="48">
        <f>'実数'!F106/'人口'!F102*100000</f>
        <v>0</v>
      </c>
      <c r="G106" s="48">
        <f>'実数'!G106/'人口'!G102*100000</f>
        <v>0</v>
      </c>
      <c r="H106" s="48">
        <f>'実数'!H106/'人口'!H102*100000</f>
        <v>0</v>
      </c>
      <c r="I106" s="48">
        <f>'実数'!I106/'人口'!I102*100000</f>
        <v>0</v>
      </c>
      <c r="J106" s="48">
        <f>'実数'!J106/'人口'!J102*100000</f>
        <v>0</v>
      </c>
      <c r="K106" s="48">
        <f>'実数'!K106/'人口'!K102*100000</f>
        <v>0</v>
      </c>
      <c r="L106" s="48">
        <f>'実数'!L106/'人口'!L102*100000</f>
        <v>0</v>
      </c>
      <c r="M106" s="48">
        <f>'実数'!M106/'人口'!M102*100000</f>
        <v>0</v>
      </c>
      <c r="N106" s="48">
        <f>'実数'!N106/'人口'!N102*100000</f>
        <v>0</v>
      </c>
    </row>
    <row r="107" spans="1:14" ht="18" customHeight="1">
      <c r="A107" s="5"/>
      <c r="B107" s="25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spans="1:14" ht="18" customHeight="1">
      <c r="A108" s="159" t="s">
        <v>87</v>
      </c>
      <c r="B108" s="160"/>
      <c r="C108" s="48">
        <f>'実数'!C108/'人口'!C104*100000</f>
        <v>872.8579279564341</v>
      </c>
      <c r="D108" s="48">
        <f>'実数'!D108/'人口'!D104*100000</f>
        <v>1079.4633683946956</v>
      </c>
      <c r="E108" s="48">
        <f>'実数'!E108/'人口'!E104*100000</f>
        <v>1233.0107767531665</v>
      </c>
      <c r="F108" s="48">
        <f>'実数'!F108/'人口'!F104*100000</f>
        <v>1401.597079625827</v>
      </c>
      <c r="G108" s="48">
        <f>'実数'!G108/'人口'!G104*100000</f>
        <v>1381.929680238459</v>
      </c>
      <c r="H108" s="48">
        <f>'実数'!H108/'人口'!H104*100000</f>
        <v>1354.4399046406795</v>
      </c>
      <c r="I108" s="48">
        <f>'実数'!I108/'人口'!I104*100000</f>
        <v>1333.3891163791225</v>
      </c>
      <c r="J108" s="48">
        <f>'実数'!J108/'人口'!J104*100000</f>
        <v>1322.6225954087438</v>
      </c>
      <c r="K108" s="48">
        <f>'実数'!K108/'人口'!K104*100000</f>
        <v>1272.8162928731565</v>
      </c>
      <c r="L108" s="48">
        <f>'実数'!L108/'人口'!L104*100000</f>
        <v>1280.1338221065398</v>
      </c>
      <c r="M108" s="48">
        <f>'実数'!M108/'人口'!M104*100000</f>
        <v>1238.394283084752</v>
      </c>
      <c r="N108" s="48">
        <f>'実数'!N108/'人口'!N104*100000</f>
        <v>1236.4918762332593</v>
      </c>
    </row>
    <row r="109" spans="1:14" ht="18" customHeight="1">
      <c r="A109" s="6"/>
      <c r="B109" s="2" t="s">
        <v>88</v>
      </c>
      <c r="C109" s="48">
        <f>'実数'!C109/'人口'!C105*100000</f>
        <v>872.8579279564341</v>
      </c>
      <c r="D109" s="48">
        <f>'実数'!D109/'人口'!D105*100000</f>
        <v>1079.4633683946956</v>
      </c>
      <c r="E109" s="48">
        <f>'実数'!E109/'人口'!E105*100000</f>
        <v>1233.0107767531665</v>
      </c>
      <c r="F109" s="48">
        <f>'実数'!F109/'人口'!F105*100000</f>
        <v>1401.597079625827</v>
      </c>
      <c r="G109" s="48">
        <f>'実数'!G109/'人口'!G105*100000</f>
        <v>1381.929680238459</v>
      </c>
      <c r="H109" s="48">
        <f>'実数'!H109/'人口'!H105*100000</f>
        <v>1354.4399046406795</v>
      </c>
      <c r="I109" s="48">
        <f>'実数'!I109/'人口'!I105*100000</f>
        <v>1333.3891163791225</v>
      </c>
      <c r="J109" s="48">
        <f>'実数'!J109/'人口'!J105*100000</f>
        <v>1322.6225954087438</v>
      </c>
      <c r="K109" s="48">
        <f>'実数'!K109/'人口'!K105*100000</f>
        <v>1272.8162928731565</v>
      </c>
      <c r="L109" s="48">
        <f>'実数'!L109/'人口'!L105*100000</f>
        <v>1280.1338221065398</v>
      </c>
      <c r="M109" s="48">
        <f>'実数'!M109/'人口'!M105*100000</f>
        <v>1238.394283084752</v>
      </c>
      <c r="N109" s="48">
        <f>'実数'!N109/'人口'!N105*100000</f>
        <v>1236.4918762332593</v>
      </c>
    </row>
    <row r="110" spans="1:14" ht="18" customHeight="1">
      <c r="A110" s="5"/>
      <c r="B110" s="25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</row>
    <row r="111" spans="1:14" ht="18" customHeight="1">
      <c r="A111" s="159" t="s">
        <v>89</v>
      </c>
      <c r="B111" s="160"/>
      <c r="C111" s="48">
        <f>'実数'!C111/'人口'!C107*100000</f>
        <v>685.6794167710441</v>
      </c>
      <c r="D111" s="48">
        <f>'実数'!D111/'人口'!D107*100000</f>
        <v>645.2294260827583</v>
      </c>
      <c r="E111" s="48">
        <f>'実数'!E111/'人口'!E107*100000</f>
        <v>669.9158930789581</v>
      </c>
      <c r="F111" s="48">
        <f>'実数'!F111/'人口'!F107*100000</f>
        <v>985.7888604482611</v>
      </c>
      <c r="G111" s="48">
        <f>'実数'!G111/'人口'!G107*100000</f>
        <v>989.5297600064681</v>
      </c>
      <c r="H111" s="48">
        <f>'実数'!H111/'人口'!H107*100000</f>
        <v>987.2657032479611</v>
      </c>
      <c r="I111" s="48">
        <f>'実数'!I111/'人口'!I107*100000</f>
        <v>986.7891810722394</v>
      </c>
      <c r="J111" s="48">
        <f>'実数'!J111/'人口'!J107*100000</f>
        <v>985.1645287228108</v>
      </c>
      <c r="K111" s="48">
        <f>'実数'!K111/'人口'!K107*100000</f>
        <v>986.1104908222054</v>
      </c>
      <c r="L111" s="48">
        <f>'実数'!L111/'人口'!L107*100000</f>
        <v>984.4924602502251</v>
      </c>
      <c r="M111" s="48">
        <f>'実数'!M111/'人口'!M107*100000</f>
        <v>1055.7975431462144</v>
      </c>
      <c r="N111" s="48">
        <f>'実数'!N111/'人口'!N107*100000</f>
        <v>988.905397830903</v>
      </c>
    </row>
    <row r="112" spans="1:14" ht="18" customHeight="1">
      <c r="A112" s="6"/>
      <c r="B112" s="2" t="s">
        <v>90</v>
      </c>
      <c r="C112" s="48">
        <f>'実数'!C112/'人口'!C108*100000</f>
        <v>1351.5927359333134</v>
      </c>
      <c r="D112" s="48">
        <f>'実数'!D112/'人口'!D108*100000</f>
        <v>949.3321558670935</v>
      </c>
      <c r="E112" s="48">
        <f>'実数'!E112/'人口'!E108*100000</f>
        <v>890.8685968819599</v>
      </c>
      <c r="F112" s="48">
        <f>'実数'!F112/'人口'!F108*100000</f>
        <v>1642.4954101309806</v>
      </c>
      <c r="G112" s="48">
        <f>'実数'!G112/'人口'!G108*100000</f>
        <v>1654.9337787853478</v>
      </c>
      <c r="H112" s="48">
        <f>'実数'!H112/'人口'!H108*100000</f>
        <v>1643.2091744858305</v>
      </c>
      <c r="I112" s="48">
        <f>'実数'!I112/'人口'!I108*100000</f>
        <v>1636.153446892842</v>
      </c>
      <c r="J112" s="48">
        <f>'実数'!J112/'人口'!J108*100000</f>
        <v>1631.5919490877438</v>
      </c>
      <c r="K112" s="48">
        <f>'実数'!K112/'人口'!K108*100000</f>
        <v>1633.5904834815383</v>
      </c>
      <c r="L112" s="48">
        <f>'実数'!L112/'人口'!L108*100000</f>
        <v>1625.9114247532414</v>
      </c>
      <c r="M112" s="48">
        <f>'実数'!M112/'人口'!M108*100000</f>
        <v>1756.391117745848</v>
      </c>
      <c r="N112" s="48">
        <f>'実数'!N112/'人口'!N108*100000</f>
        <v>1574.8763094933913</v>
      </c>
    </row>
    <row r="113" spans="1:14" ht="18" customHeight="1">
      <c r="A113" s="6"/>
      <c r="B113" s="2" t="s">
        <v>91</v>
      </c>
      <c r="C113" s="48">
        <f>'実数'!C113/'人口'!C109*100000</f>
        <v>633.8443396226415</v>
      </c>
      <c r="D113" s="48">
        <f>'実数'!D113/'人口'!D109*100000</f>
        <v>507.53328195998193</v>
      </c>
      <c r="E113" s="48">
        <f>'実数'!E113/'人口'!E109*100000</f>
        <v>461.6760532740325</v>
      </c>
      <c r="F113" s="48">
        <f>'実数'!F113/'人口'!F109*100000</f>
        <v>738.5901753571014</v>
      </c>
      <c r="G113" s="48">
        <f>'実数'!G113/'人口'!G109*100000</f>
        <v>726.6578309949272</v>
      </c>
      <c r="H113" s="48">
        <f>'実数'!H113/'人口'!H109*100000</f>
        <v>716.2807460131544</v>
      </c>
      <c r="I113" s="48">
        <f>'実数'!I113/'人口'!I109*100000</f>
        <v>723.6812161485594</v>
      </c>
      <c r="J113" s="48">
        <f>'実数'!J113/'人口'!J109*100000</f>
        <v>725.994246838044</v>
      </c>
      <c r="K113" s="48">
        <f>'実数'!K113/'人口'!K109*100000</f>
        <v>727.5056621902954</v>
      </c>
      <c r="L113" s="48">
        <f>'実数'!L113/'人口'!L109*100000</f>
        <v>730.4803252704844</v>
      </c>
      <c r="M113" s="48">
        <f>'実数'!M113/'人口'!M109*100000</f>
        <v>731.5053367684947</v>
      </c>
      <c r="N113" s="48">
        <f>'実数'!N113/'人口'!N109*100000</f>
        <v>729.7427542052</v>
      </c>
    </row>
    <row r="114" spans="1:14" ht="18" customHeight="1">
      <c r="A114" s="6"/>
      <c r="B114" s="2" t="s">
        <v>92</v>
      </c>
      <c r="C114" s="48">
        <f>'実数'!C114/'人口'!C110*100000</f>
        <v>0</v>
      </c>
      <c r="D114" s="48">
        <f>'実数'!D114/'人口'!D110*100000</f>
        <v>0</v>
      </c>
      <c r="E114" s="48">
        <f>'実数'!E114/'人口'!E110*100000</f>
        <v>0</v>
      </c>
      <c r="F114" s="48">
        <f>'実数'!F114/'人口'!F110*100000</f>
        <v>0</v>
      </c>
      <c r="G114" s="48">
        <f>'実数'!G114/'人口'!G110*100000</f>
        <v>0</v>
      </c>
      <c r="H114" s="48">
        <f>'実数'!H114/'人口'!H110*100000</f>
        <v>0</v>
      </c>
      <c r="I114" s="48">
        <f>'実数'!I114/'人口'!I110*100000</f>
        <v>0</v>
      </c>
      <c r="J114" s="48">
        <f>'実数'!J114/'人口'!J110*100000</f>
        <v>0</v>
      </c>
      <c r="K114" s="48">
        <f>'実数'!K114/'人口'!K110*100000</f>
        <v>0</v>
      </c>
      <c r="L114" s="48">
        <f>'実数'!L114/'人口'!L110*100000</f>
        <v>0</v>
      </c>
      <c r="M114" s="48">
        <f>'実数'!M114/'人口'!M110*100000</f>
        <v>0</v>
      </c>
      <c r="N114" s="48">
        <f>'実数'!N114/'人口'!N110*100000</f>
        <v>0</v>
      </c>
    </row>
    <row r="115" spans="1:14" ht="18" customHeight="1">
      <c r="A115" s="6"/>
      <c r="B115" s="2" t="s">
        <v>93</v>
      </c>
      <c r="C115" s="48">
        <f>'実数'!C115/'人口'!C111*100000</f>
        <v>0</v>
      </c>
      <c r="D115" s="48">
        <f>'実数'!D115/'人口'!D111*100000</f>
        <v>0</v>
      </c>
      <c r="E115" s="48">
        <f>'実数'!E115/'人口'!E111*100000</f>
        <v>0</v>
      </c>
      <c r="F115" s="48">
        <f>'実数'!F115/'人口'!F111*100000</f>
        <v>0</v>
      </c>
      <c r="G115" s="48">
        <f>'実数'!G115/'人口'!G111*100000</f>
        <v>0</v>
      </c>
      <c r="H115" s="48">
        <f>'実数'!H115/'人口'!H111*100000</f>
        <v>0</v>
      </c>
      <c r="I115" s="48">
        <f>'実数'!I115/'人口'!I111*100000</f>
        <v>0</v>
      </c>
      <c r="J115" s="48">
        <f>'実数'!J115/'人口'!J111*100000</f>
        <v>0</v>
      </c>
      <c r="K115" s="48">
        <f>'実数'!K115/'人口'!K111*100000</f>
        <v>0</v>
      </c>
      <c r="L115" s="48">
        <f>'実数'!L115/'人口'!L111*100000</f>
        <v>0</v>
      </c>
      <c r="M115" s="48">
        <f>'実数'!M115/'人口'!M111*100000</f>
        <v>0</v>
      </c>
      <c r="N115" s="48">
        <f>'実数'!N115/'人口'!N111*100000</f>
        <v>0</v>
      </c>
    </row>
    <row r="116" spans="1:14" ht="18" customHeight="1">
      <c r="A116" s="6"/>
      <c r="B116" s="2" t="s">
        <v>94</v>
      </c>
      <c r="C116" s="48">
        <f>'実数'!C116/'人口'!C112*100000</f>
        <v>0</v>
      </c>
      <c r="D116" s="48">
        <f>'実数'!D116/'人口'!D112*100000</f>
        <v>0</v>
      </c>
      <c r="E116" s="48">
        <f>'実数'!E116/'人口'!E112*100000</f>
        <v>0</v>
      </c>
      <c r="F116" s="48">
        <f>'実数'!F116/'人口'!F112*100000</f>
        <v>0</v>
      </c>
      <c r="G116" s="48">
        <f>'実数'!G116/'人口'!G112*100000</f>
        <v>0</v>
      </c>
      <c r="H116" s="48">
        <f>'実数'!H116/'人口'!H112*100000</f>
        <v>0</v>
      </c>
      <c r="I116" s="48">
        <f>'実数'!I116/'人口'!I112*100000</f>
        <v>0</v>
      </c>
      <c r="J116" s="48">
        <f>'実数'!J116/'人口'!J112*100000</f>
        <v>0</v>
      </c>
      <c r="K116" s="48">
        <f>'実数'!K116/'人口'!K112*100000</f>
        <v>0</v>
      </c>
      <c r="L116" s="48">
        <f>'実数'!L116/'人口'!L112*100000</f>
        <v>0</v>
      </c>
      <c r="M116" s="48">
        <f>'実数'!M116/'人口'!M112*100000</f>
        <v>0</v>
      </c>
      <c r="N116" s="48">
        <f>'実数'!N116/'人口'!N112*100000</f>
        <v>0</v>
      </c>
    </row>
    <row r="117" spans="1:14" ht="18" customHeight="1">
      <c r="A117" s="6"/>
      <c r="B117" s="2" t="s">
        <v>95</v>
      </c>
      <c r="C117" s="48">
        <f>'実数'!C117/'人口'!C113*100000</f>
        <v>258.19777949909627</v>
      </c>
      <c r="D117" s="48">
        <f>'実数'!D117/'人口'!D113*100000</f>
        <v>274.5612987943178</v>
      </c>
      <c r="E117" s="48">
        <f>'実数'!E117/'人口'!E113*100000</f>
        <v>256.86305988120085</v>
      </c>
      <c r="F117" s="48">
        <f>'実数'!F117/'人口'!F113*100000</f>
        <v>240.48096192384767</v>
      </c>
      <c r="G117" s="48">
        <f>'実数'!G117/'人口'!G113*100000</f>
        <v>236.12750885478158</v>
      </c>
      <c r="H117" s="48">
        <f>'実数'!H117/'人口'!H113*100000</f>
        <v>311.5719779952291</v>
      </c>
      <c r="I117" s="48">
        <f>'実数'!I117/'人口'!I113*100000</f>
        <v>306.2933716200048</v>
      </c>
      <c r="J117" s="48">
        <f>'実数'!J117/'人口'!J113*100000</f>
        <v>304.1825095057034</v>
      </c>
      <c r="K117" s="48">
        <f>'実数'!K117/'人口'!K113*100000</f>
        <v>300.73774728631173</v>
      </c>
      <c r="L117" s="48">
        <f>'実数'!L117/'人口'!L113*100000</f>
        <v>298.64675688287446</v>
      </c>
      <c r="M117" s="48">
        <f>'実数'!M117/'人口'!M113*100000</f>
        <v>510.7252298263534</v>
      </c>
      <c r="N117" s="48">
        <f>'実数'!N117/'人口'!N113*100000</f>
        <v>508.15355476509444</v>
      </c>
    </row>
    <row r="118" spans="1:14" ht="18" customHeight="1">
      <c r="A118" s="6"/>
      <c r="B118" s="2" t="s">
        <v>96</v>
      </c>
      <c r="C118" s="48">
        <f>'実数'!C118/'人口'!C114*100000</f>
        <v>837.295111048038</v>
      </c>
      <c r="D118" s="48">
        <f>'実数'!D118/'人口'!D114*100000</f>
        <v>1010.3806228373702</v>
      </c>
      <c r="E118" s="48">
        <f>'実数'!E118/'人口'!E114*100000</f>
        <v>966.0557136240323</v>
      </c>
      <c r="F118" s="48">
        <f>'実数'!F118/'人口'!F114*100000</f>
        <v>727.7538868673503</v>
      </c>
      <c r="G118" s="48">
        <f>'実数'!G118/'人口'!G114*100000</f>
        <v>710.6861351595813</v>
      </c>
      <c r="H118" s="48">
        <f>'実数'!H118/'人口'!H114*100000</f>
        <v>648.7124041674857</v>
      </c>
      <c r="I118" s="48">
        <f>'実数'!I118/'人口'!I114*100000</f>
        <v>654.2859031128147</v>
      </c>
      <c r="J118" s="48">
        <f>'実数'!J118/'人口'!J114*100000</f>
        <v>652.3028266455821</v>
      </c>
      <c r="K118" s="48">
        <f>'実数'!K118/'人口'!K114*100000</f>
        <v>655.4989075018209</v>
      </c>
      <c r="L118" s="48">
        <f>'実数'!L118/'人口'!L114*100000</f>
        <v>655.8463067240808</v>
      </c>
      <c r="M118" s="48">
        <f>'実数'!M118/'人口'!M114*100000</f>
        <v>661.5878107457899</v>
      </c>
      <c r="N118" s="48">
        <f>'実数'!N118/'人口'!N114*100000</f>
        <v>669.8694092969754</v>
      </c>
    </row>
    <row r="119" spans="1:14" ht="18" customHeight="1">
      <c r="A119" s="7"/>
      <c r="B119" s="8" t="s">
        <v>97</v>
      </c>
      <c r="C119" s="50">
        <f>'実数'!C119/'人口'!C115*100000</f>
        <v>0</v>
      </c>
      <c r="D119" s="50">
        <f>'実数'!D119/'人口'!D115*100000</f>
        <v>1313.181367690783</v>
      </c>
      <c r="E119" s="50">
        <f>'実数'!E119/'人口'!E115*100000</f>
        <v>2062.355938371952</v>
      </c>
      <c r="F119" s="50">
        <f>'実数'!F119/'人口'!F115*100000</f>
        <v>2059.732234809475</v>
      </c>
      <c r="G119" s="50">
        <f>'実数'!G119/'人口'!G115*100000</f>
        <v>2039.8368130549557</v>
      </c>
      <c r="H119" s="50">
        <f>'実数'!H119/'人口'!H115*100000</f>
        <v>2059.981823689791</v>
      </c>
      <c r="I119" s="50">
        <f>'実数'!I119/'人口'!I115*100000</f>
        <v>2074.815402453164</v>
      </c>
      <c r="J119" s="50">
        <f>'実数'!J119/'人口'!J115*100000</f>
        <v>2081.67513622727</v>
      </c>
      <c r="K119" s="50">
        <f>'実数'!K119/'人口'!K115*100000</f>
        <v>2109.442858915498</v>
      </c>
      <c r="L119" s="50">
        <f>'実数'!L119/'人口'!L115*100000</f>
        <v>2102.2692141223024</v>
      </c>
      <c r="M119" s="50">
        <f>'実数'!M119/'人口'!M115*100000</f>
        <v>2104.220819408343</v>
      </c>
      <c r="N119" s="50">
        <f>'実数'!N119/'人口'!N115*100000</f>
        <v>2117.1928513606076</v>
      </c>
    </row>
    <row r="120" spans="1:2" ht="18" customHeight="1">
      <c r="A120" s="14" t="s">
        <v>147</v>
      </c>
      <c r="B120" s="19"/>
    </row>
    <row r="121" spans="1:2" ht="18" customHeight="1">
      <c r="A121" s="14" t="s">
        <v>149</v>
      </c>
      <c r="B121" s="19"/>
    </row>
    <row r="122" spans="1:2" ht="16.5" customHeight="1">
      <c r="A122" s="14"/>
      <c r="B122" s="19"/>
    </row>
    <row r="123" spans="1:2" ht="15.75" customHeight="1">
      <c r="A123" s="26"/>
      <c r="B123" s="26"/>
    </row>
    <row r="124" spans="1:2" ht="15.75" customHeight="1">
      <c r="A124" s="26"/>
      <c r="B124" s="26"/>
    </row>
    <row r="125" spans="1:2" ht="15.75" customHeight="1">
      <c r="A125" s="26"/>
      <c r="B125" s="26"/>
    </row>
    <row r="126" spans="1:2" ht="15.75" customHeight="1">
      <c r="A126" s="26"/>
      <c r="B126" s="26"/>
    </row>
    <row r="127" spans="1:2" ht="15.75" customHeight="1">
      <c r="A127" s="26"/>
      <c r="B127" s="26"/>
    </row>
    <row r="128" spans="1:2" ht="15.75" customHeight="1">
      <c r="A128" s="26"/>
      <c r="B128" s="26"/>
    </row>
  </sheetData>
  <mergeCells count="25">
    <mergeCell ref="A111:B111"/>
    <mergeCell ref="A67:B67"/>
    <mergeCell ref="A85:B85"/>
    <mergeCell ref="A100:B100"/>
    <mergeCell ref="A108:B108"/>
    <mergeCell ref="A51:B51"/>
    <mergeCell ref="A56:B56"/>
    <mergeCell ref="A16:B16"/>
    <mergeCell ref="A18:B18"/>
    <mergeCell ref="A27:B27"/>
    <mergeCell ref="A31:B31"/>
    <mergeCell ref="A3:B5"/>
    <mergeCell ref="A6:B6"/>
    <mergeCell ref="A7:B7"/>
    <mergeCell ref="A8:B8"/>
    <mergeCell ref="A60:N60"/>
    <mergeCell ref="A61:N61"/>
    <mergeCell ref="A9:B9"/>
    <mergeCell ref="A10:B10"/>
    <mergeCell ref="A11:B11"/>
    <mergeCell ref="A12:B12"/>
    <mergeCell ref="A13:B13"/>
    <mergeCell ref="A14:B14"/>
    <mergeCell ref="A15:B15"/>
    <mergeCell ref="A47:B47"/>
  </mergeCells>
  <printOptions horizontalCentered="1" verticalCentered="1"/>
  <pageMargins left="0.7874015748031497" right="0.7874015748031497" top="0.7874015748031497" bottom="0.984251968503937" header="0.3937007874015748" footer="0.5118110236220472"/>
  <pageSetup horizontalDpi="360" verticalDpi="360" orientation="portrait" paperSize="9" scale="61" r:id="rId1"/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125"/>
  <sheetViews>
    <sheetView showGridLines="0" workbookViewId="0" topLeftCell="A1">
      <pane xSplit="2" ySplit="4" topLeftCell="M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64" sqref="T64"/>
    </sheetView>
  </sheetViews>
  <sheetFormatPr defaultColWidth="8.66015625" defaultRowHeight="18"/>
  <cols>
    <col min="1" max="1" width="3.5" style="28" customWidth="1"/>
    <col min="2" max="2" width="10.08203125" style="28" customWidth="1"/>
    <col min="3" max="9" width="10.58203125" style="19" customWidth="1"/>
    <col min="10" max="10" width="10.58203125" style="27" customWidth="1"/>
    <col min="11" max="14" width="10.58203125" style="19" customWidth="1"/>
    <col min="15" max="16384" width="14.58203125" style="19" customWidth="1"/>
  </cols>
  <sheetData>
    <row r="1" spans="1:10" s="55" customFormat="1" ht="12">
      <c r="A1" s="51" t="s">
        <v>1</v>
      </c>
      <c r="B1" s="52"/>
      <c r="C1" s="53"/>
      <c r="D1" s="53"/>
      <c r="E1" s="53"/>
      <c r="F1" s="54"/>
      <c r="J1" s="56"/>
    </row>
    <row r="2" spans="1:14" s="55" customFormat="1" ht="12">
      <c r="A2" s="173" t="s">
        <v>3</v>
      </c>
      <c r="B2" s="174"/>
      <c r="C2" s="57" t="s">
        <v>102</v>
      </c>
      <c r="D2" s="57" t="s">
        <v>103</v>
      </c>
      <c r="E2" s="57" t="s">
        <v>104</v>
      </c>
      <c r="F2" s="58" t="s">
        <v>105</v>
      </c>
      <c r="G2" s="59" t="s">
        <v>106</v>
      </c>
      <c r="H2" s="59" t="s">
        <v>107</v>
      </c>
      <c r="I2" s="59" t="s">
        <v>108</v>
      </c>
      <c r="J2" s="60" t="s">
        <v>101</v>
      </c>
      <c r="K2" s="61" t="s">
        <v>109</v>
      </c>
      <c r="L2" s="61" t="s">
        <v>110</v>
      </c>
      <c r="M2" s="61" t="s">
        <v>132</v>
      </c>
      <c r="N2" s="61" t="s">
        <v>154</v>
      </c>
    </row>
    <row r="3" spans="1:14" s="55" customFormat="1" ht="12">
      <c r="A3" s="175"/>
      <c r="B3" s="176"/>
      <c r="C3" s="62" t="s">
        <v>111</v>
      </c>
      <c r="D3" s="62" t="s">
        <v>111</v>
      </c>
      <c r="E3" s="62" t="s">
        <v>111</v>
      </c>
      <c r="F3" s="62" t="s">
        <v>111</v>
      </c>
      <c r="G3" s="62" t="s">
        <v>111</v>
      </c>
      <c r="H3" s="62" t="s">
        <v>112</v>
      </c>
      <c r="I3" s="62" t="s">
        <v>112</v>
      </c>
      <c r="J3" s="62" t="s">
        <v>112</v>
      </c>
      <c r="K3" s="62" t="s">
        <v>111</v>
      </c>
      <c r="L3" s="62" t="s">
        <v>112</v>
      </c>
      <c r="M3" s="62" t="s">
        <v>133</v>
      </c>
      <c r="N3" s="62" t="s">
        <v>155</v>
      </c>
    </row>
    <row r="4" spans="1:14" s="55" customFormat="1" ht="12">
      <c r="A4" s="177"/>
      <c r="B4" s="178"/>
      <c r="C4" s="63" t="s">
        <v>113</v>
      </c>
      <c r="D4" s="63" t="s">
        <v>113</v>
      </c>
      <c r="E4" s="63" t="s">
        <v>113</v>
      </c>
      <c r="F4" s="63" t="s">
        <v>113</v>
      </c>
      <c r="G4" s="63" t="s">
        <v>113</v>
      </c>
      <c r="H4" s="63" t="s">
        <v>114</v>
      </c>
      <c r="I4" s="63" t="s">
        <v>114</v>
      </c>
      <c r="J4" s="63" t="s">
        <v>114</v>
      </c>
      <c r="K4" s="63" t="s">
        <v>113</v>
      </c>
      <c r="L4" s="63" t="s">
        <v>114</v>
      </c>
      <c r="M4" s="63" t="s">
        <v>134</v>
      </c>
      <c r="N4" s="63" t="s">
        <v>156</v>
      </c>
    </row>
    <row r="5" spans="1:14" s="55" customFormat="1" ht="12">
      <c r="A5" s="179" t="s">
        <v>4</v>
      </c>
      <c r="B5" s="180"/>
      <c r="C5" s="64">
        <f aca="true" t="shared" si="0" ref="C5:L5">SUM(C7:C15)</f>
        <v>3308799</v>
      </c>
      <c r="D5" s="64">
        <f t="shared" si="0"/>
        <v>3446804</v>
      </c>
      <c r="E5" s="64">
        <f t="shared" si="0"/>
        <v>3574692</v>
      </c>
      <c r="F5" s="64">
        <f t="shared" si="0"/>
        <v>3670840</v>
      </c>
      <c r="G5" s="64">
        <f t="shared" si="0"/>
        <v>3737689</v>
      </c>
      <c r="H5" s="64">
        <f t="shared" si="0"/>
        <v>3758058</v>
      </c>
      <c r="I5" s="64">
        <f t="shared" si="0"/>
        <v>3766677</v>
      </c>
      <c r="J5" s="64">
        <f t="shared" si="0"/>
        <v>3731200</v>
      </c>
      <c r="K5" s="64">
        <f t="shared" si="0"/>
        <v>3767393</v>
      </c>
      <c r="L5" s="64">
        <f t="shared" si="0"/>
        <v>3779570</v>
      </c>
      <c r="M5" s="64">
        <v>3786000</v>
      </c>
      <c r="N5" s="64">
        <v>3793000</v>
      </c>
    </row>
    <row r="6" spans="1:14" s="55" customFormat="1" ht="12">
      <c r="A6" s="171"/>
      <c r="B6" s="172"/>
      <c r="C6" s="66"/>
      <c r="D6" s="66"/>
      <c r="E6" s="66"/>
      <c r="F6" s="66"/>
      <c r="G6" s="67"/>
      <c r="H6" s="67"/>
      <c r="I6" s="67"/>
      <c r="J6" s="68"/>
      <c r="K6" s="67"/>
      <c r="L6" s="67"/>
      <c r="M6" s="67"/>
      <c r="N6" s="67"/>
    </row>
    <row r="7" spans="1:14" s="55" customFormat="1" ht="12">
      <c r="A7" s="171" t="s">
        <v>5</v>
      </c>
      <c r="B7" s="172"/>
      <c r="C7" s="69">
        <f aca="true" t="shared" si="1" ref="C7:I7">C17</f>
        <v>96103</v>
      </c>
      <c r="D7" s="69">
        <f t="shared" si="1"/>
        <v>93657</v>
      </c>
      <c r="E7" s="69">
        <f t="shared" si="1"/>
        <v>91286</v>
      </c>
      <c r="F7" s="69">
        <f t="shared" si="1"/>
        <v>89080</v>
      </c>
      <c r="G7" s="70">
        <f t="shared" si="1"/>
        <v>86429</v>
      </c>
      <c r="H7" s="70">
        <f t="shared" si="1"/>
        <v>84988</v>
      </c>
      <c r="I7" s="70">
        <f t="shared" si="1"/>
        <v>84230</v>
      </c>
      <c r="J7" s="68">
        <v>83650</v>
      </c>
      <c r="K7" s="71">
        <f>K17</f>
        <v>82397</v>
      </c>
      <c r="L7" s="71">
        <f>L17</f>
        <v>81806</v>
      </c>
      <c r="M7" s="71">
        <f>M17</f>
        <v>81182</v>
      </c>
      <c r="N7" s="71">
        <f>N17</f>
        <v>80446</v>
      </c>
    </row>
    <row r="8" spans="1:14" s="55" customFormat="1" ht="12">
      <c r="A8" s="171" t="s">
        <v>6</v>
      </c>
      <c r="B8" s="172"/>
      <c r="C8" s="69">
        <f aca="true" t="shared" si="2" ref="C8:I8">C26</f>
        <v>119509</v>
      </c>
      <c r="D8" s="69">
        <f t="shared" si="2"/>
        <v>119720</v>
      </c>
      <c r="E8" s="69">
        <f t="shared" si="2"/>
        <v>119571</v>
      </c>
      <c r="F8" s="69">
        <f t="shared" si="2"/>
        <v>118514</v>
      </c>
      <c r="G8" s="70">
        <f t="shared" si="2"/>
        <v>117897</v>
      </c>
      <c r="H8" s="70">
        <f t="shared" si="2"/>
        <v>117259</v>
      </c>
      <c r="I8" s="70">
        <f t="shared" si="2"/>
        <v>116741</v>
      </c>
      <c r="J8" s="68">
        <v>116104</v>
      </c>
      <c r="K8" s="71">
        <f>K26</f>
        <v>114656</v>
      </c>
      <c r="L8" s="71">
        <f>L26</f>
        <v>114133</v>
      </c>
      <c r="M8" s="71">
        <f>M26</f>
        <v>113981</v>
      </c>
      <c r="N8" s="71">
        <f>N26</f>
        <v>113817</v>
      </c>
    </row>
    <row r="9" spans="1:14" s="55" customFormat="1" ht="12">
      <c r="A9" s="171" t="s">
        <v>7</v>
      </c>
      <c r="B9" s="172"/>
      <c r="C9" s="69">
        <f aca="true" t="shared" si="3" ref="C9:I9">C30+C46</f>
        <v>579505</v>
      </c>
      <c r="D9" s="69">
        <f t="shared" si="3"/>
        <v>607359</v>
      </c>
      <c r="E9" s="69">
        <f t="shared" si="3"/>
        <v>635499</v>
      </c>
      <c r="F9" s="69">
        <f t="shared" si="3"/>
        <v>657208</v>
      </c>
      <c r="G9" s="70">
        <f t="shared" si="3"/>
        <v>669527</v>
      </c>
      <c r="H9" s="70">
        <f t="shared" si="3"/>
        <v>674317</v>
      </c>
      <c r="I9" s="70">
        <f t="shared" si="3"/>
        <v>675051</v>
      </c>
      <c r="J9" s="68">
        <v>675060</v>
      </c>
      <c r="K9" s="71">
        <f>K30+K46</f>
        <v>673821</v>
      </c>
      <c r="L9" s="71">
        <f>L30+L46</f>
        <v>676282</v>
      </c>
      <c r="M9" s="71">
        <f>M30+M46</f>
        <v>677663</v>
      </c>
      <c r="N9" s="71">
        <f>N30+N46</f>
        <v>679186</v>
      </c>
    </row>
    <row r="10" spans="1:14" s="55" customFormat="1" ht="12">
      <c r="A10" s="171" t="s">
        <v>8</v>
      </c>
      <c r="B10" s="172"/>
      <c r="C10" s="69">
        <f aca="true" t="shared" si="4" ref="C10:I10">C50</f>
        <v>309775</v>
      </c>
      <c r="D10" s="69">
        <f t="shared" si="4"/>
        <v>323965</v>
      </c>
      <c r="E10" s="69">
        <f t="shared" si="4"/>
        <v>337101</v>
      </c>
      <c r="F10" s="69">
        <f t="shared" si="4"/>
        <v>349617</v>
      </c>
      <c r="G10" s="70">
        <f t="shared" si="4"/>
        <v>359186</v>
      </c>
      <c r="H10" s="70">
        <f t="shared" si="4"/>
        <v>361684</v>
      </c>
      <c r="I10" s="70">
        <f t="shared" si="4"/>
        <v>363862</v>
      </c>
      <c r="J10" s="68">
        <v>365283</v>
      </c>
      <c r="K10" s="71">
        <f>K50</f>
        <v>364559</v>
      </c>
      <c r="L10" s="71">
        <f>L50</f>
        <v>367021</v>
      </c>
      <c r="M10" s="71">
        <f>M50</f>
        <v>368105</v>
      </c>
      <c r="N10" s="71">
        <f>N50</f>
        <v>369174</v>
      </c>
    </row>
    <row r="11" spans="1:14" s="55" customFormat="1" ht="12">
      <c r="A11" s="171" t="s">
        <v>143</v>
      </c>
      <c r="B11" s="172"/>
      <c r="C11" s="69">
        <f>C55+C67+C68+C69</f>
        <v>734981</v>
      </c>
      <c r="D11" s="69">
        <f aca="true" t="shared" si="5" ref="D11:M11">D55+D67+D68+D69</f>
        <v>743997</v>
      </c>
      <c r="E11" s="69">
        <f t="shared" si="5"/>
        <v>753826</v>
      </c>
      <c r="F11" s="69">
        <f t="shared" si="5"/>
        <v>756606</v>
      </c>
      <c r="G11" s="70">
        <f t="shared" si="5"/>
        <v>756472</v>
      </c>
      <c r="H11" s="70">
        <f t="shared" si="5"/>
        <v>754757</v>
      </c>
      <c r="I11" s="70">
        <f t="shared" si="5"/>
        <v>754050</v>
      </c>
      <c r="J11" s="68">
        <f t="shared" si="5"/>
        <v>752700</v>
      </c>
      <c r="K11" s="71">
        <f t="shared" si="5"/>
        <v>747352</v>
      </c>
      <c r="L11" s="71">
        <f t="shared" si="5"/>
        <v>745221</v>
      </c>
      <c r="M11" s="71">
        <f t="shared" si="5"/>
        <v>743989</v>
      </c>
      <c r="N11" s="71">
        <f>N55+N67+N68+N69</f>
        <v>743107</v>
      </c>
    </row>
    <row r="12" spans="1:14" s="55" customFormat="1" ht="12">
      <c r="A12" s="171" t="s">
        <v>10</v>
      </c>
      <c r="B12" s="172"/>
      <c r="C12" s="69">
        <f>C63-C67-C68-C69</f>
        <v>405186</v>
      </c>
      <c r="D12" s="69">
        <f aca="true" t="shared" si="6" ref="D12:M12">D63-D67-D68-D69</f>
        <v>433412</v>
      </c>
      <c r="E12" s="69">
        <f t="shared" si="6"/>
        <v>453785</v>
      </c>
      <c r="F12" s="69">
        <f t="shared" si="6"/>
        <v>469431</v>
      </c>
      <c r="G12" s="70">
        <f t="shared" si="6"/>
        <v>481959</v>
      </c>
      <c r="H12" s="70">
        <f t="shared" si="6"/>
        <v>485902</v>
      </c>
      <c r="I12" s="70">
        <f t="shared" si="6"/>
        <v>486641</v>
      </c>
      <c r="J12" s="68">
        <f t="shared" si="6"/>
        <v>446330</v>
      </c>
      <c r="K12" s="71">
        <f t="shared" si="6"/>
        <v>486198</v>
      </c>
      <c r="L12" s="71">
        <f t="shared" si="6"/>
        <v>488072</v>
      </c>
      <c r="M12" s="71">
        <f t="shared" si="6"/>
        <v>488486</v>
      </c>
      <c r="N12" s="71">
        <f>N63-N67-N68-N69</f>
        <v>488349</v>
      </c>
    </row>
    <row r="13" spans="1:14" s="55" customFormat="1" ht="12">
      <c r="A13" s="171" t="s">
        <v>11</v>
      </c>
      <c r="B13" s="172"/>
      <c r="C13" s="69">
        <f aca="true" t="shared" si="7" ref="C13:I13">C81</f>
        <v>331608</v>
      </c>
      <c r="D13" s="69">
        <f t="shared" si="7"/>
        <v>360825</v>
      </c>
      <c r="E13" s="69">
        <f t="shared" si="7"/>
        <v>385888</v>
      </c>
      <c r="F13" s="69">
        <f t="shared" si="7"/>
        <v>407466</v>
      </c>
      <c r="G13" s="70">
        <f t="shared" si="7"/>
        <v>427168</v>
      </c>
      <c r="H13" s="70">
        <f t="shared" si="7"/>
        <v>432896</v>
      </c>
      <c r="I13" s="70">
        <f t="shared" si="7"/>
        <v>435397</v>
      </c>
      <c r="J13" s="68">
        <v>437719</v>
      </c>
      <c r="K13" s="71">
        <f>K81</f>
        <v>439974</v>
      </c>
      <c r="L13" s="71">
        <f>L81</f>
        <v>443886</v>
      </c>
      <c r="M13" s="71">
        <f>M81</f>
        <v>445325</v>
      </c>
      <c r="N13" s="71">
        <f>N81</f>
        <v>447976</v>
      </c>
    </row>
    <row r="14" spans="1:14" s="55" customFormat="1" ht="12">
      <c r="A14" s="171" t="s">
        <v>12</v>
      </c>
      <c r="B14" s="172"/>
      <c r="C14" s="69">
        <f aca="true" t="shared" si="8" ref="C14:I14">C96</f>
        <v>64934</v>
      </c>
      <c r="D14" s="69">
        <f t="shared" si="8"/>
        <v>61812</v>
      </c>
      <c r="E14" s="69">
        <f t="shared" si="8"/>
        <v>59568</v>
      </c>
      <c r="F14" s="69">
        <f t="shared" si="8"/>
        <v>57045</v>
      </c>
      <c r="G14" s="70">
        <f t="shared" si="8"/>
        <v>54814</v>
      </c>
      <c r="H14" s="70">
        <f t="shared" si="8"/>
        <v>53811</v>
      </c>
      <c r="I14" s="70">
        <f t="shared" si="8"/>
        <v>53298</v>
      </c>
      <c r="J14" s="68">
        <v>52740</v>
      </c>
      <c r="K14" s="71">
        <f>K96</f>
        <v>52431</v>
      </c>
      <c r="L14" s="71">
        <f>L96</f>
        <v>51823</v>
      </c>
      <c r="M14" s="71">
        <f>M96</f>
        <v>51233</v>
      </c>
      <c r="N14" s="71">
        <f>N96</f>
        <v>50658</v>
      </c>
    </row>
    <row r="15" spans="1:14" s="55" customFormat="1" ht="12">
      <c r="A15" s="171" t="s">
        <v>13</v>
      </c>
      <c r="B15" s="172"/>
      <c r="C15" s="69">
        <f aca="true" t="shared" si="9" ref="C15:H15">SUM(C104+C107)</f>
        <v>667198</v>
      </c>
      <c r="D15" s="69">
        <f t="shared" si="9"/>
        <v>702057</v>
      </c>
      <c r="E15" s="69">
        <f t="shared" si="9"/>
        <v>738168</v>
      </c>
      <c r="F15" s="69">
        <f t="shared" si="9"/>
        <v>765873</v>
      </c>
      <c r="G15" s="70">
        <f t="shared" si="9"/>
        <v>784237</v>
      </c>
      <c r="H15" s="70">
        <f t="shared" si="9"/>
        <v>792444</v>
      </c>
      <c r="I15" s="70">
        <f>I104+I107</f>
        <v>797407</v>
      </c>
      <c r="J15" s="68">
        <v>801614</v>
      </c>
      <c r="K15" s="71">
        <f>K104+K107</f>
        <v>806005</v>
      </c>
      <c r="L15" s="71">
        <f>L104+L107</f>
        <v>811326</v>
      </c>
      <c r="M15" s="71">
        <f>M104+M107</f>
        <v>815847</v>
      </c>
      <c r="N15" s="71">
        <f>N104+N107</f>
        <v>820269</v>
      </c>
    </row>
    <row r="16" spans="1:14" s="55" customFormat="1" ht="12">
      <c r="A16" s="72"/>
      <c r="B16" s="73"/>
      <c r="C16" s="66"/>
      <c r="D16" s="66"/>
      <c r="E16" s="66"/>
      <c r="F16" s="66"/>
      <c r="G16" s="67"/>
      <c r="H16" s="67"/>
      <c r="I16" s="67"/>
      <c r="J16" s="68"/>
      <c r="K16" s="67"/>
      <c r="L16" s="67"/>
      <c r="M16" s="67"/>
      <c r="N16" s="67"/>
    </row>
    <row r="17" spans="1:14" s="55" customFormat="1" ht="12">
      <c r="A17" s="181" t="s">
        <v>14</v>
      </c>
      <c r="B17" s="183"/>
      <c r="C17" s="69">
        <f aca="true" t="shared" si="10" ref="C17:L17">SUM(C18:C24)</f>
        <v>96103</v>
      </c>
      <c r="D17" s="69">
        <f t="shared" si="10"/>
        <v>93657</v>
      </c>
      <c r="E17" s="69">
        <f t="shared" si="10"/>
        <v>91286</v>
      </c>
      <c r="F17" s="69">
        <f t="shared" si="10"/>
        <v>89080</v>
      </c>
      <c r="G17" s="70">
        <f t="shared" si="10"/>
        <v>86429</v>
      </c>
      <c r="H17" s="70">
        <f t="shared" si="10"/>
        <v>84988</v>
      </c>
      <c r="I17" s="70">
        <f t="shared" si="10"/>
        <v>84230</v>
      </c>
      <c r="J17" s="74">
        <f t="shared" si="10"/>
        <v>83650</v>
      </c>
      <c r="K17" s="71">
        <f t="shared" si="10"/>
        <v>82397</v>
      </c>
      <c r="L17" s="71">
        <f t="shared" si="10"/>
        <v>81806</v>
      </c>
      <c r="M17" s="71">
        <f>SUM(M18:M24)</f>
        <v>81182</v>
      </c>
      <c r="N17" s="71">
        <f>SUM(N18:N24)</f>
        <v>80446</v>
      </c>
    </row>
    <row r="18" spans="1:14" s="55" customFormat="1" ht="12">
      <c r="A18" s="75"/>
      <c r="B18" s="65" t="s">
        <v>15</v>
      </c>
      <c r="C18" s="69">
        <v>31700</v>
      </c>
      <c r="D18" s="69">
        <v>31007</v>
      </c>
      <c r="E18" s="69">
        <v>30209</v>
      </c>
      <c r="F18" s="69">
        <v>30081</v>
      </c>
      <c r="G18" s="70">
        <v>29103</v>
      </c>
      <c r="H18" s="70">
        <v>28558</v>
      </c>
      <c r="I18" s="70">
        <v>28361</v>
      </c>
      <c r="J18" s="74">
        <v>28165</v>
      </c>
      <c r="K18" s="71">
        <v>27798</v>
      </c>
      <c r="L18" s="76">
        <v>27594</v>
      </c>
      <c r="M18" s="76">
        <v>27408</v>
      </c>
      <c r="N18" s="76">
        <v>27238</v>
      </c>
    </row>
    <row r="19" spans="1:14" s="55" customFormat="1" ht="12">
      <c r="A19" s="75"/>
      <c r="B19" s="65" t="s">
        <v>16</v>
      </c>
      <c r="C19" s="69">
        <v>17324</v>
      </c>
      <c r="D19" s="69">
        <v>17030</v>
      </c>
      <c r="E19" s="69">
        <v>17033</v>
      </c>
      <c r="F19" s="69">
        <v>16719</v>
      </c>
      <c r="G19" s="70">
        <v>16741</v>
      </c>
      <c r="H19" s="70">
        <v>16425</v>
      </c>
      <c r="I19" s="70">
        <v>16284</v>
      </c>
      <c r="J19" s="77">
        <v>16156</v>
      </c>
      <c r="K19" s="78">
        <v>15807</v>
      </c>
      <c r="L19" s="76">
        <v>15754</v>
      </c>
      <c r="M19" s="76">
        <v>15533</v>
      </c>
      <c r="N19" s="76">
        <v>15355</v>
      </c>
    </row>
    <row r="20" spans="1:14" s="55" customFormat="1" ht="12">
      <c r="A20" s="75"/>
      <c r="B20" s="65" t="s">
        <v>17</v>
      </c>
      <c r="C20" s="69">
        <v>9772</v>
      </c>
      <c r="D20" s="69">
        <v>9509</v>
      </c>
      <c r="E20" s="69">
        <v>9307</v>
      </c>
      <c r="F20" s="69">
        <v>9118</v>
      </c>
      <c r="G20" s="70">
        <v>9036</v>
      </c>
      <c r="H20" s="70">
        <v>8930</v>
      </c>
      <c r="I20" s="70">
        <v>8891</v>
      </c>
      <c r="J20" s="77">
        <v>8888</v>
      </c>
      <c r="K20" s="78">
        <v>8705</v>
      </c>
      <c r="L20" s="76">
        <v>8586</v>
      </c>
      <c r="M20" s="76">
        <v>8524</v>
      </c>
      <c r="N20" s="76">
        <v>8465</v>
      </c>
    </row>
    <row r="21" spans="1:14" s="55" customFormat="1" ht="12">
      <c r="A21" s="75"/>
      <c r="B21" s="65" t="s">
        <v>18</v>
      </c>
      <c r="C21" s="69">
        <v>12017</v>
      </c>
      <c r="D21" s="69">
        <v>11722</v>
      </c>
      <c r="E21" s="69">
        <v>11573</v>
      </c>
      <c r="F21" s="69">
        <v>11200</v>
      </c>
      <c r="G21" s="70">
        <v>10725</v>
      </c>
      <c r="H21" s="70">
        <v>10527</v>
      </c>
      <c r="I21" s="70">
        <v>10433</v>
      </c>
      <c r="J21" s="77">
        <v>10415</v>
      </c>
      <c r="K21" s="78">
        <v>10304</v>
      </c>
      <c r="L21" s="76">
        <v>10298</v>
      </c>
      <c r="M21" s="76">
        <v>10228</v>
      </c>
      <c r="N21" s="76">
        <v>10165</v>
      </c>
    </row>
    <row r="22" spans="1:14" s="55" customFormat="1" ht="12">
      <c r="A22" s="75"/>
      <c r="B22" s="65" t="s">
        <v>19</v>
      </c>
      <c r="C22" s="69">
        <v>10337</v>
      </c>
      <c r="D22" s="69">
        <v>10013</v>
      </c>
      <c r="E22" s="69">
        <v>9635</v>
      </c>
      <c r="F22" s="69">
        <v>9266</v>
      </c>
      <c r="G22" s="70">
        <v>8841</v>
      </c>
      <c r="H22" s="70">
        <v>8748</v>
      </c>
      <c r="I22" s="70">
        <v>8693</v>
      </c>
      <c r="J22" s="77">
        <v>8588</v>
      </c>
      <c r="K22" s="78">
        <v>8515</v>
      </c>
      <c r="L22" s="76">
        <v>8520</v>
      </c>
      <c r="M22" s="76">
        <v>8503</v>
      </c>
      <c r="N22" s="76">
        <v>8421</v>
      </c>
    </row>
    <row r="23" spans="1:14" s="55" customFormat="1" ht="12">
      <c r="A23" s="75"/>
      <c r="B23" s="65" t="s">
        <v>20</v>
      </c>
      <c r="C23" s="69">
        <v>10114</v>
      </c>
      <c r="D23" s="69">
        <v>9721</v>
      </c>
      <c r="E23" s="69">
        <v>9204</v>
      </c>
      <c r="F23" s="69">
        <v>8718</v>
      </c>
      <c r="G23" s="70">
        <v>8301</v>
      </c>
      <c r="H23" s="70">
        <v>8152</v>
      </c>
      <c r="I23" s="70">
        <v>7972</v>
      </c>
      <c r="J23" s="77">
        <v>7921</v>
      </c>
      <c r="K23" s="78">
        <v>7747</v>
      </c>
      <c r="L23" s="76">
        <v>7617</v>
      </c>
      <c r="M23" s="76">
        <v>7556</v>
      </c>
      <c r="N23" s="76">
        <v>7426</v>
      </c>
    </row>
    <row r="24" spans="1:14" s="55" customFormat="1" ht="12">
      <c r="A24" s="75"/>
      <c r="B24" s="65" t="s">
        <v>21</v>
      </c>
      <c r="C24" s="69">
        <v>4839</v>
      </c>
      <c r="D24" s="69">
        <v>4655</v>
      </c>
      <c r="E24" s="69">
        <v>4325</v>
      </c>
      <c r="F24" s="69">
        <v>3978</v>
      </c>
      <c r="G24" s="70">
        <v>3682</v>
      </c>
      <c r="H24" s="70">
        <v>3648</v>
      </c>
      <c r="I24" s="70">
        <v>3596</v>
      </c>
      <c r="J24" s="77">
        <v>3517</v>
      </c>
      <c r="K24" s="78">
        <v>3521</v>
      </c>
      <c r="L24" s="76">
        <v>3437</v>
      </c>
      <c r="M24" s="76">
        <v>3430</v>
      </c>
      <c r="N24" s="76">
        <v>3376</v>
      </c>
    </row>
    <row r="25" spans="1:14" s="55" customFormat="1" ht="12.75">
      <c r="A25" s="72"/>
      <c r="B25" s="73"/>
      <c r="C25" s="66"/>
      <c r="D25" s="66"/>
      <c r="E25" s="66"/>
      <c r="F25" s="66"/>
      <c r="G25" s="67"/>
      <c r="H25" s="67"/>
      <c r="I25" s="67"/>
      <c r="J25" s="68"/>
      <c r="K25" s="67"/>
      <c r="L25" s="79"/>
      <c r="M25" s="79"/>
      <c r="N25" s="79"/>
    </row>
    <row r="26" spans="1:14" s="55" customFormat="1" ht="12">
      <c r="A26" s="181" t="s">
        <v>22</v>
      </c>
      <c r="B26" s="182"/>
      <c r="C26" s="69">
        <f aca="true" t="shared" si="11" ref="C26:L26">SUM(C27:C28)</f>
        <v>119509</v>
      </c>
      <c r="D26" s="69">
        <f t="shared" si="11"/>
        <v>119720</v>
      </c>
      <c r="E26" s="69">
        <f t="shared" si="11"/>
        <v>119571</v>
      </c>
      <c r="F26" s="69">
        <f t="shared" si="11"/>
        <v>118514</v>
      </c>
      <c r="G26" s="70">
        <f t="shared" si="11"/>
        <v>117897</v>
      </c>
      <c r="H26" s="70">
        <f t="shared" si="11"/>
        <v>117259</v>
      </c>
      <c r="I26" s="70">
        <f t="shared" si="11"/>
        <v>116741</v>
      </c>
      <c r="J26" s="77">
        <f t="shared" si="11"/>
        <v>116104</v>
      </c>
      <c r="K26" s="78">
        <f t="shared" si="11"/>
        <v>114656</v>
      </c>
      <c r="L26" s="78">
        <f t="shared" si="11"/>
        <v>114133</v>
      </c>
      <c r="M26" s="78">
        <f>SUM(M27:M28)</f>
        <v>113981</v>
      </c>
      <c r="N26" s="78">
        <f>SUM(N27:N28)</f>
        <v>113817</v>
      </c>
    </row>
    <row r="27" spans="1:14" s="55" customFormat="1" ht="12">
      <c r="A27" s="80"/>
      <c r="B27" s="65" t="s">
        <v>23</v>
      </c>
      <c r="C27" s="69">
        <v>51437</v>
      </c>
      <c r="D27" s="69">
        <v>50082</v>
      </c>
      <c r="E27" s="69">
        <v>49374</v>
      </c>
      <c r="F27" s="69">
        <v>47291</v>
      </c>
      <c r="G27" s="70">
        <v>45610</v>
      </c>
      <c r="H27" s="70">
        <v>44648</v>
      </c>
      <c r="I27" s="70">
        <v>44090</v>
      </c>
      <c r="J27" s="77">
        <v>43558</v>
      </c>
      <c r="K27" s="78">
        <v>42936</v>
      </c>
      <c r="L27" s="76">
        <v>42518</v>
      </c>
      <c r="M27" s="76">
        <v>42295</v>
      </c>
      <c r="N27" s="76">
        <v>42066</v>
      </c>
    </row>
    <row r="28" spans="1:14" s="55" customFormat="1" ht="12">
      <c r="A28" s="80"/>
      <c r="B28" s="65" t="s">
        <v>24</v>
      </c>
      <c r="C28" s="69">
        <v>68072</v>
      </c>
      <c r="D28" s="69">
        <v>69638</v>
      </c>
      <c r="E28" s="69">
        <v>70197</v>
      </c>
      <c r="F28" s="69">
        <v>71223</v>
      </c>
      <c r="G28" s="70">
        <v>72287</v>
      </c>
      <c r="H28" s="70">
        <v>72611</v>
      </c>
      <c r="I28" s="70">
        <v>72651</v>
      </c>
      <c r="J28" s="77">
        <v>72546</v>
      </c>
      <c r="K28" s="78">
        <v>71720</v>
      </c>
      <c r="L28" s="76">
        <v>71615</v>
      </c>
      <c r="M28" s="76">
        <v>71686</v>
      </c>
      <c r="N28" s="76">
        <v>71751</v>
      </c>
    </row>
    <row r="29" spans="1:14" s="55" customFormat="1" ht="12.75">
      <c r="A29" s="72"/>
      <c r="B29" s="73"/>
      <c r="C29" s="66"/>
      <c r="D29" s="66"/>
      <c r="E29" s="66"/>
      <c r="F29" s="66"/>
      <c r="G29" s="67"/>
      <c r="H29" s="67"/>
      <c r="I29" s="67"/>
      <c r="J29" s="68"/>
      <c r="K29" s="67"/>
      <c r="L29" s="79"/>
      <c r="M29" s="79"/>
      <c r="N29" s="79"/>
    </row>
    <row r="30" spans="1:14" s="55" customFormat="1" ht="12">
      <c r="A30" s="181" t="s">
        <v>25</v>
      </c>
      <c r="B30" s="182"/>
      <c r="C30" s="69">
        <f aca="true" t="shared" si="12" ref="C30:I30">SUM(C31:C44)</f>
        <v>492711</v>
      </c>
      <c r="D30" s="69">
        <f t="shared" si="12"/>
        <v>514886</v>
      </c>
      <c r="E30" s="69">
        <f t="shared" si="12"/>
        <v>537340</v>
      </c>
      <c r="F30" s="69">
        <f t="shared" si="12"/>
        <v>554085</v>
      </c>
      <c r="G30" s="70">
        <f t="shared" si="12"/>
        <v>564944</v>
      </c>
      <c r="H30" s="70">
        <f t="shared" si="12"/>
        <v>568549</v>
      </c>
      <c r="I30" s="70">
        <f t="shared" si="12"/>
        <v>569458</v>
      </c>
      <c r="J30" s="68">
        <v>569797</v>
      </c>
      <c r="K30" s="70">
        <f>SUM(K31:K44)</f>
        <v>569053</v>
      </c>
      <c r="L30" s="70">
        <f>SUM(L31:L44)</f>
        <v>569973</v>
      </c>
      <c r="M30" s="70">
        <f>SUM(M31:M44)</f>
        <v>570753</v>
      </c>
      <c r="N30" s="70">
        <f>SUM(N31:N44)</f>
        <v>571741</v>
      </c>
    </row>
    <row r="31" spans="1:14" s="55" customFormat="1" ht="12">
      <c r="A31" s="80"/>
      <c r="B31" s="65" t="s">
        <v>26</v>
      </c>
      <c r="C31" s="69">
        <v>199325</v>
      </c>
      <c r="D31" s="69">
        <v>203695</v>
      </c>
      <c r="E31" s="69">
        <v>210490</v>
      </c>
      <c r="F31" s="69">
        <v>211732</v>
      </c>
      <c r="G31" s="70">
        <v>212241</v>
      </c>
      <c r="H31" s="70">
        <v>211382</v>
      </c>
      <c r="I31" s="70">
        <v>209955</v>
      </c>
      <c r="J31" s="68">
        <v>209116</v>
      </c>
      <c r="K31" s="78">
        <v>207558</v>
      </c>
      <c r="L31" s="76">
        <v>207476</v>
      </c>
      <c r="M31" s="76">
        <v>207068</v>
      </c>
      <c r="N31" s="76">
        <v>206766</v>
      </c>
    </row>
    <row r="32" spans="1:14" s="55" customFormat="1" ht="12">
      <c r="A32" s="80"/>
      <c r="B32" s="65" t="s">
        <v>27</v>
      </c>
      <c r="C32" s="69">
        <v>89248</v>
      </c>
      <c r="D32" s="69">
        <v>94612</v>
      </c>
      <c r="E32" s="69">
        <v>99600</v>
      </c>
      <c r="F32" s="69">
        <v>105418</v>
      </c>
      <c r="G32" s="70">
        <v>107890</v>
      </c>
      <c r="H32" s="70">
        <v>109699</v>
      </c>
      <c r="I32" s="70">
        <v>110419</v>
      </c>
      <c r="J32" s="68">
        <v>110509</v>
      </c>
      <c r="K32" s="78">
        <v>110519</v>
      </c>
      <c r="L32" s="76">
        <v>111066</v>
      </c>
      <c r="M32" s="76">
        <v>111305</v>
      </c>
      <c r="N32" s="76">
        <v>111748</v>
      </c>
    </row>
    <row r="33" spans="1:14" s="55" customFormat="1" ht="12">
      <c r="A33" s="80"/>
      <c r="B33" s="65" t="s">
        <v>28</v>
      </c>
      <c r="C33" s="69">
        <v>37772</v>
      </c>
      <c r="D33" s="69">
        <v>41025</v>
      </c>
      <c r="E33" s="69">
        <v>45149</v>
      </c>
      <c r="F33" s="69">
        <v>49039</v>
      </c>
      <c r="G33" s="70">
        <v>49729</v>
      </c>
      <c r="H33" s="70">
        <v>50316</v>
      </c>
      <c r="I33" s="70">
        <v>51221</v>
      </c>
      <c r="J33" s="68">
        <v>51725</v>
      </c>
      <c r="K33" s="71">
        <v>52682</v>
      </c>
      <c r="L33" s="76">
        <v>52742</v>
      </c>
      <c r="M33" s="76">
        <v>52661</v>
      </c>
      <c r="N33" s="76">
        <v>52911</v>
      </c>
    </row>
    <row r="34" spans="1:14" s="55" customFormat="1" ht="12">
      <c r="A34" s="80"/>
      <c r="B34" s="65" t="s">
        <v>29</v>
      </c>
      <c r="C34" s="69">
        <v>12469</v>
      </c>
      <c r="D34" s="69">
        <v>13730</v>
      </c>
      <c r="E34" s="69">
        <v>14374</v>
      </c>
      <c r="F34" s="69">
        <v>14899</v>
      </c>
      <c r="G34" s="70">
        <v>15558</v>
      </c>
      <c r="H34" s="70">
        <v>15605</v>
      </c>
      <c r="I34" s="70">
        <v>15528</v>
      </c>
      <c r="J34" s="68">
        <v>15542</v>
      </c>
      <c r="K34" s="78">
        <v>15233</v>
      </c>
      <c r="L34" s="76">
        <v>15242</v>
      </c>
      <c r="M34" s="76">
        <v>15297</v>
      </c>
      <c r="N34" s="76">
        <v>15356</v>
      </c>
    </row>
    <row r="35" spans="1:14" s="55" customFormat="1" ht="12">
      <c r="A35" s="80"/>
      <c r="B35" s="65" t="s">
        <v>30</v>
      </c>
      <c r="C35" s="69">
        <v>17870</v>
      </c>
      <c r="D35" s="69">
        <v>17721</v>
      </c>
      <c r="E35" s="69">
        <v>17630</v>
      </c>
      <c r="F35" s="69">
        <v>17490</v>
      </c>
      <c r="G35" s="70">
        <v>17223</v>
      </c>
      <c r="H35" s="70">
        <v>16945</v>
      </c>
      <c r="I35" s="70">
        <v>16947</v>
      </c>
      <c r="J35" s="68">
        <v>16888</v>
      </c>
      <c r="K35" s="78">
        <v>16830</v>
      </c>
      <c r="L35" s="76">
        <v>16665</v>
      </c>
      <c r="M35" s="76">
        <v>16588</v>
      </c>
      <c r="N35" s="76">
        <v>16428</v>
      </c>
    </row>
    <row r="36" spans="1:14" s="55" customFormat="1" ht="12">
      <c r="A36" s="80"/>
      <c r="B36" s="65" t="s">
        <v>31</v>
      </c>
      <c r="C36" s="69">
        <v>5113</v>
      </c>
      <c r="D36" s="69">
        <v>5013</v>
      </c>
      <c r="E36" s="69">
        <v>4870</v>
      </c>
      <c r="F36" s="69">
        <v>4481</v>
      </c>
      <c r="G36" s="70">
        <v>4229</v>
      </c>
      <c r="H36" s="70">
        <v>4092</v>
      </c>
      <c r="I36" s="70">
        <v>4010</v>
      </c>
      <c r="J36" s="68">
        <v>3970</v>
      </c>
      <c r="K36" s="78">
        <v>4001</v>
      </c>
      <c r="L36" s="76">
        <v>3881</v>
      </c>
      <c r="M36" s="76">
        <v>3814</v>
      </c>
      <c r="N36" s="76">
        <v>3792</v>
      </c>
    </row>
    <row r="37" spans="1:14" s="55" customFormat="1" ht="12">
      <c r="A37" s="80"/>
      <c r="B37" s="65" t="s">
        <v>32</v>
      </c>
      <c r="C37" s="69">
        <v>6983</v>
      </c>
      <c r="D37" s="69">
        <v>6650</v>
      </c>
      <c r="E37" s="69">
        <v>6413</v>
      </c>
      <c r="F37" s="69">
        <v>5968</v>
      </c>
      <c r="G37" s="70">
        <v>5830</v>
      </c>
      <c r="H37" s="70">
        <v>5733</v>
      </c>
      <c r="I37" s="70">
        <v>5658</v>
      </c>
      <c r="J37" s="68">
        <v>5627</v>
      </c>
      <c r="K37" s="78">
        <v>5478</v>
      </c>
      <c r="L37" s="76">
        <v>5370</v>
      </c>
      <c r="M37" s="76">
        <v>5264</v>
      </c>
      <c r="N37" s="76">
        <v>5215</v>
      </c>
    </row>
    <row r="38" spans="1:14" s="55" customFormat="1" ht="12">
      <c r="A38" s="80"/>
      <c r="B38" s="65" t="s">
        <v>33</v>
      </c>
      <c r="C38" s="69">
        <v>23116</v>
      </c>
      <c r="D38" s="69">
        <v>28749</v>
      </c>
      <c r="E38" s="69">
        <v>31922</v>
      </c>
      <c r="F38" s="69">
        <v>35191</v>
      </c>
      <c r="G38" s="70">
        <v>37375</v>
      </c>
      <c r="H38" s="70">
        <v>38003</v>
      </c>
      <c r="I38" s="70">
        <v>38328</v>
      </c>
      <c r="J38" s="68">
        <v>38476</v>
      </c>
      <c r="K38" s="78">
        <v>38611</v>
      </c>
      <c r="L38" s="76">
        <v>38723</v>
      </c>
      <c r="M38" s="76">
        <v>38784</v>
      </c>
      <c r="N38" s="76">
        <v>39012</v>
      </c>
    </row>
    <row r="39" spans="1:14" s="55" customFormat="1" ht="12">
      <c r="A39" s="80"/>
      <c r="B39" s="65" t="s">
        <v>34</v>
      </c>
      <c r="C39" s="69">
        <v>14696</v>
      </c>
      <c r="D39" s="69">
        <v>15698</v>
      </c>
      <c r="E39" s="69">
        <v>16897</v>
      </c>
      <c r="F39" s="69">
        <v>17939</v>
      </c>
      <c r="G39" s="70">
        <v>19017</v>
      </c>
      <c r="H39" s="70">
        <v>19123</v>
      </c>
      <c r="I39" s="70">
        <v>19224</v>
      </c>
      <c r="J39" s="68">
        <v>19300</v>
      </c>
      <c r="K39" s="78">
        <v>19410</v>
      </c>
      <c r="L39" s="76">
        <v>19489</v>
      </c>
      <c r="M39" s="76">
        <v>19458</v>
      </c>
      <c r="N39" s="76">
        <v>19471</v>
      </c>
    </row>
    <row r="40" spans="1:14" s="55" customFormat="1" ht="12">
      <c r="A40" s="80"/>
      <c r="B40" s="65" t="s">
        <v>35</v>
      </c>
      <c r="C40" s="69">
        <v>14000</v>
      </c>
      <c r="D40" s="69">
        <v>14618</v>
      </c>
      <c r="E40" s="69">
        <v>15142</v>
      </c>
      <c r="F40" s="69">
        <v>15531</v>
      </c>
      <c r="G40" s="70">
        <v>15753</v>
      </c>
      <c r="H40" s="70">
        <v>15754</v>
      </c>
      <c r="I40" s="70">
        <v>15762</v>
      </c>
      <c r="J40" s="68">
        <v>15669</v>
      </c>
      <c r="K40" s="78">
        <v>15419</v>
      </c>
      <c r="L40" s="76">
        <v>15338</v>
      </c>
      <c r="M40" s="76">
        <v>15348</v>
      </c>
      <c r="N40" s="76">
        <v>15243</v>
      </c>
    </row>
    <row r="41" spans="1:14" s="55" customFormat="1" ht="12">
      <c r="A41" s="80"/>
      <c r="B41" s="65" t="s">
        <v>36</v>
      </c>
      <c r="C41" s="69">
        <v>8443</v>
      </c>
      <c r="D41" s="69">
        <v>8131</v>
      </c>
      <c r="E41" s="69">
        <v>8254</v>
      </c>
      <c r="F41" s="69">
        <v>8025</v>
      </c>
      <c r="G41" s="70">
        <v>8165</v>
      </c>
      <c r="H41" s="70">
        <v>8079</v>
      </c>
      <c r="I41" s="70">
        <v>8043</v>
      </c>
      <c r="J41" s="68">
        <v>7943</v>
      </c>
      <c r="K41" s="78">
        <v>7960</v>
      </c>
      <c r="L41" s="76">
        <v>7891</v>
      </c>
      <c r="M41" s="76">
        <v>7817</v>
      </c>
      <c r="N41" s="76">
        <v>7701</v>
      </c>
    </row>
    <row r="42" spans="1:14" s="55" customFormat="1" ht="12">
      <c r="A42" s="80"/>
      <c r="B42" s="65" t="s">
        <v>37</v>
      </c>
      <c r="C42" s="69">
        <v>7265</v>
      </c>
      <c r="D42" s="69">
        <v>7413</v>
      </c>
      <c r="E42" s="69">
        <v>7472</v>
      </c>
      <c r="F42" s="69">
        <v>7516</v>
      </c>
      <c r="G42" s="70">
        <v>8208</v>
      </c>
      <c r="H42" s="70">
        <v>8359</v>
      </c>
      <c r="I42" s="70">
        <v>8361</v>
      </c>
      <c r="J42" s="68">
        <v>8361</v>
      </c>
      <c r="K42" s="78">
        <v>8313</v>
      </c>
      <c r="L42" s="76">
        <v>8288</v>
      </c>
      <c r="M42" s="76">
        <v>8314</v>
      </c>
      <c r="N42" s="76">
        <v>8424</v>
      </c>
    </row>
    <row r="43" spans="1:14" s="55" customFormat="1" ht="12">
      <c r="A43" s="80"/>
      <c r="B43" s="65" t="s">
        <v>38</v>
      </c>
      <c r="C43" s="69">
        <v>25693</v>
      </c>
      <c r="D43" s="69">
        <v>26408</v>
      </c>
      <c r="E43" s="69">
        <v>26803</v>
      </c>
      <c r="F43" s="69">
        <v>27755</v>
      </c>
      <c r="G43" s="70">
        <v>29518</v>
      </c>
      <c r="H43" s="70">
        <v>30498</v>
      </c>
      <c r="I43" s="70">
        <v>30675</v>
      </c>
      <c r="J43" s="68">
        <v>30723</v>
      </c>
      <c r="K43" s="78">
        <v>30870</v>
      </c>
      <c r="L43" s="76">
        <v>31162</v>
      </c>
      <c r="M43" s="76">
        <v>31594</v>
      </c>
      <c r="N43" s="76">
        <v>31709</v>
      </c>
    </row>
    <row r="44" spans="1:14" s="55" customFormat="1" ht="12">
      <c r="A44" s="80"/>
      <c r="B44" s="65" t="s">
        <v>39</v>
      </c>
      <c r="C44" s="69">
        <v>30718</v>
      </c>
      <c r="D44" s="69">
        <v>31423</v>
      </c>
      <c r="E44" s="69">
        <v>32324</v>
      </c>
      <c r="F44" s="69">
        <v>33101</v>
      </c>
      <c r="G44" s="70">
        <v>34208</v>
      </c>
      <c r="H44" s="70">
        <v>34961</v>
      </c>
      <c r="I44" s="70">
        <v>35327</v>
      </c>
      <c r="J44" s="68">
        <v>35948</v>
      </c>
      <c r="K44" s="78">
        <v>36169</v>
      </c>
      <c r="L44" s="76">
        <v>36640</v>
      </c>
      <c r="M44" s="76">
        <v>37441</v>
      </c>
      <c r="N44" s="76">
        <v>37965</v>
      </c>
    </row>
    <row r="45" spans="1:14" s="55" customFormat="1" ht="12.75">
      <c r="A45" s="72"/>
      <c r="B45" s="73"/>
      <c r="C45" s="66"/>
      <c r="D45" s="66"/>
      <c r="E45" s="66"/>
      <c r="F45" s="66"/>
      <c r="G45" s="67"/>
      <c r="H45" s="67"/>
      <c r="I45" s="67"/>
      <c r="J45" s="68"/>
      <c r="K45" s="67"/>
      <c r="L45" s="79"/>
      <c r="M45" s="79"/>
      <c r="N45" s="79"/>
    </row>
    <row r="46" spans="1:14" s="55" customFormat="1" ht="12">
      <c r="A46" s="181" t="s">
        <v>40</v>
      </c>
      <c r="B46" s="182"/>
      <c r="C46" s="69">
        <f>SUM(C47:C48)</f>
        <v>86794</v>
      </c>
      <c r="D46" s="69">
        <f>SUM(D47:D48)</f>
        <v>92473</v>
      </c>
      <c r="E46" s="69">
        <f>SUM(E47:E48)</f>
        <v>98159</v>
      </c>
      <c r="F46" s="69">
        <f>SUM(F47:F48)</f>
        <v>103123</v>
      </c>
      <c r="G46" s="70">
        <f>G47+G48</f>
        <v>104583</v>
      </c>
      <c r="H46" s="70">
        <f>H47+H48</f>
        <v>105768</v>
      </c>
      <c r="I46" s="70">
        <f>SUM(I47:I48)</f>
        <v>105593</v>
      </c>
      <c r="J46" s="68">
        <v>105263</v>
      </c>
      <c r="K46" s="71">
        <f>SUM(K47:K48)</f>
        <v>104768</v>
      </c>
      <c r="L46" s="71">
        <f>SUM(L47:L48)</f>
        <v>106309</v>
      </c>
      <c r="M46" s="71">
        <f>SUM(M47:M48)</f>
        <v>106910</v>
      </c>
      <c r="N46" s="71">
        <f>SUM(N47:N48)</f>
        <v>107445</v>
      </c>
    </row>
    <row r="47" spans="1:14" s="55" customFormat="1" ht="12">
      <c r="A47" s="80"/>
      <c r="B47" s="65" t="s">
        <v>41</v>
      </c>
      <c r="C47" s="69">
        <v>62722</v>
      </c>
      <c r="D47" s="69">
        <v>69261</v>
      </c>
      <c r="E47" s="69">
        <v>74882</v>
      </c>
      <c r="F47" s="69">
        <v>79557</v>
      </c>
      <c r="G47" s="70">
        <v>81803</v>
      </c>
      <c r="H47" s="70">
        <v>83121</v>
      </c>
      <c r="I47" s="70">
        <v>83125</v>
      </c>
      <c r="J47" s="68">
        <v>83003</v>
      </c>
      <c r="K47" s="78">
        <v>82533</v>
      </c>
      <c r="L47" s="76">
        <v>84137</v>
      </c>
      <c r="M47" s="76">
        <v>84772</v>
      </c>
      <c r="N47" s="76">
        <v>85554</v>
      </c>
    </row>
    <row r="48" spans="1:14" s="55" customFormat="1" ht="12">
      <c r="A48" s="80"/>
      <c r="B48" s="65" t="s">
        <v>42</v>
      </c>
      <c r="C48" s="69">
        <v>24072</v>
      </c>
      <c r="D48" s="69">
        <v>23212</v>
      </c>
      <c r="E48" s="69">
        <v>23277</v>
      </c>
      <c r="F48" s="69">
        <v>23566</v>
      </c>
      <c r="G48" s="70">
        <v>22780</v>
      </c>
      <c r="H48" s="70">
        <v>22647</v>
      </c>
      <c r="I48" s="70">
        <v>22468</v>
      </c>
      <c r="J48" s="68">
        <v>22260</v>
      </c>
      <c r="K48" s="78">
        <v>22235</v>
      </c>
      <c r="L48" s="76">
        <v>22172</v>
      </c>
      <c r="M48" s="76">
        <v>22138</v>
      </c>
      <c r="N48" s="76">
        <v>21891</v>
      </c>
    </row>
    <row r="49" spans="1:14" s="55" customFormat="1" ht="12.75">
      <c r="A49" s="72"/>
      <c r="B49" s="73"/>
      <c r="C49" s="66"/>
      <c r="D49" s="66"/>
      <c r="E49" s="66"/>
      <c r="F49" s="66"/>
      <c r="G49" s="67"/>
      <c r="H49" s="67"/>
      <c r="I49" s="67"/>
      <c r="J49" s="68"/>
      <c r="K49" s="67"/>
      <c r="L49" s="79"/>
      <c r="M49" s="79"/>
      <c r="N49" s="79"/>
    </row>
    <row r="50" spans="1:14" s="55" customFormat="1" ht="12">
      <c r="A50" s="181" t="s">
        <v>43</v>
      </c>
      <c r="B50" s="182"/>
      <c r="C50" s="69">
        <f aca="true" t="shared" si="13" ref="C50:I50">SUM(C51:C53)</f>
        <v>309775</v>
      </c>
      <c r="D50" s="69">
        <f t="shared" si="13"/>
        <v>323965</v>
      </c>
      <c r="E50" s="69">
        <f t="shared" si="13"/>
        <v>337101</v>
      </c>
      <c r="F50" s="69">
        <f t="shared" si="13"/>
        <v>349617</v>
      </c>
      <c r="G50" s="70">
        <f t="shared" si="13"/>
        <v>359186</v>
      </c>
      <c r="H50" s="70">
        <f t="shared" si="13"/>
        <v>361684</v>
      </c>
      <c r="I50" s="70">
        <f t="shared" si="13"/>
        <v>363862</v>
      </c>
      <c r="J50" s="68">
        <v>365283</v>
      </c>
      <c r="K50" s="78">
        <f>SUM(K51:K53)</f>
        <v>364559</v>
      </c>
      <c r="L50" s="78">
        <f>SUM(L51:L53)</f>
        <v>367021</v>
      </c>
      <c r="M50" s="78">
        <f>SUM(M51:M53)</f>
        <v>368105</v>
      </c>
      <c r="N50" s="78">
        <f>SUM(N51:N53)</f>
        <v>369174</v>
      </c>
    </row>
    <row r="51" spans="1:14" s="55" customFormat="1" ht="12">
      <c r="A51" s="80"/>
      <c r="B51" s="65" t="s">
        <v>44</v>
      </c>
      <c r="C51" s="69">
        <v>100577</v>
      </c>
      <c r="D51" s="69">
        <v>108208</v>
      </c>
      <c r="E51" s="69">
        <v>112642</v>
      </c>
      <c r="F51" s="69">
        <v>117092</v>
      </c>
      <c r="G51" s="70">
        <v>119536</v>
      </c>
      <c r="H51" s="70">
        <v>119714</v>
      </c>
      <c r="I51" s="70">
        <v>120260</v>
      </c>
      <c r="J51" s="68">
        <v>120617</v>
      </c>
      <c r="K51" s="78">
        <v>120222</v>
      </c>
      <c r="L51" s="76">
        <v>120970</v>
      </c>
      <c r="M51" s="76">
        <v>121366</v>
      </c>
      <c r="N51" s="76">
        <v>122208</v>
      </c>
    </row>
    <row r="52" spans="1:14" s="55" customFormat="1" ht="12">
      <c r="A52" s="80"/>
      <c r="B52" s="65" t="s">
        <v>45</v>
      </c>
      <c r="C52" s="69">
        <v>199195</v>
      </c>
      <c r="D52" s="69">
        <v>205751</v>
      </c>
      <c r="E52" s="69">
        <v>214448</v>
      </c>
      <c r="F52" s="69">
        <v>222490</v>
      </c>
      <c r="G52" s="70">
        <v>229187</v>
      </c>
      <c r="H52" s="70">
        <v>231527</v>
      </c>
      <c r="I52" s="70">
        <v>233190</v>
      </c>
      <c r="J52" s="68">
        <v>234336</v>
      </c>
      <c r="K52" s="78">
        <v>234187</v>
      </c>
      <c r="L52" s="76">
        <v>235894</v>
      </c>
      <c r="M52" s="76">
        <v>236671</v>
      </c>
      <c r="N52" s="76">
        <v>237024</v>
      </c>
    </row>
    <row r="53" spans="1:14" s="55" customFormat="1" ht="12">
      <c r="A53" s="80"/>
      <c r="B53" s="65" t="s">
        <v>46</v>
      </c>
      <c r="C53" s="69">
        <v>10003</v>
      </c>
      <c r="D53" s="69">
        <v>10006</v>
      </c>
      <c r="E53" s="69">
        <v>10011</v>
      </c>
      <c r="F53" s="69">
        <v>10035</v>
      </c>
      <c r="G53" s="70">
        <v>10463</v>
      </c>
      <c r="H53" s="70">
        <v>10443</v>
      </c>
      <c r="I53" s="70">
        <v>10412</v>
      </c>
      <c r="J53" s="68">
        <v>10330</v>
      </c>
      <c r="K53" s="78">
        <v>10150</v>
      </c>
      <c r="L53" s="76">
        <v>10157</v>
      </c>
      <c r="M53" s="76">
        <v>10068</v>
      </c>
      <c r="N53" s="76">
        <v>9942</v>
      </c>
    </row>
    <row r="54" spans="1:14" s="54" customFormat="1" ht="12.75">
      <c r="A54" s="72"/>
      <c r="B54" s="73"/>
      <c r="C54" s="66"/>
      <c r="D54" s="66"/>
      <c r="E54" s="66"/>
      <c r="F54" s="66"/>
      <c r="G54" s="67"/>
      <c r="H54" s="67"/>
      <c r="I54" s="67"/>
      <c r="J54" s="68"/>
      <c r="K54" s="67"/>
      <c r="L54" s="79"/>
      <c r="M54" s="79"/>
      <c r="N54" s="79"/>
    </row>
    <row r="55" spans="1:14" s="55" customFormat="1" ht="12">
      <c r="A55" s="181" t="s">
        <v>50</v>
      </c>
      <c r="B55" s="182"/>
      <c r="C55" s="111">
        <f>C56</f>
        <v>690001</v>
      </c>
      <c r="D55" s="111">
        <f aca="true" t="shared" si="14" ref="D55:N55">D56</f>
        <v>699917</v>
      </c>
      <c r="E55" s="111">
        <f t="shared" si="14"/>
        <v>710528</v>
      </c>
      <c r="F55" s="69">
        <f t="shared" si="14"/>
        <v>713719</v>
      </c>
      <c r="G55" s="112">
        <f t="shared" si="14"/>
        <v>714266</v>
      </c>
      <c r="H55" s="112">
        <f t="shared" si="14"/>
        <v>712977</v>
      </c>
      <c r="I55" s="112">
        <f t="shared" si="14"/>
        <v>712586</v>
      </c>
      <c r="J55" s="68">
        <f t="shared" si="14"/>
        <v>711655</v>
      </c>
      <c r="K55" s="78">
        <f t="shared" si="14"/>
        <v>706513</v>
      </c>
      <c r="L55" s="78">
        <f t="shared" si="14"/>
        <v>704742</v>
      </c>
      <c r="M55" s="78">
        <f t="shared" si="14"/>
        <v>703855</v>
      </c>
      <c r="N55" s="78">
        <f t="shared" si="14"/>
        <v>703194</v>
      </c>
    </row>
    <row r="56" spans="1:14" s="55" customFormat="1" ht="12">
      <c r="A56" s="123"/>
      <c r="B56" s="124"/>
      <c r="C56" s="111">
        <f>SUM(C57:C58)</f>
        <v>690001</v>
      </c>
      <c r="D56" s="111">
        <f aca="true" t="shared" si="15" ref="D56:M56">SUM(D57:D58)</f>
        <v>699917</v>
      </c>
      <c r="E56" s="111">
        <f t="shared" si="15"/>
        <v>710528</v>
      </c>
      <c r="F56" s="69">
        <f t="shared" si="15"/>
        <v>713719</v>
      </c>
      <c r="G56" s="112">
        <f t="shared" si="15"/>
        <v>714266</v>
      </c>
      <c r="H56" s="112">
        <f t="shared" si="15"/>
        <v>712977</v>
      </c>
      <c r="I56" s="112">
        <f t="shared" si="15"/>
        <v>712586</v>
      </c>
      <c r="J56" s="68">
        <f t="shared" si="15"/>
        <v>711655</v>
      </c>
      <c r="K56" s="78">
        <f t="shared" si="15"/>
        <v>706513</v>
      </c>
      <c r="L56" s="78">
        <f t="shared" si="15"/>
        <v>704742</v>
      </c>
      <c r="M56" s="78">
        <f t="shared" si="15"/>
        <v>703855</v>
      </c>
      <c r="N56" s="78">
        <v>703194</v>
      </c>
    </row>
    <row r="57" spans="1:14" s="55" customFormat="1" ht="12">
      <c r="A57" s="80"/>
      <c r="B57" s="127" t="s">
        <v>139</v>
      </c>
      <c r="C57" s="69">
        <v>446952</v>
      </c>
      <c r="D57" s="69">
        <v>458341</v>
      </c>
      <c r="E57" s="69">
        <v>468362</v>
      </c>
      <c r="F57" s="69">
        <v>472196</v>
      </c>
      <c r="G57" s="70">
        <v>474092</v>
      </c>
      <c r="H57" s="70">
        <v>473854</v>
      </c>
      <c r="I57" s="113">
        <v>473797</v>
      </c>
      <c r="J57" s="68">
        <v>473649</v>
      </c>
      <c r="K57" s="71">
        <v>469695</v>
      </c>
      <c r="L57" s="76">
        <v>468942</v>
      </c>
      <c r="M57" s="76">
        <v>468899</v>
      </c>
      <c r="N57" s="76">
        <v>0</v>
      </c>
    </row>
    <row r="58" spans="1:14" s="55" customFormat="1" ht="12">
      <c r="A58" s="81"/>
      <c r="B58" s="128" t="s">
        <v>140</v>
      </c>
      <c r="C58" s="83">
        <v>243049</v>
      </c>
      <c r="D58" s="83">
        <v>241576</v>
      </c>
      <c r="E58" s="83">
        <v>242166</v>
      </c>
      <c r="F58" s="83">
        <v>241523</v>
      </c>
      <c r="G58" s="84">
        <v>240174</v>
      </c>
      <c r="H58" s="84">
        <v>239123</v>
      </c>
      <c r="I58" s="84">
        <v>238789</v>
      </c>
      <c r="J58" s="85">
        <v>238006</v>
      </c>
      <c r="K58" s="117">
        <v>236818</v>
      </c>
      <c r="L58" s="86">
        <v>235800</v>
      </c>
      <c r="M58" s="86">
        <v>234956</v>
      </c>
      <c r="N58" s="86">
        <v>0</v>
      </c>
    </row>
    <row r="59" spans="1:14" s="55" customFormat="1" ht="12">
      <c r="A59" s="55" t="s">
        <v>115</v>
      </c>
      <c r="C59" s="87"/>
      <c r="D59" s="87"/>
      <c r="E59" s="87"/>
      <c r="F59" s="87"/>
      <c r="G59" s="88"/>
      <c r="H59" s="89"/>
      <c r="I59" s="89"/>
      <c r="J59" s="90"/>
      <c r="K59" s="89"/>
      <c r="L59" s="89"/>
      <c r="M59" s="89"/>
      <c r="N59" s="89"/>
    </row>
    <row r="60" spans="1:14" s="55" customFormat="1" ht="12.75">
      <c r="A60" s="91"/>
      <c r="B60" s="92"/>
      <c r="C60" s="93" t="s">
        <v>0</v>
      </c>
      <c r="D60" s="93"/>
      <c r="E60" s="93"/>
      <c r="F60" s="94" t="s">
        <v>116</v>
      </c>
      <c r="G60" s="95"/>
      <c r="H60" s="95"/>
      <c r="I60" s="95"/>
      <c r="J60" s="96"/>
      <c r="K60" s="95"/>
      <c r="L60" s="97"/>
      <c r="M60" s="97"/>
      <c r="N60" s="97"/>
    </row>
    <row r="61" spans="1:14" s="55" customFormat="1" ht="12">
      <c r="A61" s="98"/>
      <c r="B61" s="99"/>
      <c r="C61" s="100" t="s">
        <v>117</v>
      </c>
      <c r="D61" s="100" t="s">
        <v>103</v>
      </c>
      <c r="E61" s="100" t="s">
        <v>104</v>
      </c>
      <c r="F61" s="100" t="s">
        <v>118</v>
      </c>
      <c r="G61" s="101" t="s">
        <v>106</v>
      </c>
      <c r="H61" s="101" t="s">
        <v>107</v>
      </c>
      <c r="I61" s="101" t="s">
        <v>108</v>
      </c>
      <c r="J61" s="102" t="s">
        <v>101</v>
      </c>
      <c r="K61" s="103" t="s">
        <v>109</v>
      </c>
      <c r="L61" s="103" t="s">
        <v>110</v>
      </c>
      <c r="M61" s="103" t="s">
        <v>135</v>
      </c>
      <c r="N61" s="103" t="s">
        <v>157</v>
      </c>
    </row>
    <row r="62" spans="1:14" s="55" customFormat="1" ht="12.75">
      <c r="A62" s="104"/>
      <c r="B62" s="105"/>
      <c r="C62" s="106"/>
      <c r="D62" s="106"/>
      <c r="E62" s="106"/>
      <c r="F62" s="106"/>
      <c r="G62" s="107"/>
      <c r="H62" s="107"/>
      <c r="I62" s="107"/>
      <c r="J62" s="108"/>
      <c r="K62" s="109"/>
      <c r="L62" s="110"/>
      <c r="M62" s="110"/>
      <c r="N62" s="110"/>
    </row>
    <row r="63" spans="1:14" s="55" customFormat="1" ht="12">
      <c r="A63" s="181" t="s">
        <v>52</v>
      </c>
      <c r="B63" s="182"/>
      <c r="C63" s="69">
        <f aca="true" t="shared" si="16" ref="C63:I63">SUM(C64:C79)</f>
        <v>450166</v>
      </c>
      <c r="D63" s="69">
        <f t="shared" si="16"/>
        <v>477492</v>
      </c>
      <c r="E63" s="69">
        <f t="shared" si="16"/>
        <v>497083</v>
      </c>
      <c r="F63" s="69">
        <f t="shared" si="16"/>
        <v>512318</v>
      </c>
      <c r="G63" s="70">
        <f t="shared" si="16"/>
        <v>524165</v>
      </c>
      <c r="H63" s="70">
        <f t="shared" si="16"/>
        <v>527682</v>
      </c>
      <c r="I63" s="70">
        <f t="shared" si="16"/>
        <v>528105</v>
      </c>
      <c r="J63" s="68">
        <v>487375</v>
      </c>
      <c r="K63" s="67">
        <f>SUM(K64:K79)</f>
        <v>527037</v>
      </c>
      <c r="L63" s="67">
        <f>SUM(L64:L79)</f>
        <v>528551</v>
      </c>
      <c r="M63" s="67">
        <f>SUM(M64:M79)</f>
        <v>528620</v>
      </c>
      <c r="N63" s="67">
        <f>SUM(N64:N79)</f>
        <v>528262</v>
      </c>
    </row>
    <row r="64" spans="1:14" s="55" customFormat="1" ht="12">
      <c r="A64" s="80"/>
      <c r="B64" s="65" t="s">
        <v>53</v>
      </c>
      <c r="C64" s="69">
        <v>68820</v>
      </c>
      <c r="D64" s="69">
        <v>70705</v>
      </c>
      <c r="E64" s="69">
        <v>72388</v>
      </c>
      <c r="F64" s="69">
        <v>73810</v>
      </c>
      <c r="G64" s="70">
        <v>75029</v>
      </c>
      <c r="H64" s="70">
        <v>75313</v>
      </c>
      <c r="I64" s="113">
        <v>75269</v>
      </c>
      <c r="J64" s="68">
        <v>75375</v>
      </c>
      <c r="K64" s="78">
        <v>75248</v>
      </c>
      <c r="L64" s="76">
        <v>75403</v>
      </c>
      <c r="M64" s="76">
        <v>75490</v>
      </c>
      <c r="N64" s="76">
        <v>75513</v>
      </c>
    </row>
    <row r="65" spans="1:14" s="55" customFormat="1" ht="12">
      <c r="A65" s="80"/>
      <c r="B65" s="65" t="s">
        <v>54</v>
      </c>
      <c r="C65" s="69">
        <v>94102</v>
      </c>
      <c r="D65" s="69">
        <v>104363</v>
      </c>
      <c r="E65" s="69">
        <v>108558</v>
      </c>
      <c r="F65" s="69">
        <v>112186</v>
      </c>
      <c r="G65" s="70">
        <v>115931</v>
      </c>
      <c r="H65" s="70">
        <v>117258</v>
      </c>
      <c r="I65" s="70">
        <v>117685</v>
      </c>
      <c r="J65" s="68">
        <v>118129</v>
      </c>
      <c r="K65" s="78">
        <v>118248</v>
      </c>
      <c r="L65" s="76">
        <v>119142</v>
      </c>
      <c r="M65" s="76">
        <v>119834</v>
      </c>
      <c r="N65" s="76">
        <v>120212</v>
      </c>
    </row>
    <row r="66" spans="1:14" s="55" customFormat="1" ht="12">
      <c r="A66" s="80"/>
      <c r="B66" s="65" t="s">
        <v>55</v>
      </c>
      <c r="C66" s="69">
        <v>90358</v>
      </c>
      <c r="D66" s="69">
        <v>103225</v>
      </c>
      <c r="E66" s="69">
        <v>111985</v>
      </c>
      <c r="F66" s="69">
        <v>119815</v>
      </c>
      <c r="G66" s="70">
        <v>124822</v>
      </c>
      <c r="H66" s="70">
        <v>126897</v>
      </c>
      <c r="I66" s="70">
        <v>127586</v>
      </c>
      <c r="J66" s="68">
        <v>128185</v>
      </c>
      <c r="K66" s="78">
        <v>128494</v>
      </c>
      <c r="L66" s="76">
        <v>128939</v>
      </c>
      <c r="M66" s="76">
        <v>129305</v>
      </c>
      <c r="N66" s="76">
        <v>129417</v>
      </c>
    </row>
    <row r="67" spans="1:14" s="54" customFormat="1" ht="12">
      <c r="A67" s="80"/>
      <c r="B67" s="65" t="s">
        <v>47</v>
      </c>
      <c r="C67" s="69">
        <v>16262</v>
      </c>
      <c r="D67" s="69">
        <v>16737</v>
      </c>
      <c r="E67" s="69">
        <v>16728</v>
      </c>
      <c r="F67" s="69">
        <v>17306</v>
      </c>
      <c r="G67" s="70">
        <v>17798</v>
      </c>
      <c r="H67" s="70">
        <v>17782</v>
      </c>
      <c r="I67" s="70">
        <v>17635</v>
      </c>
      <c r="J67" s="68">
        <v>17478</v>
      </c>
      <c r="K67" s="78">
        <v>17372</v>
      </c>
      <c r="L67" s="76">
        <v>17178</v>
      </c>
      <c r="M67" s="76">
        <v>17102</v>
      </c>
      <c r="N67" s="76">
        <v>17022</v>
      </c>
    </row>
    <row r="68" spans="1:14" s="54" customFormat="1" ht="12">
      <c r="A68" s="80"/>
      <c r="B68" s="65" t="s">
        <v>48</v>
      </c>
      <c r="C68" s="69">
        <v>16717</v>
      </c>
      <c r="D68" s="69">
        <v>15634</v>
      </c>
      <c r="E68" s="69">
        <v>15223</v>
      </c>
      <c r="F68" s="69">
        <v>14688</v>
      </c>
      <c r="G68" s="70">
        <v>14040</v>
      </c>
      <c r="H68" s="70">
        <v>13792</v>
      </c>
      <c r="I68" s="70">
        <v>13626</v>
      </c>
      <c r="J68" s="68">
        <v>13482</v>
      </c>
      <c r="K68" s="78">
        <v>13454</v>
      </c>
      <c r="L68" s="76">
        <v>13374</v>
      </c>
      <c r="M68" s="76">
        <v>13154</v>
      </c>
      <c r="N68" s="76">
        <v>13060</v>
      </c>
    </row>
    <row r="69" spans="1:14" s="54" customFormat="1" ht="12">
      <c r="A69" s="80"/>
      <c r="B69" s="65" t="s">
        <v>49</v>
      </c>
      <c r="C69" s="69">
        <v>12001</v>
      </c>
      <c r="D69" s="69">
        <v>11709</v>
      </c>
      <c r="E69" s="69">
        <v>11347</v>
      </c>
      <c r="F69" s="69">
        <v>10893</v>
      </c>
      <c r="G69" s="70">
        <v>10368</v>
      </c>
      <c r="H69" s="70">
        <v>10206</v>
      </c>
      <c r="I69" s="70">
        <v>10203</v>
      </c>
      <c r="J69" s="68">
        <v>10085</v>
      </c>
      <c r="K69" s="78">
        <v>10013</v>
      </c>
      <c r="L69" s="76">
        <v>9927</v>
      </c>
      <c r="M69" s="76">
        <v>9878</v>
      </c>
      <c r="N69" s="76">
        <v>9831</v>
      </c>
    </row>
    <row r="70" spans="1:14" s="55" customFormat="1" ht="12">
      <c r="A70" s="80"/>
      <c r="B70" s="65" t="s">
        <v>56</v>
      </c>
      <c r="C70" s="69">
        <v>10748</v>
      </c>
      <c r="D70" s="69">
        <v>11597</v>
      </c>
      <c r="E70" s="69">
        <v>12732</v>
      </c>
      <c r="F70" s="69">
        <v>13332</v>
      </c>
      <c r="G70" s="70">
        <v>13566</v>
      </c>
      <c r="H70" s="70">
        <v>13349</v>
      </c>
      <c r="I70" s="70">
        <v>13275</v>
      </c>
      <c r="J70" s="68">
        <v>13199</v>
      </c>
      <c r="K70" s="78">
        <v>13149</v>
      </c>
      <c r="L70" s="76">
        <v>13041</v>
      </c>
      <c r="M70" s="76">
        <v>12903</v>
      </c>
      <c r="N70" s="76">
        <v>12839</v>
      </c>
    </row>
    <row r="71" spans="1:14" s="55" customFormat="1" ht="12">
      <c r="A71" s="80"/>
      <c r="B71" s="65" t="s">
        <v>57</v>
      </c>
      <c r="C71" s="69">
        <v>17582</v>
      </c>
      <c r="D71" s="69">
        <v>19708</v>
      </c>
      <c r="E71" s="69">
        <v>21548</v>
      </c>
      <c r="F71" s="69">
        <v>22022</v>
      </c>
      <c r="G71" s="70">
        <v>23152</v>
      </c>
      <c r="H71" s="70">
        <v>23439</v>
      </c>
      <c r="I71" s="70">
        <v>23400</v>
      </c>
      <c r="J71" s="68">
        <v>23337</v>
      </c>
      <c r="K71" s="71">
        <v>23204</v>
      </c>
      <c r="L71" s="76">
        <v>23337</v>
      </c>
      <c r="M71" s="76">
        <v>23258</v>
      </c>
      <c r="N71" s="76">
        <v>23282</v>
      </c>
    </row>
    <row r="72" spans="1:14" s="55" customFormat="1" ht="12">
      <c r="A72" s="80"/>
      <c r="B72" s="65" t="s">
        <v>58</v>
      </c>
      <c r="C72" s="69">
        <v>10708</v>
      </c>
      <c r="D72" s="69">
        <v>10915</v>
      </c>
      <c r="E72" s="69">
        <v>11324</v>
      </c>
      <c r="F72" s="69">
        <v>11346</v>
      </c>
      <c r="G72" s="70">
        <v>11769</v>
      </c>
      <c r="H72" s="70">
        <v>11807</v>
      </c>
      <c r="I72" s="70">
        <v>11833</v>
      </c>
      <c r="J72" s="68">
        <v>11761</v>
      </c>
      <c r="K72" s="78">
        <v>11569</v>
      </c>
      <c r="L72" s="76">
        <v>11607</v>
      </c>
      <c r="M72" s="76">
        <v>11500</v>
      </c>
      <c r="N72" s="76">
        <v>11522</v>
      </c>
    </row>
    <row r="73" spans="1:14" s="55" customFormat="1" ht="12">
      <c r="A73" s="80"/>
      <c r="B73" s="65" t="s">
        <v>59</v>
      </c>
      <c r="C73" s="69">
        <v>25283</v>
      </c>
      <c r="D73" s="69">
        <v>25527</v>
      </c>
      <c r="E73" s="69">
        <v>26316</v>
      </c>
      <c r="F73" s="69">
        <v>26597</v>
      </c>
      <c r="G73" s="70">
        <v>26877</v>
      </c>
      <c r="H73" s="70">
        <v>26836</v>
      </c>
      <c r="I73" s="70">
        <v>26783</v>
      </c>
      <c r="J73" s="68">
        <v>26735</v>
      </c>
      <c r="K73" s="78">
        <v>26290</v>
      </c>
      <c r="L73" s="76">
        <v>26414</v>
      </c>
      <c r="M73" s="76">
        <v>26303</v>
      </c>
      <c r="N73" s="76">
        <v>26058</v>
      </c>
    </row>
    <row r="74" spans="1:14" s="55" customFormat="1" ht="12">
      <c r="A74" s="80"/>
      <c r="B74" s="65" t="s">
        <v>60</v>
      </c>
      <c r="C74" s="69">
        <v>22943</v>
      </c>
      <c r="D74" s="69">
        <v>23308</v>
      </c>
      <c r="E74" s="69">
        <v>24192</v>
      </c>
      <c r="F74" s="69">
        <v>24711</v>
      </c>
      <c r="G74" s="70">
        <v>25190</v>
      </c>
      <c r="H74" s="70">
        <v>25240</v>
      </c>
      <c r="I74" s="70">
        <v>25354</v>
      </c>
      <c r="J74" s="68">
        <v>25347</v>
      </c>
      <c r="K74" s="78">
        <v>25382</v>
      </c>
      <c r="L74" s="76">
        <v>25556</v>
      </c>
      <c r="M74" s="76">
        <v>25401</v>
      </c>
      <c r="N74" s="76">
        <v>25311</v>
      </c>
    </row>
    <row r="75" spans="1:14" s="55" customFormat="1" ht="12">
      <c r="A75" s="80"/>
      <c r="B75" s="65" t="s">
        <v>61</v>
      </c>
      <c r="C75" s="69">
        <v>20525</v>
      </c>
      <c r="D75" s="69">
        <v>21474</v>
      </c>
      <c r="E75" s="69">
        <v>23142</v>
      </c>
      <c r="F75" s="69">
        <v>25147</v>
      </c>
      <c r="G75" s="70">
        <v>26475</v>
      </c>
      <c r="H75" s="70">
        <v>27198</v>
      </c>
      <c r="I75" s="70">
        <v>27298</v>
      </c>
      <c r="J75" s="68">
        <v>27494</v>
      </c>
      <c r="K75" s="78">
        <v>27492</v>
      </c>
      <c r="L75" s="76">
        <v>27704</v>
      </c>
      <c r="M75" s="76">
        <v>27969</v>
      </c>
      <c r="N75" s="76">
        <v>28080</v>
      </c>
    </row>
    <row r="76" spans="1:14" s="55" customFormat="1" ht="12">
      <c r="A76" s="80"/>
      <c r="B76" s="65" t="s">
        <v>62</v>
      </c>
      <c r="C76" s="69">
        <v>21825</v>
      </c>
      <c r="D76" s="69">
        <v>21857</v>
      </c>
      <c r="E76" s="69">
        <v>22082</v>
      </c>
      <c r="F76" s="69">
        <v>22048</v>
      </c>
      <c r="G76" s="70">
        <v>21482</v>
      </c>
      <c r="H76" s="70">
        <v>21315</v>
      </c>
      <c r="I76" s="70">
        <v>21140</v>
      </c>
      <c r="J76" s="68">
        <v>21049</v>
      </c>
      <c r="K76" s="78">
        <v>20836</v>
      </c>
      <c r="L76" s="76">
        <v>20800</v>
      </c>
      <c r="M76" s="76">
        <v>20630</v>
      </c>
      <c r="N76" s="76">
        <v>20485</v>
      </c>
    </row>
    <row r="77" spans="1:14" s="55" customFormat="1" ht="12">
      <c r="A77" s="80"/>
      <c r="B77" s="65" t="s">
        <v>63</v>
      </c>
      <c r="C77" s="69">
        <v>8353</v>
      </c>
      <c r="D77" s="69">
        <v>7957</v>
      </c>
      <c r="E77" s="69">
        <v>7616</v>
      </c>
      <c r="F77" s="69">
        <v>7291</v>
      </c>
      <c r="G77" s="70">
        <v>6979</v>
      </c>
      <c r="H77" s="70">
        <v>6844</v>
      </c>
      <c r="I77" s="70">
        <v>6743</v>
      </c>
      <c r="J77" s="68">
        <v>6640</v>
      </c>
      <c r="K77" s="78">
        <v>6501</v>
      </c>
      <c r="L77" s="76">
        <v>6417</v>
      </c>
      <c r="M77" s="76">
        <v>6361</v>
      </c>
      <c r="N77" s="76">
        <v>6251</v>
      </c>
    </row>
    <row r="78" spans="1:14" s="55" customFormat="1" ht="12">
      <c r="A78" s="80"/>
      <c r="B78" s="65" t="s">
        <v>64</v>
      </c>
      <c r="C78" s="69">
        <v>8576</v>
      </c>
      <c r="D78" s="69">
        <v>7930</v>
      </c>
      <c r="E78" s="69">
        <v>7622</v>
      </c>
      <c r="F78" s="69">
        <v>7141</v>
      </c>
      <c r="G78" s="70">
        <v>6857</v>
      </c>
      <c r="H78" s="70">
        <v>6663</v>
      </c>
      <c r="I78" s="70">
        <v>6635</v>
      </c>
      <c r="J78" s="68">
        <v>6526</v>
      </c>
      <c r="K78" s="78">
        <v>6431</v>
      </c>
      <c r="L78" s="76">
        <v>6409</v>
      </c>
      <c r="M78" s="76">
        <v>6305</v>
      </c>
      <c r="N78" s="76">
        <v>6208</v>
      </c>
    </row>
    <row r="79" spans="1:14" s="55" customFormat="1" ht="12">
      <c r="A79" s="80"/>
      <c r="B79" s="65" t="s">
        <v>65</v>
      </c>
      <c r="C79" s="69">
        <v>5363</v>
      </c>
      <c r="D79" s="69">
        <v>4846</v>
      </c>
      <c r="E79" s="69">
        <v>4280</v>
      </c>
      <c r="F79" s="69">
        <v>3985</v>
      </c>
      <c r="G79" s="70">
        <v>3830</v>
      </c>
      <c r="H79" s="70">
        <v>3743</v>
      </c>
      <c r="I79" s="70">
        <v>3640</v>
      </c>
      <c r="J79" s="68">
        <v>3598</v>
      </c>
      <c r="K79" s="78">
        <v>3354</v>
      </c>
      <c r="L79" s="76">
        <v>3303</v>
      </c>
      <c r="M79" s="76">
        <v>3227</v>
      </c>
      <c r="N79" s="76">
        <v>3171</v>
      </c>
    </row>
    <row r="80" spans="1:14" s="55" customFormat="1" ht="12.75">
      <c r="A80" s="72"/>
      <c r="B80" s="73"/>
      <c r="C80" s="66"/>
      <c r="D80" s="66"/>
      <c r="E80" s="66"/>
      <c r="F80" s="66"/>
      <c r="G80" s="67"/>
      <c r="H80" s="67"/>
      <c r="I80" s="70"/>
      <c r="J80" s="68"/>
      <c r="K80" s="67"/>
      <c r="L80" s="79"/>
      <c r="M80" s="79"/>
      <c r="N80" s="79"/>
    </row>
    <row r="81" spans="1:14" s="55" customFormat="1" ht="12">
      <c r="A81" s="171" t="s">
        <v>66</v>
      </c>
      <c r="B81" s="172"/>
      <c r="C81" s="69">
        <f aca="true" t="shared" si="17" ref="C81:I81">SUM(C82:C94)</f>
        <v>331608</v>
      </c>
      <c r="D81" s="69">
        <f t="shared" si="17"/>
        <v>360825</v>
      </c>
      <c r="E81" s="69">
        <f t="shared" si="17"/>
        <v>385888</v>
      </c>
      <c r="F81" s="69">
        <f t="shared" si="17"/>
        <v>407466</v>
      </c>
      <c r="G81" s="70">
        <f t="shared" si="17"/>
        <v>427168</v>
      </c>
      <c r="H81" s="70">
        <f t="shared" si="17"/>
        <v>432896</v>
      </c>
      <c r="I81" s="70">
        <f t="shared" si="17"/>
        <v>435397</v>
      </c>
      <c r="J81" s="68">
        <v>437719</v>
      </c>
      <c r="K81" s="67">
        <f>SUM(K82:K94)</f>
        <v>439974</v>
      </c>
      <c r="L81" s="67">
        <f>SUM(L82:L94)</f>
        <v>443886</v>
      </c>
      <c r="M81" s="67">
        <f>SUM(M82:M94)</f>
        <v>445325</v>
      </c>
      <c r="N81" s="67">
        <f>SUM(N82:N94)</f>
        <v>447976</v>
      </c>
    </row>
    <row r="82" spans="1:14" s="55" customFormat="1" ht="12">
      <c r="A82" s="80"/>
      <c r="B82" s="65" t="s">
        <v>67</v>
      </c>
      <c r="C82" s="69">
        <v>67665</v>
      </c>
      <c r="D82" s="69">
        <v>75810</v>
      </c>
      <c r="E82" s="69">
        <v>80810</v>
      </c>
      <c r="F82" s="69">
        <v>83521</v>
      </c>
      <c r="G82" s="70">
        <v>85123</v>
      </c>
      <c r="H82" s="70">
        <v>85490</v>
      </c>
      <c r="I82" s="113">
        <v>86139</v>
      </c>
      <c r="J82" s="68">
        <v>86377</v>
      </c>
      <c r="K82" s="78">
        <v>86717</v>
      </c>
      <c r="L82" s="76">
        <v>87391</v>
      </c>
      <c r="M82" s="76">
        <v>87983</v>
      </c>
      <c r="N82" s="76">
        <v>88836</v>
      </c>
    </row>
    <row r="83" spans="1:14" s="55" customFormat="1" ht="12">
      <c r="A83" s="80"/>
      <c r="B83" s="65" t="s">
        <v>68</v>
      </c>
      <c r="C83" s="69">
        <v>61731</v>
      </c>
      <c r="D83" s="69">
        <v>64843</v>
      </c>
      <c r="E83" s="69">
        <v>68724</v>
      </c>
      <c r="F83" s="69">
        <v>72795</v>
      </c>
      <c r="G83" s="70">
        <v>76839</v>
      </c>
      <c r="H83" s="70">
        <v>78609</v>
      </c>
      <c r="I83" s="70">
        <v>79149</v>
      </c>
      <c r="J83" s="68">
        <v>79462</v>
      </c>
      <c r="K83" s="78">
        <v>80217</v>
      </c>
      <c r="L83" s="76">
        <v>80757</v>
      </c>
      <c r="M83" s="76">
        <v>81306</v>
      </c>
      <c r="N83" s="76">
        <v>81709</v>
      </c>
    </row>
    <row r="84" spans="1:14" s="55" customFormat="1" ht="12">
      <c r="A84" s="80"/>
      <c r="B84" s="65" t="s">
        <v>69</v>
      </c>
      <c r="C84" s="69">
        <v>42581</v>
      </c>
      <c r="D84" s="69">
        <v>46490</v>
      </c>
      <c r="E84" s="69">
        <v>49480</v>
      </c>
      <c r="F84" s="69">
        <v>53180</v>
      </c>
      <c r="G84" s="70">
        <v>57098</v>
      </c>
      <c r="H84" s="70">
        <v>58025</v>
      </c>
      <c r="I84" s="70">
        <v>58533</v>
      </c>
      <c r="J84" s="68">
        <v>59143</v>
      </c>
      <c r="K84" s="78">
        <v>59835</v>
      </c>
      <c r="L84" s="76">
        <v>60794</v>
      </c>
      <c r="M84" s="76">
        <v>61351</v>
      </c>
      <c r="N84" s="76">
        <v>62069</v>
      </c>
    </row>
    <row r="85" spans="1:14" s="55" customFormat="1" ht="12">
      <c r="A85" s="80"/>
      <c r="B85" s="65" t="s">
        <v>70</v>
      </c>
      <c r="C85" s="69">
        <v>10918</v>
      </c>
      <c r="D85" s="69">
        <v>11314</v>
      </c>
      <c r="E85" s="69">
        <v>12111</v>
      </c>
      <c r="F85" s="69">
        <v>12079</v>
      </c>
      <c r="G85" s="70">
        <v>12144</v>
      </c>
      <c r="H85" s="70">
        <v>12195</v>
      </c>
      <c r="I85" s="70">
        <v>12173</v>
      </c>
      <c r="J85" s="68">
        <v>12148</v>
      </c>
      <c r="K85" s="78">
        <v>12320</v>
      </c>
      <c r="L85" s="76">
        <v>12306</v>
      </c>
      <c r="M85" s="76">
        <v>12382</v>
      </c>
      <c r="N85" s="76">
        <v>12418</v>
      </c>
    </row>
    <row r="86" spans="1:14" s="55" customFormat="1" ht="12">
      <c r="A86" s="80"/>
      <c r="B86" s="65" t="s">
        <v>71</v>
      </c>
      <c r="C86" s="69">
        <v>18621</v>
      </c>
      <c r="D86" s="69">
        <v>19859</v>
      </c>
      <c r="E86" s="69">
        <v>22155</v>
      </c>
      <c r="F86" s="69">
        <v>22891</v>
      </c>
      <c r="G86" s="70">
        <v>23547</v>
      </c>
      <c r="H86" s="70">
        <v>23912</v>
      </c>
      <c r="I86" s="70">
        <v>24075</v>
      </c>
      <c r="J86" s="68">
        <v>24307</v>
      </c>
      <c r="K86" s="78">
        <v>24490</v>
      </c>
      <c r="L86" s="76">
        <v>24751</v>
      </c>
      <c r="M86" s="76">
        <v>24878</v>
      </c>
      <c r="N86" s="76">
        <v>24822</v>
      </c>
    </row>
    <row r="87" spans="1:14" s="55" customFormat="1" ht="12">
      <c r="A87" s="80"/>
      <c r="B87" s="65" t="s">
        <v>72</v>
      </c>
      <c r="C87" s="69">
        <v>11463</v>
      </c>
      <c r="D87" s="69">
        <v>12150</v>
      </c>
      <c r="E87" s="69">
        <v>13047</v>
      </c>
      <c r="F87" s="69">
        <v>13903</v>
      </c>
      <c r="G87" s="70">
        <v>15659</v>
      </c>
      <c r="H87" s="70">
        <v>15762</v>
      </c>
      <c r="I87" s="70">
        <v>15828</v>
      </c>
      <c r="J87" s="68">
        <v>15754</v>
      </c>
      <c r="K87" s="78">
        <v>15508</v>
      </c>
      <c r="L87" s="76">
        <v>15782</v>
      </c>
      <c r="M87" s="76">
        <v>15642</v>
      </c>
      <c r="N87" s="76">
        <v>15851</v>
      </c>
    </row>
    <row r="88" spans="1:14" s="55" customFormat="1" ht="12">
      <c r="A88" s="80"/>
      <c r="B88" s="65" t="s">
        <v>73</v>
      </c>
      <c r="C88" s="69">
        <v>24885</v>
      </c>
      <c r="D88" s="69">
        <v>25931</v>
      </c>
      <c r="E88" s="69">
        <v>27736</v>
      </c>
      <c r="F88" s="69">
        <v>29859</v>
      </c>
      <c r="G88" s="70">
        <v>30675</v>
      </c>
      <c r="H88" s="70">
        <v>31117</v>
      </c>
      <c r="I88" s="70">
        <v>31214</v>
      </c>
      <c r="J88" s="68">
        <v>31382</v>
      </c>
      <c r="K88" s="78">
        <v>31528</v>
      </c>
      <c r="L88" s="76">
        <v>31804</v>
      </c>
      <c r="M88" s="76">
        <v>31728</v>
      </c>
      <c r="N88" s="76">
        <v>31936</v>
      </c>
    </row>
    <row r="89" spans="1:14" s="55" customFormat="1" ht="12">
      <c r="A89" s="80"/>
      <c r="B89" s="65" t="s">
        <v>74</v>
      </c>
      <c r="C89" s="69">
        <v>17511</v>
      </c>
      <c r="D89" s="69">
        <v>18241</v>
      </c>
      <c r="E89" s="69">
        <v>19139</v>
      </c>
      <c r="F89" s="69">
        <v>20156</v>
      </c>
      <c r="G89" s="70">
        <v>20995</v>
      </c>
      <c r="H89" s="70">
        <v>21241</v>
      </c>
      <c r="I89" s="70">
        <v>21138</v>
      </c>
      <c r="J89" s="68">
        <v>21385</v>
      </c>
      <c r="K89" s="78">
        <v>21791</v>
      </c>
      <c r="L89" s="76">
        <v>22106</v>
      </c>
      <c r="M89" s="76">
        <v>21938</v>
      </c>
      <c r="N89" s="76">
        <v>22043</v>
      </c>
    </row>
    <row r="90" spans="1:14" s="55" customFormat="1" ht="12">
      <c r="A90" s="80"/>
      <c r="B90" s="65" t="s">
        <v>75</v>
      </c>
      <c r="C90" s="69">
        <v>20679</v>
      </c>
      <c r="D90" s="69">
        <v>20447</v>
      </c>
      <c r="E90" s="69">
        <v>20663</v>
      </c>
      <c r="F90" s="69">
        <v>21081</v>
      </c>
      <c r="G90" s="70">
        <v>21321</v>
      </c>
      <c r="H90" s="70">
        <v>21150</v>
      </c>
      <c r="I90" s="70">
        <v>21009</v>
      </c>
      <c r="J90" s="68">
        <v>20980</v>
      </c>
      <c r="K90" s="71">
        <v>20689</v>
      </c>
      <c r="L90" s="76">
        <v>20642</v>
      </c>
      <c r="M90" s="76">
        <v>20580</v>
      </c>
      <c r="N90" s="76">
        <v>20510</v>
      </c>
    </row>
    <row r="91" spans="1:14" s="55" customFormat="1" ht="12">
      <c r="A91" s="80"/>
      <c r="B91" s="65" t="s">
        <v>76</v>
      </c>
      <c r="C91" s="69">
        <v>10022</v>
      </c>
      <c r="D91" s="69">
        <v>11434</v>
      </c>
      <c r="E91" s="69">
        <v>13225</v>
      </c>
      <c r="F91" s="69">
        <v>15786</v>
      </c>
      <c r="G91" s="70">
        <v>17728</v>
      </c>
      <c r="H91" s="70">
        <v>18179</v>
      </c>
      <c r="I91" s="70">
        <v>18307</v>
      </c>
      <c r="J91" s="68">
        <v>18532</v>
      </c>
      <c r="K91" s="71">
        <v>18897</v>
      </c>
      <c r="L91" s="76">
        <v>19094</v>
      </c>
      <c r="M91" s="76">
        <v>19055</v>
      </c>
      <c r="N91" s="76">
        <v>19226</v>
      </c>
    </row>
    <row r="92" spans="1:14" s="55" customFormat="1" ht="12">
      <c r="A92" s="80"/>
      <c r="B92" s="65" t="s">
        <v>77</v>
      </c>
      <c r="C92" s="69">
        <v>16624</v>
      </c>
      <c r="D92" s="69">
        <v>16997</v>
      </c>
      <c r="E92" s="69">
        <v>17939</v>
      </c>
      <c r="F92" s="69">
        <v>18608</v>
      </c>
      <c r="G92" s="70">
        <v>19341</v>
      </c>
      <c r="H92" s="70">
        <v>19505</v>
      </c>
      <c r="I92" s="70">
        <v>19591</v>
      </c>
      <c r="J92" s="68">
        <v>19592</v>
      </c>
      <c r="K92" s="71">
        <v>19415</v>
      </c>
      <c r="L92" s="76">
        <v>19461</v>
      </c>
      <c r="M92" s="76">
        <v>19387</v>
      </c>
      <c r="N92" s="76">
        <v>19461</v>
      </c>
    </row>
    <row r="93" spans="1:14" s="55" customFormat="1" ht="12">
      <c r="A93" s="80"/>
      <c r="B93" s="65" t="s">
        <v>78</v>
      </c>
      <c r="C93" s="69">
        <v>13294</v>
      </c>
      <c r="D93" s="69">
        <v>15564</v>
      </c>
      <c r="E93" s="69">
        <v>16648</v>
      </c>
      <c r="F93" s="69">
        <v>17993</v>
      </c>
      <c r="G93" s="70">
        <v>19294</v>
      </c>
      <c r="H93" s="70">
        <v>19665</v>
      </c>
      <c r="I93" s="70">
        <v>19822</v>
      </c>
      <c r="J93" s="68">
        <v>19811</v>
      </c>
      <c r="K93" s="71">
        <v>19738</v>
      </c>
      <c r="L93" s="76">
        <v>19861</v>
      </c>
      <c r="M93" s="76">
        <v>19828</v>
      </c>
      <c r="N93" s="76">
        <v>19746</v>
      </c>
    </row>
    <row r="94" spans="1:14" s="55" customFormat="1" ht="12">
      <c r="A94" s="80"/>
      <c r="B94" s="65" t="s">
        <v>79</v>
      </c>
      <c r="C94" s="69">
        <v>15614</v>
      </c>
      <c r="D94" s="69">
        <v>21745</v>
      </c>
      <c r="E94" s="69">
        <v>24211</v>
      </c>
      <c r="F94" s="69">
        <v>25614</v>
      </c>
      <c r="G94" s="70">
        <v>27404</v>
      </c>
      <c r="H94" s="70">
        <v>28046</v>
      </c>
      <c r="I94" s="70">
        <v>28419</v>
      </c>
      <c r="J94" s="68">
        <v>28846</v>
      </c>
      <c r="K94" s="71">
        <v>28829</v>
      </c>
      <c r="L94" s="76">
        <v>29137</v>
      </c>
      <c r="M94" s="76">
        <v>29267</v>
      </c>
      <c r="N94" s="76">
        <v>29349</v>
      </c>
    </row>
    <row r="95" spans="1:14" s="55" customFormat="1" ht="12.75">
      <c r="A95" s="72"/>
      <c r="B95" s="73"/>
      <c r="C95" s="66"/>
      <c r="D95" s="66"/>
      <c r="E95" s="66"/>
      <c r="F95" s="66"/>
      <c r="G95" s="67"/>
      <c r="H95" s="67"/>
      <c r="I95" s="70"/>
      <c r="J95" s="68"/>
      <c r="K95" s="67"/>
      <c r="L95" s="79"/>
      <c r="M95" s="79"/>
      <c r="N95" s="79"/>
    </row>
    <row r="96" spans="1:14" s="55" customFormat="1" ht="12">
      <c r="A96" s="171" t="s">
        <v>80</v>
      </c>
      <c r="B96" s="172"/>
      <c r="C96" s="69">
        <f aca="true" t="shared" si="18" ref="C96:I96">SUM(C97:C102)</f>
        <v>64934</v>
      </c>
      <c r="D96" s="69">
        <f t="shared" si="18"/>
        <v>61812</v>
      </c>
      <c r="E96" s="69">
        <f t="shared" si="18"/>
        <v>59568</v>
      </c>
      <c r="F96" s="69">
        <f t="shared" si="18"/>
        <v>57045</v>
      </c>
      <c r="G96" s="70">
        <f t="shared" si="18"/>
        <v>54814</v>
      </c>
      <c r="H96" s="70">
        <f t="shared" si="18"/>
        <v>53811</v>
      </c>
      <c r="I96" s="70">
        <f t="shared" si="18"/>
        <v>53298</v>
      </c>
      <c r="J96" s="68">
        <v>52740</v>
      </c>
      <c r="K96" s="71">
        <f>SUM(K97:K102)</f>
        <v>52431</v>
      </c>
      <c r="L96" s="71">
        <f>SUM(L97:L102)</f>
        <v>51823</v>
      </c>
      <c r="M96" s="71">
        <f>SUM(M97:M102)</f>
        <v>51233</v>
      </c>
      <c r="N96" s="71">
        <f>SUM(N97:N102)</f>
        <v>50658</v>
      </c>
    </row>
    <row r="97" spans="1:14" s="55" customFormat="1" ht="12">
      <c r="A97" s="80"/>
      <c r="B97" s="65" t="s">
        <v>81</v>
      </c>
      <c r="C97" s="69">
        <v>26451</v>
      </c>
      <c r="D97" s="69">
        <v>25126</v>
      </c>
      <c r="E97" s="69">
        <v>25008</v>
      </c>
      <c r="F97" s="69">
        <v>24519</v>
      </c>
      <c r="G97" s="70">
        <v>24113</v>
      </c>
      <c r="H97" s="70">
        <v>23873</v>
      </c>
      <c r="I97" s="113">
        <v>23775</v>
      </c>
      <c r="J97" s="68">
        <v>23583</v>
      </c>
      <c r="K97" s="71">
        <v>23747</v>
      </c>
      <c r="L97" s="76">
        <v>23516</v>
      </c>
      <c r="M97" s="76">
        <v>23242</v>
      </c>
      <c r="N97" s="76">
        <v>23039</v>
      </c>
    </row>
    <row r="98" spans="1:14" s="55" customFormat="1" ht="12">
      <c r="A98" s="80"/>
      <c r="B98" s="65" t="s">
        <v>82</v>
      </c>
      <c r="C98" s="69">
        <v>9170</v>
      </c>
      <c r="D98" s="69">
        <v>8437</v>
      </c>
      <c r="E98" s="69">
        <v>7877</v>
      </c>
      <c r="F98" s="69">
        <v>7372</v>
      </c>
      <c r="G98" s="70">
        <v>6897</v>
      </c>
      <c r="H98" s="70">
        <v>6722</v>
      </c>
      <c r="I98" s="70">
        <v>6653</v>
      </c>
      <c r="J98" s="68">
        <v>6552</v>
      </c>
      <c r="K98" s="71">
        <v>6414</v>
      </c>
      <c r="L98" s="76">
        <v>6314</v>
      </c>
      <c r="M98" s="76">
        <v>6239</v>
      </c>
      <c r="N98" s="76">
        <v>6141</v>
      </c>
    </row>
    <row r="99" spans="1:14" s="55" customFormat="1" ht="12">
      <c r="A99" s="80"/>
      <c r="B99" s="65" t="s">
        <v>83</v>
      </c>
      <c r="C99" s="69">
        <v>9872</v>
      </c>
      <c r="D99" s="69">
        <v>10635</v>
      </c>
      <c r="E99" s="69">
        <v>11224</v>
      </c>
      <c r="F99" s="69">
        <v>11483</v>
      </c>
      <c r="G99" s="70">
        <v>11505</v>
      </c>
      <c r="H99" s="70">
        <v>11444</v>
      </c>
      <c r="I99" s="70">
        <v>11378</v>
      </c>
      <c r="J99" s="68">
        <v>11333</v>
      </c>
      <c r="K99" s="71">
        <v>11303</v>
      </c>
      <c r="L99" s="76">
        <v>11271</v>
      </c>
      <c r="M99" s="76">
        <v>11273</v>
      </c>
      <c r="N99" s="76">
        <v>11238</v>
      </c>
    </row>
    <row r="100" spans="1:14" s="55" customFormat="1" ht="12">
      <c r="A100" s="80"/>
      <c r="B100" s="65" t="s">
        <v>84</v>
      </c>
      <c r="C100" s="69">
        <v>2362</v>
      </c>
      <c r="D100" s="69">
        <v>2082</v>
      </c>
      <c r="E100" s="69">
        <v>1830</v>
      </c>
      <c r="F100" s="69">
        <v>1619</v>
      </c>
      <c r="G100" s="70">
        <v>1410</v>
      </c>
      <c r="H100" s="70">
        <v>1328</v>
      </c>
      <c r="I100" s="70">
        <v>1299</v>
      </c>
      <c r="J100" s="68">
        <v>1270</v>
      </c>
      <c r="K100" s="71">
        <v>1236</v>
      </c>
      <c r="L100" s="76">
        <v>1216</v>
      </c>
      <c r="M100" s="76">
        <v>1184</v>
      </c>
      <c r="N100" s="76">
        <v>1188</v>
      </c>
    </row>
    <row r="101" spans="1:14" s="55" customFormat="1" ht="12">
      <c r="A101" s="80"/>
      <c r="B101" s="65" t="s">
        <v>85</v>
      </c>
      <c r="C101" s="69">
        <v>10657</v>
      </c>
      <c r="D101" s="69">
        <v>9729</v>
      </c>
      <c r="E101" s="69">
        <v>8401</v>
      </c>
      <c r="F101" s="69">
        <v>7444</v>
      </c>
      <c r="G101" s="70">
        <v>6777</v>
      </c>
      <c r="H101" s="70">
        <v>6502</v>
      </c>
      <c r="I101" s="70">
        <v>6318</v>
      </c>
      <c r="J101" s="68">
        <v>6204</v>
      </c>
      <c r="K101" s="71">
        <v>6008</v>
      </c>
      <c r="L101" s="76">
        <v>5894</v>
      </c>
      <c r="M101" s="76">
        <v>5779</v>
      </c>
      <c r="N101" s="76">
        <v>5625</v>
      </c>
    </row>
    <row r="102" spans="1:14" s="55" customFormat="1" ht="12">
      <c r="A102" s="80"/>
      <c r="B102" s="65" t="s">
        <v>86</v>
      </c>
      <c r="C102" s="69">
        <v>6422</v>
      </c>
      <c r="D102" s="69">
        <v>5803</v>
      </c>
      <c r="E102" s="69">
        <v>5228</v>
      </c>
      <c r="F102" s="69">
        <v>4608</v>
      </c>
      <c r="G102" s="70">
        <v>4112</v>
      </c>
      <c r="H102" s="70">
        <v>3942</v>
      </c>
      <c r="I102" s="70">
        <v>3875</v>
      </c>
      <c r="J102" s="68">
        <v>3798</v>
      </c>
      <c r="K102" s="71">
        <v>3723</v>
      </c>
      <c r="L102" s="76">
        <v>3612</v>
      </c>
      <c r="M102" s="76">
        <v>3516</v>
      </c>
      <c r="N102" s="76">
        <v>3427</v>
      </c>
    </row>
    <row r="103" spans="1:14" s="55" customFormat="1" ht="12.75">
      <c r="A103" s="75"/>
      <c r="B103" s="114"/>
      <c r="C103" s="66"/>
      <c r="D103" s="66"/>
      <c r="E103" s="66"/>
      <c r="F103" s="66"/>
      <c r="G103" s="67"/>
      <c r="H103" s="67"/>
      <c r="I103" s="70"/>
      <c r="J103" s="68"/>
      <c r="K103" s="67"/>
      <c r="L103" s="79"/>
      <c r="M103" s="79"/>
      <c r="N103" s="79"/>
    </row>
    <row r="104" spans="1:14" s="55" customFormat="1" ht="12">
      <c r="A104" s="171" t="s">
        <v>87</v>
      </c>
      <c r="B104" s="172"/>
      <c r="C104" s="69">
        <f aca="true" t="shared" si="19" ref="C104:H104">C105</f>
        <v>480376</v>
      </c>
      <c r="D104" s="69">
        <f t="shared" si="19"/>
        <v>503213</v>
      </c>
      <c r="E104" s="69">
        <f t="shared" si="19"/>
        <v>527246</v>
      </c>
      <c r="F104" s="69">
        <f t="shared" si="19"/>
        <v>547875</v>
      </c>
      <c r="G104" s="70">
        <f t="shared" si="19"/>
        <v>561606</v>
      </c>
      <c r="H104" s="70">
        <f t="shared" si="19"/>
        <v>568796</v>
      </c>
      <c r="I104" s="70">
        <v>573651</v>
      </c>
      <c r="J104" s="68">
        <v>577489</v>
      </c>
      <c r="K104" s="71">
        <f>K105</f>
        <v>582095</v>
      </c>
      <c r="L104" s="71">
        <f>L105</f>
        <v>587048</v>
      </c>
      <c r="M104" s="71">
        <f>M105</f>
        <v>591088</v>
      </c>
      <c r="N104" s="71">
        <f>N105</f>
        <v>595475</v>
      </c>
    </row>
    <row r="105" spans="1:14" s="55" customFormat="1" ht="12">
      <c r="A105" s="80"/>
      <c r="B105" s="65" t="s">
        <v>88</v>
      </c>
      <c r="C105" s="69">
        <v>480376</v>
      </c>
      <c r="D105" s="69">
        <v>503213</v>
      </c>
      <c r="E105" s="69">
        <v>527246</v>
      </c>
      <c r="F105" s="69">
        <v>547875</v>
      </c>
      <c r="G105" s="70">
        <v>561606</v>
      </c>
      <c r="H105" s="70">
        <v>568796</v>
      </c>
      <c r="I105" s="113">
        <v>573651</v>
      </c>
      <c r="J105" s="68">
        <v>577489</v>
      </c>
      <c r="K105" s="71">
        <v>582095</v>
      </c>
      <c r="L105" s="76">
        <v>587048</v>
      </c>
      <c r="M105" s="76">
        <v>591088</v>
      </c>
      <c r="N105" s="76">
        <v>595475</v>
      </c>
    </row>
    <row r="106" spans="1:14" s="55" customFormat="1" ht="12.75">
      <c r="A106" s="75"/>
      <c r="B106" s="114"/>
      <c r="C106" s="66"/>
      <c r="D106" s="66"/>
      <c r="E106" s="66"/>
      <c r="F106" s="66"/>
      <c r="G106" s="67"/>
      <c r="H106" s="67"/>
      <c r="I106" s="70"/>
      <c r="J106" s="68"/>
      <c r="K106" s="67"/>
      <c r="L106" s="79"/>
      <c r="M106" s="79"/>
      <c r="N106" s="79"/>
    </row>
    <row r="107" spans="1:14" s="55" customFormat="1" ht="12">
      <c r="A107" s="171" t="s">
        <v>89</v>
      </c>
      <c r="B107" s="172"/>
      <c r="C107" s="69">
        <f aca="true" t="shared" si="20" ref="C107:I107">SUM(C108:C115)</f>
        <v>186822</v>
      </c>
      <c r="D107" s="69">
        <f t="shared" si="20"/>
        <v>198844</v>
      </c>
      <c r="E107" s="69">
        <f t="shared" si="20"/>
        <v>210922</v>
      </c>
      <c r="F107" s="69">
        <f t="shared" si="20"/>
        <v>217998</v>
      </c>
      <c r="G107" s="70">
        <f t="shared" si="20"/>
        <v>222631</v>
      </c>
      <c r="H107" s="70">
        <f t="shared" si="20"/>
        <v>223648</v>
      </c>
      <c r="I107" s="70">
        <f t="shared" si="20"/>
        <v>223756</v>
      </c>
      <c r="J107" s="68">
        <v>224125</v>
      </c>
      <c r="K107" s="71">
        <f>SUM(K108:K115)</f>
        <v>223910</v>
      </c>
      <c r="L107" s="71">
        <f>SUM(L108:L115)</f>
        <v>224278</v>
      </c>
      <c r="M107" s="71">
        <f>SUM(M108:M115)</f>
        <v>224759</v>
      </c>
      <c r="N107" s="71">
        <f>SUM(N108:N115)</f>
        <v>224794</v>
      </c>
    </row>
    <row r="108" spans="1:14" s="55" customFormat="1" ht="12">
      <c r="A108" s="80"/>
      <c r="B108" s="65" t="s">
        <v>90</v>
      </c>
      <c r="C108" s="69">
        <v>67180</v>
      </c>
      <c r="D108" s="69">
        <v>72472</v>
      </c>
      <c r="E108" s="69">
        <v>77228</v>
      </c>
      <c r="F108" s="69">
        <v>81157</v>
      </c>
      <c r="G108" s="70">
        <v>83810</v>
      </c>
      <c r="H108" s="70">
        <v>84408</v>
      </c>
      <c r="I108" s="113">
        <v>84772</v>
      </c>
      <c r="J108" s="68">
        <v>85009</v>
      </c>
      <c r="K108" s="71">
        <v>84905</v>
      </c>
      <c r="L108" s="76">
        <v>85306</v>
      </c>
      <c r="M108" s="76">
        <v>85744</v>
      </c>
      <c r="N108" s="76">
        <v>86102</v>
      </c>
    </row>
    <row r="109" spans="1:14" s="55" customFormat="1" ht="12">
      <c r="A109" s="80"/>
      <c r="B109" s="65" t="s">
        <v>91</v>
      </c>
      <c r="C109" s="69">
        <v>33920</v>
      </c>
      <c r="D109" s="69">
        <v>37633</v>
      </c>
      <c r="E109" s="69">
        <v>41371</v>
      </c>
      <c r="F109" s="69">
        <v>43055</v>
      </c>
      <c r="G109" s="70">
        <v>43762</v>
      </c>
      <c r="H109" s="70">
        <v>44396</v>
      </c>
      <c r="I109" s="70">
        <v>43942</v>
      </c>
      <c r="J109" s="68">
        <v>43802</v>
      </c>
      <c r="K109" s="71">
        <v>43711</v>
      </c>
      <c r="L109" s="76">
        <v>43533</v>
      </c>
      <c r="M109" s="76">
        <v>43472</v>
      </c>
      <c r="N109" s="76">
        <v>43577</v>
      </c>
    </row>
    <row r="110" spans="1:14" s="55" customFormat="1" ht="12">
      <c r="A110" s="80"/>
      <c r="B110" s="65" t="s">
        <v>92</v>
      </c>
      <c r="C110" s="69">
        <v>10969</v>
      </c>
      <c r="D110" s="69">
        <v>11151</v>
      </c>
      <c r="E110" s="69">
        <v>11192</v>
      </c>
      <c r="F110" s="69">
        <v>11492</v>
      </c>
      <c r="G110" s="70">
        <v>11677</v>
      </c>
      <c r="H110" s="70">
        <v>11681</v>
      </c>
      <c r="I110" s="70">
        <v>11745</v>
      </c>
      <c r="J110" s="68">
        <v>11746</v>
      </c>
      <c r="K110" s="71">
        <v>11787</v>
      </c>
      <c r="L110" s="76">
        <v>11707</v>
      </c>
      <c r="M110" s="76">
        <v>11792</v>
      </c>
      <c r="N110" s="76">
        <v>11798</v>
      </c>
    </row>
    <row r="111" spans="1:14" s="55" customFormat="1" ht="12">
      <c r="A111" s="80"/>
      <c r="B111" s="65" t="s">
        <v>93</v>
      </c>
      <c r="C111" s="69">
        <v>16079</v>
      </c>
      <c r="D111" s="69">
        <v>16619</v>
      </c>
      <c r="E111" s="69">
        <v>16841</v>
      </c>
      <c r="F111" s="69">
        <v>16871</v>
      </c>
      <c r="G111" s="70">
        <v>16952</v>
      </c>
      <c r="H111" s="70">
        <v>16854</v>
      </c>
      <c r="I111" s="70">
        <v>16921</v>
      </c>
      <c r="J111" s="68">
        <v>17073</v>
      </c>
      <c r="K111" s="71">
        <v>17116</v>
      </c>
      <c r="L111" s="76">
        <v>17161</v>
      </c>
      <c r="M111" s="76">
        <v>17283</v>
      </c>
      <c r="N111" s="76">
        <v>17210</v>
      </c>
    </row>
    <row r="112" spans="1:14" s="55" customFormat="1" ht="12">
      <c r="A112" s="80"/>
      <c r="B112" s="65" t="s">
        <v>94</v>
      </c>
      <c r="C112" s="69">
        <v>13075</v>
      </c>
      <c r="D112" s="69">
        <v>13621</v>
      </c>
      <c r="E112" s="69">
        <v>14004</v>
      </c>
      <c r="F112" s="69">
        <v>13841</v>
      </c>
      <c r="G112" s="70">
        <v>13956</v>
      </c>
      <c r="H112" s="70">
        <v>14002</v>
      </c>
      <c r="I112" s="70">
        <v>13963</v>
      </c>
      <c r="J112" s="68">
        <v>13945</v>
      </c>
      <c r="K112" s="71">
        <v>13889</v>
      </c>
      <c r="L112" s="76">
        <v>13873</v>
      </c>
      <c r="M112" s="76">
        <v>13808</v>
      </c>
      <c r="N112" s="76">
        <v>13622</v>
      </c>
    </row>
    <row r="113" spans="1:14" s="55" customFormat="1" ht="12">
      <c r="A113" s="80"/>
      <c r="B113" s="65" t="s">
        <v>95</v>
      </c>
      <c r="C113" s="69">
        <v>15492</v>
      </c>
      <c r="D113" s="69">
        <v>16754</v>
      </c>
      <c r="E113" s="69">
        <v>18687</v>
      </c>
      <c r="F113" s="69">
        <v>19960</v>
      </c>
      <c r="G113" s="70">
        <v>20328</v>
      </c>
      <c r="H113" s="70">
        <v>20541</v>
      </c>
      <c r="I113" s="70">
        <v>20895</v>
      </c>
      <c r="J113" s="68">
        <v>21040</v>
      </c>
      <c r="K113" s="71">
        <v>21281</v>
      </c>
      <c r="L113" s="76">
        <v>21430</v>
      </c>
      <c r="M113" s="76">
        <v>21538</v>
      </c>
      <c r="N113" s="76">
        <v>21647</v>
      </c>
    </row>
    <row r="114" spans="1:14" s="55" customFormat="1" ht="12">
      <c r="A114" s="80"/>
      <c r="B114" s="65" t="s">
        <v>96</v>
      </c>
      <c r="C114" s="69">
        <v>14093</v>
      </c>
      <c r="D114" s="69">
        <v>14450</v>
      </c>
      <c r="E114" s="69">
        <v>15113</v>
      </c>
      <c r="F114" s="69">
        <v>15115</v>
      </c>
      <c r="G114" s="70">
        <v>15478</v>
      </c>
      <c r="H114" s="115">
        <v>15261</v>
      </c>
      <c r="I114" s="70">
        <v>15131</v>
      </c>
      <c r="J114" s="68">
        <v>15177</v>
      </c>
      <c r="K114" s="71">
        <v>15103</v>
      </c>
      <c r="L114" s="76">
        <v>15095</v>
      </c>
      <c r="M114" s="76">
        <v>14964</v>
      </c>
      <c r="N114" s="76">
        <v>14779</v>
      </c>
    </row>
    <row r="115" spans="1:14" s="55" customFormat="1" ht="12">
      <c r="A115" s="81"/>
      <c r="B115" s="82" t="s">
        <v>97</v>
      </c>
      <c r="C115" s="83">
        <v>16014</v>
      </c>
      <c r="D115" s="83">
        <v>16144</v>
      </c>
      <c r="E115" s="83">
        <v>16486</v>
      </c>
      <c r="F115" s="83">
        <v>16507</v>
      </c>
      <c r="G115" s="84">
        <v>16668</v>
      </c>
      <c r="H115" s="116">
        <v>16505</v>
      </c>
      <c r="I115" s="84">
        <v>16387</v>
      </c>
      <c r="J115" s="85">
        <v>16333</v>
      </c>
      <c r="K115" s="117">
        <v>16118</v>
      </c>
      <c r="L115" s="86">
        <v>16173</v>
      </c>
      <c r="M115" s="86">
        <v>16158</v>
      </c>
      <c r="N115" s="86">
        <v>16059</v>
      </c>
    </row>
    <row r="116" spans="1:10" s="55" customFormat="1" ht="12">
      <c r="A116" s="118" t="s">
        <v>119</v>
      </c>
      <c r="B116" s="52"/>
      <c r="C116" s="119"/>
      <c r="D116" s="119"/>
      <c r="E116" s="119"/>
      <c r="F116" s="119"/>
      <c r="G116" s="120"/>
      <c r="H116" s="121"/>
      <c r="I116" s="121"/>
      <c r="J116" s="56"/>
    </row>
    <row r="117" spans="1:9" ht="15.75">
      <c r="A117" s="26"/>
      <c r="B117" s="26"/>
      <c r="C117" s="30"/>
      <c r="D117" s="30"/>
      <c r="E117" s="30"/>
      <c r="F117" s="30"/>
      <c r="G117" s="29"/>
      <c r="H117" s="30"/>
      <c r="I117" s="30"/>
    </row>
    <row r="118" spans="1:2" ht="15.75">
      <c r="A118" s="26"/>
      <c r="B118" s="26"/>
    </row>
    <row r="119" spans="1:2" ht="15.75">
      <c r="A119" s="26"/>
      <c r="B119" s="26"/>
    </row>
    <row r="120" spans="1:2" ht="15.75">
      <c r="A120" s="26"/>
      <c r="B120" s="26"/>
    </row>
    <row r="121" spans="1:2" ht="15.75">
      <c r="A121" s="26"/>
      <c r="B121" s="26"/>
    </row>
    <row r="122" spans="1:2" ht="15.75">
      <c r="A122" s="26"/>
      <c r="B122" s="26"/>
    </row>
    <row r="123" spans="1:2" ht="15.75">
      <c r="A123" s="26"/>
      <c r="B123" s="26"/>
    </row>
    <row r="124" spans="1:2" ht="15.75">
      <c r="A124" s="26"/>
      <c r="B124" s="26"/>
    </row>
    <row r="125" spans="1:2" ht="15.75">
      <c r="A125" s="26"/>
      <c r="B125" s="26"/>
    </row>
  </sheetData>
  <mergeCells count="23">
    <mergeCell ref="A107:B107"/>
    <mergeCell ref="A63:B63"/>
    <mergeCell ref="A81:B81"/>
    <mergeCell ref="A96:B96"/>
    <mergeCell ref="A104:B104"/>
    <mergeCell ref="A46:B46"/>
    <mergeCell ref="A50:B50"/>
    <mergeCell ref="A55:B55"/>
    <mergeCell ref="A15:B15"/>
    <mergeCell ref="A17:B17"/>
    <mergeCell ref="A26:B26"/>
    <mergeCell ref="A30:B30"/>
    <mergeCell ref="A11:B11"/>
    <mergeCell ref="A12:B12"/>
    <mergeCell ref="A13:B13"/>
    <mergeCell ref="A14:B14"/>
    <mergeCell ref="A8:B8"/>
    <mergeCell ref="A9:B9"/>
    <mergeCell ref="A10:B10"/>
    <mergeCell ref="A2:B4"/>
    <mergeCell ref="A5:B5"/>
    <mergeCell ref="A6:B6"/>
    <mergeCell ref="A7:B7"/>
  </mergeCells>
  <printOptions/>
  <pageMargins left="0.94" right="0.3" top="1" bottom="0.72" header="0.5" footer="0.5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静岡県保健衛生部衛生企画課</dc:creator>
  <cp:keywords/>
  <dc:description/>
  <cp:lastModifiedBy>静岡県</cp:lastModifiedBy>
  <cp:lastPrinted>2005-10-26T05:40:05Z</cp:lastPrinted>
  <dcterms:created xsi:type="dcterms:W3CDTF">1997-12-09T13:16:12Z</dcterms:created>
  <dcterms:modified xsi:type="dcterms:W3CDTF">2005-10-26T05:40:20Z</dcterms:modified>
  <cp:category/>
  <cp:version/>
  <cp:contentType/>
  <cp:contentStatus/>
</cp:coreProperties>
</file>