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330" activeTab="0"/>
  </bookViews>
  <sheets>
    <sheet name="１頁" sheetId="1" r:id="rId1"/>
    <sheet name="２頁" sheetId="2" r:id="rId2"/>
    <sheet name="３頁" sheetId="3" r:id="rId3"/>
    <sheet name="４頁" sheetId="4" r:id="rId4"/>
    <sheet name="５頁" sheetId="5" r:id="rId5"/>
    <sheet name="６頁" sheetId="6" r:id="rId6"/>
  </sheets>
  <definedNames>
    <definedName name="_xlnm.Print_Area" localSheetId="0">'１頁'!$A$1:$N$67</definedName>
    <definedName name="_xlnm.Print_Area" localSheetId="1">'２頁'!$A$1:$N$66</definedName>
    <definedName name="_xlnm.Print_Area" localSheetId="2">'３頁'!$A$1:$N$66</definedName>
    <definedName name="_xlnm.Print_Area" localSheetId="3">'４頁'!$A$1:$N$66</definedName>
    <definedName name="_xlnm.Print_Area" localSheetId="4">'５頁'!$A$1:$N$66</definedName>
    <definedName name="_xlnm.Print_Area" localSheetId="5">'６頁'!$A$1:$N$66</definedName>
  </definedNames>
  <calcPr fullCalcOnLoad="1"/>
</workbook>
</file>

<file path=xl/sharedStrings.xml><?xml version="1.0" encoding="utf-8"?>
<sst xmlns="http://schemas.openxmlformats.org/spreadsheetml/2006/main" count="465" uniqueCount="158">
  <si>
    <t>　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</si>
  <si>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</si>
  <si>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</si>
  <si>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</si>
  <si>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</si>
  <si>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</si>
  <si>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</si>
  <si>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</si>
  <si>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</si>
  <si>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</si>
  <si>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</si>
  <si>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</si>
  <si>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</si>
  <si>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</si>
  <si>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</si>
  <si>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</si>
  <si>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</si>
  <si>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</si>
  <si>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修善寺町</t>
  </si>
  <si>
    <t>戸田村</t>
  </si>
  <si>
    <t>土肥町</t>
  </si>
  <si>
    <t>大仁町</t>
  </si>
  <si>
    <t>天城湯ｹ島町</t>
  </si>
  <si>
    <t>中伊豆町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</si>
  <si>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</si>
  <si>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</si>
  <si>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</si>
  <si>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</si>
  <si>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</si>
  <si>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</si>
  <si>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</si>
  <si>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</si>
  <si>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</si>
  <si>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</si>
  <si>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</si>
  <si>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</si>
  <si>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</si>
  <si>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</si>
  <si>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</si>
  <si>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</si>
  <si>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</si>
  <si>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</si>
  <si>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</si>
  <si>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</si>
  <si>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</si>
  <si>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</si>
  <si>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御前崎町</t>
  </si>
  <si>
    <t>相良町</t>
  </si>
  <si>
    <t>榛原町</t>
  </si>
  <si>
    <t>金谷町</t>
  </si>
  <si>
    <t>川根町</t>
  </si>
  <si>
    <t>中川根町</t>
  </si>
  <si>
    <t>本川根町</t>
  </si>
  <si>
    <t>掛川市</t>
  </si>
  <si>
    <t>大須賀町</t>
  </si>
  <si>
    <t>浜岡町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</si>
  <si>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</si>
  <si>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</si>
  <si>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</si>
  <si>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</si>
  <si>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</si>
  <si>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</si>
  <si>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</si>
  <si>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</si>
  <si>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</si>
  <si>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</si>
  <si>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</si>
  <si>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</si>
  <si>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</si>
  <si>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</si>
  <si>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佐久間町</t>
  </si>
  <si>
    <t>水窪町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</si>
  <si>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</si>
  <si>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</si>
  <si>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</si>
  <si>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</si>
  <si>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</si>
  <si>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</si>
  <si>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</si>
  <si>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</si>
  <si>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</si>
  <si>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</si>
  <si>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</si>
  <si>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</si>
  <si>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</si>
  <si>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</si>
  <si>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</si>
  <si>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</si>
  <si>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</si>
  <si>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</si>
  <si>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</si>
  <si>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</si>
  <si>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</si>
  <si>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</si>
  <si>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</si>
  <si>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</si>
  <si>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</si>
  <si>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</si>
  <si>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</si>
  <si>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</si>
  <si>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</si>
  <si>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龍山村</t>
  </si>
  <si>
    <t>総数</t>
  </si>
  <si>
    <t>男</t>
  </si>
  <si>
    <t>女</t>
  </si>
  <si>
    <t>西部保健所</t>
  </si>
  <si>
    <t>総数</t>
  </si>
  <si>
    <t>男</t>
  </si>
  <si>
    <t>女</t>
  </si>
  <si>
    <t>総数</t>
  </si>
  <si>
    <t>男</t>
  </si>
  <si>
    <t>女</t>
  </si>
  <si>
    <t>北遠保健所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</si>
  <si>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</si>
  <si>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</si>
  <si>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</si>
  <si>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</si>
  <si>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</si>
  <si>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</si>
  <si>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</si>
  <si>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</si>
  <si>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</si>
  <si>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</si>
  <si>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</si>
  <si>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</si>
  <si>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</si>
  <si>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</si>
  <si>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伊豆保健所</t>
  </si>
  <si>
    <t>50歳～</t>
  </si>
  <si>
    <t>男</t>
  </si>
  <si>
    <t>女</t>
  </si>
  <si>
    <t>静岡市保健所</t>
  </si>
  <si>
    <t>中東遠保健所</t>
  </si>
  <si>
    <t>浜松市保健所</t>
  </si>
  <si>
    <t>区　　　　　　分</t>
  </si>
  <si>
    <t>総数</t>
  </si>
  <si>
    <t>男</t>
  </si>
  <si>
    <t>女</t>
  </si>
  <si>
    <t>区　　　　　　分</t>
  </si>
  <si>
    <t>総　数</t>
  </si>
  <si>
    <t>～14歳</t>
  </si>
  <si>
    <t>50歳～</t>
  </si>
  <si>
    <t>志太榛原保健所</t>
  </si>
  <si>
    <t>吉田町</t>
  </si>
  <si>
    <t>総数</t>
  </si>
  <si>
    <t>男</t>
  </si>
  <si>
    <t>女</t>
  </si>
  <si>
    <t>御殿場保健所</t>
  </si>
  <si>
    <t>富士保健所</t>
  </si>
  <si>
    <t>熱海保健所</t>
  </si>
  <si>
    <t>東部保健所</t>
  </si>
  <si>
    <t>2-3　出生数（性・母の年齢（５歳階級）・２次保健医療圏・保健所・市町村別）</t>
  </si>
  <si>
    <t>（旧）静岡市</t>
  </si>
  <si>
    <t>（旧）清水市</t>
  </si>
  <si>
    <t>静庵圏域</t>
  </si>
  <si>
    <t>（前ページから続く）</t>
  </si>
  <si>
    <t>資料：厚生労働省「人口動態統計」（県所管：企画経理室）</t>
  </si>
  <si>
    <t>（単位：人）（平成14年）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</si>
</sst>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1" fontId="5" fillId="0" borderId="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1" fontId="5" fillId="0" borderId="6" xfId="0" applyNumberFormat="1" applyFont="1" applyBorder="1" applyAlignment="1" applyProtection="1">
      <alignment horizontal="right" vertical="center"/>
      <protection/>
    </xf>
    <xf numFmtId="41" fontId="5" fillId="0" borderId="7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41" fontId="5" fillId="0" borderId="9" xfId="0" applyNumberFormat="1" applyFont="1" applyBorder="1" applyAlignment="1" applyProtection="1">
      <alignment horizontal="right" vertical="center"/>
      <protection/>
    </xf>
    <xf numFmtId="41" fontId="5" fillId="0" borderId="10" xfId="0" applyNumberFormat="1" applyFont="1" applyBorder="1" applyAlignment="1" applyProtection="1">
      <alignment horizontal="right" vertical="center"/>
      <protection/>
    </xf>
    <xf numFmtId="41" fontId="5" fillId="0" borderId="11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1" fontId="5" fillId="0" borderId="12" xfId="0" applyNumberFormat="1" applyFont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horizontal="right" vertical="center"/>
      <protection/>
    </xf>
    <xf numFmtId="41" fontId="5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5" fillId="0" borderId="19" xfId="0" applyNumberFormat="1" applyFont="1" applyBorder="1" applyAlignment="1" applyProtection="1">
      <alignment horizontal="right" vertical="center"/>
      <protection/>
    </xf>
    <xf numFmtId="41" fontId="5" fillId="0" borderId="20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41" fontId="5" fillId="0" borderId="21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>
      <alignment vertical="center"/>
    </xf>
    <xf numFmtId="0" fontId="5" fillId="0" borderId="17" xfId="0" applyFont="1" applyBorder="1" applyAlignment="1" applyProtection="1">
      <alignment horizontal="distributed" vertical="center"/>
      <protection/>
    </xf>
    <xf numFmtId="41" fontId="5" fillId="0" borderId="17" xfId="0" applyNumberFormat="1" applyFont="1" applyBorder="1" applyAlignment="1" applyProtection="1">
      <alignment horizontal="right" vertical="center"/>
      <protection/>
    </xf>
    <xf numFmtId="41" fontId="5" fillId="0" borderId="23" xfId="0" applyNumberFormat="1" applyFont="1" applyBorder="1" applyAlignment="1" applyProtection="1">
      <alignment horizontal="right" vertical="center"/>
      <protection/>
    </xf>
    <xf numFmtId="41" fontId="5" fillId="0" borderId="24" xfId="0" applyNumberFormat="1" applyFont="1" applyBorder="1" applyAlignment="1" applyProtection="1">
      <alignment horizontal="right" vertical="center"/>
      <protection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5" fillId="0" borderId="19" xfId="0" applyNumberFormat="1" applyFont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distributed" vertical="center"/>
      <protection/>
    </xf>
    <xf numFmtId="41" fontId="5" fillId="0" borderId="16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2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1" fontId="5" fillId="0" borderId="1" xfId="20" applyNumberFormat="1" applyFont="1" applyBorder="1" applyAlignment="1" applyProtection="1">
      <alignment horizontal="right" vertical="center"/>
      <protection/>
    </xf>
    <xf numFmtId="41" fontId="5" fillId="0" borderId="6" xfId="20" applyNumberFormat="1" applyFont="1" applyBorder="1" applyAlignment="1" applyProtection="1">
      <alignment horizontal="right" vertical="center"/>
      <protection/>
    </xf>
    <xf numFmtId="41" fontId="5" fillId="0" borderId="7" xfId="20" applyNumberFormat="1" applyFont="1" applyBorder="1" applyAlignment="1" applyProtection="1">
      <alignment horizontal="right" vertical="center"/>
      <protection/>
    </xf>
    <xf numFmtId="41" fontId="5" fillId="0" borderId="0" xfId="20" applyNumberFormat="1" applyFont="1" applyBorder="1" applyAlignment="1" applyProtection="1">
      <alignment horizontal="right" vertical="center"/>
      <protection/>
    </xf>
    <xf numFmtId="41" fontId="5" fillId="0" borderId="20" xfId="20" applyNumberFormat="1" applyFont="1" applyBorder="1" applyAlignment="1" applyProtection="1">
      <alignment horizontal="right" vertical="center"/>
      <protection/>
    </xf>
    <xf numFmtId="0" fontId="5" fillId="0" borderId="20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41" fontId="5" fillId="0" borderId="6" xfId="20" applyNumberFormat="1" applyFont="1" applyBorder="1" applyAlignment="1" applyProtection="1">
      <alignment vertical="center"/>
      <protection/>
    </xf>
    <xf numFmtId="41" fontId="5" fillId="0" borderId="20" xfId="20" applyNumberFormat="1" applyFont="1" applyBorder="1" applyAlignment="1" applyProtection="1">
      <alignment vertical="center"/>
      <protection/>
    </xf>
    <xf numFmtId="41" fontId="5" fillId="0" borderId="6" xfId="20" applyNumberFormat="1" applyFont="1" applyBorder="1" applyAlignment="1">
      <alignment horizontal="center" vertical="center"/>
      <protection/>
    </xf>
    <xf numFmtId="41" fontId="5" fillId="0" borderId="7" xfId="20" applyNumberFormat="1" applyFont="1" applyBorder="1" applyAlignment="1">
      <alignment horizontal="center" vertical="center"/>
      <protection/>
    </xf>
    <xf numFmtId="41" fontId="5" fillId="0" borderId="6" xfId="20" applyNumberFormat="1" applyFont="1" applyBorder="1" applyAlignment="1">
      <alignment vertical="center"/>
      <protection/>
    </xf>
    <xf numFmtId="41" fontId="5" fillId="0" borderId="7" xfId="20" applyNumberFormat="1" applyFont="1" applyBorder="1" applyAlignment="1">
      <alignment vertical="center"/>
      <protection/>
    </xf>
    <xf numFmtId="41" fontId="5" fillId="0" borderId="22" xfId="20" applyNumberFormat="1" applyFont="1" applyBorder="1" applyAlignment="1" applyProtection="1">
      <alignment horizontal="right" vertical="center"/>
      <protection/>
    </xf>
    <xf numFmtId="41" fontId="5" fillId="0" borderId="23" xfId="20" applyNumberFormat="1" applyFont="1" applyBorder="1" applyAlignment="1" applyProtection="1">
      <alignment horizontal="right" vertical="center"/>
      <protection/>
    </xf>
    <xf numFmtId="41" fontId="5" fillId="0" borderId="24" xfId="20" applyNumberFormat="1" applyFont="1" applyBorder="1" applyAlignment="1" applyProtection="1">
      <alignment horizontal="right" vertical="center"/>
      <protection/>
    </xf>
    <xf numFmtId="41" fontId="5" fillId="0" borderId="26" xfId="20" applyNumberFormat="1" applyFont="1" applyBorder="1" applyAlignment="1" applyProtection="1">
      <alignment horizontal="right" vertical="center"/>
      <protection/>
    </xf>
    <xf numFmtId="41" fontId="5" fillId="0" borderId="26" xfId="20" applyNumberFormat="1" applyFont="1" applyBorder="1" applyAlignment="1" applyProtection="1">
      <alignment vertical="center"/>
      <protection/>
    </xf>
    <xf numFmtId="41" fontId="5" fillId="0" borderId="20" xfId="2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41" fontId="5" fillId="0" borderId="21" xfId="20" applyNumberFormat="1" applyFont="1" applyBorder="1" applyAlignment="1" applyProtection="1">
      <alignment horizontal="right" vertical="center"/>
      <protection/>
    </xf>
    <xf numFmtId="41" fontId="5" fillId="0" borderId="15" xfId="20" applyNumberFormat="1" applyFont="1" applyBorder="1" applyAlignment="1" applyProtection="1">
      <alignment horizontal="right" vertical="center"/>
      <protection/>
    </xf>
    <xf numFmtId="41" fontId="5" fillId="0" borderId="16" xfId="20" applyNumberFormat="1" applyFont="1" applyBorder="1" applyAlignment="1" applyProtection="1">
      <alignment horizontal="right" vertical="center"/>
      <protection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 quotePrefix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統計表   （表７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95" zoomScaleNormal="95" workbookViewId="0" topLeftCell="A1">
      <selection activeCell="A68" sqref="A68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28125" style="3" customWidth="1"/>
    <col min="5" max="14" width="8.140625" style="3" customWidth="1"/>
    <col min="15" max="16384" width="15.28125" style="3" customWidth="1"/>
  </cols>
  <sheetData>
    <row r="1" ht="14.25">
      <c r="A1" s="1" t="s">
        <v>151</v>
      </c>
    </row>
    <row r="2" spans="2:14" ht="13.5" customHeight="1">
      <c r="B2" s="5" t="s">
        <v>0</v>
      </c>
      <c r="N2" s="80" t="s">
        <v>157</v>
      </c>
    </row>
    <row r="3" spans="1:15" ht="21" customHeight="1">
      <c r="A3" s="91" t="s">
        <v>134</v>
      </c>
      <c r="B3" s="92"/>
      <c r="C3" s="93"/>
      <c r="D3" s="6" t="s">
        <v>125</v>
      </c>
      <c r="E3" s="7" t="s">
        <v>126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128</v>
      </c>
      <c r="N3" s="8" t="s">
        <v>87</v>
      </c>
      <c r="O3" s="9"/>
    </row>
    <row r="4" spans="1:14" ht="13.5" customHeight="1">
      <c r="A4" s="88" t="s">
        <v>88</v>
      </c>
      <c r="B4" s="94"/>
      <c r="C4" s="10" t="s">
        <v>92</v>
      </c>
      <c r="D4" s="2">
        <f>SUM(D5:D6)</f>
        <v>35212</v>
      </c>
      <c r="E4" s="11">
        <f>SUM(E5:E6)</f>
        <v>1</v>
      </c>
      <c r="F4" s="11">
        <f aca="true" t="shared" si="0" ref="F4:N4">SUM(F5:F6)</f>
        <v>603</v>
      </c>
      <c r="G4" s="11">
        <f t="shared" si="0"/>
        <v>4865</v>
      </c>
      <c r="H4" s="11">
        <f t="shared" si="0"/>
        <v>13359</v>
      </c>
      <c r="I4" s="11">
        <f t="shared" si="0"/>
        <v>12278</v>
      </c>
      <c r="J4" s="11">
        <f t="shared" si="0"/>
        <v>3670</v>
      </c>
      <c r="K4" s="11">
        <f t="shared" si="0"/>
        <v>423</v>
      </c>
      <c r="L4" s="11">
        <f t="shared" si="0"/>
        <v>13</v>
      </c>
      <c r="M4" s="11">
        <f t="shared" si="0"/>
        <v>0</v>
      </c>
      <c r="N4" s="12">
        <f t="shared" si="0"/>
        <v>0</v>
      </c>
    </row>
    <row r="5" spans="1:14" ht="13.5" customHeight="1">
      <c r="A5" s="13"/>
      <c r="B5" s="14"/>
      <c r="C5" s="10" t="s">
        <v>99</v>
      </c>
      <c r="D5" s="2">
        <f>SUM(E5:N5)</f>
        <v>18284</v>
      </c>
      <c r="E5" s="11">
        <f>SUM(E9,E13,E17,E21,E25,E29,E33,E37,E41)</f>
        <v>1</v>
      </c>
      <c r="F5" s="11">
        <f aca="true" t="shared" si="1" ref="F5:N5">SUM(F9,F13,F17,F21,F25,F29,F33,F37,F41)</f>
        <v>323</v>
      </c>
      <c r="G5" s="11">
        <f t="shared" si="1"/>
        <v>2504</v>
      </c>
      <c r="H5" s="11">
        <f t="shared" si="1"/>
        <v>6951</v>
      </c>
      <c r="I5" s="11">
        <f t="shared" si="1"/>
        <v>6398</v>
      </c>
      <c r="J5" s="11">
        <f t="shared" si="1"/>
        <v>1894</v>
      </c>
      <c r="K5" s="11">
        <f t="shared" si="1"/>
        <v>205</v>
      </c>
      <c r="L5" s="11">
        <f t="shared" si="1"/>
        <v>8</v>
      </c>
      <c r="M5" s="11">
        <f t="shared" si="1"/>
        <v>0</v>
      </c>
      <c r="N5" s="12">
        <f t="shared" si="1"/>
        <v>0</v>
      </c>
    </row>
    <row r="6" spans="1:14" ht="13.5" customHeight="1">
      <c r="A6" s="13"/>
      <c r="B6" s="14"/>
      <c r="C6" s="10" t="s">
        <v>100</v>
      </c>
      <c r="D6" s="2">
        <f>SUM(E6:N6)</f>
        <v>16928</v>
      </c>
      <c r="E6" s="11">
        <f aca="true" t="shared" si="2" ref="E6:N6">SUM(E10,E14,E18,E22,E26,E30,E34,E38,E42)</f>
        <v>0</v>
      </c>
      <c r="F6" s="11">
        <f t="shared" si="2"/>
        <v>280</v>
      </c>
      <c r="G6" s="11">
        <f t="shared" si="2"/>
        <v>2361</v>
      </c>
      <c r="H6" s="11">
        <f t="shared" si="2"/>
        <v>6408</v>
      </c>
      <c r="I6" s="11">
        <f t="shared" si="2"/>
        <v>5880</v>
      </c>
      <c r="J6" s="11">
        <f t="shared" si="2"/>
        <v>1776</v>
      </c>
      <c r="K6" s="11">
        <f t="shared" si="2"/>
        <v>218</v>
      </c>
      <c r="L6" s="11">
        <f t="shared" si="2"/>
        <v>5</v>
      </c>
      <c r="M6" s="11">
        <f t="shared" si="2"/>
        <v>0</v>
      </c>
      <c r="N6" s="12">
        <f t="shared" si="2"/>
        <v>0</v>
      </c>
    </row>
    <row r="7" spans="1:14" ht="13.5" customHeight="1">
      <c r="A7" s="23"/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13.5" customHeight="1">
      <c r="A8" s="95" t="s">
        <v>1</v>
      </c>
      <c r="B8" s="89"/>
      <c r="C8" s="15" t="s">
        <v>92</v>
      </c>
      <c r="D8" s="16">
        <f>SUM(E8:N8)</f>
        <v>571</v>
      </c>
      <c r="E8" s="17">
        <f>SUM(E9:E10)</f>
        <v>0</v>
      </c>
      <c r="F8" s="17">
        <f aca="true" t="shared" si="3" ref="F8:N8">SUM(F9:F10)</f>
        <v>13</v>
      </c>
      <c r="G8" s="17">
        <f t="shared" si="3"/>
        <v>93</v>
      </c>
      <c r="H8" s="17">
        <f t="shared" si="3"/>
        <v>232</v>
      </c>
      <c r="I8" s="17">
        <f t="shared" si="3"/>
        <v>174</v>
      </c>
      <c r="J8" s="17">
        <f t="shared" si="3"/>
        <v>50</v>
      </c>
      <c r="K8" s="17">
        <f t="shared" si="3"/>
        <v>8</v>
      </c>
      <c r="L8" s="17">
        <f t="shared" si="3"/>
        <v>1</v>
      </c>
      <c r="M8" s="17">
        <f t="shared" si="3"/>
        <v>0</v>
      </c>
      <c r="N8" s="18">
        <f t="shared" si="3"/>
        <v>0</v>
      </c>
    </row>
    <row r="9" spans="1:15" ht="13.5" customHeight="1">
      <c r="A9" s="13"/>
      <c r="B9" s="14"/>
      <c r="C9" s="10" t="s">
        <v>99</v>
      </c>
      <c r="D9" s="2">
        <f>SUM(E9:N9)</f>
        <v>305</v>
      </c>
      <c r="E9" s="11">
        <f>SUM(E45)</f>
        <v>0</v>
      </c>
      <c r="F9" s="11">
        <f aca="true" t="shared" si="4" ref="F9:N9">SUM(F45)</f>
        <v>5</v>
      </c>
      <c r="G9" s="11">
        <f t="shared" si="4"/>
        <v>44</v>
      </c>
      <c r="H9" s="11">
        <f t="shared" si="4"/>
        <v>124</v>
      </c>
      <c r="I9" s="11">
        <f t="shared" si="4"/>
        <v>97</v>
      </c>
      <c r="J9" s="11">
        <f t="shared" si="4"/>
        <v>28</v>
      </c>
      <c r="K9" s="11">
        <f t="shared" si="4"/>
        <v>6</v>
      </c>
      <c r="L9" s="11">
        <f t="shared" si="4"/>
        <v>1</v>
      </c>
      <c r="M9" s="11">
        <f t="shared" si="4"/>
        <v>0</v>
      </c>
      <c r="N9" s="12">
        <f t="shared" si="4"/>
        <v>0</v>
      </c>
      <c r="O9" s="19"/>
    </row>
    <row r="10" spans="1:15" ht="13.5" customHeight="1">
      <c r="A10" s="13"/>
      <c r="B10" s="14"/>
      <c r="C10" s="10" t="s">
        <v>100</v>
      </c>
      <c r="D10" s="2">
        <f>SUM(E10:N10)</f>
        <v>266</v>
      </c>
      <c r="E10" s="11">
        <f aca="true" t="shared" si="5" ref="E10:N10">SUM(E46)</f>
        <v>0</v>
      </c>
      <c r="F10" s="11">
        <f t="shared" si="5"/>
        <v>8</v>
      </c>
      <c r="G10" s="11">
        <f t="shared" si="5"/>
        <v>49</v>
      </c>
      <c r="H10" s="11">
        <f t="shared" si="5"/>
        <v>108</v>
      </c>
      <c r="I10" s="11">
        <f t="shared" si="5"/>
        <v>77</v>
      </c>
      <c r="J10" s="11">
        <f t="shared" si="5"/>
        <v>22</v>
      </c>
      <c r="K10" s="11">
        <f t="shared" si="5"/>
        <v>2</v>
      </c>
      <c r="L10" s="11">
        <f t="shared" si="5"/>
        <v>0</v>
      </c>
      <c r="M10" s="11">
        <f t="shared" si="5"/>
        <v>0</v>
      </c>
      <c r="N10" s="12">
        <f t="shared" si="5"/>
        <v>0</v>
      </c>
      <c r="O10" s="19"/>
    </row>
    <row r="11" spans="1:15" ht="13.5" customHeight="1">
      <c r="A11" s="13"/>
      <c r="B11" s="14"/>
      <c r="C11" s="10"/>
      <c r="D11" s="2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9"/>
    </row>
    <row r="12" spans="1:14" ht="13.5" customHeight="1">
      <c r="A12" s="88" t="s">
        <v>2</v>
      </c>
      <c r="B12" s="89"/>
      <c r="C12" s="10" t="s">
        <v>92</v>
      </c>
      <c r="D12" s="2">
        <f>SUM(E12:N12)</f>
        <v>821</v>
      </c>
      <c r="E12" s="11">
        <f>SUM(E13:E14)</f>
        <v>0</v>
      </c>
      <c r="F12" s="11">
        <f aca="true" t="shared" si="6" ref="F12:N12">SUM(F13:F14)</f>
        <v>22</v>
      </c>
      <c r="G12" s="11">
        <f t="shared" si="6"/>
        <v>127</v>
      </c>
      <c r="H12" s="11">
        <f t="shared" si="6"/>
        <v>296</v>
      </c>
      <c r="I12" s="11">
        <f t="shared" si="6"/>
        <v>268</v>
      </c>
      <c r="J12" s="11">
        <f t="shared" si="6"/>
        <v>95</v>
      </c>
      <c r="K12" s="11">
        <f t="shared" si="6"/>
        <v>13</v>
      </c>
      <c r="L12" s="11">
        <f t="shared" si="6"/>
        <v>0</v>
      </c>
      <c r="M12" s="11">
        <f t="shared" si="6"/>
        <v>0</v>
      </c>
      <c r="N12" s="12">
        <f t="shared" si="6"/>
        <v>0</v>
      </c>
    </row>
    <row r="13" spans="1:14" ht="13.5" customHeight="1">
      <c r="A13" s="13"/>
      <c r="B13" s="14"/>
      <c r="C13" s="10" t="s">
        <v>99</v>
      </c>
      <c r="D13" s="2">
        <f>SUM(E13:N13)</f>
        <v>420</v>
      </c>
      <c r="E13" s="11">
        <f>SUM('２頁'!E13)</f>
        <v>0</v>
      </c>
      <c r="F13" s="11">
        <f>SUM('２頁'!F13)</f>
        <v>7</v>
      </c>
      <c r="G13" s="11">
        <f>SUM('２頁'!G13)</f>
        <v>57</v>
      </c>
      <c r="H13" s="11">
        <f>SUM('２頁'!H13)</f>
        <v>153</v>
      </c>
      <c r="I13" s="11">
        <f>SUM('２頁'!I13)</f>
        <v>148</v>
      </c>
      <c r="J13" s="11">
        <f>SUM('２頁'!J13)</f>
        <v>48</v>
      </c>
      <c r="K13" s="11">
        <f>SUM('２頁'!K13)</f>
        <v>7</v>
      </c>
      <c r="L13" s="11">
        <f>SUM('２頁'!L13)</f>
        <v>0</v>
      </c>
      <c r="M13" s="11">
        <f>SUM('２頁'!M13)</f>
        <v>0</v>
      </c>
      <c r="N13" s="12">
        <f>SUM('２頁'!N13)</f>
        <v>0</v>
      </c>
    </row>
    <row r="14" spans="1:14" ht="13.5" customHeight="1">
      <c r="A14" s="13"/>
      <c r="B14" s="14"/>
      <c r="C14" s="10" t="s">
        <v>100</v>
      </c>
      <c r="D14" s="2">
        <f>SUM(E14:N14)</f>
        <v>401</v>
      </c>
      <c r="E14" s="11">
        <f>SUM('２頁'!E14)</f>
        <v>0</v>
      </c>
      <c r="F14" s="11">
        <f>SUM('２頁'!F14)</f>
        <v>15</v>
      </c>
      <c r="G14" s="11">
        <f>SUM('２頁'!G14)</f>
        <v>70</v>
      </c>
      <c r="H14" s="11">
        <f>SUM('２頁'!H14)</f>
        <v>143</v>
      </c>
      <c r="I14" s="11">
        <f>SUM('２頁'!I14)</f>
        <v>120</v>
      </c>
      <c r="J14" s="11">
        <f>SUM('２頁'!J14)</f>
        <v>47</v>
      </c>
      <c r="K14" s="11">
        <f>SUM('２頁'!K14)</f>
        <v>6</v>
      </c>
      <c r="L14" s="11">
        <f>SUM('２頁'!L14)</f>
        <v>0</v>
      </c>
      <c r="M14" s="11">
        <f>SUM('２頁'!M14)</f>
        <v>0</v>
      </c>
      <c r="N14" s="12">
        <f>SUM('２頁'!N14)</f>
        <v>0</v>
      </c>
    </row>
    <row r="15" spans="1:14" ht="13.5" customHeight="1">
      <c r="A15" s="13"/>
      <c r="B15" s="14"/>
      <c r="C15" s="10"/>
      <c r="D15" s="2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3.5" customHeight="1">
      <c r="A16" s="88" t="s">
        <v>3</v>
      </c>
      <c r="B16" s="89"/>
      <c r="C16" s="10" t="s">
        <v>92</v>
      </c>
      <c r="D16" s="2">
        <f>SUM(E16:N16)</f>
        <v>6524</v>
      </c>
      <c r="E16" s="11">
        <f>SUM(E17:E18)</f>
        <v>0</v>
      </c>
      <c r="F16" s="11">
        <f aca="true" t="shared" si="7" ref="F16:N16">SUM(F17:F18)</f>
        <v>112</v>
      </c>
      <c r="G16" s="11">
        <f t="shared" si="7"/>
        <v>930</v>
      </c>
      <c r="H16" s="11">
        <f t="shared" si="7"/>
        <v>2515</v>
      </c>
      <c r="I16" s="11">
        <f t="shared" si="7"/>
        <v>2227</v>
      </c>
      <c r="J16" s="11">
        <f t="shared" si="7"/>
        <v>668</v>
      </c>
      <c r="K16" s="11">
        <f t="shared" si="7"/>
        <v>70</v>
      </c>
      <c r="L16" s="11">
        <f t="shared" si="7"/>
        <v>2</v>
      </c>
      <c r="M16" s="11">
        <f t="shared" si="7"/>
        <v>0</v>
      </c>
      <c r="N16" s="12">
        <f t="shared" si="7"/>
        <v>0</v>
      </c>
    </row>
    <row r="17" spans="1:14" ht="13.5" customHeight="1">
      <c r="A17" s="13"/>
      <c r="B17" s="14"/>
      <c r="C17" s="10" t="s">
        <v>99</v>
      </c>
      <c r="D17" s="2">
        <f>SUM(E17:N17)</f>
        <v>3334</v>
      </c>
      <c r="E17" s="11">
        <f>SUM('２頁'!E25,'３頁'!E21)</f>
        <v>0</v>
      </c>
      <c r="F17" s="11">
        <f>SUM('２頁'!F25,'３頁'!F21)</f>
        <v>58</v>
      </c>
      <c r="G17" s="11">
        <f>SUM('２頁'!G25,'３頁'!G21)</f>
        <v>461</v>
      </c>
      <c r="H17" s="11">
        <f>SUM('２頁'!H25,'３頁'!H21)</f>
        <v>1294</v>
      </c>
      <c r="I17" s="11">
        <f>SUM('２頁'!I25,'３頁'!I21)</f>
        <v>1138</v>
      </c>
      <c r="J17" s="11">
        <f>SUM('２頁'!J25,'３頁'!J21)</f>
        <v>344</v>
      </c>
      <c r="K17" s="11">
        <f>SUM('２頁'!K25,'３頁'!K21)</f>
        <v>37</v>
      </c>
      <c r="L17" s="11">
        <f>SUM('２頁'!L25,'３頁'!L21)</f>
        <v>2</v>
      </c>
      <c r="M17" s="11">
        <f>SUM('２頁'!M25,'３頁'!M21)</f>
        <v>0</v>
      </c>
      <c r="N17" s="12">
        <f>SUM('２頁'!N25,'３頁'!N21)</f>
        <v>0</v>
      </c>
    </row>
    <row r="18" spans="1:14" ht="13.5" customHeight="1">
      <c r="A18" s="13"/>
      <c r="B18" s="14"/>
      <c r="C18" s="10" t="s">
        <v>100</v>
      </c>
      <c r="D18" s="2">
        <f>SUM(E18:N18)</f>
        <v>3190</v>
      </c>
      <c r="E18" s="11">
        <f>SUM('２頁'!E26,'３頁'!E22)</f>
        <v>0</v>
      </c>
      <c r="F18" s="11">
        <f>SUM('２頁'!F26,'３頁'!F22)</f>
        <v>54</v>
      </c>
      <c r="G18" s="11">
        <f>SUM('２頁'!G26,'３頁'!G22)</f>
        <v>469</v>
      </c>
      <c r="H18" s="11">
        <f>SUM('２頁'!H26,'３頁'!H22)</f>
        <v>1221</v>
      </c>
      <c r="I18" s="11">
        <f>SUM('２頁'!I26,'３頁'!I22)</f>
        <v>1089</v>
      </c>
      <c r="J18" s="11">
        <f>SUM('２頁'!J26,'３頁'!J22)</f>
        <v>324</v>
      </c>
      <c r="K18" s="11">
        <f>SUM('２頁'!K26,'３頁'!K22)</f>
        <v>33</v>
      </c>
      <c r="L18" s="11">
        <f>SUM('２頁'!L26,'３頁'!L22)</f>
        <v>0</v>
      </c>
      <c r="M18" s="11">
        <f>SUM('２頁'!M26,'３頁'!M22)</f>
        <v>0</v>
      </c>
      <c r="N18" s="12">
        <f>SUM('２頁'!N26,'３頁'!N22)</f>
        <v>0</v>
      </c>
    </row>
    <row r="19" spans="1:14" ht="13.5" customHeight="1">
      <c r="A19" s="13"/>
      <c r="B19" s="14"/>
      <c r="C19" s="10"/>
      <c r="D19" s="2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3.5" customHeight="1">
      <c r="A20" s="88" t="s">
        <v>4</v>
      </c>
      <c r="B20" s="89"/>
      <c r="C20" s="10" t="s">
        <v>92</v>
      </c>
      <c r="D20" s="2">
        <f>SUM(E20:N20)</f>
        <v>3709</v>
      </c>
      <c r="E20" s="11">
        <f>SUM(E21:E22)</f>
        <v>0</v>
      </c>
      <c r="F20" s="11">
        <f aca="true" t="shared" si="8" ref="F20:N20">SUM(F21:F22)</f>
        <v>74</v>
      </c>
      <c r="G20" s="11">
        <f t="shared" si="8"/>
        <v>574</v>
      </c>
      <c r="H20" s="11">
        <f t="shared" si="8"/>
        <v>1393</v>
      </c>
      <c r="I20" s="11">
        <f t="shared" si="8"/>
        <v>1242</v>
      </c>
      <c r="J20" s="11">
        <f t="shared" si="8"/>
        <v>381</v>
      </c>
      <c r="K20" s="11">
        <f t="shared" si="8"/>
        <v>42</v>
      </c>
      <c r="L20" s="11">
        <f t="shared" si="8"/>
        <v>3</v>
      </c>
      <c r="M20" s="11">
        <f t="shared" si="8"/>
        <v>0</v>
      </c>
      <c r="N20" s="12">
        <f t="shared" si="8"/>
        <v>0</v>
      </c>
    </row>
    <row r="21" spans="1:14" ht="13.5" customHeight="1">
      <c r="A21" s="13"/>
      <c r="B21" s="14"/>
      <c r="C21" s="10" t="s">
        <v>99</v>
      </c>
      <c r="D21" s="2">
        <f>SUM(E21:N21)</f>
        <v>1966</v>
      </c>
      <c r="E21" s="11">
        <f>SUM('３頁'!E33)</f>
        <v>0</v>
      </c>
      <c r="F21" s="11">
        <f>SUM('３頁'!F33)</f>
        <v>41</v>
      </c>
      <c r="G21" s="11">
        <f>SUM('３頁'!G33)</f>
        <v>302</v>
      </c>
      <c r="H21" s="11">
        <f>SUM('３頁'!H33)</f>
        <v>722</v>
      </c>
      <c r="I21" s="11">
        <f>SUM('３頁'!I33)</f>
        <v>670</v>
      </c>
      <c r="J21" s="11">
        <f>SUM('３頁'!J33)</f>
        <v>212</v>
      </c>
      <c r="K21" s="11">
        <f>SUM('３頁'!K33)</f>
        <v>17</v>
      </c>
      <c r="L21" s="11">
        <f>SUM('３頁'!L33)</f>
        <v>2</v>
      </c>
      <c r="M21" s="11">
        <f>SUM('３頁'!M33)</f>
        <v>0</v>
      </c>
      <c r="N21" s="12">
        <f>SUM('３頁'!N33)</f>
        <v>0</v>
      </c>
    </row>
    <row r="22" spans="1:14" ht="13.5" customHeight="1">
      <c r="A22" s="13"/>
      <c r="B22" s="14"/>
      <c r="C22" s="10" t="s">
        <v>100</v>
      </c>
      <c r="D22" s="2">
        <f>SUM(E22:N22)</f>
        <v>1743</v>
      </c>
      <c r="E22" s="11">
        <f>SUM('３頁'!E34)</f>
        <v>0</v>
      </c>
      <c r="F22" s="11">
        <f>SUM('３頁'!F34)</f>
        <v>33</v>
      </c>
      <c r="G22" s="11">
        <f>SUM('３頁'!G34)</f>
        <v>272</v>
      </c>
      <c r="H22" s="11">
        <f>SUM('３頁'!H34)</f>
        <v>671</v>
      </c>
      <c r="I22" s="11">
        <f>SUM('３頁'!I34)</f>
        <v>572</v>
      </c>
      <c r="J22" s="11">
        <f>SUM('３頁'!J34)</f>
        <v>169</v>
      </c>
      <c r="K22" s="11">
        <f>SUM('３頁'!K34)</f>
        <v>25</v>
      </c>
      <c r="L22" s="11">
        <f>SUM('３頁'!L34)</f>
        <v>1</v>
      </c>
      <c r="M22" s="11">
        <f>SUM('３頁'!M34)</f>
        <v>0</v>
      </c>
      <c r="N22" s="12">
        <f>SUM('３頁'!N34)</f>
        <v>0</v>
      </c>
    </row>
    <row r="23" spans="1:14" ht="13.5" customHeight="1">
      <c r="A23" s="13"/>
      <c r="B23" s="14"/>
      <c r="C23" s="10"/>
      <c r="D23" s="2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5" customHeight="1">
      <c r="A24" s="88" t="s">
        <v>154</v>
      </c>
      <c r="B24" s="89"/>
      <c r="C24" s="10" t="s">
        <v>92</v>
      </c>
      <c r="D24" s="2">
        <f>SUM(D25:D26)</f>
        <v>6518</v>
      </c>
      <c r="E24" s="11">
        <f>SUM(E25:E26)</f>
        <v>0</v>
      </c>
      <c r="F24" s="11">
        <f aca="true" t="shared" si="9" ref="F24:N24">SUM(F25:F26)</f>
        <v>107</v>
      </c>
      <c r="G24" s="11">
        <f t="shared" si="9"/>
        <v>727</v>
      </c>
      <c r="H24" s="11">
        <f t="shared" si="9"/>
        <v>2371</v>
      </c>
      <c r="I24" s="11">
        <f t="shared" si="9"/>
        <v>2405</v>
      </c>
      <c r="J24" s="11">
        <f t="shared" si="9"/>
        <v>805</v>
      </c>
      <c r="K24" s="11">
        <f t="shared" si="9"/>
        <v>101</v>
      </c>
      <c r="L24" s="11">
        <f t="shared" si="9"/>
        <v>2</v>
      </c>
      <c r="M24" s="11">
        <f t="shared" si="9"/>
        <v>0</v>
      </c>
      <c r="N24" s="12">
        <f t="shared" si="9"/>
        <v>0</v>
      </c>
    </row>
    <row r="25" spans="1:14" ht="13.5" customHeight="1">
      <c r="A25" s="13"/>
      <c r="B25" s="14"/>
      <c r="C25" s="10" t="s">
        <v>99</v>
      </c>
      <c r="D25" s="2">
        <f>SUM(E25:N25)</f>
        <v>3372</v>
      </c>
      <c r="E25" s="11">
        <f>SUM('３頁'!E49,'４頁'!E17,'４頁'!E21,'４頁'!E25)</f>
        <v>0</v>
      </c>
      <c r="F25" s="11">
        <f>SUM('３頁'!F49,'４頁'!F17,'４頁'!F21,'４頁'!F25)</f>
        <v>66</v>
      </c>
      <c r="G25" s="11">
        <f>SUM('３頁'!G49,'４頁'!G17,'４頁'!G21,'４頁'!G25)</f>
        <v>363</v>
      </c>
      <c r="H25" s="11">
        <f>SUM('３頁'!H49,'４頁'!H17,'４頁'!H21,'４頁'!H25)</f>
        <v>1230</v>
      </c>
      <c r="I25" s="11">
        <f>SUM('３頁'!I49,'４頁'!I17,'４頁'!I21,'４頁'!I25)</f>
        <v>1233</v>
      </c>
      <c r="J25" s="11">
        <f>SUM('３頁'!J49,'４頁'!J17,'４頁'!J21,'４頁'!J25)</f>
        <v>422</v>
      </c>
      <c r="K25" s="11">
        <f>SUM('３頁'!K49,'４頁'!K17,'４頁'!K21,'４頁'!K25)</f>
        <v>57</v>
      </c>
      <c r="L25" s="11">
        <f>SUM('３頁'!L49,'４頁'!L17,'４頁'!L21,'４頁'!L25)</f>
        <v>1</v>
      </c>
      <c r="M25" s="11">
        <f>SUM('３頁'!M49,'４頁'!M17,'４頁'!M21,'４頁'!M25)</f>
        <v>0</v>
      </c>
      <c r="N25" s="12">
        <f>SUM('３頁'!N49,'４頁'!N17,'４頁'!N21,'４頁'!N25)</f>
        <v>0</v>
      </c>
    </row>
    <row r="26" spans="1:14" ht="13.5" customHeight="1">
      <c r="A26" s="13"/>
      <c r="B26" s="14"/>
      <c r="C26" s="10" t="s">
        <v>100</v>
      </c>
      <c r="D26" s="2">
        <f>SUM(E26:N26)</f>
        <v>3146</v>
      </c>
      <c r="E26" s="11">
        <f>SUM('３頁'!E50,'４頁'!E18,'４頁'!E22,'４頁'!E26)</f>
        <v>0</v>
      </c>
      <c r="F26" s="11">
        <f>SUM('３頁'!F50,'４頁'!F18,'４頁'!F22,'４頁'!F26)</f>
        <v>41</v>
      </c>
      <c r="G26" s="11">
        <f>SUM('３頁'!G50,'４頁'!G18,'４頁'!G22,'４頁'!G26)</f>
        <v>364</v>
      </c>
      <c r="H26" s="11">
        <f>SUM('３頁'!H50,'４頁'!H18,'４頁'!H22,'４頁'!H26)</f>
        <v>1141</v>
      </c>
      <c r="I26" s="11">
        <f>SUM('３頁'!I50,'４頁'!I18,'４頁'!I22,'４頁'!I26)</f>
        <v>1172</v>
      </c>
      <c r="J26" s="11">
        <f>SUM('３頁'!J50,'４頁'!J18,'４頁'!J22,'４頁'!J26)</f>
        <v>383</v>
      </c>
      <c r="K26" s="11">
        <f>SUM('３頁'!K50,'４頁'!K18,'４頁'!K22,'４頁'!K26)</f>
        <v>44</v>
      </c>
      <c r="L26" s="11">
        <f>SUM('３頁'!L50,'４頁'!L18,'４頁'!L22,'４頁'!L26)</f>
        <v>1</v>
      </c>
      <c r="M26" s="11">
        <f>SUM('３頁'!M50,'４頁'!M18,'４頁'!M22,'４頁'!M26)</f>
        <v>0</v>
      </c>
      <c r="N26" s="12">
        <f>SUM('３頁'!N50,'４頁'!N18,'４頁'!N22,'４頁'!N26)</f>
        <v>0</v>
      </c>
    </row>
    <row r="27" spans="1:14" ht="13.5" customHeight="1">
      <c r="A27" s="13"/>
      <c r="B27" s="14"/>
      <c r="C27" s="10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88" t="s">
        <v>5</v>
      </c>
      <c r="B28" s="90"/>
      <c r="C28" s="10" t="s">
        <v>92</v>
      </c>
      <c r="D28" s="2">
        <f>SUM(E28:N28)</f>
        <v>4445</v>
      </c>
      <c r="E28" s="11">
        <f>SUM(E29:E30)</f>
        <v>0</v>
      </c>
      <c r="F28" s="11">
        <f aca="true" t="shared" si="10" ref="F28:N28">SUM(F29:F30)</f>
        <v>71</v>
      </c>
      <c r="G28" s="11">
        <f t="shared" si="10"/>
        <v>644</v>
      </c>
      <c r="H28" s="11">
        <f t="shared" si="10"/>
        <v>1718</v>
      </c>
      <c r="I28" s="11">
        <f t="shared" si="10"/>
        <v>1499</v>
      </c>
      <c r="J28" s="11">
        <f t="shared" si="10"/>
        <v>471</v>
      </c>
      <c r="K28" s="11">
        <f t="shared" si="10"/>
        <v>42</v>
      </c>
      <c r="L28" s="11">
        <f t="shared" si="10"/>
        <v>0</v>
      </c>
      <c r="M28" s="11">
        <f t="shared" si="10"/>
        <v>0</v>
      </c>
      <c r="N28" s="12">
        <f t="shared" si="10"/>
        <v>0</v>
      </c>
    </row>
    <row r="29" spans="1:14" ht="13.5" customHeight="1">
      <c r="A29" s="13"/>
      <c r="B29" s="14"/>
      <c r="C29" s="10" t="s">
        <v>99</v>
      </c>
      <c r="D29" s="2">
        <f>SUM(E29:N29)</f>
        <v>2324</v>
      </c>
      <c r="E29" s="11">
        <f>SUM('４頁'!E5,'４頁'!E9,'４頁'!E13,'４頁'!E29,'４頁'!E33,'４頁'!E37,'４頁'!E41,'４頁'!E45,'４頁'!E49,'４頁'!E53,'４頁'!E57,'４頁'!E61,'４頁'!E65)</f>
        <v>0</v>
      </c>
      <c r="F29" s="11">
        <f>SUM('４頁'!F5,'４頁'!F9,'４頁'!F13,'４頁'!F29,'４頁'!F33,'４頁'!F37,'４頁'!F41,'４頁'!F45,'４頁'!F49,'４頁'!F53,'４頁'!F57,'４頁'!F61,'４頁'!F65)</f>
        <v>35</v>
      </c>
      <c r="G29" s="11">
        <f>SUM('４頁'!G5,'４頁'!G9,'４頁'!G13,'４頁'!G29,'４頁'!G33,'４頁'!G37,'４頁'!G41,'４頁'!G45,'４頁'!G49,'４頁'!G53,'４頁'!G57,'４頁'!G61,'４頁'!G65)</f>
        <v>331</v>
      </c>
      <c r="H29" s="11">
        <f>SUM('４頁'!H5,'４頁'!H9,'４頁'!H13,'４頁'!H29,'４頁'!H33,'４頁'!H37,'４頁'!H41,'４頁'!H45,'４頁'!H49,'４頁'!H53,'４頁'!H57,'４頁'!H61,'４頁'!H65)</f>
        <v>921</v>
      </c>
      <c r="I29" s="11">
        <f>SUM('４頁'!I5,'４頁'!I9,'４頁'!I13,'４頁'!I29,'４頁'!I33,'４頁'!I37,'４頁'!I41,'４頁'!I45,'４頁'!I49,'４頁'!I53,'４頁'!I57,'４頁'!I61,'４頁'!I65)</f>
        <v>782</v>
      </c>
      <c r="J29" s="11">
        <f>SUM('４頁'!J5,'４頁'!J9,'４頁'!J13,'４頁'!J29,'４頁'!J33,'４頁'!J37,'４頁'!J41,'４頁'!J45,'４頁'!J49,'４頁'!J53,'４頁'!J57,'４頁'!J61,'４頁'!J65)</f>
        <v>237</v>
      </c>
      <c r="K29" s="11">
        <f>SUM('４頁'!K5,'４頁'!K9,'４頁'!K13,'４頁'!K29,'４頁'!K33,'４頁'!K37,'４頁'!K41,'４頁'!K45,'４頁'!K49,'４頁'!K53,'４頁'!K57,'４頁'!K61,'４頁'!K65)</f>
        <v>18</v>
      </c>
      <c r="L29" s="11">
        <f>SUM('４頁'!L5,'４頁'!L9,'４頁'!L13,'４頁'!L29,'４頁'!L33,'４頁'!L37,'４頁'!L41,'４頁'!L45,'４頁'!L49,'４頁'!L53,'４頁'!L57,'４頁'!L61,'４頁'!L65)</f>
        <v>0</v>
      </c>
      <c r="M29" s="11">
        <f>SUM('４頁'!M5,'４頁'!M9,'４頁'!M13,'４頁'!M29,'４頁'!M33,'４頁'!M37,'４頁'!M41,'４頁'!M45,'４頁'!M49,'４頁'!M53,'４頁'!M57,'４頁'!M61,'４頁'!M65)</f>
        <v>0</v>
      </c>
      <c r="N29" s="12">
        <f>SUM('４頁'!N5,'４頁'!N9,'４頁'!N13,'４頁'!N29,'４頁'!N33,'４頁'!N37,'４頁'!N41,'４頁'!N45,'４頁'!N49,'４頁'!N53,'４頁'!N57,'４頁'!N61,'４頁'!N65)</f>
        <v>0</v>
      </c>
    </row>
    <row r="30" spans="1:14" ht="13.5" customHeight="1">
      <c r="A30" s="13"/>
      <c r="B30" s="14"/>
      <c r="C30" s="10" t="s">
        <v>100</v>
      </c>
      <c r="D30" s="2">
        <f>SUM(E30:N30)</f>
        <v>2121</v>
      </c>
      <c r="E30" s="11">
        <f>SUM('４頁'!E6,'４頁'!E10,'４頁'!E14,'４頁'!E30,'４頁'!E34,'４頁'!E38,'４頁'!E42,'４頁'!E46,'４頁'!E50,'４頁'!E54,'４頁'!E58,'４頁'!E62,'４頁'!E66)</f>
        <v>0</v>
      </c>
      <c r="F30" s="11">
        <f>SUM('４頁'!F6,'４頁'!F10,'４頁'!F14,'４頁'!F30,'４頁'!F34,'４頁'!F38,'４頁'!F42,'４頁'!F46,'４頁'!F50,'４頁'!F54,'４頁'!F58,'４頁'!F62,'４頁'!F66)</f>
        <v>36</v>
      </c>
      <c r="G30" s="11">
        <f>SUM('４頁'!G6,'４頁'!G10,'４頁'!G14,'４頁'!G30,'４頁'!G34,'４頁'!G38,'４頁'!G42,'４頁'!G46,'４頁'!G50,'４頁'!G54,'４頁'!G58,'４頁'!G62,'４頁'!G66)</f>
        <v>313</v>
      </c>
      <c r="H30" s="11">
        <f>SUM('４頁'!H6,'４頁'!H10,'４頁'!H14,'４頁'!H30,'４頁'!H34,'４頁'!H38,'４頁'!H42,'４頁'!H46,'４頁'!H50,'４頁'!H54,'４頁'!H58,'４頁'!H62,'４頁'!H66)</f>
        <v>797</v>
      </c>
      <c r="I30" s="11">
        <f>SUM('４頁'!I6,'４頁'!I10,'４頁'!I14,'４頁'!I30,'４頁'!I34,'４頁'!I38,'４頁'!I42,'４頁'!I46,'４頁'!I50,'４頁'!I54,'４頁'!I58,'４頁'!I62,'４頁'!I66)</f>
        <v>717</v>
      </c>
      <c r="J30" s="11">
        <f>SUM('４頁'!J6,'４頁'!J10,'４頁'!J14,'４頁'!J30,'４頁'!J34,'４頁'!J38,'４頁'!J42,'４頁'!J46,'４頁'!J50,'４頁'!J54,'４頁'!J58,'４頁'!J62,'４頁'!J66)</f>
        <v>234</v>
      </c>
      <c r="K30" s="11">
        <f>SUM('４頁'!K6,'４頁'!K10,'４頁'!K14,'４頁'!K30,'４頁'!K34,'４頁'!K38,'４頁'!K42,'４頁'!K46,'４頁'!K50,'４頁'!K54,'４頁'!K58,'４頁'!K62,'４頁'!K66)</f>
        <v>24</v>
      </c>
      <c r="L30" s="11">
        <f>SUM('４頁'!L6,'４頁'!L10,'４頁'!L14,'４頁'!L30,'４頁'!L34,'４頁'!L38,'４頁'!L42,'４頁'!L46,'４頁'!L50,'４頁'!L54,'４頁'!L58,'４頁'!L62,'４頁'!L66)</f>
        <v>0</v>
      </c>
      <c r="M30" s="11">
        <f>SUM('４頁'!M6,'４頁'!M10,'４頁'!M14,'４頁'!M30,'４頁'!M34,'４頁'!M38,'４頁'!M42,'４頁'!M46,'４頁'!M50,'４頁'!M54,'４頁'!M58,'４頁'!M62,'４頁'!M66)</f>
        <v>0</v>
      </c>
      <c r="N30" s="12">
        <f>SUM('４頁'!N6,'４頁'!N10,'４頁'!N14,'４頁'!N30,'４頁'!N34,'４頁'!N38,'４頁'!N42,'４頁'!N46,'４頁'!N50,'４頁'!N54,'４頁'!N58,'４頁'!N62,'４頁'!N66)</f>
        <v>0</v>
      </c>
    </row>
    <row r="31" spans="1:14" ht="13.5" customHeight="1">
      <c r="A31" s="13"/>
      <c r="B31" s="14"/>
      <c r="C31" s="10"/>
      <c r="D31" s="2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3.5" customHeight="1">
      <c r="A32" s="88" t="s">
        <v>6</v>
      </c>
      <c r="B32" s="89"/>
      <c r="C32" s="10" t="s">
        <v>92</v>
      </c>
      <c r="D32" s="2">
        <f>SUM(E32:N32)</f>
        <v>4254</v>
      </c>
      <c r="E32" s="11">
        <f>SUM(E33:E34)</f>
        <v>1</v>
      </c>
      <c r="F32" s="11">
        <f aca="true" t="shared" si="11" ref="F32:N32">SUM(F33:F34)</f>
        <v>83</v>
      </c>
      <c r="G32" s="11">
        <f t="shared" si="11"/>
        <v>672</v>
      </c>
      <c r="H32" s="11">
        <f t="shared" si="11"/>
        <v>1633</v>
      </c>
      <c r="I32" s="11">
        <f t="shared" si="11"/>
        <v>1412</v>
      </c>
      <c r="J32" s="11">
        <f t="shared" si="11"/>
        <v>403</v>
      </c>
      <c r="K32" s="11">
        <f t="shared" si="11"/>
        <v>48</v>
      </c>
      <c r="L32" s="11">
        <f t="shared" si="11"/>
        <v>2</v>
      </c>
      <c r="M32" s="11">
        <f t="shared" si="11"/>
        <v>0</v>
      </c>
      <c r="N32" s="12">
        <f t="shared" si="11"/>
        <v>0</v>
      </c>
    </row>
    <row r="33" spans="1:14" ht="13.5" customHeight="1">
      <c r="A33" s="13"/>
      <c r="B33" s="14"/>
      <c r="C33" s="10" t="s">
        <v>99</v>
      </c>
      <c r="D33" s="2">
        <f>SUM(E33:N33)</f>
        <v>2206</v>
      </c>
      <c r="E33" s="11">
        <f>SUM('５頁'!E5)</f>
        <v>1</v>
      </c>
      <c r="F33" s="11">
        <f>SUM('５頁'!F5)</f>
        <v>42</v>
      </c>
      <c r="G33" s="11">
        <f>SUM('５頁'!G5)</f>
        <v>359</v>
      </c>
      <c r="H33" s="11">
        <f>SUM('５頁'!H5)</f>
        <v>848</v>
      </c>
      <c r="I33" s="11">
        <f>SUM('５頁'!I5)</f>
        <v>729</v>
      </c>
      <c r="J33" s="11">
        <f>SUM('５頁'!J5)</f>
        <v>201</v>
      </c>
      <c r="K33" s="11">
        <f>SUM('５頁'!K5)</f>
        <v>25</v>
      </c>
      <c r="L33" s="11">
        <f>SUM('５頁'!L5)</f>
        <v>1</v>
      </c>
      <c r="M33" s="11">
        <f>SUM('５頁'!M5)</f>
        <v>0</v>
      </c>
      <c r="N33" s="12">
        <f>SUM('５頁'!N5)</f>
        <v>0</v>
      </c>
    </row>
    <row r="34" spans="1:14" ht="13.5" customHeight="1">
      <c r="A34" s="13"/>
      <c r="B34" s="14"/>
      <c r="C34" s="10" t="s">
        <v>100</v>
      </c>
      <c r="D34" s="2">
        <f>SUM(E34:N34)</f>
        <v>2048</v>
      </c>
      <c r="E34" s="11">
        <f>SUM('５頁'!E6)</f>
        <v>0</v>
      </c>
      <c r="F34" s="11">
        <f>SUM('５頁'!F6)</f>
        <v>41</v>
      </c>
      <c r="G34" s="11">
        <f>SUM('５頁'!G6)</f>
        <v>313</v>
      </c>
      <c r="H34" s="11">
        <f>SUM('５頁'!H6)</f>
        <v>785</v>
      </c>
      <c r="I34" s="11">
        <f>SUM('５頁'!I6)</f>
        <v>683</v>
      </c>
      <c r="J34" s="11">
        <f>SUM('５頁'!J6)</f>
        <v>202</v>
      </c>
      <c r="K34" s="11">
        <f>SUM('５頁'!K6)</f>
        <v>23</v>
      </c>
      <c r="L34" s="11">
        <f>SUM('５頁'!L6)</f>
        <v>1</v>
      </c>
      <c r="M34" s="11">
        <f>SUM('５頁'!M6)</f>
        <v>0</v>
      </c>
      <c r="N34" s="12">
        <f>SUM('５頁'!N6)</f>
        <v>0</v>
      </c>
    </row>
    <row r="35" spans="1:14" ht="13.5" customHeight="1">
      <c r="A35" s="13"/>
      <c r="B35" s="14"/>
      <c r="C35" s="10"/>
      <c r="D35" s="2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3.5" customHeight="1">
      <c r="A36" s="88" t="s">
        <v>7</v>
      </c>
      <c r="B36" s="89"/>
      <c r="C36" s="10" t="s">
        <v>92</v>
      </c>
      <c r="D36" s="2">
        <f>SUM(E36:N36)</f>
        <v>274</v>
      </c>
      <c r="E36" s="11">
        <f>SUM(E37:E38)</f>
        <v>0</v>
      </c>
      <c r="F36" s="11">
        <f aca="true" t="shared" si="12" ref="F36:N36">SUM(F37:F38)</f>
        <v>8</v>
      </c>
      <c r="G36" s="11">
        <f t="shared" si="12"/>
        <v>39</v>
      </c>
      <c r="H36" s="11">
        <f t="shared" si="12"/>
        <v>108</v>
      </c>
      <c r="I36" s="11">
        <f t="shared" si="12"/>
        <v>93</v>
      </c>
      <c r="J36" s="11">
        <f t="shared" si="12"/>
        <v>23</v>
      </c>
      <c r="K36" s="11">
        <f t="shared" si="12"/>
        <v>3</v>
      </c>
      <c r="L36" s="11">
        <f t="shared" si="12"/>
        <v>0</v>
      </c>
      <c r="M36" s="11">
        <f t="shared" si="12"/>
        <v>0</v>
      </c>
      <c r="N36" s="12">
        <f t="shared" si="12"/>
        <v>0</v>
      </c>
    </row>
    <row r="37" spans="1:14" ht="13.5" customHeight="1">
      <c r="A37" s="20"/>
      <c r="B37" s="9"/>
      <c r="C37" s="10" t="s">
        <v>99</v>
      </c>
      <c r="D37" s="2">
        <f>SUM(E37:N37)</f>
        <v>155</v>
      </c>
      <c r="E37" s="11">
        <f>SUM('５頁'!E61)</f>
        <v>0</v>
      </c>
      <c r="F37" s="11">
        <f>SUM('５頁'!F61)</f>
        <v>5</v>
      </c>
      <c r="G37" s="11">
        <f>SUM('５頁'!G61)</f>
        <v>23</v>
      </c>
      <c r="H37" s="11">
        <f>SUM('５頁'!H61)</f>
        <v>62</v>
      </c>
      <c r="I37" s="11">
        <f>SUM('５頁'!I61)</f>
        <v>54</v>
      </c>
      <c r="J37" s="11">
        <f>SUM('５頁'!J61)</f>
        <v>10</v>
      </c>
      <c r="K37" s="11">
        <f>SUM('５頁'!K61)</f>
        <v>1</v>
      </c>
      <c r="L37" s="11">
        <f>SUM('５頁'!L61)</f>
        <v>0</v>
      </c>
      <c r="M37" s="11">
        <f>SUM('５頁'!M61)</f>
        <v>0</v>
      </c>
      <c r="N37" s="12">
        <f>SUM('５頁'!N61)</f>
        <v>0</v>
      </c>
    </row>
    <row r="38" spans="1:14" ht="13.5" customHeight="1">
      <c r="A38" s="20"/>
      <c r="B38" s="9"/>
      <c r="C38" s="10" t="s">
        <v>100</v>
      </c>
      <c r="D38" s="2">
        <f>SUM(E38:N38)</f>
        <v>119</v>
      </c>
      <c r="E38" s="11">
        <f>SUM('５頁'!E62)</f>
        <v>0</v>
      </c>
      <c r="F38" s="11">
        <f>SUM('５頁'!F62)</f>
        <v>3</v>
      </c>
      <c r="G38" s="11">
        <f>SUM('５頁'!G62)</f>
        <v>16</v>
      </c>
      <c r="H38" s="11">
        <f>SUM('５頁'!H62)</f>
        <v>46</v>
      </c>
      <c r="I38" s="11">
        <f>SUM('５頁'!I62)</f>
        <v>39</v>
      </c>
      <c r="J38" s="11">
        <f>SUM('５頁'!J62)</f>
        <v>13</v>
      </c>
      <c r="K38" s="11">
        <f>SUM('５頁'!K62)</f>
        <v>2</v>
      </c>
      <c r="L38" s="11">
        <f>SUM('５頁'!L62)</f>
        <v>0</v>
      </c>
      <c r="M38" s="11">
        <f>SUM('５頁'!M62)</f>
        <v>0</v>
      </c>
      <c r="N38" s="12">
        <f>SUM('５頁'!N62)</f>
        <v>0</v>
      </c>
    </row>
    <row r="39" spans="1:14" ht="13.5" customHeight="1">
      <c r="A39" s="20"/>
      <c r="B39" s="9"/>
      <c r="C39" s="10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88" t="s">
        <v>8</v>
      </c>
      <c r="B40" s="90"/>
      <c r="C40" s="10" t="s">
        <v>92</v>
      </c>
      <c r="D40" s="2">
        <f>SUM(E40:N40)</f>
        <v>8096</v>
      </c>
      <c r="E40" s="11">
        <f>SUM(E41:E42)</f>
        <v>0</v>
      </c>
      <c r="F40" s="11">
        <f aca="true" t="shared" si="13" ref="F40:N40">SUM(F41:F42)</f>
        <v>113</v>
      </c>
      <c r="G40" s="11">
        <f t="shared" si="13"/>
        <v>1059</v>
      </c>
      <c r="H40" s="11">
        <f t="shared" si="13"/>
        <v>3093</v>
      </c>
      <c r="I40" s="11">
        <f t="shared" si="13"/>
        <v>2958</v>
      </c>
      <c r="J40" s="11">
        <f t="shared" si="13"/>
        <v>774</v>
      </c>
      <c r="K40" s="11">
        <f t="shared" si="13"/>
        <v>96</v>
      </c>
      <c r="L40" s="11">
        <f t="shared" si="13"/>
        <v>3</v>
      </c>
      <c r="M40" s="11">
        <f t="shared" si="13"/>
        <v>0</v>
      </c>
      <c r="N40" s="12">
        <f t="shared" si="13"/>
        <v>0</v>
      </c>
    </row>
    <row r="41" spans="1:14" ht="13.5" customHeight="1">
      <c r="A41" s="21"/>
      <c r="B41" s="22"/>
      <c r="C41" s="10" t="s">
        <v>99</v>
      </c>
      <c r="D41" s="2">
        <f>SUM(E41:N41)</f>
        <v>4202</v>
      </c>
      <c r="E41" s="11">
        <f>SUM('６頁'!E25,'６頁'!E33)</f>
        <v>0</v>
      </c>
      <c r="F41" s="11">
        <f>SUM('６頁'!F25,'６頁'!F33)</f>
        <v>64</v>
      </c>
      <c r="G41" s="11">
        <f>SUM('６頁'!G25,'６頁'!G33)</f>
        <v>564</v>
      </c>
      <c r="H41" s="11">
        <f>SUM('６頁'!H25,'６頁'!H33)</f>
        <v>1597</v>
      </c>
      <c r="I41" s="11">
        <f>SUM('６頁'!I25,'６頁'!I33)</f>
        <v>1547</v>
      </c>
      <c r="J41" s="11">
        <f>SUM('６頁'!J25,'６頁'!J33)</f>
        <v>392</v>
      </c>
      <c r="K41" s="11">
        <f>SUM('６頁'!K25,'６頁'!K33)</f>
        <v>37</v>
      </c>
      <c r="L41" s="11">
        <f>SUM('６頁'!L25,'６頁'!L33)</f>
        <v>1</v>
      </c>
      <c r="M41" s="11">
        <f>SUM('６頁'!M25,'６頁'!M33)</f>
        <v>0</v>
      </c>
      <c r="N41" s="12">
        <f>SUM('６頁'!N25,'６頁'!N33)</f>
        <v>0</v>
      </c>
    </row>
    <row r="42" spans="1:14" ht="13.5" customHeight="1">
      <c r="A42" s="13"/>
      <c r="B42" s="14"/>
      <c r="C42" s="10" t="s">
        <v>100</v>
      </c>
      <c r="D42" s="2">
        <f>SUM(E42:N42)</f>
        <v>3894</v>
      </c>
      <c r="E42" s="11">
        <f>SUM('６頁'!E26,'６頁'!E34)</f>
        <v>0</v>
      </c>
      <c r="F42" s="11">
        <f>SUM('６頁'!F26,'６頁'!F34)</f>
        <v>49</v>
      </c>
      <c r="G42" s="11">
        <f>SUM('６頁'!G26,'６頁'!G34)</f>
        <v>495</v>
      </c>
      <c r="H42" s="11">
        <f>SUM('６頁'!H26,'６頁'!H34)</f>
        <v>1496</v>
      </c>
      <c r="I42" s="11">
        <f>SUM('６頁'!I26,'６頁'!I34)</f>
        <v>1411</v>
      </c>
      <c r="J42" s="11">
        <f>SUM('６頁'!J26,'６頁'!J34)</f>
        <v>382</v>
      </c>
      <c r="K42" s="11">
        <f>SUM('６頁'!K26,'６頁'!K34)</f>
        <v>59</v>
      </c>
      <c r="L42" s="11">
        <f>SUM('６頁'!L26,'６頁'!L34)</f>
        <v>2</v>
      </c>
      <c r="M42" s="11">
        <f>SUM('６頁'!M26,'６頁'!M34)</f>
        <v>0</v>
      </c>
      <c r="N42" s="12">
        <f>SUM('６頁'!N26,'６頁'!N34)</f>
        <v>0</v>
      </c>
    </row>
    <row r="43" spans="1:14" ht="13.5" customHeight="1">
      <c r="A43" s="23"/>
      <c r="B43" s="24"/>
      <c r="C43" s="25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8"/>
    </row>
    <row r="44" spans="1:14" ht="13.5" customHeight="1">
      <c r="A44" s="88" t="s">
        <v>127</v>
      </c>
      <c r="B44" s="90"/>
      <c r="C44" s="10" t="s">
        <v>93</v>
      </c>
      <c r="D44" s="2">
        <f>SUM(E44:N44)</f>
        <v>571</v>
      </c>
      <c r="E44" s="11">
        <f>SUM(E45:E46)</f>
        <v>0</v>
      </c>
      <c r="F44" s="11">
        <f aca="true" t="shared" si="14" ref="F44:N44">IF(SUM(F45:F46)=0,"-",SUM(F45:F46))</f>
        <v>13</v>
      </c>
      <c r="G44" s="11">
        <f t="shared" si="14"/>
        <v>93</v>
      </c>
      <c r="H44" s="11">
        <f t="shared" si="14"/>
        <v>232</v>
      </c>
      <c r="I44" s="11">
        <f t="shared" si="14"/>
        <v>174</v>
      </c>
      <c r="J44" s="11">
        <f t="shared" si="14"/>
        <v>50</v>
      </c>
      <c r="K44" s="11">
        <f t="shared" si="14"/>
        <v>8</v>
      </c>
      <c r="L44" s="11">
        <f t="shared" si="14"/>
        <v>1</v>
      </c>
      <c r="M44" s="11" t="str">
        <f t="shared" si="14"/>
        <v>-</v>
      </c>
      <c r="N44" s="12" t="str">
        <f t="shared" si="14"/>
        <v>-</v>
      </c>
    </row>
    <row r="45" spans="1:14" ht="13.5" customHeight="1">
      <c r="A45" s="20"/>
      <c r="B45" s="29"/>
      <c r="C45" s="10" t="s">
        <v>94</v>
      </c>
      <c r="D45" s="2">
        <f>SUM(E45:N45)</f>
        <v>305</v>
      </c>
      <c r="E45" s="11">
        <f>SUM(E49,E53,E57,E61,E65,'２頁'!E5,'２頁'!E9)</f>
        <v>0</v>
      </c>
      <c r="F45" s="11">
        <f>SUM(F49,F53,F57,F61,F65,'２頁'!F5,'２頁'!F9)</f>
        <v>5</v>
      </c>
      <c r="G45" s="11">
        <f>SUM(G49,G53,G57,G61,G65,'２頁'!G5,'２頁'!G9)</f>
        <v>44</v>
      </c>
      <c r="H45" s="11">
        <f>SUM(H49,H53,H57,H61,H65,'２頁'!H5,'２頁'!H9)</f>
        <v>124</v>
      </c>
      <c r="I45" s="11">
        <f>SUM(I49,I53,I57,I61,I65,'２頁'!I5,'２頁'!I9)</f>
        <v>97</v>
      </c>
      <c r="J45" s="11">
        <f>SUM(J49,J53,J57,J61,J65,'２頁'!J5,'２頁'!J9)</f>
        <v>28</v>
      </c>
      <c r="K45" s="11">
        <f>SUM(K49,K53,K57,K61,K65,'２頁'!K5,'２頁'!K9)</f>
        <v>6</v>
      </c>
      <c r="L45" s="11">
        <f>SUM(L49,L53,L57,L61,L65,'２頁'!L5,'２頁'!L9)</f>
        <v>1</v>
      </c>
      <c r="M45" s="11">
        <f>SUM(M49,M53,M57,M61,M65,'２頁'!M5,'２頁'!M9)</f>
        <v>0</v>
      </c>
      <c r="N45" s="12">
        <f>SUM(N49,N53,N57,N61,N65,'２頁'!N5,'２頁'!N9)</f>
        <v>0</v>
      </c>
    </row>
    <row r="46" spans="1:14" ht="13.5" customHeight="1">
      <c r="A46" s="20"/>
      <c r="B46" s="29"/>
      <c r="C46" s="10" t="s">
        <v>95</v>
      </c>
      <c r="D46" s="2">
        <f>SUM(E46:N46)</f>
        <v>266</v>
      </c>
      <c r="E46" s="11">
        <f>SUM(E50,E54,E58,E62,E66,'２頁'!E6,'２頁'!E10)</f>
        <v>0</v>
      </c>
      <c r="F46" s="11">
        <f>SUM(F50,F54,F58,F62,F66,'２頁'!F6,'２頁'!F10)</f>
        <v>8</v>
      </c>
      <c r="G46" s="11">
        <f>SUM(G50,G54,G58,G62,G66,'２頁'!G6,'２頁'!G10)</f>
        <v>49</v>
      </c>
      <c r="H46" s="11">
        <f>SUM(H50,H54,H58,H62,H66,'２頁'!H6,'２頁'!H10)</f>
        <v>108</v>
      </c>
      <c r="I46" s="11">
        <f>SUM(I50,I54,I58,I62,I66,'２頁'!I6,'２頁'!I10)</f>
        <v>77</v>
      </c>
      <c r="J46" s="11">
        <f>SUM(J50,J54,J58,J62,J66,'２頁'!J6,'２頁'!J10)</f>
        <v>22</v>
      </c>
      <c r="K46" s="11">
        <f>SUM(K50,K54,K58,K62,K66,'２頁'!K6,'２頁'!K10)</f>
        <v>2</v>
      </c>
      <c r="L46" s="11">
        <f>SUM(L50,L54,L58,L62,L66,'２頁'!L6,'２頁'!L10)</f>
        <v>0</v>
      </c>
      <c r="M46" s="11">
        <f>SUM(M50,M54,M58,M62,M66,'２頁'!M6,'２頁'!M10)</f>
        <v>0</v>
      </c>
      <c r="N46" s="12">
        <f>SUM(N50,N54,N58,N62,N66,'２頁'!N6,'２頁'!N10)</f>
        <v>0</v>
      </c>
    </row>
    <row r="47" spans="1:14" ht="13.5" customHeight="1">
      <c r="A47" s="20"/>
      <c r="B47" s="29"/>
      <c r="C47" s="10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3.5" customHeight="1">
      <c r="A48" s="13"/>
      <c r="B48" s="29" t="s">
        <v>9</v>
      </c>
      <c r="C48" s="10" t="s">
        <v>93</v>
      </c>
      <c r="D48" s="60">
        <f>SUM(E48:N48)</f>
        <v>195</v>
      </c>
      <c r="E48" s="61">
        <f aca="true" t="shared" si="15" ref="E48:N48">SUM(E49:E50)</f>
        <v>0</v>
      </c>
      <c r="F48" s="61">
        <f t="shared" si="15"/>
        <v>3</v>
      </c>
      <c r="G48" s="61">
        <f t="shared" si="15"/>
        <v>26</v>
      </c>
      <c r="H48" s="61">
        <f t="shared" si="15"/>
        <v>79</v>
      </c>
      <c r="I48" s="61">
        <f t="shared" si="15"/>
        <v>61</v>
      </c>
      <c r="J48" s="61">
        <f t="shared" si="15"/>
        <v>23</v>
      </c>
      <c r="K48" s="61">
        <f t="shared" si="15"/>
        <v>3</v>
      </c>
      <c r="L48" s="61">
        <f t="shared" si="15"/>
        <v>0</v>
      </c>
      <c r="M48" s="61">
        <f t="shared" si="15"/>
        <v>0</v>
      </c>
      <c r="N48" s="62">
        <f t="shared" si="15"/>
        <v>0</v>
      </c>
    </row>
    <row r="49" spans="1:14" ht="13.5" customHeight="1">
      <c r="A49" s="13"/>
      <c r="B49" s="29"/>
      <c r="C49" s="10" t="s">
        <v>94</v>
      </c>
      <c r="D49" s="60">
        <f>SUM(E49:N49)</f>
        <v>111</v>
      </c>
      <c r="E49" s="61">
        <v>0</v>
      </c>
      <c r="F49" s="61">
        <v>1</v>
      </c>
      <c r="G49" s="61">
        <v>15</v>
      </c>
      <c r="H49" s="61">
        <v>44</v>
      </c>
      <c r="I49" s="61">
        <v>36</v>
      </c>
      <c r="J49" s="61">
        <v>13</v>
      </c>
      <c r="K49" s="61">
        <v>2</v>
      </c>
      <c r="L49" s="61">
        <v>0</v>
      </c>
      <c r="M49" s="61">
        <v>0</v>
      </c>
      <c r="N49" s="62">
        <v>0</v>
      </c>
    </row>
    <row r="50" spans="1:14" ht="13.5" customHeight="1">
      <c r="A50" s="13"/>
      <c r="B50" s="29"/>
      <c r="C50" s="10" t="s">
        <v>95</v>
      </c>
      <c r="D50" s="60">
        <f>SUM(E50:N50)</f>
        <v>84</v>
      </c>
      <c r="E50" s="61">
        <v>0</v>
      </c>
      <c r="F50" s="61">
        <v>2</v>
      </c>
      <c r="G50" s="61">
        <v>11</v>
      </c>
      <c r="H50" s="61">
        <v>35</v>
      </c>
      <c r="I50" s="61">
        <v>25</v>
      </c>
      <c r="J50" s="61">
        <v>10</v>
      </c>
      <c r="K50" s="61">
        <v>1</v>
      </c>
      <c r="L50" s="61">
        <v>0</v>
      </c>
      <c r="M50" s="61">
        <v>0</v>
      </c>
      <c r="N50" s="62">
        <v>0</v>
      </c>
    </row>
    <row r="51" spans="1:14" ht="13.5" customHeight="1">
      <c r="A51" s="13"/>
      <c r="B51" s="29"/>
      <c r="C51" s="10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2"/>
    </row>
    <row r="52" spans="1:14" ht="13.5" customHeight="1">
      <c r="A52" s="13"/>
      <c r="B52" s="29" t="s">
        <v>10</v>
      </c>
      <c r="C52" s="10" t="s">
        <v>93</v>
      </c>
      <c r="D52" s="60">
        <f>SUM(E52:N52)</f>
        <v>107</v>
      </c>
      <c r="E52" s="61">
        <f aca="true" t="shared" si="16" ref="E52:N52">SUM(E53:E54)</f>
        <v>0</v>
      </c>
      <c r="F52" s="61">
        <f t="shared" si="16"/>
        <v>4</v>
      </c>
      <c r="G52" s="61">
        <f t="shared" si="16"/>
        <v>20</v>
      </c>
      <c r="H52" s="61">
        <f t="shared" si="16"/>
        <v>47</v>
      </c>
      <c r="I52" s="61">
        <f t="shared" si="16"/>
        <v>24</v>
      </c>
      <c r="J52" s="61">
        <f t="shared" si="16"/>
        <v>11</v>
      </c>
      <c r="K52" s="61">
        <f t="shared" si="16"/>
        <v>0</v>
      </c>
      <c r="L52" s="61">
        <f t="shared" si="16"/>
        <v>1</v>
      </c>
      <c r="M52" s="61">
        <f t="shared" si="16"/>
        <v>0</v>
      </c>
      <c r="N52" s="62">
        <f t="shared" si="16"/>
        <v>0</v>
      </c>
    </row>
    <row r="53" spans="1:14" ht="13.5" customHeight="1">
      <c r="A53" s="13"/>
      <c r="B53" s="29"/>
      <c r="C53" s="10" t="s">
        <v>94</v>
      </c>
      <c r="D53" s="60">
        <f>SUM(E53:N53)</f>
        <v>56</v>
      </c>
      <c r="E53" s="61">
        <v>0</v>
      </c>
      <c r="F53" s="61">
        <v>1</v>
      </c>
      <c r="G53" s="61">
        <v>8</v>
      </c>
      <c r="H53" s="61">
        <v>30</v>
      </c>
      <c r="I53" s="61">
        <v>11</v>
      </c>
      <c r="J53" s="61">
        <v>5</v>
      </c>
      <c r="K53" s="61">
        <v>0</v>
      </c>
      <c r="L53" s="61">
        <v>1</v>
      </c>
      <c r="M53" s="61">
        <v>0</v>
      </c>
      <c r="N53" s="62">
        <v>0</v>
      </c>
    </row>
    <row r="54" spans="1:14" ht="13.5" customHeight="1">
      <c r="A54" s="13"/>
      <c r="B54" s="29"/>
      <c r="C54" s="10" t="s">
        <v>95</v>
      </c>
      <c r="D54" s="60">
        <f>SUM(E54:N54)</f>
        <v>51</v>
      </c>
      <c r="E54" s="61">
        <v>0</v>
      </c>
      <c r="F54" s="61">
        <v>3</v>
      </c>
      <c r="G54" s="61">
        <v>12</v>
      </c>
      <c r="H54" s="61">
        <v>17</v>
      </c>
      <c r="I54" s="61">
        <v>13</v>
      </c>
      <c r="J54" s="61">
        <v>6</v>
      </c>
      <c r="K54" s="61">
        <v>0</v>
      </c>
      <c r="L54" s="61">
        <v>0</v>
      </c>
      <c r="M54" s="61">
        <v>0</v>
      </c>
      <c r="N54" s="62">
        <v>0</v>
      </c>
    </row>
    <row r="55" spans="1:14" ht="13.5" customHeight="1">
      <c r="A55" s="13"/>
      <c r="B55" s="29"/>
      <c r="C55" s="10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2"/>
    </row>
    <row r="56" spans="1:14" ht="13.5" customHeight="1">
      <c r="A56" s="13"/>
      <c r="B56" s="29" t="s">
        <v>11</v>
      </c>
      <c r="C56" s="10" t="s">
        <v>93</v>
      </c>
      <c r="D56" s="60">
        <f>SUM(E56:N56)</f>
        <v>68</v>
      </c>
      <c r="E56" s="61">
        <f aca="true" t="shared" si="17" ref="E56:N56">SUM(E57:E58)</f>
        <v>0</v>
      </c>
      <c r="F56" s="61">
        <f t="shared" si="17"/>
        <v>1</v>
      </c>
      <c r="G56" s="61">
        <f t="shared" si="17"/>
        <v>12</v>
      </c>
      <c r="H56" s="61">
        <f t="shared" si="17"/>
        <v>29</v>
      </c>
      <c r="I56" s="61">
        <f t="shared" si="17"/>
        <v>23</v>
      </c>
      <c r="J56" s="61">
        <f t="shared" si="17"/>
        <v>3</v>
      </c>
      <c r="K56" s="61">
        <f t="shared" si="17"/>
        <v>0</v>
      </c>
      <c r="L56" s="61">
        <f t="shared" si="17"/>
        <v>0</v>
      </c>
      <c r="M56" s="61">
        <f t="shared" si="17"/>
        <v>0</v>
      </c>
      <c r="N56" s="62">
        <f t="shared" si="17"/>
        <v>0</v>
      </c>
    </row>
    <row r="57" spans="1:14" ht="13.5" customHeight="1">
      <c r="A57" s="20"/>
      <c r="B57" s="29"/>
      <c r="C57" s="10" t="s">
        <v>94</v>
      </c>
      <c r="D57" s="60">
        <f>SUM(E57:N57)</f>
        <v>32</v>
      </c>
      <c r="E57" s="61">
        <v>0</v>
      </c>
      <c r="F57" s="61">
        <v>0</v>
      </c>
      <c r="G57" s="61">
        <v>7</v>
      </c>
      <c r="H57" s="61">
        <v>13</v>
      </c>
      <c r="I57" s="61">
        <v>11</v>
      </c>
      <c r="J57" s="61">
        <v>1</v>
      </c>
      <c r="K57" s="61">
        <v>0</v>
      </c>
      <c r="L57" s="61">
        <v>0</v>
      </c>
      <c r="M57" s="61">
        <v>0</v>
      </c>
      <c r="N57" s="62">
        <v>0</v>
      </c>
    </row>
    <row r="58" spans="1:14" ht="13.5" customHeight="1">
      <c r="A58" s="20"/>
      <c r="B58" s="29"/>
      <c r="C58" s="10" t="s">
        <v>95</v>
      </c>
      <c r="D58" s="60">
        <f>SUM(E58:N58)</f>
        <v>36</v>
      </c>
      <c r="E58" s="61">
        <v>0</v>
      </c>
      <c r="F58" s="61">
        <v>1</v>
      </c>
      <c r="G58" s="61">
        <v>5</v>
      </c>
      <c r="H58" s="61">
        <v>16</v>
      </c>
      <c r="I58" s="61">
        <v>12</v>
      </c>
      <c r="J58" s="61">
        <v>2</v>
      </c>
      <c r="K58" s="61">
        <v>0</v>
      </c>
      <c r="L58" s="61">
        <v>0</v>
      </c>
      <c r="M58" s="61">
        <v>0</v>
      </c>
      <c r="N58" s="62">
        <v>0</v>
      </c>
    </row>
    <row r="59" spans="1:14" ht="13.5" customHeight="1">
      <c r="A59" s="20"/>
      <c r="B59" s="29"/>
      <c r="C59" s="10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2"/>
    </row>
    <row r="60" spans="1:14" ht="13.5" customHeight="1">
      <c r="A60" s="13"/>
      <c r="B60" s="29" t="s">
        <v>12</v>
      </c>
      <c r="C60" s="10" t="s">
        <v>93</v>
      </c>
      <c r="D60" s="60">
        <f>SUM(E60:N60)</f>
        <v>71</v>
      </c>
      <c r="E60" s="61">
        <f aca="true" t="shared" si="18" ref="E60:N60">SUM(E61:E62)</f>
        <v>0</v>
      </c>
      <c r="F60" s="61">
        <f t="shared" si="18"/>
        <v>0</v>
      </c>
      <c r="G60" s="61">
        <f t="shared" si="18"/>
        <v>11</v>
      </c>
      <c r="H60" s="61">
        <f t="shared" si="18"/>
        <v>29</v>
      </c>
      <c r="I60" s="61">
        <f t="shared" si="18"/>
        <v>22</v>
      </c>
      <c r="J60" s="61">
        <f t="shared" si="18"/>
        <v>7</v>
      </c>
      <c r="K60" s="61">
        <f t="shared" si="18"/>
        <v>2</v>
      </c>
      <c r="L60" s="61">
        <f t="shared" si="18"/>
        <v>0</v>
      </c>
      <c r="M60" s="61">
        <f t="shared" si="18"/>
        <v>0</v>
      </c>
      <c r="N60" s="62">
        <f t="shared" si="18"/>
        <v>0</v>
      </c>
    </row>
    <row r="61" spans="1:14" ht="13.5" customHeight="1">
      <c r="A61" s="13"/>
      <c r="B61" s="29"/>
      <c r="C61" s="10" t="s">
        <v>94</v>
      </c>
      <c r="D61" s="60">
        <f>SUM(E61:N61)</f>
        <v>43</v>
      </c>
      <c r="E61" s="61">
        <v>0</v>
      </c>
      <c r="F61" s="61">
        <v>0</v>
      </c>
      <c r="G61" s="61">
        <v>7</v>
      </c>
      <c r="H61" s="61">
        <v>14</v>
      </c>
      <c r="I61" s="61">
        <v>15</v>
      </c>
      <c r="J61" s="61">
        <v>5</v>
      </c>
      <c r="K61" s="61">
        <v>2</v>
      </c>
      <c r="L61" s="61">
        <v>0</v>
      </c>
      <c r="M61" s="61">
        <v>0</v>
      </c>
      <c r="N61" s="62">
        <v>0</v>
      </c>
    </row>
    <row r="62" spans="1:14" ht="13.5" customHeight="1">
      <c r="A62" s="13"/>
      <c r="B62" s="29"/>
      <c r="C62" s="10" t="s">
        <v>95</v>
      </c>
      <c r="D62" s="60">
        <f>SUM(E62:N62)</f>
        <v>28</v>
      </c>
      <c r="E62" s="61">
        <v>0</v>
      </c>
      <c r="F62" s="61">
        <v>0</v>
      </c>
      <c r="G62" s="61">
        <v>4</v>
      </c>
      <c r="H62" s="61">
        <v>15</v>
      </c>
      <c r="I62" s="61">
        <v>7</v>
      </c>
      <c r="J62" s="61">
        <v>2</v>
      </c>
      <c r="K62" s="61">
        <v>0</v>
      </c>
      <c r="L62" s="61">
        <v>0</v>
      </c>
      <c r="M62" s="61">
        <v>0</v>
      </c>
      <c r="N62" s="62">
        <v>0</v>
      </c>
    </row>
    <row r="63" spans="1:14" ht="13.5" customHeight="1">
      <c r="A63" s="13"/>
      <c r="B63" s="29"/>
      <c r="C63" s="10"/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2"/>
    </row>
    <row r="64" spans="1:14" ht="13.5" customHeight="1">
      <c r="A64" s="13"/>
      <c r="B64" s="29" t="s">
        <v>13</v>
      </c>
      <c r="C64" s="10" t="s">
        <v>92</v>
      </c>
      <c r="D64" s="60">
        <f>SUM(E64:N64)</f>
        <v>62</v>
      </c>
      <c r="E64" s="61">
        <f aca="true" t="shared" si="19" ref="E64:N64">SUM(E65:E66)</f>
        <v>0</v>
      </c>
      <c r="F64" s="61">
        <f t="shared" si="19"/>
        <v>4</v>
      </c>
      <c r="G64" s="61">
        <f t="shared" si="19"/>
        <v>9</v>
      </c>
      <c r="H64" s="61">
        <f t="shared" si="19"/>
        <v>21</v>
      </c>
      <c r="I64" s="61">
        <f t="shared" si="19"/>
        <v>22</v>
      </c>
      <c r="J64" s="61">
        <f t="shared" si="19"/>
        <v>5</v>
      </c>
      <c r="K64" s="61">
        <f t="shared" si="19"/>
        <v>1</v>
      </c>
      <c r="L64" s="61">
        <f t="shared" si="19"/>
        <v>0</v>
      </c>
      <c r="M64" s="61">
        <f t="shared" si="19"/>
        <v>0</v>
      </c>
      <c r="N64" s="62">
        <f t="shared" si="19"/>
        <v>0</v>
      </c>
    </row>
    <row r="65" spans="1:14" ht="13.5" customHeight="1">
      <c r="A65" s="20"/>
      <c r="B65" s="29"/>
      <c r="C65" s="10" t="s">
        <v>99</v>
      </c>
      <c r="D65" s="60">
        <f>SUM(E65:N65)</f>
        <v>27</v>
      </c>
      <c r="E65" s="61">
        <v>0</v>
      </c>
      <c r="F65" s="61">
        <v>2</v>
      </c>
      <c r="G65" s="61">
        <v>3</v>
      </c>
      <c r="H65" s="61">
        <v>9</v>
      </c>
      <c r="I65" s="61">
        <v>10</v>
      </c>
      <c r="J65" s="61">
        <v>3</v>
      </c>
      <c r="K65" s="61">
        <v>0</v>
      </c>
      <c r="L65" s="61">
        <v>0</v>
      </c>
      <c r="M65" s="61">
        <v>0</v>
      </c>
      <c r="N65" s="62">
        <v>0</v>
      </c>
    </row>
    <row r="66" spans="1:14" ht="13.5" customHeight="1">
      <c r="A66" s="82"/>
      <c r="B66" s="44"/>
      <c r="C66" s="31" t="s">
        <v>100</v>
      </c>
      <c r="D66" s="74">
        <f>SUM(E66:N66)</f>
        <v>35</v>
      </c>
      <c r="E66" s="75">
        <v>0</v>
      </c>
      <c r="F66" s="75">
        <v>2</v>
      </c>
      <c r="G66" s="75">
        <v>6</v>
      </c>
      <c r="H66" s="75">
        <v>12</v>
      </c>
      <c r="I66" s="75">
        <v>12</v>
      </c>
      <c r="J66" s="75">
        <v>2</v>
      </c>
      <c r="K66" s="75">
        <v>1</v>
      </c>
      <c r="L66" s="75">
        <v>0</v>
      </c>
      <c r="M66" s="75">
        <v>0</v>
      </c>
      <c r="N66" s="76">
        <v>0</v>
      </c>
    </row>
    <row r="67" ht="18.75" customHeight="1">
      <c r="A67" s="3" t="s">
        <v>156</v>
      </c>
    </row>
  </sheetData>
  <mergeCells count="12">
    <mergeCell ref="A44:B44"/>
    <mergeCell ref="A4:B4"/>
    <mergeCell ref="A8:B8"/>
    <mergeCell ref="A12:B12"/>
    <mergeCell ref="A16:B16"/>
    <mergeCell ref="A20:B20"/>
    <mergeCell ref="A40:B40"/>
    <mergeCell ref="A32:B32"/>
    <mergeCell ref="A36:B36"/>
    <mergeCell ref="A28:B28"/>
    <mergeCell ref="A3:C3"/>
    <mergeCell ref="A24:B24"/>
  </mergeCells>
  <printOptions horizontalCentered="1"/>
  <pageMargins left="0.7874015748031497" right="0.7874015748031497" top="0.7874015748031497" bottom="0.5905511811023623" header="0.5118110236220472" footer="0.5118110236220472"/>
  <pageSetup blackAndWhite="1"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5"/>
  <sheetViews>
    <sheetView showGridLines="0" zoomScale="95" zoomScaleNormal="95" workbookViewId="0" topLeftCell="A1">
      <selection activeCell="A68" sqref="A68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3" customWidth="1"/>
    <col min="4" max="4" width="9.140625" style="3" customWidth="1"/>
    <col min="5" max="15" width="8.140625" style="3" customWidth="1"/>
    <col min="16" max="16384" width="15.28125" style="3" customWidth="1"/>
  </cols>
  <sheetData>
    <row r="1" spans="2:15" ht="12">
      <c r="B1" s="35"/>
      <c r="O1" s="32"/>
    </row>
    <row r="2" spans="1:15" ht="13.5" customHeight="1">
      <c r="A2" s="3" t="s">
        <v>155</v>
      </c>
      <c r="N2" s="80" t="str">
        <f>'１頁'!N2:N2</f>
        <v>（単位：人）（平成14年）</v>
      </c>
      <c r="O2" s="32"/>
    </row>
    <row r="3" spans="1:15" ht="21" customHeight="1">
      <c r="A3" s="91" t="s">
        <v>138</v>
      </c>
      <c r="B3" s="92"/>
      <c r="C3" s="93"/>
      <c r="D3" s="6" t="s">
        <v>139</v>
      </c>
      <c r="E3" s="7" t="s">
        <v>140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141</v>
      </c>
      <c r="N3" s="8" t="s">
        <v>87</v>
      </c>
      <c r="O3" s="9"/>
    </row>
    <row r="4" spans="1:15" ht="13.5" customHeight="1">
      <c r="A4" s="36"/>
      <c r="B4" s="29" t="s">
        <v>14</v>
      </c>
      <c r="C4" s="10" t="s">
        <v>92</v>
      </c>
      <c r="D4" s="64">
        <f>SUM(E4:N4)</f>
        <v>46</v>
      </c>
      <c r="E4" s="61">
        <f aca="true" t="shared" si="0" ref="E4:N4">SUM(E5:E6)</f>
        <v>0</v>
      </c>
      <c r="F4" s="61">
        <f t="shared" si="0"/>
        <v>1</v>
      </c>
      <c r="G4" s="61">
        <f t="shared" si="0"/>
        <v>8</v>
      </c>
      <c r="H4" s="61">
        <f t="shared" si="0"/>
        <v>21</v>
      </c>
      <c r="I4" s="61">
        <f t="shared" si="0"/>
        <v>14</v>
      </c>
      <c r="J4" s="61">
        <f t="shared" si="0"/>
        <v>1</v>
      </c>
      <c r="K4" s="61">
        <f t="shared" si="0"/>
        <v>1</v>
      </c>
      <c r="L4" s="61">
        <f t="shared" si="0"/>
        <v>0</v>
      </c>
      <c r="M4" s="61">
        <f t="shared" si="0"/>
        <v>0</v>
      </c>
      <c r="N4" s="62">
        <f t="shared" si="0"/>
        <v>0</v>
      </c>
      <c r="O4" s="32"/>
    </row>
    <row r="5" spans="1:15" ht="13.5" customHeight="1">
      <c r="A5" s="36"/>
      <c r="B5" s="29"/>
      <c r="C5" s="10" t="s">
        <v>99</v>
      </c>
      <c r="D5" s="64">
        <f>SUM(E5:N5)</f>
        <v>22</v>
      </c>
      <c r="E5" s="61">
        <v>0</v>
      </c>
      <c r="F5" s="61">
        <v>1</v>
      </c>
      <c r="G5" s="61">
        <v>1</v>
      </c>
      <c r="H5" s="61">
        <v>10</v>
      </c>
      <c r="I5" s="61">
        <v>8</v>
      </c>
      <c r="J5" s="61">
        <v>1</v>
      </c>
      <c r="K5" s="61">
        <v>1</v>
      </c>
      <c r="L5" s="61">
        <v>0</v>
      </c>
      <c r="M5" s="61">
        <v>0</v>
      </c>
      <c r="N5" s="62">
        <v>0</v>
      </c>
      <c r="O5" s="19"/>
    </row>
    <row r="6" spans="1:15" ht="13.5" customHeight="1">
      <c r="A6" s="36"/>
      <c r="B6" s="29"/>
      <c r="C6" s="10" t="s">
        <v>100</v>
      </c>
      <c r="D6" s="64">
        <f>SUM(E6:N6)</f>
        <v>24</v>
      </c>
      <c r="E6" s="61">
        <v>0</v>
      </c>
      <c r="F6" s="61">
        <v>0</v>
      </c>
      <c r="G6" s="61">
        <v>7</v>
      </c>
      <c r="H6" s="61">
        <v>11</v>
      </c>
      <c r="I6" s="61">
        <v>6</v>
      </c>
      <c r="J6" s="61">
        <v>0</v>
      </c>
      <c r="K6" s="61">
        <v>0</v>
      </c>
      <c r="L6" s="61">
        <v>0</v>
      </c>
      <c r="M6" s="61">
        <v>0</v>
      </c>
      <c r="N6" s="62">
        <v>0</v>
      </c>
      <c r="O6" s="19"/>
    </row>
    <row r="7" spans="1:15" ht="13.5" customHeight="1">
      <c r="A7" s="36"/>
      <c r="B7" s="29"/>
      <c r="C7" s="10"/>
      <c r="D7" s="64"/>
      <c r="E7" s="61"/>
      <c r="F7" s="61"/>
      <c r="G7" s="61"/>
      <c r="H7" s="61"/>
      <c r="I7" s="61"/>
      <c r="J7" s="61"/>
      <c r="K7" s="61"/>
      <c r="L7" s="61"/>
      <c r="M7" s="61"/>
      <c r="N7" s="62"/>
      <c r="O7" s="19"/>
    </row>
    <row r="8" spans="1:15" ht="13.5" customHeight="1">
      <c r="A8" s="36"/>
      <c r="B8" s="29" t="s">
        <v>15</v>
      </c>
      <c r="C8" s="10" t="s">
        <v>92</v>
      </c>
      <c r="D8" s="64">
        <f>SUM(E8:N8)</f>
        <v>22</v>
      </c>
      <c r="E8" s="61">
        <f aca="true" t="shared" si="1" ref="E8:N8">SUM(E9:E10)</f>
        <v>0</v>
      </c>
      <c r="F8" s="61">
        <f t="shared" si="1"/>
        <v>0</v>
      </c>
      <c r="G8" s="61">
        <f t="shared" si="1"/>
        <v>7</v>
      </c>
      <c r="H8" s="61">
        <f t="shared" si="1"/>
        <v>6</v>
      </c>
      <c r="I8" s="61">
        <f t="shared" si="1"/>
        <v>8</v>
      </c>
      <c r="J8" s="61">
        <f t="shared" si="1"/>
        <v>0</v>
      </c>
      <c r="K8" s="61">
        <f t="shared" si="1"/>
        <v>1</v>
      </c>
      <c r="L8" s="61">
        <f t="shared" si="1"/>
        <v>0</v>
      </c>
      <c r="M8" s="61">
        <f t="shared" si="1"/>
        <v>0</v>
      </c>
      <c r="N8" s="62">
        <f t="shared" si="1"/>
        <v>0</v>
      </c>
      <c r="O8" s="32"/>
    </row>
    <row r="9" spans="1:15" ht="13.5" customHeight="1">
      <c r="A9" s="36"/>
      <c r="B9" s="29"/>
      <c r="C9" s="10" t="s">
        <v>99</v>
      </c>
      <c r="D9" s="64">
        <f>SUM(E9:N9)</f>
        <v>14</v>
      </c>
      <c r="E9" s="61">
        <v>0</v>
      </c>
      <c r="F9" s="61">
        <v>0</v>
      </c>
      <c r="G9" s="61">
        <v>3</v>
      </c>
      <c r="H9" s="61">
        <v>4</v>
      </c>
      <c r="I9" s="61">
        <v>6</v>
      </c>
      <c r="J9" s="61">
        <v>0</v>
      </c>
      <c r="K9" s="61">
        <v>1</v>
      </c>
      <c r="L9" s="61">
        <v>0</v>
      </c>
      <c r="M9" s="61">
        <v>0</v>
      </c>
      <c r="N9" s="62">
        <v>0</v>
      </c>
      <c r="O9" s="32"/>
    </row>
    <row r="10" spans="1:15" ht="13.5" customHeight="1">
      <c r="A10" s="36"/>
      <c r="B10" s="29"/>
      <c r="C10" s="10" t="s">
        <v>100</v>
      </c>
      <c r="D10" s="64">
        <f>SUM(E10:N10)</f>
        <v>8</v>
      </c>
      <c r="E10" s="61">
        <v>0</v>
      </c>
      <c r="F10" s="61">
        <v>0</v>
      </c>
      <c r="G10" s="61">
        <v>4</v>
      </c>
      <c r="H10" s="61">
        <v>2</v>
      </c>
      <c r="I10" s="61">
        <v>2</v>
      </c>
      <c r="J10" s="61">
        <v>0</v>
      </c>
      <c r="K10" s="61">
        <v>0</v>
      </c>
      <c r="L10" s="61">
        <v>0</v>
      </c>
      <c r="M10" s="61">
        <v>0</v>
      </c>
      <c r="N10" s="62">
        <v>0</v>
      </c>
      <c r="O10" s="32"/>
    </row>
    <row r="11" spans="1:15" ht="13.5" customHeight="1">
      <c r="A11" s="41"/>
      <c r="B11" s="53"/>
      <c r="C11" s="25"/>
      <c r="D11" s="42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32"/>
    </row>
    <row r="12" spans="1:15" ht="13.5" customHeight="1">
      <c r="A12" s="97" t="s">
        <v>149</v>
      </c>
      <c r="B12" s="98"/>
      <c r="C12" s="15" t="s">
        <v>119</v>
      </c>
      <c r="D12" s="39">
        <f>SUM(E12:N12)</f>
        <v>821</v>
      </c>
      <c r="E12" s="17">
        <f aca="true" t="shared" si="2" ref="E12:N12">SUM(E13:E14)</f>
        <v>0</v>
      </c>
      <c r="F12" s="17">
        <f t="shared" si="2"/>
        <v>22</v>
      </c>
      <c r="G12" s="17">
        <f t="shared" si="2"/>
        <v>127</v>
      </c>
      <c r="H12" s="17">
        <f t="shared" si="2"/>
        <v>296</v>
      </c>
      <c r="I12" s="17">
        <f t="shared" si="2"/>
        <v>268</v>
      </c>
      <c r="J12" s="17">
        <f t="shared" si="2"/>
        <v>95</v>
      </c>
      <c r="K12" s="17">
        <f t="shared" si="2"/>
        <v>13</v>
      </c>
      <c r="L12" s="17">
        <f t="shared" si="2"/>
        <v>0</v>
      </c>
      <c r="M12" s="17">
        <f t="shared" si="2"/>
        <v>0</v>
      </c>
      <c r="N12" s="18">
        <f t="shared" si="2"/>
        <v>0</v>
      </c>
      <c r="O12" s="32"/>
    </row>
    <row r="13" spans="1:15" ht="13.5" customHeight="1">
      <c r="A13" s="36"/>
      <c r="B13" s="14"/>
      <c r="C13" s="10" t="s">
        <v>120</v>
      </c>
      <c r="D13" s="40">
        <f>SUM(E13:N13)</f>
        <v>420</v>
      </c>
      <c r="E13" s="11">
        <f aca="true" t="shared" si="3" ref="E13:N13">SUM(E17,E21)</f>
        <v>0</v>
      </c>
      <c r="F13" s="11">
        <f t="shared" si="3"/>
        <v>7</v>
      </c>
      <c r="G13" s="11">
        <f t="shared" si="3"/>
        <v>57</v>
      </c>
      <c r="H13" s="11">
        <f t="shared" si="3"/>
        <v>153</v>
      </c>
      <c r="I13" s="11">
        <f t="shared" si="3"/>
        <v>148</v>
      </c>
      <c r="J13" s="11">
        <f t="shared" si="3"/>
        <v>48</v>
      </c>
      <c r="K13" s="11">
        <f t="shared" si="3"/>
        <v>7</v>
      </c>
      <c r="L13" s="11">
        <f t="shared" si="3"/>
        <v>0</v>
      </c>
      <c r="M13" s="11">
        <f t="shared" si="3"/>
        <v>0</v>
      </c>
      <c r="N13" s="12">
        <f t="shared" si="3"/>
        <v>0</v>
      </c>
      <c r="O13" s="32"/>
    </row>
    <row r="14" spans="1:15" ht="13.5" customHeight="1">
      <c r="A14" s="36"/>
      <c r="B14" s="14"/>
      <c r="C14" s="10" t="s">
        <v>121</v>
      </c>
      <c r="D14" s="40">
        <f>SUM(E14:N14)</f>
        <v>401</v>
      </c>
      <c r="E14" s="11">
        <f aca="true" t="shared" si="4" ref="E14:N14">SUM(E18,E22)</f>
        <v>0</v>
      </c>
      <c r="F14" s="11">
        <f t="shared" si="4"/>
        <v>15</v>
      </c>
      <c r="G14" s="11">
        <f t="shared" si="4"/>
        <v>70</v>
      </c>
      <c r="H14" s="11">
        <f t="shared" si="4"/>
        <v>143</v>
      </c>
      <c r="I14" s="11">
        <f t="shared" si="4"/>
        <v>120</v>
      </c>
      <c r="J14" s="11">
        <f t="shared" si="4"/>
        <v>47</v>
      </c>
      <c r="K14" s="11">
        <f t="shared" si="4"/>
        <v>6</v>
      </c>
      <c r="L14" s="11">
        <f t="shared" si="4"/>
        <v>0</v>
      </c>
      <c r="M14" s="11">
        <f t="shared" si="4"/>
        <v>0</v>
      </c>
      <c r="N14" s="12">
        <f t="shared" si="4"/>
        <v>0</v>
      </c>
      <c r="O14" s="32"/>
    </row>
    <row r="15" spans="1:15" ht="13.5" customHeight="1">
      <c r="A15" s="36"/>
      <c r="B15" s="14"/>
      <c r="C15" s="10"/>
      <c r="D15" s="40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32"/>
    </row>
    <row r="16" spans="1:15" ht="13.5" customHeight="1">
      <c r="A16" s="36"/>
      <c r="B16" s="29" t="s">
        <v>16</v>
      </c>
      <c r="C16" s="10" t="s">
        <v>119</v>
      </c>
      <c r="D16" s="64">
        <f>SUM(E16:N16)</f>
        <v>231</v>
      </c>
      <c r="E16" s="61">
        <f aca="true" t="shared" si="5" ref="E16:N16">SUM(E17:E18)</f>
        <v>0</v>
      </c>
      <c r="F16" s="61">
        <f t="shared" si="5"/>
        <v>6</v>
      </c>
      <c r="G16" s="61">
        <f t="shared" si="5"/>
        <v>37</v>
      </c>
      <c r="H16" s="61">
        <f t="shared" si="5"/>
        <v>86</v>
      </c>
      <c r="I16" s="61">
        <f t="shared" si="5"/>
        <v>69</v>
      </c>
      <c r="J16" s="61">
        <f t="shared" si="5"/>
        <v>28</v>
      </c>
      <c r="K16" s="61">
        <f t="shared" si="5"/>
        <v>5</v>
      </c>
      <c r="L16" s="61">
        <f t="shared" si="5"/>
        <v>0</v>
      </c>
      <c r="M16" s="61">
        <f t="shared" si="5"/>
        <v>0</v>
      </c>
      <c r="N16" s="62">
        <f t="shared" si="5"/>
        <v>0</v>
      </c>
      <c r="O16" s="32"/>
    </row>
    <row r="17" spans="1:15" ht="13.5" customHeight="1">
      <c r="A17" s="36"/>
      <c r="B17" s="29"/>
      <c r="C17" s="10" t="s">
        <v>120</v>
      </c>
      <c r="D17" s="64">
        <f>SUM(E17:N17)</f>
        <v>124</v>
      </c>
      <c r="E17" s="61">
        <v>0</v>
      </c>
      <c r="F17" s="61">
        <v>3</v>
      </c>
      <c r="G17" s="61">
        <v>14</v>
      </c>
      <c r="H17" s="61">
        <v>45</v>
      </c>
      <c r="I17" s="61">
        <v>43</v>
      </c>
      <c r="J17" s="61">
        <v>15</v>
      </c>
      <c r="K17" s="61">
        <v>4</v>
      </c>
      <c r="L17" s="61">
        <v>0</v>
      </c>
      <c r="M17" s="61">
        <v>0</v>
      </c>
      <c r="N17" s="62">
        <v>0</v>
      </c>
      <c r="O17" s="32"/>
    </row>
    <row r="18" spans="1:15" ht="13.5" customHeight="1">
      <c r="A18" s="36"/>
      <c r="B18" s="29"/>
      <c r="C18" s="10" t="s">
        <v>121</v>
      </c>
      <c r="D18" s="64">
        <f>SUM(E18:N18)</f>
        <v>107</v>
      </c>
      <c r="E18" s="61">
        <v>0</v>
      </c>
      <c r="F18" s="61">
        <v>3</v>
      </c>
      <c r="G18" s="61">
        <v>23</v>
      </c>
      <c r="H18" s="61">
        <v>41</v>
      </c>
      <c r="I18" s="61">
        <v>26</v>
      </c>
      <c r="J18" s="61">
        <v>13</v>
      </c>
      <c r="K18" s="61">
        <v>1</v>
      </c>
      <c r="L18" s="61">
        <v>0</v>
      </c>
      <c r="M18" s="61">
        <v>0</v>
      </c>
      <c r="N18" s="62">
        <v>0</v>
      </c>
      <c r="O18" s="32"/>
    </row>
    <row r="19" spans="1:15" ht="13.5" customHeight="1">
      <c r="A19" s="36"/>
      <c r="B19" s="29"/>
      <c r="C19" s="10"/>
      <c r="D19" s="64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32"/>
    </row>
    <row r="20" spans="1:15" ht="13.5" customHeight="1">
      <c r="A20" s="36"/>
      <c r="B20" s="29" t="s">
        <v>17</v>
      </c>
      <c r="C20" s="10" t="s">
        <v>119</v>
      </c>
      <c r="D20" s="64">
        <f>SUM(E20:N20)</f>
        <v>590</v>
      </c>
      <c r="E20" s="61">
        <f aca="true" t="shared" si="6" ref="E20:N20">SUM(E21:E22)</f>
        <v>0</v>
      </c>
      <c r="F20" s="61">
        <f t="shared" si="6"/>
        <v>16</v>
      </c>
      <c r="G20" s="61">
        <f t="shared" si="6"/>
        <v>90</v>
      </c>
      <c r="H20" s="61">
        <f t="shared" si="6"/>
        <v>210</v>
      </c>
      <c r="I20" s="61">
        <f t="shared" si="6"/>
        <v>199</v>
      </c>
      <c r="J20" s="61">
        <f t="shared" si="6"/>
        <v>67</v>
      </c>
      <c r="K20" s="61">
        <f t="shared" si="6"/>
        <v>8</v>
      </c>
      <c r="L20" s="61">
        <f t="shared" si="6"/>
        <v>0</v>
      </c>
      <c r="M20" s="61">
        <f t="shared" si="6"/>
        <v>0</v>
      </c>
      <c r="N20" s="62">
        <f t="shared" si="6"/>
        <v>0</v>
      </c>
      <c r="O20" s="32"/>
    </row>
    <row r="21" spans="1:15" ht="13.5" customHeight="1">
      <c r="A21" s="36"/>
      <c r="B21" s="29"/>
      <c r="C21" s="10" t="s">
        <v>120</v>
      </c>
      <c r="D21" s="64">
        <f>SUM(E21:N21)</f>
        <v>296</v>
      </c>
      <c r="E21" s="61">
        <v>0</v>
      </c>
      <c r="F21" s="61">
        <v>4</v>
      </c>
      <c r="G21" s="61">
        <v>43</v>
      </c>
      <c r="H21" s="61">
        <v>108</v>
      </c>
      <c r="I21" s="61">
        <v>105</v>
      </c>
      <c r="J21" s="61">
        <v>33</v>
      </c>
      <c r="K21" s="61">
        <v>3</v>
      </c>
      <c r="L21" s="61">
        <v>0</v>
      </c>
      <c r="M21" s="61">
        <v>0</v>
      </c>
      <c r="N21" s="62">
        <v>0</v>
      </c>
      <c r="O21" s="32"/>
    </row>
    <row r="22" spans="1:15" ht="13.5" customHeight="1">
      <c r="A22" s="36"/>
      <c r="B22" s="14"/>
      <c r="C22" s="10" t="s">
        <v>121</v>
      </c>
      <c r="D22" s="64">
        <f>SUM(E22:N22)</f>
        <v>294</v>
      </c>
      <c r="E22" s="61">
        <v>0</v>
      </c>
      <c r="F22" s="61">
        <v>12</v>
      </c>
      <c r="G22" s="61">
        <v>47</v>
      </c>
      <c r="H22" s="61">
        <v>102</v>
      </c>
      <c r="I22" s="61">
        <v>94</v>
      </c>
      <c r="J22" s="61">
        <v>34</v>
      </c>
      <c r="K22" s="61">
        <v>5</v>
      </c>
      <c r="L22" s="61">
        <v>0</v>
      </c>
      <c r="M22" s="61">
        <v>0</v>
      </c>
      <c r="N22" s="62">
        <v>0</v>
      </c>
      <c r="O22" s="32"/>
    </row>
    <row r="23" spans="1:15" ht="13.5" customHeight="1">
      <c r="A23" s="41"/>
      <c r="B23" s="24"/>
      <c r="C23" s="25"/>
      <c r="D23" s="42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32"/>
    </row>
    <row r="24" spans="1:15" ht="13.5" customHeight="1">
      <c r="A24" s="99" t="s">
        <v>150</v>
      </c>
      <c r="B24" s="96"/>
      <c r="C24" s="10" t="s">
        <v>122</v>
      </c>
      <c r="D24" s="40">
        <f>SUM(E24:N24)</f>
        <v>5402</v>
      </c>
      <c r="E24" s="11">
        <f aca="true" t="shared" si="7" ref="E24:N24">SUM(E25:E26)</f>
        <v>0</v>
      </c>
      <c r="F24" s="11">
        <f t="shared" si="7"/>
        <v>92</v>
      </c>
      <c r="G24" s="11">
        <f t="shared" si="7"/>
        <v>757</v>
      </c>
      <c r="H24" s="11">
        <f t="shared" si="7"/>
        <v>2072</v>
      </c>
      <c r="I24" s="11">
        <f t="shared" si="7"/>
        <v>1860</v>
      </c>
      <c r="J24" s="11">
        <f t="shared" si="7"/>
        <v>558</v>
      </c>
      <c r="K24" s="11">
        <f t="shared" si="7"/>
        <v>61</v>
      </c>
      <c r="L24" s="11">
        <f t="shared" si="7"/>
        <v>2</v>
      </c>
      <c r="M24" s="11">
        <f t="shared" si="7"/>
        <v>0</v>
      </c>
      <c r="N24" s="12">
        <f t="shared" si="7"/>
        <v>0</v>
      </c>
      <c r="O24" s="32"/>
    </row>
    <row r="25" spans="1:15" ht="13.5" customHeight="1">
      <c r="A25" s="36"/>
      <c r="B25" s="96"/>
      <c r="C25" s="10" t="s">
        <v>123</v>
      </c>
      <c r="D25" s="40">
        <f>SUM(E25:N25)</f>
        <v>2769</v>
      </c>
      <c r="E25" s="11">
        <f>SUM(E29,E33,E37,E41,E45,E49,E53,E57,E61,E65,'３頁'!E5,'３頁'!E9,'３頁'!E13,'３頁'!E17)</f>
        <v>0</v>
      </c>
      <c r="F25" s="11">
        <f>SUM(F29,F33,F37,F41,F45,F49,F53,F57,F61,F65,'３頁'!F5,'３頁'!F9,'３頁'!F13,'３頁'!F17)</f>
        <v>46</v>
      </c>
      <c r="G25" s="11">
        <f>SUM(G29,G33,G37,G41,G45,G49,G53,G57,G61,G65,'３頁'!G5,'３頁'!G9,'３頁'!G13,'３頁'!G17)</f>
        <v>377</v>
      </c>
      <c r="H25" s="11">
        <f>SUM(H29,H33,H37,H41,H45,H49,H53,H57,H61,H65,'３頁'!H5,'３頁'!H9,'３頁'!H13,'３頁'!H17)</f>
        <v>1074</v>
      </c>
      <c r="I25" s="11">
        <f>SUM(I29,I33,I37,I41,I45,I49,I53,I57,I61,I65,'３頁'!I5,'３頁'!I9,'３頁'!I13,'３頁'!I17)</f>
        <v>947</v>
      </c>
      <c r="J25" s="11">
        <f>SUM(J29,J33,J37,J41,J45,J49,J53,J57,J61,J65,'３頁'!J5,'３頁'!J9,'３頁'!J13,'３頁'!J17)</f>
        <v>293</v>
      </c>
      <c r="K25" s="11">
        <f>SUM(K29,K33,K37,K41,K45,K49,K53,K57,K61,K65,'３頁'!K5,'３頁'!K9,'３頁'!K13,'３頁'!K17)</f>
        <v>30</v>
      </c>
      <c r="L25" s="11">
        <f>SUM(L29,L33,L37,L41,L45,L49,L53,L57,L61,L65,'３頁'!L5,'３頁'!L9,'３頁'!L13,'３頁'!L17)</f>
        <v>2</v>
      </c>
      <c r="M25" s="11">
        <f>SUM(M29,M33,M37,M41,M45,M49,M53,M57,M61,M65,'３頁'!M5,'３頁'!M9,'３頁'!M13,'３頁'!M17)</f>
        <v>0</v>
      </c>
      <c r="N25" s="12">
        <f>SUM(N29,N33,N37,N41,N45,N49,N53,N57,N61,N65,'３頁'!N5,'３頁'!N9,'３頁'!N13,'３頁'!N17)</f>
        <v>0</v>
      </c>
      <c r="O25" s="32"/>
    </row>
    <row r="26" spans="1:15" ht="13.5" customHeight="1">
      <c r="A26" s="36"/>
      <c r="B26" s="9"/>
      <c r="C26" s="10" t="s">
        <v>124</v>
      </c>
      <c r="D26" s="40">
        <f>SUM(E26:N26)</f>
        <v>2633</v>
      </c>
      <c r="E26" s="11">
        <f>SUM(E30,E34,E38,E42,E46,E50,E54,E58,E62,E66,'３頁'!E6,'３頁'!E10,'３頁'!E14,'３頁'!E18)</f>
        <v>0</v>
      </c>
      <c r="F26" s="11">
        <f>SUM(F30,F34,F38,F42,F46,F50,F54,F58,F62,F66,'３頁'!F6,'３頁'!F10,'３頁'!F14,'３頁'!F18)</f>
        <v>46</v>
      </c>
      <c r="G26" s="11">
        <f>SUM(G30,G34,G38,G42,G46,G50,G54,G58,G62,G66,'３頁'!G6,'３頁'!G10,'３頁'!G14,'３頁'!G18)</f>
        <v>380</v>
      </c>
      <c r="H26" s="11">
        <f>SUM(H30,H34,H38,H42,H46,H50,H54,H58,H62,H66,'３頁'!H6,'３頁'!H10,'３頁'!H14,'３頁'!H18)</f>
        <v>998</v>
      </c>
      <c r="I26" s="11">
        <f>SUM(I30,I34,I38,I42,I46,I50,I54,I58,I62,I66,'３頁'!I6,'３頁'!I10,'３頁'!I14,'３頁'!I18)</f>
        <v>913</v>
      </c>
      <c r="J26" s="11">
        <f>SUM(J30,J34,J38,J42,J46,J50,J54,J58,J62,J66,'３頁'!J6,'３頁'!J10,'３頁'!J14,'３頁'!J18)</f>
        <v>265</v>
      </c>
      <c r="K26" s="11">
        <f>SUM(K30,K34,K38,K42,K46,K50,K54,K58,K62,K66,'３頁'!K6,'３頁'!K10,'３頁'!K14,'３頁'!K18)</f>
        <v>31</v>
      </c>
      <c r="L26" s="11">
        <f>SUM(L30,L34,L38,L42,L46,L50,L54,L58,L62,L66,'３頁'!L6,'３頁'!L10,'３頁'!L14,'３頁'!L18)</f>
        <v>0</v>
      </c>
      <c r="M26" s="11">
        <f>SUM(M30,M34,M38,M42,M46,M50,M54,M58,M62,M66,'３頁'!M6,'３頁'!M10,'３頁'!M14,'３頁'!M18)</f>
        <v>0</v>
      </c>
      <c r="N26" s="12">
        <f>SUM(N30,N34,N38,N42,N46,N50,N54,N58,N62,N66,'３頁'!N6,'３頁'!N10,'３頁'!N14,'３頁'!N18)</f>
        <v>0</v>
      </c>
      <c r="O26" s="32"/>
    </row>
    <row r="27" spans="1:15" ht="13.5" customHeight="1">
      <c r="A27" s="36"/>
      <c r="B27" s="9"/>
      <c r="C27" s="10"/>
      <c r="D27" s="40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32"/>
    </row>
    <row r="28" spans="1:15" ht="13.5" customHeight="1">
      <c r="A28" s="36"/>
      <c r="B28" s="29" t="s">
        <v>24</v>
      </c>
      <c r="C28" s="10" t="s">
        <v>122</v>
      </c>
      <c r="D28" s="64">
        <f>SUM(E28:N28)</f>
        <v>1850</v>
      </c>
      <c r="E28" s="61">
        <f aca="true" t="shared" si="8" ref="E28:N28">SUM(E29:E30)</f>
        <v>0</v>
      </c>
      <c r="F28" s="61">
        <f t="shared" si="8"/>
        <v>38</v>
      </c>
      <c r="G28" s="61">
        <f t="shared" si="8"/>
        <v>263</v>
      </c>
      <c r="H28" s="61">
        <f t="shared" si="8"/>
        <v>681</v>
      </c>
      <c r="I28" s="61">
        <f t="shared" si="8"/>
        <v>638</v>
      </c>
      <c r="J28" s="61">
        <f t="shared" si="8"/>
        <v>200</v>
      </c>
      <c r="K28" s="61">
        <f t="shared" si="8"/>
        <v>28</v>
      </c>
      <c r="L28" s="61">
        <f t="shared" si="8"/>
        <v>2</v>
      </c>
      <c r="M28" s="61">
        <f t="shared" si="8"/>
        <v>0</v>
      </c>
      <c r="N28" s="62">
        <f t="shared" si="8"/>
        <v>0</v>
      </c>
      <c r="O28" s="32"/>
    </row>
    <row r="29" spans="1:15" ht="13.5" customHeight="1">
      <c r="A29" s="36"/>
      <c r="B29" s="29"/>
      <c r="C29" s="10" t="s">
        <v>123</v>
      </c>
      <c r="D29" s="64">
        <f>SUM(E29:N29)</f>
        <v>944</v>
      </c>
      <c r="E29" s="61">
        <v>0</v>
      </c>
      <c r="F29" s="61">
        <v>22</v>
      </c>
      <c r="G29" s="61">
        <v>125</v>
      </c>
      <c r="H29" s="61">
        <v>354</v>
      </c>
      <c r="I29" s="61">
        <v>327</v>
      </c>
      <c r="J29" s="61">
        <v>102</v>
      </c>
      <c r="K29" s="61">
        <v>12</v>
      </c>
      <c r="L29" s="61">
        <v>2</v>
      </c>
      <c r="M29" s="61">
        <v>0</v>
      </c>
      <c r="N29" s="62">
        <v>0</v>
      </c>
      <c r="O29" s="32"/>
    </row>
    <row r="30" spans="1:15" ht="13.5" customHeight="1">
      <c r="A30" s="36"/>
      <c r="B30" s="29"/>
      <c r="C30" s="10" t="s">
        <v>124</v>
      </c>
      <c r="D30" s="64">
        <f>SUM(E30:N30)</f>
        <v>906</v>
      </c>
      <c r="E30" s="61">
        <v>0</v>
      </c>
      <c r="F30" s="61">
        <v>16</v>
      </c>
      <c r="G30" s="61">
        <v>138</v>
      </c>
      <c r="H30" s="61">
        <v>327</v>
      </c>
      <c r="I30" s="61">
        <v>311</v>
      </c>
      <c r="J30" s="61">
        <v>98</v>
      </c>
      <c r="K30" s="61">
        <v>16</v>
      </c>
      <c r="L30" s="61">
        <v>0</v>
      </c>
      <c r="M30" s="61">
        <v>0</v>
      </c>
      <c r="N30" s="62">
        <v>0</v>
      </c>
      <c r="O30" s="32"/>
    </row>
    <row r="31" spans="1:15" ht="13.5" customHeight="1">
      <c r="A31" s="36"/>
      <c r="B31" s="29"/>
      <c r="C31" s="10"/>
      <c r="D31" s="64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32"/>
    </row>
    <row r="32" spans="1:15" ht="13.5" customHeight="1">
      <c r="A32" s="36"/>
      <c r="B32" s="29" t="s">
        <v>25</v>
      </c>
      <c r="C32" s="10" t="s">
        <v>122</v>
      </c>
      <c r="D32" s="64">
        <f>SUM(E32:N32)</f>
        <v>1013</v>
      </c>
      <c r="E32" s="61">
        <f aca="true" t="shared" si="9" ref="E32:N32">SUM(E33:E34)</f>
        <v>0</v>
      </c>
      <c r="F32" s="61">
        <f t="shared" si="9"/>
        <v>24</v>
      </c>
      <c r="G32" s="61">
        <f t="shared" si="9"/>
        <v>123</v>
      </c>
      <c r="H32" s="61">
        <f t="shared" si="9"/>
        <v>404</v>
      </c>
      <c r="I32" s="61">
        <f t="shared" si="9"/>
        <v>355</v>
      </c>
      <c r="J32" s="61">
        <f t="shared" si="9"/>
        <v>98</v>
      </c>
      <c r="K32" s="61">
        <f t="shared" si="9"/>
        <v>9</v>
      </c>
      <c r="L32" s="61">
        <f t="shared" si="9"/>
        <v>0</v>
      </c>
      <c r="M32" s="61">
        <f t="shared" si="9"/>
        <v>0</v>
      </c>
      <c r="N32" s="62">
        <f t="shared" si="9"/>
        <v>0</v>
      </c>
      <c r="O32" s="32"/>
    </row>
    <row r="33" spans="1:15" ht="13.5" customHeight="1">
      <c r="A33" s="36"/>
      <c r="B33" s="29"/>
      <c r="C33" s="10" t="s">
        <v>123</v>
      </c>
      <c r="D33" s="64">
        <f>SUM(E33:N33)</f>
        <v>533</v>
      </c>
      <c r="E33" s="61">
        <v>0</v>
      </c>
      <c r="F33" s="61">
        <v>11</v>
      </c>
      <c r="G33" s="61">
        <v>63</v>
      </c>
      <c r="H33" s="61">
        <v>226</v>
      </c>
      <c r="I33" s="61">
        <v>177</v>
      </c>
      <c r="J33" s="61">
        <v>50</v>
      </c>
      <c r="K33" s="61">
        <v>6</v>
      </c>
      <c r="L33" s="61">
        <v>0</v>
      </c>
      <c r="M33" s="61">
        <v>0</v>
      </c>
      <c r="N33" s="62">
        <v>0</v>
      </c>
      <c r="O33" s="32"/>
    </row>
    <row r="34" spans="1:15" ht="13.5" customHeight="1">
      <c r="A34" s="36"/>
      <c r="B34" s="29"/>
      <c r="C34" s="10" t="s">
        <v>124</v>
      </c>
      <c r="D34" s="64">
        <f>SUM(E34:N34)</f>
        <v>480</v>
      </c>
      <c r="E34" s="61">
        <v>0</v>
      </c>
      <c r="F34" s="61">
        <v>13</v>
      </c>
      <c r="G34" s="61">
        <v>60</v>
      </c>
      <c r="H34" s="61">
        <v>178</v>
      </c>
      <c r="I34" s="61">
        <v>178</v>
      </c>
      <c r="J34" s="61">
        <v>48</v>
      </c>
      <c r="K34" s="61">
        <v>3</v>
      </c>
      <c r="L34" s="61">
        <v>0</v>
      </c>
      <c r="M34" s="61">
        <v>0</v>
      </c>
      <c r="N34" s="62">
        <v>0</v>
      </c>
      <c r="O34" s="32"/>
    </row>
    <row r="35" spans="1:15" ht="13.5" customHeight="1">
      <c r="A35" s="36"/>
      <c r="B35" s="9"/>
      <c r="C35" s="10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32"/>
    </row>
    <row r="36" spans="1:15" ht="13.5" customHeight="1">
      <c r="A36" s="36"/>
      <c r="B36" s="29" t="s">
        <v>26</v>
      </c>
      <c r="C36" s="10" t="s">
        <v>122</v>
      </c>
      <c r="D36" s="64">
        <f>SUM(E36:N36)</f>
        <v>609</v>
      </c>
      <c r="E36" s="61">
        <f aca="true" t="shared" si="10" ref="E36:N36">SUM(E37:E38)</f>
        <v>0</v>
      </c>
      <c r="F36" s="61">
        <f t="shared" si="10"/>
        <v>6</v>
      </c>
      <c r="G36" s="61">
        <f t="shared" si="10"/>
        <v>88</v>
      </c>
      <c r="H36" s="61">
        <f t="shared" si="10"/>
        <v>231</v>
      </c>
      <c r="I36" s="61">
        <f t="shared" si="10"/>
        <v>222</v>
      </c>
      <c r="J36" s="61">
        <f t="shared" si="10"/>
        <v>57</v>
      </c>
      <c r="K36" s="61">
        <f t="shared" si="10"/>
        <v>5</v>
      </c>
      <c r="L36" s="61">
        <f t="shared" si="10"/>
        <v>0</v>
      </c>
      <c r="M36" s="61">
        <f t="shared" si="10"/>
        <v>0</v>
      </c>
      <c r="N36" s="62">
        <f t="shared" si="10"/>
        <v>0</v>
      </c>
      <c r="O36" s="32"/>
    </row>
    <row r="37" spans="1:15" ht="13.5" customHeight="1">
      <c r="A37" s="36"/>
      <c r="B37" s="29"/>
      <c r="C37" s="10" t="s">
        <v>123</v>
      </c>
      <c r="D37" s="64">
        <f>SUM(E37:N37)</f>
        <v>306</v>
      </c>
      <c r="E37" s="61">
        <v>0</v>
      </c>
      <c r="F37" s="61">
        <v>4</v>
      </c>
      <c r="G37" s="61">
        <v>34</v>
      </c>
      <c r="H37" s="61">
        <v>116</v>
      </c>
      <c r="I37" s="61">
        <v>118</v>
      </c>
      <c r="J37" s="61">
        <v>30</v>
      </c>
      <c r="K37" s="61">
        <v>4</v>
      </c>
      <c r="L37" s="61">
        <v>0</v>
      </c>
      <c r="M37" s="61">
        <v>0</v>
      </c>
      <c r="N37" s="62">
        <v>0</v>
      </c>
      <c r="O37" s="32"/>
    </row>
    <row r="38" spans="1:15" ht="13.5" customHeight="1">
      <c r="A38" s="36"/>
      <c r="B38" s="29"/>
      <c r="C38" s="10" t="s">
        <v>124</v>
      </c>
      <c r="D38" s="64">
        <f>SUM(E38:N38)</f>
        <v>303</v>
      </c>
      <c r="E38" s="61">
        <v>0</v>
      </c>
      <c r="F38" s="61">
        <v>2</v>
      </c>
      <c r="G38" s="61">
        <v>54</v>
      </c>
      <c r="H38" s="61">
        <v>115</v>
      </c>
      <c r="I38" s="61">
        <v>104</v>
      </c>
      <c r="J38" s="61">
        <v>27</v>
      </c>
      <c r="K38" s="61">
        <v>1</v>
      </c>
      <c r="L38" s="61">
        <v>0</v>
      </c>
      <c r="M38" s="61">
        <v>0</v>
      </c>
      <c r="N38" s="62">
        <v>0</v>
      </c>
      <c r="O38" s="32"/>
    </row>
    <row r="39" spans="1:15" ht="13.5" customHeight="1">
      <c r="A39" s="36"/>
      <c r="B39" s="29"/>
      <c r="C39" s="10"/>
      <c r="D39" s="64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32"/>
    </row>
    <row r="40" spans="1:15" ht="13.5" customHeight="1">
      <c r="A40" s="36"/>
      <c r="B40" s="29" t="s">
        <v>27</v>
      </c>
      <c r="C40" s="10" t="s">
        <v>122</v>
      </c>
      <c r="D40" s="64">
        <f>SUM(E40:N40)</f>
        <v>140</v>
      </c>
      <c r="E40" s="61">
        <f aca="true" t="shared" si="11" ref="E40:N40">SUM(E41:E42)</f>
        <v>0</v>
      </c>
      <c r="F40" s="61">
        <f t="shared" si="11"/>
        <v>2</v>
      </c>
      <c r="G40" s="61">
        <f t="shared" si="11"/>
        <v>22</v>
      </c>
      <c r="H40" s="61">
        <f t="shared" si="11"/>
        <v>64</v>
      </c>
      <c r="I40" s="61">
        <f t="shared" si="11"/>
        <v>34</v>
      </c>
      <c r="J40" s="61">
        <f t="shared" si="11"/>
        <v>17</v>
      </c>
      <c r="K40" s="61">
        <f t="shared" si="11"/>
        <v>1</v>
      </c>
      <c r="L40" s="61">
        <f t="shared" si="11"/>
        <v>0</v>
      </c>
      <c r="M40" s="61">
        <f t="shared" si="11"/>
        <v>0</v>
      </c>
      <c r="N40" s="62">
        <f t="shared" si="11"/>
        <v>0</v>
      </c>
      <c r="O40" s="32"/>
    </row>
    <row r="41" spans="1:15" ht="13.5" customHeight="1">
      <c r="A41" s="36"/>
      <c r="B41" s="29"/>
      <c r="C41" s="10" t="s">
        <v>123</v>
      </c>
      <c r="D41" s="64">
        <f>SUM(E41:N41)</f>
        <v>62</v>
      </c>
      <c r="E41" s="61">
        <v>0</v>
      </c>
      <c r="F41" s="61">
        <v>2</v>
      </c>
      <c r="G41" s="61">
        <v>7</v>
      </c>
      <c r="H41" s="61">
        <v>26</v>
      </c>
      <c r="I41" s="61">
        <v>15</v>
      </c>
      <c r="J41" s="61">
        <v>12</v>
      </c>
      <c r="K41" s="61">
        <v>0</v>
      </c>
      <c r="L41" s="61">
        <v>0</v>
      </c>
      <c r="M41" s="61">
        <v>0</v>
      </c>
      <c r="N41" s="62">
        <v>0</v>
      </c>
      <c r="O41" s="19"/>
    </row>
    <row r="42" spans="1:15" ht="13.5" customHeight="1">
      <c r="A42" s="36"/>
      <c r="B42" s="29"/>
      <c r="C42" s="10" t="s">
        <v>124</v>
      </c>
      <c r="D42" s="64">
        <f>SUM(E42:N42)</f>
        <v>78</v>
      </c>
      <c r="E42" s="61">
        <v>0</v>
      </c>
      <c r="F42" s="61">
        <v>0</v>
      </c>
      <c r="G42" s="61">
        <v>15</v>
      </c>
      <c r="H42" s="61">
        <v>38</v>
      </c>
      <c r="I42" s="61">
        <v>19</v>
      </c>
      <c r="J42" s="61">
        <v>5</v>
      </c>
      <c r="K42" s="61">
        <v>1</v>
      </c>
      <c r="L42" s="61">
        <v>0</v>
      </c>
      <c r="M42" s="61">
        <v>0</v>
      </c>
      <c r="N42" s="62">
        <v>0</v>
      </c>
      <c r="O42" s="19"/>
    </row>
    <row r="43" spans="1:15" ht="13.5" customHeight="1">
      <c r="A43" s="36"/>
      <c r="B43" s="29"/>
      <c r="C43" s="10"/>
      <c r="D43" s="64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19"/>
    </row>
    <row r="44" spans="1:15" ht="13.5" customHeight="1">
      <c r="A44" s="36"/>
      <c r="B44" s="29" t="s">
        <v>18</v>
      </c>
      <c r="C44" s="10" t="s">
        <v>122</v>
      </c>
      <c r="D44" s="64">
        <f>SUM(E44:N44)</f>
        <v>115</v>
      </c>
      <c r="E44" s="61">
        <f aca="true" t="shared" si="12" ref="E44:N44">SUM(E45:E46)</f>
        <v>0</v>
      </c>
      <c r="F44" s="61">
        <f t="shared" si="12"/>
        <v>1</v>
      </c>
      <c r="G44" s="61">
        <f t="shared" si="12"/>
        <v>29</v>
      </c>
      <c r="H44" s="61">
        <f t="shared" si="12"/>
        <v>34</v>
      </c>
      <c r="I44" s="61">
        <f t="shared" si="12"/>
        <v>34</v>
      </c>
      <c r="J44" s="61">
        <f t="shared" si="12"/>
        <v>14</v>
      </c>
      <c r="K44" s="61">
        <f t="shared" si="12"/>
        <v>3</v>
      </c>
      <c r="L44" s="61">
        <f t="shared" si="12"/>
        <v>0</v>
      </c>
      <c r="M44" s="61">
        <f t="shared" si="12"/>
        <v>0</v>
      </c>
      <c r="N44" s="62">
        <f t="shared" si="12"/>
        <v>0</v>
      </c>
      <c r="O44" s="32"/>
    </row>
    <row r="45" spans="1:15" ht="13.5" customHeight="1">
      <c r="A45" s="36"/>
      <c r="B45" s="29"/>
      <c r="C45" s="10" t="s">
        <v>123</v>
      </c>
      <c r="D45" s="64">
        <f>SUM(E45:N45)</f>
        <v>61</v>
      </c>
      <c r="E45" s="61">
        <v>0</v>
      </c>
      <c r="F45" s="61">
        <v>1</v>
      </c>
      <c r="G45" s="61">
        <v>22</v>
      </c>
      <c r="H45" s="61">
        <v>14</v>
      </c>
      <c r="I45" s="61">
        <v>16</v>
      </c>
      <c r="J45" s="61">
        <v>8</v>
      </c>
      <c r="K45" s="61">
        <v>0</v>
      </c>
      <c r="L45" s="61">
        <v>0</v>
      </c>
      <c r="M45" s="61">
        <v>0</v>
      </c>
      <c r="N45" s="62">
        <v>0</v>
      </c>
      <c r="O45" s="32"/>
    </row>
    <row r="46" spans="1:15" ht="13.5" customHeight="1">
      <c r="A46" s="36"/>
      <c r="B46" s="29"/>
      <c r="C46" s="10" t="s">
        <v>124</v>
      </c>
      <c r="D46" s="64">
        <f>SUM(E46:N46)</f>
        <v>54</v>
      </c>
      <c r="E46" s="61">
        <v>0</v>
      </c>
      <c r="F46" s="61">
        <v>0</v>
      </c>
      <c r="G46" s="61">
        <v>7</v>
      </c>
      <c r="H46" s="61">
        <v>20</v>
      </c>
      <c r="I46" s="61">
        <v>18</v>
      </c>
      <c r="J46" s="61">
        <v>6</v>
      </c>
      <c r="K46" s="61">
        <v>3</v>
      </c>
      <c r="L46" s="61">
        <v>0</v>
      </c>
      <c r="M46" s="61">
        <v>0</v>
      </c>
      <c r="N46" s="62">
        <v>0</v>
      </c>
      <c r="O46" s="32"/>
    </row>
    <row r="47" spans="1:15" ht="13.5" customHeight="1">
      <c r="A47" s="36"/>
      <c r="B47" s="29"/>
      <c r="C47" s="10"/>
      <c r="D47" s="64"/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19"/>
    </row>
    <row r="48" spans="1:15" ht="13.5" customHeight="1">
      <c r="A48" s="36"/>
      <c r="B48" s="29" t="s">
        <v>19</v>
      </c>
      <c r="C48" s="10" t="s">
        <v>122</v>
      </c>
      <c r="D48" s="64">
        <f>SUM(E48:N48)</f>
        <v>31</v>
      </c>
      <c r="E48" s="61">
        <f aca="true" t="shared" si="13" ref="E48:N48">SUM(E49:E50)</f>
        <v>0</v>
      </c>
      <c r="F48" s="61">
        <f t="shared" si="13"/>
        <v>1</v>
      </c>
      <c r="G48" s="61">
        <f t="shared" si="13"/>
        <v>9</v>
      </c>
      <c r="H48" s="61">
        <f t="shared" si="13"/>
        <v>12</v>
      </c>
      <c r="I48" s="61">
        <f t="shared" si="13"/>
        <v>6</v>
      </c>
      <c r="J48" s="61">
        <f t="shared" si="13"/>
        <v>3</v>
      </c>
      <c r="K48" s="61">
        <f t="shared" si="13"/>
        <v>0</v>
      </c>
      <c r="L48" s="61">
        <f t="shared" si="13"/>
        <v>0</v>
      </c>
      <c r="M48" s="61">
        <f t="shared" si="13"/>
        <v>0</v>
      </c>
      <c r="N48" s="62">
        <f t="shared" si="13"/>
        <v>0</v>
      </c>
      <c r="O48" s="32"/>
    </row>
    <row r="49" spans="1:15" ht="13.5" customHeight="1">
      <c r="A49" s="36"/>
      <c r="B49" s="29"/>
      <c r="C49" s="10" t="s">
        <v>123</v>
      </c>
      <c r="D49" s="64">
        <f>SUM(E49:N49)</f>
        <v>13</v>
      </c>
      <c r="E49" s="61">
        <v>0</v>
      </c>
      <c r="F49" s="61">
        <v>1</v>
      </c>
      <c r="G49" s="61">
        <v>7</v>
      </c>
      <c r="H49" s="61">
        <v>2</v>
      </c>
      <c r="I49" s="61">
        <v>2</v>
      </c>
      <c r="J49" s="61">
        <v>1</v>
      </c>
      <c r="K49" s="61">
        <v>0</v>
      </c>
      <c r="L49" s="61">
        <v>0</v>
      </c>
      <c r="M49" s="61">
        <v>0</v>
      </c>
      <c r="N49" s="62">
        <v>0</v>
      </c>
      <c r="O49" s="32"/>
    </row>
    <row r="50" spans="1:15" ht="13.5" customHeight="1">
      <c r="A50" s="36"/>
      <c r="B50" s="29"/>
      <c r="C50" s="10" t="s">
        <v>124</v>
      </c>
      <c r="D50" s="64">
        <f>SUM(E50:N50)</f>
        <v>18</v>
      </c>
      <c r="E50" s="61">
        <v>0</v>
      </c>
      <c r="F50" s="61">
        <v>0</v>
      </c>
      <c r="G50" s="61">
        <v>2</v>
      </c>
      <c r="H50" s="61">
        <v>10</v>
      </c>
      <c r="I50" s="61">
        <v>4</v>
      </c>
      <c r="J50" s="61">
        <v>2</v>
      </c>
      <c r="K50" s="61">
        <v>0</v>
      </c>
      <c r="L50" s="61">
        <v>0</v>
      </c>
      <c r="M50" s="61">
        <v>0</v>
      </c>
      <c r="N50" s="62">
        <v>0</v>
      </c>
      <c r="O50" s="32"/>
    </row>
    <row r="51" spans="1:15" ht="13.5" customHeight="1">
      <c r="A51" s="36"/>
      <c r="B51" s="29"/>
      <c r="C51" s="10"/>
      <c r="D51" s="64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32"/>
    </row>
    <row r="52" spans="1:15" ht="13.5" customHeight="1">
      <c r="A52" s="36"/>
      <c r="B52" s="29" t="s">
        <v>20</v>
      </c>
      <c r="C52" s="10" t="s">
        <v>122</v>
      </c>
      <c r="D52" s="64">
        <f>SUM(E52:N52)</f>
        <v>21</v>
      </c>
      <c r="E52" s="61">
        <f aca="true" t="shared" si="14" ref="E52:N52">SUM(E53:E54)</f>
        <v>0</v>
      </c>
      <c r="F52" s="61">
        <f t="shared" si="14"/>
        <v>0</v>
      </c>
      <c r="G52" s="61">
        <f t="shared" si="14"/>
        <v>3</v>
      </c>
      <c r="H52" s="61">
        <f t="shared" si="14"/>
        <v>6</v>
      </c>
      <c r="I52" s="61">
        <f t="shared" si="14"/>
        <v>7</v>
      </c>
      <c r="J52" s="61">
        <f t="shared" si="14"/>
        <v>5</v>
      </c>
      <c r="K52" s="61">
        <f t="shared" si="14"/>
        <v>0</v>
      </c>
      <c r="L52" s="61">
        <f t="shared" si="14"/>
        <v>0</v>
      </c>
      <c r="M52" s="61">
        <f t="shared" si="14"/>
        <v>0</v>
      </c>
      <c r="N52" s="62">
        <f t="shared" si="14"/>
        <v>0</v>
      </c>
      <c r="O52" s="32"/>
    </row>
    <row r="53" spans="1:15" ht="13.5" customHeight="1">
      <c r="A53" s="36"/>
      <c r="B53" s="29"/>
      <c r="C53" s="10" t="s">
        <v>123</v>
      </c>
      <c r="D53" s="64">
        <f>SUM(E53:N53)</f>
        <v>9</v>
      </c>
      <c r="E53" s="61">
        <v>0</v>
      </c>
      <c r="F53" s="61">
        <v>0</v>
      </c>
      <c r="G53" s="61">
        <v>2</v>
      </c>
      <c r="H53" s="61">
        <v>2</v>
      </c>
      <c r="I53" s="61">
        <v>3</v>
      </c>
      <c r="J53" s="61">
        <v>2</v>
      </c>
      <c r="K53" s="61">
        <v>0</v>
      </c>
      <c r="L53" s="61">
        <v>0</v>
      </c>
      <c r="M53" s="61">
        <v>0</v>
      </c>
      <c r="N53" s="62">
        <v>0</v>
      </c>
      <c r="O53" s="32"/>
    </row>
    <row r="54" spans="1:15" ht="13.5" customHeight="1">
      <c r="A54" s="36"/>
      <c r="B54" s="29"/>
      <c r="C54" s="10" t="s">
        <v>124</v>
      </c>
      <c r="D54" s="64">
        <f>SUM(E54:N54)</f>
        <v>12</v>
      </c>
      <c r="E54" s="61">
        <v>0</v>
      </c>
      <c r="F54" s="61">
        <v>0</v>
      </c>
      <c r="G54" s="61">
        <v>1</v>
      </c>
      <c r="H54" s="61">
        <v>4</v>
      </c>
      <c r="I54" s="61">
        <v>4</v>
      </c>
      <c r="J54" s="61">
        <v>3</v>
      </c>
      <c r="K54" s="61">
        <v>0</v>
      </c>
      <c r="L54" s="61">
        <v>0</v>
      </c>
      <c r="M54" s="61">
        <v>0</v>
      </c>
      <c r="N54" s="62">
        <v>0</v>
      </c>
      <c r="O54" s="32"/>
    </row>
    <row r="55" spans="1:15" ht="13.5" customHeight="1">
      <c r="A55" s="36"/>
      <c r="B55" s="29"/>
      <c r="C55" s="10"/>
      <c r="D55" s="64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19"/>
    </row>
    <row r="56" spans="1:15" ht="13.5" customHeight="1">
      <c r="A56" s="36"/>
      <c r="B56" s="29" t="s">
        <v>28</v>
      </c>
      <c r="C56" s="10" t="s">
        <v>122</v>
      </c>
      <c r="D56" s="64">
        <f>SUM(E56:N56)</f>
        <v>375</v>
      </c>
      <c r="E56" s="61">
        <f aca="true" t="shared" si="15" ref="E56:N56">SUM(E57:E58)</f>
        <v>0</v>
      </c>
      <c r="F56" s="61">
        <f t="shared" si="15"/>
        <v>4</v>
      </c>
      <c r="G56" s="61">
        <f t="shared" si="15"/>
        <v>59</v>
      </c>
      <c r="H56" s="61">
        <f t="shared" si="15"/>
        <v>159</v>
      </c>
      <c r="I56" s="61">
        <f t="shared" si="15"/>
        <v>116</v>
      </c>
      <c r="J56" s="61">
        <f t="shared" si="15"/>
        <v>31</v>
      </c>
      <c r="K56" s="61">
        <f t="shared" si="15"/>
        <v>6</v>
      </c>
      <c r="L56" s="61">
        <f t="shared" si="15"/>
        <v>0</v>
      </c>
      <c r="M56" s="61">
        <f t="shared" si="15"/>
        <v>0</v>
      </c>
      <c r="N56" s="62">
        <f t="shared" si="15"/>
        <v>0</v>
      </c>
      <c r="O56" s="32"/>
    </row>
    <row r="57" spans="1:15" ht="13.5" customHeight="1">
      <c r="A57" s="36"/>
      <c r="B57" s="29"/>
      <c r="C57" s="10" t="s">
        <v>123</v>
      </c>
      <c r="D57" s="64">
        <f>SUM(E57:N57)</f>
        <v>177</v>
      </c>
      <c r="E57" s="61">
        <v>0</v>
      </c>
      <c r="F57" s="61">
        <v>1</v>
      </c>
      <c r="G57" s="61">
        <v>29</v>
      </c>
      <c r="H57" s="61">
        <v>70</v>
      </c>
      <c r="I57" s="61">
        <v>60</v>
      </c>
      <c r="J57" s="61">
        <v>14</v>
      </c>
      <c r="K57" s="61">
        <v>3</v>
      </c>
      <c r="L57" s="61">
        <v>0</v>
      </c>
      <c r="M57" s="61">
        <v>0</v>
      </c>
      <c r="N57" s="62">
        <v>0</v>
      </c>
      <c r="O57" s="32"/>
    </row>
    <row r="58" spans="1:15" ht="13.5" customHeight="1">
      <c r="A58" s="36"/>
      <c r="B58" s="29"/>
      <c r="C58" s="10" t="s">
        <v>124</v>
      </c>
      <c r="D58" s="64">
        <f>SUM(E58:N58)</f>
        <v>198</v>
      </c>
      <c r="E58" s="61">
        <v>0</v>
      </c>
      <c r="F58" s="61">
        <v>3</v>
      </c>
      <c r="G58" s="61">
        <v>30</v>
      </c>
      <c r="H58" s="61">
        <v>89</v>
      </c>
      <c r="I58" s="61">
        <v>56</v>
      </c>
      <c r="J58" s="61">
        <v>17</v>
      </c>
      <c r="K58" s="61">
        <v>3</v>
      </c>
      <c r="L58" s="61">
        <v>0</v>
      </c>
      <c r="M58" s="61">
        <v>0</v>
      </c>
      <c r="N58" s="62">
        <v>0</v>
      </c>
      <c r="O58" s="32"/>
    </row>
    <row r="59" spans="1:15" ht="13.5" customHeight="1">
      <c r="A59" s="36"/>
      <c r="B59" s="29"/>
      <c r="C59" s="10"/>
      <c r="D59" s="64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19"/>
    </row>
    <row r="60" spans="1:15" ht="13.5" customHeight="1">
      <c r="A60" s="36"/>
      <c r="B60" s="29" t="s">
        <v>29</v>
      </c>
      <c r="C60" s="10" t="s">
        <v>122</v>
      </c>
      <c r="D60" s="64">
        <f>SUM(E60:N60)</f>
        <v>168</v>
      </c>
      <c r="E60" s="61">
        <f aca="true" t="shared" si="16" ref="E60:N60">SUM(E61:E62)</f>
        <v>0</v>
      </c>
      <c r="F60" s="61">
        <f t="shared" si="16"/>
        <v>4</v>
      </c>
      <c r="G60" s="61">
        <f t="shared" si="16"/>
        <v>25</v>
      </c>
      <c r="H60" s="61">
        <f t="shared" si="16"/>
        <v>69</v>
      </c>
      <c r="I60" s="61">
        <f t="shared" si="16"/>
        <v>51</v>
      </c>
      <c r="J60" s="61">
        <f t="shared" si="16"/>
        <v>17</v>
      </c>
      <c r="K60" s="61">
        <f t="shared" si="16"/>
        <v>2</v>
      </c>
      <c r="L60" s="61">
        <f t="shared" si="16"/>
        <v>0</v>
      </c>
      <c r="M60" s="61">
        <f t="shared" si="16"/>
        <v>0</v>
      </c>
      <c r="N60" s="62">
        <f t="shared" si="16"/>
        <v>0</v>
      </c>
      <c r="O60" s="32"/>
    </row>
    <row r="61" spans="1:15" ht="13.5" customHeight="1">
      <c r="A61" s="36"/>
      <c r="B61" s="29"/>
      <c r="C61" s="10" t="s">
        <v>123</v>
      </c>
      <c r="D61" s="64">
        <f>SUM(E61:N61)</f>
        <v>92</v>
      </c>
      <c r="E61" s="61">
        <v>0</v>
      </c>
      <c r="F61" s="61">
        <v>1</v>
      </c>
      <c r="G61" s="61">
        <v>12</v>
      </c>
      <c r="H61" s="61">
        <v>44</v>
      </c>
      <c r="I61" s="61">
        <v>25</v>
      </c>
      <c r="J61" s="61">
        <v>9</v>
      </c>
      <c r="K61" s="61">
        <v>1</v>
      </c>
      <c r="L61" s="61">
        <v>0</v>
      </c>
      <c r="M61" s="61">
        <v>0</v>
      </c>
      <c r="N61" s="62">
        <v>0</v>
      </c>
      <c r="O61" s="32"/>
    </row>
    <row r="62" spans="1:15" ht="13.5" customHeight="1">
      <c r="A62" s="36"/>
      <c r="B62" s="29"/>
      <c r="C62" s="10" t="s">
        <v>124</v>
      </c>
      <c r="D62" s="64">
        <f>SUM(E62:N62)</f>
        <v>76</v>
      </c>
      <c r="E62" s="61">
        <v>0</v>
      </c>
      <c r="F62" s="61">
        <v>3</v>
      </c>
      <c r="G62" s="61">
        <v>13</v>
      </c>
      <c r="H62" s="61">
        <v>25</v>
      </c>
      <c r="I62" s="61">
        <v>26</v>
      </c>
      <c r="J62" s="61">
        <v>8</v>
      </c>
      <c r="K62" s="61">
        <v>1</v>
      </c>
      <c r="L62" s="61">
        <v>0</v>
      </c>
      <c r="M62" s="61">
        <v>0</v>
      </c>
      <c r="N62" s="62">
        <v>0</v>
      </c>
      <c r="O62" s="32"/>
    </row>
    <row r="63" spans="1:15" ht="13.5" customHeight="1">
      <c r="A63" s="36"/>
      <c r="B63" s="29"/>
      <c r="C63" s="10"/>
      <c r="D63" s="64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32"/>
    </row>
    <row r="64" spans="1:15" ht="13.5" customHeight="1">
      <c r="A64" s="36"/>
      <c r="B64" s="29" t="s">
        <v>21</v>
      </c>
      <c r="C64" s="10" t="s">
        <v>92</v>
      </c>
      <c r="D64" s="64">
        <f>SUM(E64:N64)</f>
        <v>130</v>
      </c>
      <c r="E64" s="61">
        <f aca="true" t="shared" si="17" ref="E64:N64">SUM(E65:E66)</f>
        <v>0</v>
      </c>
      <c r="F64" s="61">
        <f t="shared" si="17"/>
        <v>2</v>
      </c>
      <c r="G64" s="61">
        <f t="shared" si="17"/>
        <v>26</v>
      </c>
      <c r="H64" s="61">
        <f t="shared" si="17"/>
        <v>43</v>
      </c>
      <c r="I64" s="61">
        <f t="shared" si="17"/>
        <v>48</v>
      </c>
      <c r="J64" s="61">
        <f t="shared" si="17"/>
        <v>11</v>
      </c>
      <c r="K64" s="61">
        <f t="shared" si="17"/>
        <v>0</v>
      </c>
      <c r="L64" s="61">
        <f t="shared" si="17"/>
        <v>0</v>
      </c>
      <c r="M64" s="61">
        <f t="shared" si="17"/>
        <v>0</v>
      </c>
      <c r="N64" s="62">
        <f t="shared" si="17"/>
        <v>0</v>
      </c>
      <c r="O64" s="32"/>
    </row>
    <row r="65" spans="1:15" ht="13.5" customHeight="1">
      <c r="A65" s="36"/>
      <c r="B65" s="29"/>
      <c r="C65" s="10" t="s">
        <v>99</v>
      </c>
      <c r="D65" s="64">
        <f>SUM(E65:N65)</f>
        <v>72</v>
      </c>
      <c r="E65" s="61">
        <v>0</v>
      </c>
      <c r="F65" s="61">
        <v>1</v>
      </c>
      <c r="G65" s="61">
        <v>13</v>
      </c>
      <c r="H65" s="61">
        <v>26</v>
      </c>
      <c r="I65" s="61">
        <v>22</v>
      </c>
      <c r="J65" s="61">
        <v>10</v>
      </c>
      <c r="K65" s="61">
        <v>0</v>
      </c>
      <c r="L65" s="61">
        <v>0</v>
      </c>
      <c r="M65" s="61">
        <v>0</v>
      </c>
      <c r="N65" s="62">
        <v>0</v>
      </c>
      <c r="O65" s="32"/>
    </row>
    <row r="66" spans="1:15" ht="13.5" customHeight="1">
      <c r="A66" s="43"/>
      <c r="B66" s="44"/>
      <c r="C66" s="31" t="s">
        <v>100</v>
      </c>
      <c r="D66" s="77">
        <f>SUM(E66:N66)</f>
        <v>58</v>
      </c>
      <c r="E66" s="75">
        <v>0</v>
      </c>
      <c r="F66" s="75">
        <v>1</v>
      </c>
      <c r="G66" s="75">
        <v>13</v>
      </c>
      <c r="H66" s="75">
        <v>17</v>
      </c>
      <c r="I66" s="75">
        <v>26</v>
      </c>
      <c r="J66" s="75">
        <v>1</v>
      </c>
      <c r="K66" s="75">
        <v>0</v>
      </c>
      <c r="L66" s="75">
        <v>0</v>
      </c>
      <c r="M66" s="75">
        <v>0</v>
      </c>
      <c r="N66" s="76">
        <v>0</v>
      </c>
      <c r="O66" s="32"/>
    </row>
    <row r="67" ht="12" customHeight="1">
      <c r="O67" s="32"/>
    </row>
    <row r="68" ht="12" customHeight="1">
      <c r="O68" s="32"/>
    </row>
    <row r="69" ht="12" customHeight="1">
      <c r="O69" s="32"/>
    </row>
    <row r="70" ht="12" customHeight="1">
      <c r="O70" s="32"/>
    </row>
    <row r="71" ht="12" customHeight="1">
      <c r="O71" s="32"/>
    </row>
    <row r="72" ht="12" customHeight="1">
      <c r="O72" s="32"/>
    </row>
    <row r="73" ht="12" customHeight="1">
      <c r="O73" s="32"/>
    </row>
    <row r="74" ht="12" customHeight="1">
      <c r="O74" s="32"/>
    </row>
    <row r="75" ht="12" customHeight="1">
      <c r="O75" s="32"/>
    </row>
    <row r="76" ht="12" customHeight="1">
      <c r="O76" s="32"/>
    </row>
    <row r="77" ht="12" customHeight="1">
      <c r="O77" s="32"/>
    </row>
    <row r="78" ht="12" customHeight="1">
      <c r="O78" s="32"/>
    </row>
    <row r="79" ht="12" customHeight="1">
      <c r="O79" s="32"/>
    </row>
    <row r="80" ht="12" customHeight="1">
      <c r="O80" s="32"/>
    </row>
    <row r="81" ht="12" customHeight="1">
      <c r="O81" s="32"/>
    </row>
    <row r="82" ht="12" customHeight="1">
      <c r="O82" s="32"/>
    </row>
    <row r="83" ht="12" customHeight="1">
      <c r="O83" s="32"/>
    </row>
    <row r="84" ht="12" customHeight="1">
      <c r="O84" s="32"/>
    </row>
    <row r="85" s="32" customFormat="1" ht="12" customHeight="1"/>
    <row r="86" s="32" customFormat="1" ht="12" customHeight="1"/>
    <row r="87" s="32" customFormat="1" ht="12" customHeight="1"/>
    <row r="88" spans="2:14" s="32" customFormat="1" ht="12" customHeight="1">
      <c r="B88" s="9"/>
      <c r="C88" s="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s="32" customFormat="1" ht="12" customHeight="1">
      <c r="B89" s="9"/>
      <c r="C89" s="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s="32" customFormat="1" ht="12" customHeight="1">
      <c r="B90" s="9"/>
      <c r="C90" s="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5" ht="12" customHeight="1">
      <c r="B91" s="9"/>
      <c r="C91" s="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32"/>
    </row>
    <row r="92" spans="2:15" ht="12" customHeight="1">
      <c r="B92" s="9"/>
      <c r="C92" s="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32"/>
    </row>
    <row r="93" spans="2:15" ht="12" customHeight="1">
      <c r="B93" s="9"/>
      <c r="C93" s="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32"/>
    </row>
    <row r="94" spans="2:15" ht="12" customHeight="1">
      <c r="B94" s="9"/>
      <c r="C94" s="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32"/>
    </row>
    <row r="95" spans="2:15" ht="12" customHeight="1">
      <c r="B95" s="9"/>
      <c r="C95" s="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32"/>
    </row>
    <row r="96" spans="2:15" ht="12" customHeight="1">
      <c r="B96" s="9"/>
      <c r="C96" s="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32"/>
    </row>
    <row r="97" spans="2:15" ht="12" customHeight="1">
      <c r="B97" s="32"/>
      <c r="C97" s="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32"/>
    </row>
    <row r="98" spans="2:15" ht="12" customHeight="1">
      <c r="B98" s="14"/>
      <c r="C98" s="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32"/>
    </row>
    <row r="99" spans="2:15" ht="12" customHeight="1">
      <c r="B99" s="14"/>
      <c r="C99" s="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32"/>
    </row>
    <row r="100" spans="2:15" ht="12" customHeight="1">
      <c r="B100" s="9"/>
      <c r="C100" s="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32"/>
    </row>
    <row r="101" spans="2:15" ht="12" customHeight="1">
      <c r="B101" s="9"/>
      <c r="C101" s="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32"/>
    </row>
    <row r="102" spans="2:15" ht="12" customHeight="1">
      <c r="B102" s="9"/>
      <c r="C102" s="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32"/>
    </row>
    <row r="103" spans="2:15" ht="12" customHeight="1">
      <c r="B103" s="9"/>
      <c r="C103" s="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32"/>
    </row>
    <row r="104" spans="2:15" ht="12" customHeight="1">
      <c r="B104" s="9"/>
      <c r="C104" s="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5" spans="2:15" ht="12" customHeight="1">
      <c r="B105" s="9"/>
      <c r="C105" s="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32"/>
    </row>
    <row r="106" spans="2:15" ht="12" customHeight="1">
      <c r="B106" s="32"/>
      <c r="C106" s="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32"/>
    </row>
    <row r="107" spans="2:15" ht="12" customHeight="1">
      <c r="B107" s="32"/>
      <c r="C107" s="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32"/>
    </row>
    <row r="108" spans="2:15" ht="12" customHeight="1">
      <c r="B108" s="32"/>
      <c r="C108" s="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32"/>
    </row>
    <row r="109" spans="2:15" ht="12" customHeight="1">
      <c r="B109" s="9"/>
      <c r="C109" s="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32"/>
    </row>
    <row r="110" spans="2:15" ht="12" customHeight="1">
      <c r="B110" s="14"/>
      <c r="C110" s="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32"/>
    </row>
    <row r="111" spans="2:14" ht="12" customHeight="1">
      <c r="B111" s="14"/>
      <c r="C111" s="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9"/>
      <c r="C129" s="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14"/>
      <c r="C146" s="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9"/>
      <c r="C200" s="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9"/>
      <c r="C201" s="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14"/>
      <c r="C236" s="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9"/>
      <c r="C238" s="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9"/>
      <c r="C241" s="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9"/>
      <c r="C245" s="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9"/>
      <c r="C246" s="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9"/>
      <c r="C253" s="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9"/>
      <c r="C256" s="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14"/>
      <c r="C260" s="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9"/>
      <c r="C262" s="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9"/>
      <c r="C267" s="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14"/>
      <c r="C270" s="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14"/>
      <c r="C272" s="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9"/>
      <c r="C274" s="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9"/>
      <c r="C277" s="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9"/>
      <c r="C283" s="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14"/>
      <c r="C284" s="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9"/>
      <c r="C286" s="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9"/>
      <c r="C289" s="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9"/>
      <c r="C291" s="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14"/>
      <c r="C293" s="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14"/>
      <c r="C294" s="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14"/>
      <c r="C296" s="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14"/>
      <c r="C297" s="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9"/>
      <c r="C298" s="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14"/>
      <c r="C299" s="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14"/>
      <c r="C300" s="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14"/>
      <c r="C302" s="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9"/>
      <c r="C304" s="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14"/>
      <c r="C305" s="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14"/>
      <c r="C306" s="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9"/>
      <c r="C307" s="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14"/>
      <c r="C308" s="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9"/>
      <c r="C310" s="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14"/>
      <c r="C311" s="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14"/>
      <c r="C312" s="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9"/>
      <c r="C313" s="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9"/>
      <c r="C314" s="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9"/>
      <c r="C315" s="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9"/>
      <c r="C316" s="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14"/>
      <c r="C317" s="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14"/>
      <c r="C318" s="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9"/>
      <c r="C319" s="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9"/>
      <c r="C320" s="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2:14" ht="12" customHeight="1">
      <c r="B321" s="9"/>
      <c r="C321" s="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2:14" ht="12" customHeight="1">
      <c r="B322" s="9"/>
      <c r="C322" s="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2:14" ht="12" customHeight="1">
      <c r="B323" s="14"/>
      <c r="C323" s="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2:14" ht="12" customHeight="1">
      <c r="B324" s="14"/>
      <c r="C324" s="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2:14" ht="12" customHeight="1">
      <c r="B325" s="9"/>
      <c r="C325" s="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2:14" ht="12" customHeight="1">
      <c r="B326" s="14"/>
      <c r="C326" s="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2:14" ht="12" customHeight="1">
      <c r="B327" s="14"/>
      <c r="C327" s="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2:14" ht="12" customHeight="1">
      <c r="B328" s="9"/>
      <c r="C328" s="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2:14" ht="12" customHeight="1">
      <c r="B329" s="14"/>
      <c r="C329" s="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2:14" ht="12" customHeight="1">
      <c r="B330" s="14"/>
      <c r="C330" s="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2:14" ht="12" customHeight="1">
      <c r="B331" s="9"/>
      <c r="C331" s="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2:14" ht="12" customHeight="1">
      <c r="B332" s="14"/>
      <c r="C332" s="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2:14" ht="12" customHeight="1">
      <c r="B333" s="14"/>
      <c r="C333" s="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2:14" ht="12" customHeight="1">
      <c r="B334" s="9"/>
      <c r="C334" s="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2:14" ht="12" customHeight="1">
      <c r="B335" s="9"/>
      <c r="C335" s="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2:14" ht="12" customHeight="1">
      <c r="B336" s="9"/>
      <c r="C336" s="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2:14" ht="12" customHeight="1">
      <c r="B337" s="9"/>
      <c r="C337" s="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2:14" ht="12" customHeight="1">
      <c r="B338" s="14"/>
      <c r="C338" s="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2:14" ht="12" customHeight="1">
      <c r="B339" s="14"/>
      <c r="C339" s="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2:14" ht="12" customHeight="1">
      <c r="B340" s="9"/>
      <c r="C340" s="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2:14" ht="12" customHeight="1">
      <c r="B341" s="14"/>
      <c r="C341" s="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2:14" ht="12" customHeight="1">
      <c r="B342" s="14"/>
      <c r="C342" s="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2:14" ht="12" customHeight="1">
      <c r="B343" s="9"/>
      <c r="C343" s="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3:14" ht="12" customHeight="1">
      <c r="C344" s="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3:14" ht="12" customHeight="1">
      <c r="C345" s="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</sheetData>
  <mergeCells count="3">
    <mergeCell ref="A12:B12"/>
    <mergeCell ref="A24:B24"/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7"/>
  <sheetViews>
    <sheetView showGridLines="0" zoomScale="95" zoomScaleNormal="95" workbookViewId="0" topLeftCell="A1">
      <selection activeCell="A68" sqref="A68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2" customWidth="1"/>
    <col min="16" max="16384" width="15.28125" style="3" customWidth="1"/>
  </cols>
  <sheetData>
    <row r="1" ht="12">
      <c r="B1" s="35"/>
    </row>
    <row r="2" spans="1:14" ht="13.5" customHeight="1">
      <c r="A2" s="3" t="s">
        <v>155</v>
      </c>
      <c r="N2" s="80" t="str">
        <f>'１頁'!N2:N2</f>
        <v>（単位：人）（平成14年）</v>
      </c>
    </row>
    <row r="3" spans="1:15" ht="21" customHeight="1">
      <c r="A3" s="91" t="s">
        <v>138</v>
      </c>
      <c r="B3" s="92"/>
      <c r="C3" s="93"/>
      <c r="D3" s="56" t="s">
        <v>139</v>
      </c>
      <c r="E3" s="7" t="s">
        <v>140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141</v>
      </c>
      <c r="N3" s="8" t="s">
        <v>87</v>
      </c>
      <c r="O3" s="9"/>
    </row>
    <row r="4" spans="1:14" ht="13.5" customHeight="1">
      <c r="A4" s="36"/>
      <c r="B4" s="57" t="s">
        <v>22</v>
      </c>
      <c r="C4" s="10" t="s">
        <v>92</v>
      </c>
      <c r="D4" s="64">
        <f>SUM(E4:N4)</f>
        <v>34</v>
      </c>
      <c r="E4" s="61">
        <f aca="true" t="shared" si="0" ref="E4:N4">SUM(E5:E6)</f>
        <v>0</v>
      </c>
      <c r="F4" s="61">
        <f t="shared" si="0"/>
        <v>1</v>
      </c>
      <c r="G4" s="61">
        <f t="shared" si="0"/>
        <v>5</v>
      </c>
      <c r="H4" s="61">
        <f t="shared" si="0"/>
        <v>6</v>
      </c>
      <c r="I4" s="61">
        <f t="shared" si="0"/>
        <v>16</v>
      </c>
      <c r="J4" s="61">
        <f t="shared" si="0"/>
        <v>4</v>
      </c>
      <c r="K4" s="61">
        <f t="shared" si="0"/>
        <v>2</v>
      </c>
      <c r="L4" s="61">
        <f t="shared" si="0"/>
        <v>0</v>
      </c>
      <c r="M4" s="61">
        <f t="shared" si="0"/>
        <v>0</v>
      </c>
      <c r="N4" s="62">
        <f t="shared" si="0"/>
        <v>0</v>
      </c>
    </row>
    <row r="5" spans="1:14" ht="13.5" customHeight="1">
      <c r="A5" s="36"/>
      <c r="B5" s="29"/>
      <c r="C5" s="10" t="s">
        <v>99</v>
      </c>
      <c r="D5" s="64">
        <f>SUM(E5:N5)</f>
        <v>17</v>
      </c>
      <c r="E5" s="61">
        <v>0</v>
      </c>
      <c r="F5" s="61">
        <v>0</v>
      </c>
      <c r="G5" s="61">
        <v>4</v>
      </c>
      <c r="H5" s="61">
        <v>2</v>
      </c>
      <c r="I5" s="61">
        <v>9</v>
      </c>
      <c r="J5" s="61">
        <v>1</v>
      </c>
      <c r="K5" s="61">
        <v>1</v>
      </c>
      <c r="L5" s="61">
        <v>0</v>
      </c>
      <c r="M5" s="61">
        <v>0</v>
      </c>
      <c r="N5" s="62">
        <v>0</v>
      </c>
    </row>
    <row r="6" spans="1:14" ht="13.5" customHeight="1">
      <c r="A6" s="36"/>
      <c r="B6" s="29"/>
      <c r="C6" s="10" t="s">
        <v>100</v>
      </c>
      <c r="D6" s="64">
        <f>SUM(E6:N6)</f>
        <v>17</v>
      </c>
      <c r="E6" s="61">
        <v>0</v>
      </c>
      <c r="F6" s="61">
        <v>1</v>
      </c>
      <c r="G6" s="61">
        <v>1</v>
      </c>
      <c r="H6" s="61">
        <v>4</v>
      </c>
      <c r="I6" s="61">
        <v>7</v>
      </c>
      <c r="J6" s="61">
        <v>3</v>
      </c>
      <c r="K6" s="61">
        <v>1</v>
      </c>
      <c r="L6" s="61">
        <v>0</v>
      </c>
      <c r="M6" s="61">
        <v>0</v>
      </c>
      <c r="N6" s="62">
        <v>0</v>
      </c>
    </row>
    <row r="7" spans="1:14" ht="13.5" customHeight="1">
      <c r="A7" s="36"/>
      <c r="B7" s="29"/>
      <c r="C7" s="10"/>
      <c r="D7" s="64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13.5" customHeight="1">
      <c r="A8" s="36"/>
      <c r="B8" s="29" t="s">
        <v>23</v>
      </c>
      <c r="C8" s="10" t="s">
        <v>92</v>
      </c>
      <c r="D8" s="64">
        <f>SUM(E8:N8)</f>
        <v>53</v>
      </c>
      <c r="E8" s="61">
        <f aca="true" t="shared" si="1" ref="E8:N8">SUM(E9:E10)</f>
        <v>0</v>
      </c>
      <c r="F8" s="61">
        <f t="shared" si="1"/>
        <v>0</v>
      </c>
      <c r="G8" s="61">
        <f t="shared" si="1"/>
        <v>6</v>
      </c>
      <c r="H8" s="61">
        <f t="shared" si="1"/>
        <v>20</v>
      </c>
      <c r="I8" s="61">
        <f t="shared" si="1"/>
        <v>15</v>
      </c>
      <c r="J8" s="61">
        <f t="shared" si="1"/>
        <v>11</v>
      </c>
      <c r="K8" s="61">
        <f t="shared" si="1"/>
        <v>1</v>
      </c>
      <c r="L8" s="61">
        <f t="shared" si="1"/>
        <v>0</v>
      </c>
      <c r="M8" s="61">
        <f t="shared" si="1"/>
        <v>0</v>
      </c>
      <c r="N8" s="62">
        <f t="shared" si="1"/>
        <v>0</v>
      </c>
    </row>
    <row r="9" spans="1:14" ht="13.5" customHeight="1">
      <c r="A9" s="36"/>
      <c r="B9" s="32"/>
      <c r="C9" s="10" t="s">
        <v>99</v>
      </c>
      <c r="D9" s="64">
        <f>SUM(E9:N9)</f>
        <v>29</v>
      </c>
      <c r="E9" s="61">
        <v>0</v>
      </c>
      <c r="F9" s="61">
        <v>0</v>
      </c>
      <c r="G9" s="61">
        <v>4</v>
      </c>
      <c r="H9" s="61">
        <v>12</v>
      </c>
      <c r="I9" s="61">
        <v>7</v>
      </c>
      <c r="J9" s="61">
        <v>5</v>
      </c>
      <c r="K9" s="61">
        <v>1</v>
      </c>
      <c r="L9" s="61">
        <v>0</v>
      </c>
      <c r="M9" s="61">
        <v>0</v>
      </c>
      <c r="N9" s="62">
        <v>0</v>
      </c>
    </row>
    <row r="10" spans="1:14" ht="13.5" customHeight="1">
      <c r="A10" s="36"/>
      <c r="B10" s="14"/>
      <c r="C10" s="10" t="s">
        <v>100</v>
      </c>
      <c r="D10" s="64">
        <f>SUM(E10:N10)</f>
        <v>24</v>
      </c>
      <c r="E10" s="61">
        <v>0</v>
      </c>
      <c r="F10" s="61">
        <v>0</v>
      </c>
      <c r="G10" s="61">
        <v>2</v>
      </c>
      <c r="H10" s="61">
        <v>8</v>
      </c>
      <c r="I10" s="61">
        <v>8</v>
      </c>
      <c r="J10" s="61">
        <v>6</v>
      </c>
      <c r="K10" s="61">
        <v>0</v>
      </c>
      <c r="L10" s="61">
        <v>0</v>
      </c>
      <c r="M10" s="61">
        <v>0</v>
      </c>
      <c r="N10" s="62">
        <v>0</v>
      </c>
    </row>
    <row r="11" spans="1:14" ht="13.5" customHeight="1">
      <c r="A11" s="36"/>
      <c r="B11" s="32"/>
      <c r="C11" s="5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ht="13.5" customHeight="1">
      <c r="A12" s="36"/>
      <c r="B12" s="29" t="s">
        <v>30</v>
      </c>
      <c r="C12" s="10" t="s">
        <v>92</v>
      </c>
      <c r="D12" s="64">
        <f>SUM(E12:N12)</f>
        <v>395</v>
      </c>
      <c r="E12" s="61">
        <f aca="true" t="shared" si="2" ref="E12:N12">SUM(E13:E14)</f>
        <v>0</v>
      </c>
      <c r="F12" s="61">
        <f t="shared" si="2"/>
        <v>3</v>
      </c>
      <c r="G12" s="61">
        <f t="shared" si="2"/>
        <v>52</v>
      </c>
      <c r="H12" s="61">
        <f t="shared" si="2"/>
        <v>163</v>
      </c>
      <c r="I12" s="61">
        <f t="shared" si="2"/>
        <v>130</v>
      </c>
      <c r="J12" s="61">
        <f t="shared" si="2"/>
        <v>47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2">
        <f t="shared" si="2"/>
        <v>0</v>
      </c>
    </row>
    <row r="13" spans="1:14" ht="13.5" customHeight="1">
      <c r="A13" s="36"/>
      <c r="B13" s="29"/>
      <c r="C13" s="10" t="s">
        <v>99</v>
      </c>
      <c r="D13" s="64">
        <f>SUM(E13:N13)</f>
        <v>202</v>
      </c>
      <c r="E13" s="61">
        <v>0</v>
      </c>
      <c r="F13" s="61">
        <v>0</v>
      </c>
      <c r="G13" s="61">
        <v>32</v>
      </c>
      <c r="H13" s="61">
        <v>82</v>
      </c>
      <c r="I13" s="61">
        <v>65</v>
      </c>
      <c r="J13" s="61">
        <v>23</v>
      </c>
      <c r="K13" s="61">
        <v>0</v>
      </c>
      <c r="L13" s="61">
        <v>0</v>
      </c>
      <c r="M13" s="61">
        <v>0</v>
      </c>
      <c r="N13" s="62">
        <v>0</v>
      </c>
    </row>
    <row r="14" spans="1:14" ht="13.5" customHeight="1">
      <c r="A14" s="36"/>
      <c r="B14" s="29"/>
      <c r="C14" s="10" t="s">
        <v>100</v>
      </c>
      <c r="D14" s="64">
        <f>SUM(E14:N14)</f>
        <v>193</v>
      </c>
      <c r="E14" s="61">
        <v>0</v>
      </c>
      <c r="F14" s="61">
        <v>3</v>
      </c>
      <c r="G14" s="61">
        <v>20</v>
      </c>
      <c r="H14" s="61">
        <v>81</v>
      </c>
      <c r="I14" s="61">
        <v>65</v>
      </c>
      <c r="J14" s="61">
        <v>24</v>
      </c>
      <c r="K14" s="61">
        <v>0</v>
      </c>
      <c r="L14" s="61">
        <v>0</v>
      </c>
      <c r="M14" s="61">
        <v>0</v>
      </c>
      <c r="N14" s="62">
        <v>0</v>
      </c>
    </row>
    <row r="15" spans="1:14" ht="13.5" customHeight="1">
      <c r="A15" s="36"/>
      <c r="B15" s="32"/>
      <c r="C15" s="52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ht="13.5" customHeight="1">
      <c r="A16" s="36"/>
      <c r="B16" s="29" t="s">
        <v>31</v>
      </c>
      <c r="C16" s="10" t="s">
        <v>92</v>
      </c>
      <c r="D16" s="64">
        <f>SUM(E16:N16)</f>
        <v>468</v>
      </c>
      <c r="E16" s="61">
        <f aca="true" t="shared" si="3" ref="E16:N16">SUM(E17:E18)</f>
        <v>0</v>
      </c>
      <c r="F16" s="61">
        <f t="shared" si="3"/>
        <v>6</v>
      </c>
      <c r="G16" s="61">
        <f t="shared" si="3"/>
        <v>47</v>
      </c>
      <c r="H16" s="61">
        <f t="shared" si="3"/>
        <v>180</v>
      </c>
      <c r="I16" s="61">
        <f t="shared" si="3"/>
        <v>188</v>
      </c>
      <c r="J16" s="61">
        <f t="shared" si="3"/>
        <v>43</v>
      </c>
      <c r="K16" s="61">
        <f t="shared" si="3"/>
        <v>4</v>
      </c>
      <c r="L16" s="61">
        <f t="shared" si="3"/>
        <v>0</v>
      </c>
      <c r="M16" s="61">
        <f t="shared" si="3"/>
        <v>0</v>
      </c>
      <c r="N16" s="62">
        <f t="shared" si="3"/>
        <v>0</v>
      </c>
    </row>
    <row r="17" spans="1:14" ht="13.5" customHeight="1">
      <c r="A17" s="36"/>
      <c r="B17" s="14"/>
      <c r="C17" s="10" t="s">
        <v>99</v>
      </c>
      <c r="D17" s="64">
        <f>SUM(E17:N17)</f>
        <v>252</v>
      </c>
      <c r="E17" s="61">
        <v>0</v>
      </c>
      <c r="F17" s="61">
        <v>2</v>
      </c>
      <c r="G17" s="61">
        <v>23</v>
      </c>
      <c r="H17" s="61">
        <v>98</v>
      </c>
      <c r="I17" s="61">
        <v>101</v>
      </c>
      <c r="J17" s="61">
        <v>26</v>
      </c>
      <c r="K17" s="61">
        <v>2</v>
      </c>
      <c r="L17" s="61">
        <v>0</v>
      </c>
      <c r="M17" s="61">
        <v>0</v>
      </c>
      <c r="N17" s="62">
        <v>0</v>
      </c>
    </row>
    <row r="18" spans="1:14" ht="13.5" customHeight="1">
      <c r="A18" s="36"/>
      <c r="B18" s="14"/>
      <c r="C18" s="10" t="s">
        <v>100</v>
      </c>
      <c r="D18" s="64">
        <f>SUM(E18:N18)</f>
        <v>216</v>
      </c>
      <c r="E18" s="61">
        <v>0</v>
      </c>
      <c r="F18" s="61">
        <v>4</v>
      </c>
      <c r="G18" s="61">
        <v>24</v>
      </c>
      <c r="H18" s="61">
        <v>82</v>
      </c>
      <c r="I18" s="61">
        <v>87</v>
      </c>
      <c r="J18" s="61">
        <v>17</v>
      </c>
      <c r="K18" s="61">
        <v>2</v>
      </c>
      <c r="L18" s="61">
        <v>0</v>
      </c>
      <c r="M18" s="61">
        <v>0</v>
      </c>
      <c r="N18" s="62">
        <v>0</v>
      </c>
    </row>
    <row r="19" spans="1:14" ht="13.5" customHeight="1">
      <c r="A19" s="41"/>
      <c r="B19" s="58"/>
      <c r="C19" s="59"/>
      <c r="D19" s="42"/>
      <c r="E19" s="55"/>
      <c r="F19" s="55"/>
      <c r="G19" s="55"/>
      <c r="H19" s="55"/>
      <c r="I19" s="55"/>
      <c r="J19" s="55"/>
      <c r="K19" s="55"/>
      <c r="L19" s="55"/>
      <c r="M19" s="55"/>
      <c r="N19" s="54"/>
    </row>
    <row r="20" spans="1:14" ht="13.5" customHeight="1">
      <c r="A20" s="97" t="s">
        <v>147</v>
      </c>
      <c r="B20" s="98"/>
      <c r="C20" s="15" t="s">
        <v>96</v>
      </c>
      <c r="D20" s="40">
        <f>SUM(E20:N20)</f>
        <v>1122</v>
      </c>
      <c r="E20" s="11">
        <f>SUM(E21:E22)</f>
        <v>0</v>
      </c>
      <c r="F20" s="11">
        <f aca="true" t="shared" si="4" ref="F20:N20">SUM(F21:F22)</f>
        <v>20</v>
      </c>
      <c r="G20" s="11">
        <f t="shared" si="4"/>
        <v>173</v>
      </c>
      <c r="H20" s="11">
        <f t="shared" si="4"/>
        <v>443</v>
      </c>
      <c r="I20" s="11">
        <f t="shared" si="4"/>
        <v>367</v>
      </c>
      <c r="J20" s="11">
        <f t="shared" si="4"/>
        <v>110</v>
      </c>
      <c r="K20" s="11">
        <f t="shared" si="4"/>
        <v>9</v>
      </c>
      <c r="L20" s="11">
        <f t="shared" si="4"/>
        <v>0</v>
      </c>
      <c r="M20" s="11">
        <f t="shared" si="4"/>
        <v>0</v>
      </c>
      <c r="N20" s="12">
        <f t="shared" si="4"/>
        <v>0</v>
      </c>
    </row>
    <row r="21" spans="1:14" ht="13.5" customHeight="1">
      <c r="A21" s="36"/>
      <c r="B21" s="9"/>
      <c r="C21" s="10" t="s">
        <v>97</v>
      </c>
      <c r="D21" s="40">
        <f>SUM(E21:N21)</f>
        <v>565</v>
      </c>
      <c r="E21" s="11">
        <f>SUM(E25,E29)</f>
        <v>0</v>
      </c>
      <c r="F21" s="11">
        <f aca="true" t="shared" si="5" ref="F21:N21">SUM(F25,F29)</f>
        <v>12</v>
      </c>
      <c r="G21" s="11">
        <f t="shared" si="5"/>
        <v>84</v>
      </c>
      <c r="H21" s="11">
        <f t="shared" si="5"/>
        <v>220</v>
      </c>
      <c r="I21" s="11">
        <f t="shared" si="5"/>
        <v>191</v>
      </c>
      <c r="J21" s="11">
        <f t="shared" si="5"/>
        <v>51</v>
      </c>
      <c r="K21" s="11">
        <f t="shared" si="5"/>
        <v>7</v>
      </c>
      <c r="L21" s="11">
        <f t="shared" si="5"/>
        <v>0</v>
      </c>
      <c r="M21" s="11">
        <f t="shared" si="5"/>
        <v>0</v>
      </c>
      <c r="N21" s="12">
        <f t="shared" si="5"/>
        <v>0</v>
      </c>
    </row>
    <row r="22" spans="1:14" ht="13.5" customHeight="1">
      <c r="A22" s="36"/>
      <c r="B22" s="9"/>
      <c r="C22" s="10" t="s">
        <v>98</v>
      </c>
      <c r="D22" s="40">
        <f>SUM(E22:N22)</f>
        <v>557</v>
      </c>
      <c r="E22" s="11">
        <f>SUM(E26,E30)</f>
        <v>0</v>
      </c>
      <c r="F22" s="11">
        <f aca="true" t="shared" si="6" ref="F22:N22">SUM(F26,F30)</f>
        <v>8</v>
      </c>
      <c r="G22" s="11">
        <f t="shared" si="6"/>
        <v>89</v>
      </c>
      <c r="H22" s="11">
        <f t="shared" si="6"/>
        <v>223</v>
      </c>
      <c r="I22" s="11">
        <f t="shared" si="6"/>
        <v>176</v>
      </c>
      <c r="J22" s="11">
        <f t="shared" si="6"/>
        <v>59</v>
      </c>
      <c r="K22" s="11">
        <f t="shared" si="6"/>
        <v>2</v>
      </c>
      <c r="L22" s="11">
        <f t="shared" si="6"/>
        <v>0</v>
      </c>
      <c r="M22" s="11">
        <f t="shared" si="6"/>
        <v>0</v>
      </c>
      <c r="N22" s="12">
        <f t="shared" si="6"/>
        <v>0</v>
      </c>
    </row>
    <row r="23" spans="1:14" ht="13.5" customHeight="1">
      <c r="A23" s="36"/>
      <c r="B23" s="9"/>
      <c r="C23" s="10"/>
      <c r="D23" s="40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5" customHeight="1">
      <c r="A24" s="36"/>
      <c r="B24" s="29" t="s">
        <v>32</v>
      </c>
      <c r="C24" s="10" t="s">
        <v>96</v>
      </c>
      <c r="D24" s="64">
        <f>SUM(E24:N24)</f>
        <v>932</v>
      </c>
      <c r="E24" s="61">
        <f aca="true" t="shared" si="7" ref="E24:N24">SUM(E25:E26)</f>
        <v>0</v>
      </c>
      <c r="F24" s="61">
        <f t="shared" si="7"/>
        <v>16</v>
      </c>
      <c r="G24" s="61">
        <f t="shared" si="7"/>
        <v>139</v>
      </c>
      <c r="H24" s="61">
        <f t="shared" si="7"/>
        <v>374</v>
      </c>
      <c r="I24" s="61">
        <f t="shared" si="7"/>
        <v>307</v>
      </c>
      <c r="J24" s="61">
        <f t="shared" si="7"/>
        <v>88</v>
      </c>
      <c r="K24" s="61">
        <f t="shared" si="7"/>
        <v>8</v>
      </c>
      <c r="L24" s="61">
        <f t="shared" si="7"/>
        <v>0</v>
      </c>
      <c r="M24" s="61">
        <f t="shared" si="7"/>
        <v>0</v>
      </c>
      <c r="N24" s="62">
        <f t="shared" si="7"/>
        <v>0</v>
      </c>
    </row>
    <row r="25" spans="1:14" ht="13.5" customHeight="1">
      <c r="A25" s="36"/>
      <c r="B25" s="29"/>
      <c r="C25" s="10" t="s">
        <v>97</v>
      </c>
      <c r="D25" s="64">
        <f>SUM(E25:N25)</f>
        <v>475</v>
      </c>
      <c r="E25" s="68">
        <v>0</v>
      </c>
      <c r="F25" s="61">
        <v>10</v>
      </c>
      <c r="G25" s="61">
        <v>73</v>
      </c>
      <c r="H25" s="61">
        <v>183</v>
      </c>
      <c r="I25" s="61">
        <v>164</v>
      </c>
      <c r="J25" s="61">
        <v>39</v>
      </c>
      <c r="K25" s="61">
        <v>6</v>
      </c>
      <c r="L25" s="61">
        <v>0</v>
      </c>
      <c r="M25" s="61">
        <v>0</v>
      </c>
      <c r="N25" s="62">
        <v>0</v>
      </c>
    </row>
    <row r="26" spans="1:14" ht="13.5" customHeight="1">
      <c r="A26" s="36"/>
      <c r="B26" s="29"/>
      <c r="C26" s="10" t="s">
        <v>98</v>
      </c>
      <c r="D26" s="64">
        <f>SUM(E26:N26)</f>
        <v>457</v>
      </c>
      <c r="E26" s="68">
        <v>0</v>
      </c>
      <c r="F26" s="61">
        <v>6</v>
      </c>
      <c r="G26" s="61">
        <v>66</v>
      </c>
      <c r="H26" s="61">
        <v>191</v>
      </c>
      <c r="I26" s="61">
        <v>143</v>
      </c>
      <c r="J26" s="61">
        <v>49</v>
      </c>
      <c r="K26" s="61">
        <v>2</v>
      </c>
      <c r="L26" s="61">
        <v>0</v>
      </c>
      <c r="M26" s="61">
        <v>0</v>
      </c>
      <c r="N26" s="62">
        <v>0</v>
      </c>
    </row>
    <row r="27" spans="1:14" ht="13.5" customHeight="1">
      <c r="A27" s="36"/>
      <c r="B27" s="29"/>
      <c r="C27" s="10"/>
      <c r="D27" s="64"/>
      <c r="E27" s="61"/>
      <c r="F27" s="61"/>
      <c r="G27" s="61"/>
      <c r="H27" s="61"/>
      <c r="I27" s="61"/>
      <c r="J27" s="61"/>
      <c r="K27" s="61"/>
      <c r="L27" s="61"/>
      <c r="M27" s="61"/>
      <c r="N27" s="62"/>
    </row>
    <row r="28" spans="1:14" ht="13.5" customHeight="1">
      <c r="A28" s="36"/>
      <c r="B28" s="29" t="s">
        <v>33</v>
      </c>
      <c r="C28" s="10" t="s">
        <v>96</v>
      </c>
      <c r="D28" s="64">
        <f>SUM(E28:N28)</f>
        <v>190</v>
      </c>
      <c r="E28" s="61">
        <f aca="true" t="shared" si="8" ref="E28:N28">SUM(E29:E30)</f>
        <v>0</v>
      </c>
      <c r="F28" s="61">
        <f t="shared" si="8"/>
        <v>4</v>
      </c>
      <c r="G28" s="61">
        <f t="shared" si="8"/>
        <v>34</v>
      </c>
      <c r="H28" s="61">
        <f t="shared" si="8"/>
        <v>69</v>
      </c>
      <c r="I28" s="61">
        <f t="shared" si="8"/>
        <v>60</v>
      </c>
      <c r="J28" s="61">
        <f t="shared" si="8"/>
        <v>22</v>
      </c>
      <c r="K28" s="61">
        <f t="shared" si="8"/>
        <v>1</v>
      </c>
      <c r="L28" s="61">
        <f t="shared" si="8"/>
        <v>0</v>
      </c>
      <c r="M28" s="61">
        <f t="shared" si="8"/>
        <v>0</v>
      </c>
      <c r="N28" s="62">
        <f t="shared" si="8"/>
        <v>0</v>
      </c>
    </row>
    <row r="29" spans="1:14" ht="13.5" customHeight="1">
      <c r="A29" s="36"/>
      <c r="B29" s="14"/>
      <c r="C29" s="10" t="s">
        <v>97</v>
      </c>
      <c r="D29" s="64">
        <f>SUM(E29:N29)</f>
        <v>90</v>
      </c>
      <c r="E29" s="61">
        <v>0</v>
      </c>
      <c r="F29" s="61">
        <v>2</v>
      </c>
      <c r="G29" s="61">
        <v>11</v>
      </c>
      <c r="H29" s="61">
        <v>37</v>
      </c>
      <c r="I29" s="61">
        <v>27</v>
      </c>
      <c r="J29" s="61">
        <v>12</v>
      </c>
      <c r="K29" s="61">
        <v>1</v>
      </c>
      <c r="L29" s="61">
        <v>0</v>
      </c>
      <c r="M29" s="61">
        <v>0</v>
      </c>
      <c r="N29" s="62">
        <v>0</v>
      </c>
    </row>
    <row r="30" spans="1:14" ht="13.5" customHeight="1">
      <c r="A30" s="36"/>
      <c r="B30" s="14"/>
      <c r="C30" s="10" t="s">
        <v>98</v>
      </c>
      <c r="D30" s="64">
        <f>SUM(E30:N30)</f>
        <v>100</v>
      </c>
      <c r="E30" s="61">
        <v>0</v>
      </c>
      <c r="F30" s="61">
        <v>2</v>
      </c>
      <c r="G30" s="61">
        <v>23</v>
      </c>
      <c r="H30" s="61">
        <v>32</v>
      </c>
      <c r="I30" s="61">
        <v>33</v>
      </c>
      <c r="J30" s="61">
        <v>10</v>
      </c>
      <c r="K30" s="61">
        <v>0</v>
      </c>
      <c r="L30" s="61">
        <v>0</v>
      </c>
      <c r="M30" s="61">
        <v>0</v>
      </c>
      <c r="N30" s="62">
        <v>0</v>
      </c>
    </row>
    <row r="31" spans="1:14" ht="13.5" customHeight="1">
      <c r="A31" s="41"/>
      <c r="B31" s="24"/>
      <c r="C31" s="25"/>
      <c r="D31" s="42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13.5" customHeight="1">
      <c r="A32" s="99" t="s">
        <v>148</v>
      </c>
      <c r="B32" s="96"/>
      <c r="C32" s="10" t="s">
        <v>116</v>
      </c>
      <c r="D32" s="2">
        <f>SUM(E32:N32)</f>
        <v>3709</v>
      </c>
      <c r="E32" s="11">
        <f>SUM(E33:E34)</f>
        <v>0</v>
      </c>
      <c r="F32" s="11">
        <f aca="true" t="shared" si="9" ref="F32:N32">SUM(F33:F34)</f>
        <v>74</v>
      </c>
      <c r="G32" s="11">
        <f t="shared" si="9"/>
        <v>574</v>
      </c>
      <c r="H32" s="11">
        <f t="shared" si="9"/>
        <v>1393</v>
      </c>
      <c r="I32" s="11">
        <f t="shared" si="9"/>
        <v>1242</v>
      </c>
      <c r="J32" s="11">
        <f t="shared" si="9"/>
        <v>381</v>
      </c>
      <c r="K32" s="11">
        <f t="shared" si="9"/>
        <v>42</v>
      </c>
      <c r="L32" s="11">
        <f t="shared" si="9"/>
        <v>3</v>
      </c>
      <c r="M32" s="11">
        <f t="shared" si="9"/>
        <v>0</v>
      </c>
      <c r="N32" s="12">
        <f t="shared" si="9"/>
        <v>0</v>
      </c>
    </row>
    <row r="33" spans="1:14" ht="13.5" customHeight="1">
      <c r="A33" s="36"/>
      <c r="B33" s="9"/>
      <c r="C33" s="10" t="s">
        <v>117</v>
      </c>
      <c r="D33" s="2">
        <f>SUM(E33:N33)</f>
        <v>1966</v>
      </c>
      <c r="E33" s="11">
        <f aca="true" t="shared" si="10" ref="E33:N33">SUM(E41,E37,E45)</f>
        <v>0</v>
      </c>
      <c r="F33" s="11">
        <f t="shared" si="10"/>
        <v>41</v>
      </c>
      <c r="G33" s="11">
        <f t="shared" si="10"/>
        <v>302</v>
      </c>
      <c r="H33" s="11">
        <f t="shared" si="10"/>
        <v>722</v>
      </c>
      <c r="I33" s="11">
        <f t="shared" si="10"/>
        <v>670</v>
      </c>
      <c r="J33" s="11">
        <f t="shared" si="10"/>
        <v>212</v>
      </c>
      <c r="K33" s="11">
        <f t="shared" si="10"/>
        <v>17</v>
      </c>
      <c r="L33" s="11">
        <f t="shared" si="10"/>
        <v>2</v>
      </c>
      <c r="M33" s="11">
        <f t="shared" si="10"/>
        <v>0</v>
      </c>
      <c r="N33" s="12">
        <f t="shared" si="10"/>
        <v>0</v>
      </c>
    </row>
    <row r="34" spans="1:14" ht="13.5" customHeight="1">
      <c r="A34" s="36"/>
      <c r="B34" s="9"/>
      <c r="C34" s="10" t="s">
        <v>118</v>
      </c>
      <c r="D34" s="2">
        <f>SUM(E34:N34)</f>
        <v>1743</v>
      </c>
      <c r="E34" s="11">
        <f aca="true" t="shared" si="11" ref="E34:N34">SUM(E42,E38,E46)</f>
        <v>0</v>
      </c>
      <c r="F34" s="11">
        <f t="shared" si="11"/>
        <v>33</v>
      </c>
      <c r="G34" s="11">
        <f t="shared" si="11"/>
        <v>272</v>
      </c>
      <c r="H34" s="11">
        <f t="shared" si="11"/>
        <v>671</v>
      </c>
      <c r="I34" s="11">
        <f t="shared" si="11"/>
        <v>572</v>
      </c>
      <c r="J34" s="11">
        <f t="shared" si="11"/>
        <v>169</v>
      </c>
      <c r="K34" s="11">
        <f t="shared" si="11"/>
        <v>25</v>
      </c>
      <c r="L34" s="11">
        <f t="shared" si="11"/>
        <v>1</v>
      </c>
      <c r="M34" s="11">
        <f t="shared" si="11"/>
        <v>0</v>
      </c>
      <c r="N34" s="12">
        <f t="shared" si="11"/>
        <v>0</v>
      </c>
    </row>
    <row r="35" spans="1:14" ht="13.5" customHeight="1">
      <c r="A35" s="36"/>
      <c r="B35" s="9"/>
      <c r="C35" s="10"/>
      <c r="D35" s="2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3.5" customHeight="1">
      <c r="A36" s="36"/>
      <c r="B36" s="29" t="s">
        <v>35</v>
      </c>
      <c r="C36" s="10" t="s">
        <v>116</v>
      </c>
      <c r="D36" s="60">
        <f>SUM(E36:N36)</f>
        <v>1179</v>
      </c>
      <c r="E36" s="61">
        <f aca="true" t="shared" si="12" ref="E36:N36">SUM(E37:E38)</f>
        <v>0</v>
      </c>
      <c r="F36" s="61">
        <f t="shared" si="12"/>
        <v>19</v>
      </c>
      <c r="G36" s="61">
        <f t="shared" si="12"/>
        <v>190</v>
      </c>
      <c r="H36" s="61">
        <f t="shared" si="12"/>
        <v>470</v>
      </c>
      <c r="I36" s="61">
        <f t="shared" si="12"/>
        <v>364</v>
      </c>
      <c r="J36" s="61">
        <f t="shared" si="12"/>
        <v>124</v>
      </c>
      <c r="K36" s="61">
        <f t="shared" si="12"/>
        <v>12</v>
      </c>
      <c r="L36" s="61">
        <f t="shared" si="12"/>
        <v>0</v>
      </c>
      <c r="M36" s="61">
        <f t="shared" si="12"/>
        <v>0</v>
      </c>
      <c r="N36" s="62">
        <f t="shared" si="12"/>
        <v>0</v>
      </c>
    </row>
    <row r="37" spans="1:14" ht="13.5" customHeight="1">
      <c r="A37" s="36"/>
      <c r="B37" s="29"/>
      <c r="C37" s="10" t="s">
        <v>117</v>
      </c>
      <c r="D37" s="60">
        <f>SUM(E37:N37)</f>
        <v>627</v>
      </c>
      <c r="E37" s="61">
        <v>0</v>
      </c>
      <c r="F37" s="61">
        <v>10</v>
      </c>
      <c r="G37" s="61">
        <v>102</v>
      </c>
      <c r="H37" s="61">
        <v>240</v>
      </c>
      <c r="I37" s="61">
        <v>198</v>
      </c>
      <c r="J37" s="61">
        <v>71</v>
      </c>
      <c r="K37" s="61">
        <v>6</v>
      </c>
      <c r="L37" s="61">
        <v>0</v>
      </c>
      <c r="M37" s="61">
        <v>0</v>
      </c>
      <c r="N37" s="62">
        <v>0</v>
      </c>
    </row>
    <row r="38" spans="1:14" ht="13.5" customHeight="1">
      <c r="A38" s="36"/>
      <c r="B38" s="29"/>
      <c r="C38" s="10" t="s">
        <v>118</v>
      </c>
      <c r="D38" s="60">
        <f>SUM(E38:N38)</f>
        <v>552</v>
      </c>
      <c r="E38" s="61">
        <v>0</v>
      </c>
      <c r="F38" s="61">
        <v>9</v>
      </c>
      <c r="G38" s="61">
        <v>88</v>
      </c>
      <c r="H38" s="61">
        <v>230</v>
      </c>
      <c r="I38" s="61">
        <v>166</v>
      </c>
      <c r="J38" s="61">
        <v>53</v>
      </c>
      <c r="K38" s="61">
        <v>6</v>
      </c>
      <c r="L38" s="61">
        <v>0</v>
      </c>
      <c r="M38" s="61">
        <v>0</v>
      </c>
      <c r="N38" s="62">
        <v>0</v>
      </c>
    </row>
    <row r="39" spans="1:14" ht="13.5" customHeight="1">
      <c r="A39" s="36"/>
      <c r="B39" s="29"/>
      <c r="C39" s="10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13.5" customHeight="1">
      <c r="A40" s="36"/>
      <c r="B40" s="29" t="s">
        <v>34</v>
      </c>
      <c r="C40" s="10" t="s">
        <v>116</v>
      </c>
      <c r="D40" s="60">
        <f>SUM(E40:N40)</f>
        <v>2467</v>
      </c>
      <c r="E40" s="61">
        <f aca="true" t="shared" si="13" ref="E40:N40">SUM(E41:E42)</f>
        <v>0</v>
      </c>
      <c r="F40" s="61">
        <f t="shared" si="13"/>
        <v>53</v>
      </c>
      <c r="G40" s="61">
        <f t="shared" si="13"/>
        <v>375</v>
      </c>
      <c r="H40" s="61">
        <f t="shared" si="13"/>
        <v>896</v>
      </c>
      <c r="I40" s="61">
        <f t="shared" si="13"/>
        <v>861</v>
      </c>
      <c r="J40" s="61">
        <f t="shared" si="13"/>
        <v>250</v>
      </c>
      <c r="K40" s="61">
        <f t="shared" si="13"/>
        <v>29</v>
      </c>
      <c r="L40" s="61">
        <f t="shared" si="13"/>
        <v>3</v>
      </c>
      <c r="M40" s="61">
        <f t="shared" si="13"/>
        <v>0</v>
      </c>
      <c r="N40" s="62">
        <f t="shared" si="13"/>
        <v>0</v>
      </c>
    </row>
    <row r="41" spans="1:14" ht="13.5" customHeight="1">
      <c r="A41" s="36"/>
      <c r="B41" s="14"/>
      <c r="C41" s="10" t="s">
        <v>117</v>
      </c>
      <c r="D41" s="60">
        <f>SUM(E41:N41)</f>
        <v>1304</v>
      </c>
      <c r="E41" s="61">
        <v>0</v>
      </c>
      <c r="F41" s="61">
        <v>31</v>
      </c>
      <c r="G41" s="61">
        <v>196</v>
      </c>
      <c r="H41" s="61">
        <v>463</v>
      </c>
      <c r="I41" s="61">
        <v>464</v>
      </c>
      <c r="J41" s="61">
        <v>137</v>
      </c>
      <c r="K41" s="61">
        <v>11</v>
      </c>
      <c r="L41" s="61">
        <v>2</v>
      </c>
      <c r="M41" s="61">
        <v>0</v>
      </c>
      <c r="N41" s="62">
        <v>0</v>
      </c>
    </row>
    <row r="42" spans="1:14" ht="13.5" customHeight="1">
      <c r="A42" s="36"/>
      <c r="B42" s="14"/>
      <c r="C42" s="10" t="s">
        <v>118</v>
      </c>
      <c r="D42" s="60">
        <f>SUM(E42:N42)</f>
        <v>1163</v>
      </c>
      <c r="E42" s="61">
        <v>0</v>
      </c>
      <c r="F42" s="61">
        <v>22</v>
      </c>
      <c r="G42" s="61">
        <v>179</v>
      </c>
      <c r="H42" s="61">
        <v>433</v>
      </c>
      <c r="I42" s="61">
        <v>397</v>
      </c>
      <c r="J42" s="61">
        <v>113</v>
      </c>
      <c r="K42" s="61">
        <v>18</v>
      </c>
      <c r="L42" s="61">
        <v>1</v>
      </c>
      <c r="M42" s="61">
        <v>0</v>
      </c>
      <c r="N42" s="62">
        <v>0</v>
      </c>
    </row>
    <row r="43" spans="1:14" ht="13.5" customHeight="1">
      <c r="A43" s="36"/>
      <c r="B43" s="9"/>
      <c r="C43" s="10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 ht="13.5" customHeight="1">
      <c r="A44" s="36"/>
      <c r="B44" s="29" t="s">
        <v>36</v>
      </c>
      <c r="C44" s="10" t="s">
        <v>116</v>
      </c>
      <c r="D44" s="60">
        <f>SUM(E44:N44)</f>
        <v>63</v>
      </c>
      <c r="E44" s="61">
        <f aca="true" t="shared" si="14" ref="E44:N44">SUM(E45:E46)</f>
        <v>0</v>
      </c>
      <c r="F44" s="61">
        <f t="shared" si="14"/>
        <v>2</v>
      </c>
      <c r="G44" s="61">
        <f t="shared" si="14"/>
        <v>9</v>
      </c>
      <c r="H44" s="61">
        <f t="shared" si="14"/>
        <v>27</v>
      </c>
      <c r="I44" s="61">
        <f t="shared" si="14"/>
        <v>17</v>
      </c>
      <c r="J44" s="61">
        <f t="shared" si="14"/>
        <v>7</v>
      </c>
      <c r="K44" s="61">
        <f t="shared" si="14"/>
        <v>1</v>
      </c>
      <c r="L44" s="61">
        <f t="shared" si="14"/>
        <v>0</v>
      </c>
      <c r="M44" s="61">
        <f t="shared" si="14"/>
        <v>0</v>
      </c>
      <c r="N44" s="62">
        <f t="shared" si="14"/>
        <v>0</v>
      </c>
    </row>
    <row r="45" spans="1:14" ht="13.5" customHeight="1">
      <c r="A45" s="36"/>
      <c r="B45" s="14"/>
      <c r="C45" s="10" t="s">
        <v>117</v>
      </c>
      <c r="D45" s="60">
        <f>SUM(E45:N45)</f>
        <v>35</v>
      </c>
      <c r="E45" s="61">
        <v>0</v>
      </c>
      <c r="F45" s="61">
        <v>0</v>
      </c>
      <c r="G45" s="61">
        <v>4</v>
      </c>
      <c r="H45" s="61">
        <v>19</v>
      </c>
      <c r="I45" s="61">
        <v>8</v>
      </c>
      <c r="J45" s="61">
        <v>4</v>
      </c>
      <c r="K45" s="61">
        <v>0</v>
      </c>
      <c r="L45" s="61">
        <v>0</v>
      </c>
      <c r="M45" s="61">
        <v>0</v>
      </c>
      <c r="N45" s="62">
        <v>0</v>
      </c>
    </row>
    <row r="46" spans="1:14" ht="13.5" customHeight="1">
      <c r="A46" s="36"/>
      <c r="B46" s="14"/>
      <c r="C46" s="10" t="s">
        <v>118</v>
      </c>
      <c r="D46" s="60">
        <f>SUM(E46:N46)</f>
        <v>28</v>
      </c>
      <c r="E46" s="61">
        <v>0</v>
      </c>
      <c r="F46" s="61">
        <v>2</v>
      </c>
      <c r="G46" s="61">
        <v>5</v>
      </c>
      <c r="H46" s="61">
        <v>8</v>
      </c>
      <c r="I46" s="61">
        <v>9</v>
      </c>
      <c r="J46" s="61">
        <v>3</v>
      </c>
      <c r="K46" s="61">
        <v>1</v>
      </c>
      <c r="L46" s="61">
        <v>0</v>
      </c>
      <c r="M46" s="61">
        <v>0</v>
      </c>
      <c r="N46" s="62">
        <v>0</v>
      </c>
    </row>
    <row r="47" spans="1:14" ht="13.5" customHeight="1">
      <c r="A47" s="41"/>
      <c r="B47" s="24"/>
      <c r="C47" s="25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8"/>
    </row>
    <row r="48" spans="1:14" ht="13.5" customHeight="1">
      <c r="A48" s="97" t="s">
        <v>131</v>
      </c>
      <c r="B48" s="98"/>
      <c r="C48" s="15" t="s">
        <v>89</v>
      </c>
      <c r="D48" s="50">
        <f>SUM(E48:N48)</f>
        <v>6239</v>
      </c>
      <c r="E48" s="17">
        <f>SUM(E49:E50)</f>
        <v>0</v>
      </c>
      <c r="F48" s="17">
        <f aca="true" t="shared" si="15" ref="F48:N48">IF(SUM(F49:F50)=0,"-",SUM(F49:F50))</f>
        <v>103</v>
      </c>
      <c r="G48" s="17">
        <f t="shared" si="15"/>
        <v>698</v>
      </c>
      <c r="H48" s="17">
        <f t="shared" si="15"/>
        <v>2252</v>
      </c>
      <c r="I48" s="17">
        <f t="shared" si="15"/>
        <v>2313</v>
      </c>
      <c r="J48" s="17">
        <f t="shared" si="15"/>
        <v>777</v>
      </c>
      <c r="K48" s="17">
        <f t="shared" si="15"/>
        <v>95</v>
      </c>
      <c r="L48" s="17">
        <f t="shared" si="15"/>
        <v>1</v>
      </c>
      <c r="M48" s="17" t="str">
        <f t="shared" si="15"/>
        <v>-</v>
      </c>
      <c r="N48" s="18" t="str">
        <f t="shared" si="15"/>
        <v>-</v>
      </c>
    </row>
    <row r="49" spans="1:14" ht="13.5" customHeight="1">
      <c r="A49" s="36"/>
      <c r="B49" s="14"/>
      <c r="C49" s="10" t="s">
        <v>90</v>
      </c>
      <c r="D49" s="51">
        <f>SUM(E49:N49)</f>
        <v>3231</v>
      </c>
      <c r="E49" s="11">
        <f>SUM(E53)</f>
        <v>0</v>
      </c>
      <c r="F49" s="11">
        <f aca="true" t="shared" si="16" ref="F49:N49">SUM(F53)</f>
        <v>64</v>
      </c>
      <c r="G49" s="11">
        <f t="shared" si="16"/>
        <v>345</v>
      </c>
      <c r="H49" s="11">
        <f t="shared" si="16"/>
        <v>1176</v>
      </c>
      <c r="I49" s="11">
        <f t="shared" si="16"/>
        <v>1188</v>
      </c>
      <c r="J49" s="11">
        <f t="shared" si="16"/>
        <v>407</v>
      </c>
      <c r="K49" s="11">
        <f t="shared" si="16"/>
        <v>51</v>
      </c>
      <c r="L49" s="11">
        <f t="shared" si="16"/>
        <v>0</v>
      </c>
      <c r="M49" s="11">
        <f t="shared" si="16"/>
        <v>0</v>
      </c>
      <c r="N49" s="12">
        <f t="shared" si="16"/>
        <v>0</v>
      </c>
    </row>
    <row r="50" spans="1:14" ht="13.5" customHeight="1">
      <c r="A50" s="36"/>
      <c r="B50" s="14"/>
      <c r="C50" s="10" t="s">
        <v>91</v>
      </c>
      <c r="D50" s="51">
        <f>SUM(E50:N50)</f>
        <v>3008</v>
      </c>
      <c r="E50" s="11">
        <f aca="true" t="shared" si="17" ref="E50:N50">SUM(E54)</f>
        <v>0</v>
      </c>
      <c r="F50" s="11">
        <f t="shared" si="17"/>
        <v>39</v>
      </c>
      <c r="G50" s="11">
        <f t="shared" si="17"/>
        <v>353</v>
      </c>
      <c r="H50" s="11">
        <f t="shared" si="17"/>
        <v>1076</v>
      </c>
      <c r="I50" s="11">
        <f t="shared" si="17"/>
        <v>1125</v>
      </c>
      <c r="J50" s="11">
        <f t="shared" si="17"/>
        <v>370</v>
      </c>
      <c r="K50" s="11">
        <f t="shared" si="17"/>
        <v>44</v>
      </c>
      <c r="L50" s="11">
        <f t="shared" si="17"/>
        <v>1</v>
      </c>
      <c r="M50" s="11">
        <f t="shared" si="17"/>
        <v>0</v>
      </c>
      <c r="N50" s="12">
        <f t="shared" si="17"/>
        <v>0</v>
      </c>
    </row>
    <row r="51" spans="1:14" ht="13.5" customHeight="1">
      <c r="A51" s="36"/>
      <c r="B51" s="14"/>
      <c r="C51" s="10"/>
      <c r="D51" s="5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3.5" customHeight="1">
      <c r="A52" s="36"/>
      <c r="B52" s="29" t="s">
        <v>40</v>
      </c>
      <c r="C52" s="10" t="s">
        <v>89</v>
      </c>
      <c r="D52" s="69">
        <f>SUM(E52:N52)</f>
        <v>6239</v>
      </c>
      <c r="E52" s="61">
        <f aca="true" t="shared" si="18" ref="E52:N52">SUM(E53:E54)</f>
        <v>0</v>
      </c>
      <c r="F52" s="61">
        <f t="shared" si="18"/>
        <v>103</v>
      </c>
      <c r="G52" s="61">
        <f t="shared" si="18"/>
        <v>698</v>
      </c>
      <c r="H52" s="61">
        <f t="shared" si="18"/>
        <v>2252</v>
      </c>
      <c r="I52" s="61">
        <f t="shared" si="18"/>
        <v>2313</v>
      </c>
      <c r="J52" s="61">
        <f t="shared" si="18"/>
        <v>777</v>
      </c>
      <c r="K52" s="61">
        <f t="shared" si="18"/>
        <v>95</v>
      </c>
      <c r="L52" s="61">
        <f t="shared" si="18"/>
        <v>1</v>
      </c>
      <c r="M52" s="61">
        <f t="shared" si="18"/>
        <v>0</v>
      </c>
      <c r="N52" s="62">
        <f t="shared" si="18"/>
        <v>0</v>
      </c>
    </row>
    <row r="53" spans="1:14" ht="13.5" customHeight="1">
      <c r="A53" s="36"/>
      <c r="B53" s="14"/>
      <c r="C53" s="10" t="s">
        <v>90</v>
      </c>
      <c r="D53" s="69">
        <f>SUM(E53:N53)</f>
        <v>3231</v>
      </c>
      <c r="E53" s="61">
        <f>SUM(E57,E61)</f>
        <v>0</v>
      </c>
      <c r="F53" s="61">
        <f aca="true" t="shared" si="19" ref="F53:N53">SUM(F57,F61)</f>
        <v>64</v>
      </c>
      <c r="G53" s="61">
        <f t="shared" si="19"/>
        <v>345</v>
      </c>
      <c r="H53" s="61">
        <f t="shared" si="19"/>
        <v>1176</v>
      </c>
      <c r="I53" s="61">
        <f t="shared" si="19"/>
        <v>1188</v>
      </c>
      <c r="J53" s="61">
        <f t="shared" si="19"/>
        <v>407</v>
      </c>
      <c r="K53" s="61">
        <f t="shared" si="19"/>
        <v>51</v>
      </c>
      <c r="L53" s="61">
        <f t="shared" si="19"/>
        <v>0</v>
      </c>
      <c r="M53" s="61">
        <f t="shared" si="19"/>
        <v>0</v>
      </c>
      <c r="N53" s="62">
        <f t="shared" si="19"/>
        <v>0</v>
      </c>
    </row>
    <row r="54" spans="1:14" ht="13.5" customHeight="1">
      <c r="A54" s="36"/>
      <c r="B54" s="14"/>
      <c r="C54" s="10" t="s">
        <v>91</v>
      </c>
      <c r="D54" s="69">
        <f>SUM(E54:N54)</f>
        <v>3008</v>
      </c>
      <c r="E54" s="61">
        <f aca="true" t="shared" si="20" ref="E54:N54">SUM(E58,E62)</f>
        <v>0</v>
      </c>
      <c r="F54" s="61">
        <f t="shared" si="20"/>
        <v>39</v>
      </c>
      <c r="G54" s="61">
        <f t="shared" si="20"/>
        <v>353</v>
      </c>
      <c r="H54" s="61">
        <f t="shared" si="20"/>
        <v>1076</v>
      </c>
      <c r="I54" s="61">
        <f t="shared" si="20"/>
        <v>1125</v>
      </c>
      <c r="J54" s="61">
        <f t="shared" si="20"/>
        <v>370</v>
      </c>
      <c r="K54" s="61">
        <f t="shared" si="20"/>
        <v>44</v>
      </c>
      <c r="L54" s="61">
        <f t="shared" si="20"/>
        <v>1</v>
      </c>
      <c r="M54" s="61">
        <f t="shared" si="20"/>
        <v>0</v>
      </c>
      <c r="N54" s="62">
        <f t="shared" si="20"/>
        <v>0</v>
      </c>
    </row>
    <row r="55" spans="1:14" ht="13.5" customHeight="1">
      <c r="A55" s="36"/>
      <c r="B55" s="14"/>
      <c r="C55" s="10"/>
      <c r="D55" s="5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3.5" customHeight="1">
      <c r="A56" s="36"/>
      <c r="B56" s="29" t="s">
        <v>152</v>
      </c>
      <c r="C56" s="10" t="s">
        <v>89</v>
      </c>
      <c r="D56" s="69">
        <f>SUM(E56:N56)</f>
        <v>4286</v>
      </c>
      <c r="E56" s="61">
        <f aca="true" t="shared" si="21" ref="E56:N56">SUM(E57:E58)</f>
        <v>0</v>
      </c>
      <c r="F56" s="61">
        <f t="shared" si="21"/>
        <v>65</v>
      </c>
      <c r="G56" s="61">
        <f t="shared" si="21"/>
        <v>483</v>
      </c>
      <c r="H56" s="61">
        <f t="shared" si="21"/>
        <v>1554</v>
      </c>
      <c r="I56" s="61">
        <f t="shared" si="21"/>
        <v>1583</v>
      </c>
      <c r="J56" s="61">
        <f t="shared" si="21"/>
        <v>524</v>
      </c>
      <c r="K56" s="61">
        <f t="shared" si="21"/>
        <v>77</v>
      </c>
      <c r="L56" s="61">
        <f t="shared" si="21"/>
        <v>0</v>
      </c>
      <c r="M56" s="61">
        <f t="shared" si="21"/>
        <v>0</v>
      </c>
      <c r="N56" s="62">
        <f t="shared" si="21"/>
        <v>0</v>
      </c>
    </row>
    <row r="57" spans="1:14" ht="13.5" customHeight="1">
      <c r="A57" s="36"/>
      <c r="B57" s="14"/>
      <c r="C57" s="10" t="s">
        <v>90</v>
      </c>
      <c r="D57" s="69">
        <f>SUM(E57:N57)</f>
        <v>2214</v>
      </c>
      <c r="E57" s="61">
        <v>0</v>
      </c>
      <c r="F57" s="61">
        <v>39</v>
      </c>
      <c r="G57" s="61">
        <v>235</v>
      </c>
      <c r="H57" s="61">
        <v>797</v>
      </c>
      <c r="I57" s="61">
        <v>831</v>
      </c>
      <c r="J57" s="61">
        <v>271</v>
      </c>
      <c r="K57" s="61">
        <v>41</v>
      </c>
      <c r="L57" s="61">
        <v>0</v>
      </c>
      <c r="M57" s="61">
        <v>0</v>
      </c>
      <c r="N57" s="62">
        <v>0</v>
      </c>
    </row>
    <row r="58" spans="1:14" ht="13.5" customHeight="1">
      <c r="A58" s="36"/>
      <c r="B58" s="14"/>
      <c r="C58" s="10" t="s">
        <v>91</v>
      </c>
      <c r="D58" s="69">
        <f>SUM(E58:N58)</f>
        <v>2072</v>
      </c>
      <c r="E58" s="61">
        <v>0</v>
      </c>
      <c r="F58" s="61">
        <v>26</v>
      </c>
      <c r="G58" s="61">
        <v>248</v>
      </c>
      <c r="H58" s="61">
        <v>757</v>
      </c>
      <c r="I58" s="61">
        <v>752</v>
      </c>
      <c r="J58" s="61">
        <v>253</v>
      </c>
      <c r="K58" s="61">
        <v>36</v>
      </c>
      <c r="L58" s="61">
        <v>0</v>
      </c>
      <c r="M58" s="61">
        <v>0</v>
      </c>
      <c r="N58" s="62">
        <v>0</v>
      </c>
    </row>
    <row r="59" spans="1:14" ht="13.5" customHeight="1">
      <c r="A59" s="36"/>
      <c r="B59" s="14"/>
      <c r="C59" s="10"/>
      <c r="D59" s="5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3.5" customHeight="1">
      <c r="A60" s="36"/>
      <c r="B60" s="29" t="s">
        <v>153</v>
      </c>
      <c r="C60" s="10" t="s">
        <v>109</v>
      </c>
      <c r="D60" s="69">
        <f>SUM(E60:N60)</f>
        <v>1953</v>
      </c>
      <c r="E60" s="61">
        <f aca="true" t="shared" si="22" ref="E60:N60">SUM(E61:E62)</f>
        <v>0</v>
      </c>
      <c r="F60" s="61">
        <f t="shared" si="22"/>
        <v>38</v>
      </c>
      <c r="G60" s="61">
        <f t="shared" si="22"/>
        <v>215</v>
      </c>
      <c r="H60" s="61">
        <f t="shared" si="22"/>
        <v>698</v>
      </c>
      <c r="I60" s="61">
        <f t="shared" si="22"/>
        <v>730</v>
      </c>
      <c r="J60" s="61">
        <f t="shared" si="22"/>
        <v>253</v>
      </c>
      <c r="K60" s="61">
        <f t="shared" si="22"/>
        <v>18</v>
      </c>
      <c r="L60" s="61">
        <f t="shared" si="22"/>
        <v>1</v>
      </c>
      <c r="M60" s="61">
        <f t="shared" si="22"/>
        <v>0</v>
      </c>
      <c r="N60" s="62">
        <f t="shared" si="22"/>
        <v>0</v>
      </c>
    </row>
    <row r="61" spans="1:14" ht="13.5" customHeight="1">
      <c r="A61" s="36"/>
      <c r="B61" s="14"/>
      <c r="C61" s="10" t="s">
        <v>110</v>
      </c>
      <c r="D61" s="69">
        <f>SUM(E61:N61)</f>
        <v>1017</v>
      </c>
      <c r="E61" s="61">
        <v>0</v>
      </c>
      <c r="F61" s="61">
        <v>25</v>
      </c>
      <c r="G61" s="61">
        <v>110</v>
      </c>
      <c r="H61" s="61">
        <v>379</v>
      </c>
      <c r="I61" s="61">
        <v>357</v>
      </c>
      <c r="J61" s="61">
        <v>136</v>
      </c>
      <c r="K61" s="61">
        <v>10</v>
      </c>
      <c r="L61" s="61">
        <v>0</v>
      </c>
      <c r="M61" s="61">
        <v>0</v>
      </c>
      <c r="N61" s="62">
        <v>0</v>
      </c>
    </row>
    <row r="62" spans="1:14" ht="13.5" customHeight="1">
      <c r="A62" s="36"/>
      <c r="B62" s="14"/>
      <c r="C62" s="10" t="s">
        <v>111</v>
      </c>
      <c r="D62" s="69">
        <f>SUM(E62:N62)</f>
        <v>936</v>
      </c>
      <c r="E62" s="61">
        <v>0</v>
      </c>
      <c r="F62" s="61">
        <v>13</v>
      </c>
      <c r="G62" s="61">
        <v>105</v>
      </c>
      <c r="H62" s="61">
        <v>319</v>
      </c>
      <c r="I62" s="61">
        <v>373</v>
      </c>
      <c r="J62" s="61">
        <v>117</v>
      </c>
      <c r="K62" s="61">
        <v>8</v>
      </c>
      <c r="L62" s="61">
        <v>1</v>
      </c>
      <c r="M62" s="61">
        <v>0</v>
      </c>
      <c r="N62" s="62">
        <v>0</v>
      </c>
    </row>
    <row r="63" spans="1:14" ht="13.5" customHeight="1">
      <c r="A63" s="41"/>
      <c r="B63" s="53"/>
      <c r="C63" s="25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5"/>
    </row>
    <row r="64" spans="1:14" ht="13.5" customHeight="1">
      <c r="A64" s="100" t="s">
        <v>142</v>
      </c>
      <c r="B64" s="101"/>
      <c r="C64" s="10" t="s">
        <v>89</v>
      </c>
      <c r="D64" s="64">
        <f>SUM(E64:N64)</f>
        <v>4724</v>
      </c>
      <c r="E64" s="61">
        <f>SUM(E65:E66)</f>
        <v>0</v>
      </c>
      <c r="F64" s="61">
        <f aca="true" t="shared" si="23" ref="F64:N64">SUM(F65:F66)</f>
        <v>75</v>
      </c>
      <c r="G64" s="61">
        <f t="shared" si="23"/>
        <v>673</v>
      </c>
      <c r="H64" s="61">
        <f t="shared" si="23"/>
        <v>1837</v>
      </c>
      <c r="I64" s="61">
        <f t="shared" si="23"/>
        <v>1591</v>
      </c>
      <c r="J64" s="61">
        <f t="shared" si="23"/>
        <v>499</v>
      </c>
      <c r="K64" s="61">
        <f t="shared" si="23"/>
        <v>48</v>
      </c>
      <c r="L64" s="61">
        <f t="shared" si="23"/>
        <v>1</v>
      </c>
      <c r="M64" s="61">
        <f t="shared" si="23"/>
        <v>0</v>
      </c>
      <c r="N64" s="62">
        <f t="shared" si="23"/>
        <v>0</v>
      </c>
    </row>
    <row r="65" spans="1:14" ht="13.5" customHeight="1">
      <c r="A65" s="36"/>
      <c r="B65" s="14"/>
      <c r="C65" s="10" t="s">
        <v>90</v>
      </c>
      <c r="D65" s="64">
        <f>SUM(E65:N65)</f>
        <v>2465</v>
      </c>
      <c r="E65" s="61">
        <f>SUM('４頁'!E5,'４頁'!E9,'４頁'!E13,'４頁'!E17,'４頁'!E21,'４頁'!E25,'４頁'!E29,'４頁'!E33,'４頁'!E37,'４頁'!E41,'４頁'!E45,'４頁'!E49,'４頁'!E53,'４頁'!E57,'４頁'!E61,'４頁'!E65)</f>
        <v>0</v>
      </c>
      <c r="F65" s="61">
        <f>SUM('４頁'!F5,'４頁'!F9,'４頁'!F13,'４頁'!F17,'４頁'!F21,'４頁'!F25,'４頁'!F29,'４頁'!F33,'４頁'!F37,'４頁'!F41,'４頁'!F45,'４頁'!F49,'４頁'!F53,'４頁'!F57,'４頁'!F61,'４頁'!F65)</f>
        <v>37</v>
      </c>
      <c r="G65" s="61">
        <f>SUM('４頁'!G5,'４頁'!G9,'４頁'!G13,'４頁'!G17,'４頁'!G21,'４頁'!G25,'４頁'!G29,'４頁'!G33,'４頁'!G37,'４頁'!G41,'４頁'!G45,'４頁'!G49,'４頁'!G53,'４頁'!G57,'４頁'!G61,'４頁'!G65)</f>
        <v>349</v>
      </c>
      <c r="H65" s="61">
        <f>SUM('４頁'!H5,'４頁'!H9,'４頁'!H13,'４頁'!H17,'４頁'!H21,'４頁'!H25,'４頁'!H29,'４頁'!H33,'４頁'!H37,'４頁'!H41,'４頁'!H45,'４頁'!H49,'４頁'!H53,'４頁'!H57,'４頁'!H61,'４頁'!H65)</f>
        <v>975</v>
      </c>
      <c r="I65" s="61">
        <f>SUM('４頁'!I5,'４頁'!I9,'４頁'!I13,'４頁'!I17,'４頁'!I21,'４頁'!I25,'４頁'!I29,'４頁'!I33,'４頁'!I37,'４頁'!I41,'４頁'!I45,'４頁'!I49,'４頁'!I53,'４頁'!I57,'４頁'!I61,'４頁'!I65)</f>
        <v>827</v>
      </c>
      <c r="J65" s="61">
        <f>SUM('４頁'!J5,'４頁'!J9,'４頁'!J13,'４頁'!J17,'４頁'!J21,'４頁'!J25,'４頁'!J29,'４頁'!J33,'４頁'!J37,'４頁'!J41,'４頁'!J45,'４頁'!J49,'４頁'!J53,'４頁'!J57,'４頁'!J61,'４頁'!J65)</f>
        <v>252</v>
      </c>
      <c r="K65" s="61">
        <f>SUM('４頁'!K5,'４頁'!K9,'４頁'!K13,'４頁'!K17,'４頁'!K21,'４頁'!K25,'４頁'!K29,'４頁'!K33,'４頁'!K37,'４頁'!K41,'４頁'!K45,'４頁'!K49,'４頁'!K53,'４頁'!K57,'４頁'!K61,'４頁'!K65)</f>
        <v>24</v>
      </c>
      <c r="L65" s="61">
        <f>SUM('４頁'!L5,'４頁'!L9,'４頁'!L13,'４頁'!L17,'４頁'!L21,'４頁'!L25,'４頁'!L29,'４頁'!L33,'４頁'!L37,'４頁'!L41,'４頁'!L45,'４頁'!L49,'４頁'!L53,'４頁'!L57,'４頁'!L61,'４頁'!L65)</f>
        <v>1</v>
      </c>
      <c r="M65" s="61">
        <f>SUM('４頁'!M5,'４頁'!M9,'４頁'!M13,'４頁'!M17,'４頁'!M21,'４頁'!M25,'４頁'!M29,'４頁'!M33,'４頁'!M37,'４頁'!M41,'４頁'!M45,'４頁'!M49,'４頁'!M53,'４頁'!M57,'４頁'!M61,'４頁'!M65)</f>
        <v>0</v>
      </c>
      <c r="N65" s="62">
        <f>SUM('４頁'!N5,'４頁'!N9,'４頁'!N13,'４頁'!N17,'４頁'!N21,'４頁'!N25,'４頁'!N29,'４頁'!N33,'４頁'!N37,'４頁'!N41,'４頁'!N45,'４頁'!N49,'４頁'!N53,'４頁'!N57,'４頁'!N61,'４頁'!N65)</f>
        <v>0</v>
      </c>
    </row>
    <row r="66" spans="1:14" ht="13.5" customHeight="1">
      <c r="A66" s="43"/>
      <c r="B66" s="81"/>
      <c r="C66" s="31" t="s">
        <v>91</v>
      </c>
      <c r="D66" s="77">
        <f>SUM(E66:N66)</f>
        <v>2259</v>
      </c>
      <c r="E66" s="75">
        <f>SUM('４頁'!E6,'４頁'!E10,'４頁'!E14,'４頁'!E18,'４頁'!E22,'４頁'!E26,'４頁'!E30,'４頁'!E34,'４頁'!E38,'４頁'!E42,'４頁'!E46,'４頁'!E50,'４頁'!E54,'４頁'!E58,'４頁'!E62,'４頁'!E66)</f>
        <v>0</v>
      </c>
      <c r="F66" s="75">
        <f>SUM('４頁'!F6,'４頁'!F10,'４頁'!F14,'４頁'!F18,'４頁'!F22,'４頁'!F26,'４頁'!F30,'４頁'!F34,'４頁'!F38,'４頁'!F42,'４頁'!F46,'４頁'!F50,'４頁'!F54,'４頁'!F58,'４頁'!F62,'４頁'!F66)</f>
        <v>38</v>
      </c>
      <c r="G66" s="75">
        <f>SUM('４頁'!G6,'４頁'!G10,'４頁'!G14,'４頁'!G18,'４頁'!G22,'４頁'!G26,'４頁'!G30,'４頁'!G34,'４頁'!G38,'４頁'!G42,'４頁'!G46,'４頁'!G50,'４頁'!G54,'４頁'!G58,'４頁'!G62,'４頁'!G66)</f>
        <v>324</v>
      </c>
      <c r="H66" s="75">
        <f>SUM('４頁'!H6,'４頁'!H10,'４頁'!H14,'４頁'!H18,'４頁'!H22,'４頁'!H26,'４頁'!H30,'４頁'!H34,'４頁'!H38,'４頁'!H42,'４頁'!H46,'４頁'!H50,'４頁'!H54,'４頁'!H58,'４頁'!H62,'４頁'!H66)</f>
        <v>862</v>
      </c>
      <c r="I66" s="75">
        <f>SUM('４頁'!I6,'４頁'!I10,'４頁'!I14,'４頁'!I18,'４頁'!I22,'４頁'!I26,'４頁'!I30,'４頁'!I34,'４頁'!I38,'４頁'!I42,'４頁'!I46,'４頁'!I50,'４頁'!I54,'４頁'!I58,'４頁'!I62,'４頁'!I66)</f>
        <v>764</v>
      </c>
      <c r="J66" s="75">
        <f>SUM('４頁'!J6,'４頁'!J10,'４頁'!J14,'４頁'!J18,'４頁'!J22,'４頁'!J26,'４頁'!J30,'４頁'!J34,'４頁'!J38,'４頁'!J42,'４頁'!J46,'４頁'!J50,'４頁'!J54,'４頁'!J58,'４頁'!J62,'４頁'!J66)</f>
        <v>247</v>
      </c>
      <c r="K66" s="75">
        <f>SUM('４頁'!K6,'４頁'!K10,'４頁'!K14,'４頁'!K18,'４頁'!K22,'４頁'!K26,'４頁'!K30,'４頁'!K34,'４頁'!K38,'４頁'!K42,'４頁'!K46,'４頁'!K50,'４頁'!K54,'４頁'!K58,'４頁'!K62,'４頁'!K66)</f>
        <v>24</v>
      </c>
      <c r="L66" s="75">
        <f>SUM('４頁'!L6,'４頁'!L10,'４頁'!L14,'４頁'!L18,'４頁'!L22,'４頁'!L26,'４頁'!L30,'４頁'!L34,'４頁'!L38,'４頁'!L42,'４頁'!L46,'４頁'!L50,'４頁'!L54,'４頁'!L58,'４頁'!L62,'４頁'!L66)</f>
        <v>0</v>
      </c>
      <c r="M66" s="75">
        <f>SUM('４頁'!M6,'４頁'!M10,'４頁'!M14,'４頁'!M18,'４頁'!M22,'４頁'!M26,'４頁'!M30,'４頁'!M34,'４頁'!M38,'４頁'!M42,'４頁'!M46,'４頁'!M50,'４頁'!M54,'４頁'!M58,'４頁'!M62,'４頁'!M66)</f>
        <v>0</v>
      </c>
      <c r="N66" s="76">
        <f>SUM('４頁'!N6,'４頁'!N10,'４頁'!N14,'４頁'!N18,'４頁'!N22,'４頁'!N26,'４頁'!N30,'４頁'!N34,'４頁'!N38,'４頁'!N42,'４頁'!N46,'４頁'!N50,'４頁'!N54,'４頁'!N58,'４頁'!N62,'４頁'!N66)</f>
        <v>0</v>
      </c>
    </row>
    <row r="67" spans="2:14" ht="12" customHeight="1">
      <c r="B67" s="9"/>
      <c r="C67" s="3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14"/>
      <c r="C68" s="3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14"/>
      <c r="C69" s="3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14"/>
      <c r="C71" s="3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14"/>
      <c r="C72" s="3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14"/>
      <c r="C74" s="3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14"/>
      <c r="C75" s="3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14"/>
      <c r="C77" s="3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14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9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14"/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14"/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14"/>
      <c r="C89" s="3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14"/>
      <c r="C104" s="3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14"/>
      <c r="C105" s="3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9"/>
      <c r="C107" s="3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9"/>
      <c r="C108" s="3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9"/>
      <c r="C116" s="3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9"/>
      <c r="C117" s="3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9"/>
      <c r="C122" s="3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9"/>
      <c r="C123" s="3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4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4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4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9"/>
      <c r="C131" s="34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34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4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34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34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4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4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4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4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34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3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4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4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34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4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4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9"/>
      <c r="C147" s="34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4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34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34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4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34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9"/>
      <c r="C153" s="34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4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4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34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4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4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4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4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4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4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4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14"/>
      <c r="C164" s="34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34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4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9"/>
      <c r="C167" s="34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9"/>
      <c r="C168" s="34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4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4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34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4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4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4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4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4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4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4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34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4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4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4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4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4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4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4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4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4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4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4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4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4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4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34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4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34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9"/>
      <c r="C198" s="34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4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4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4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4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4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4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4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4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4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4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4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4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4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4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4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4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14"/>
      <c r="C215" s="34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34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4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9"/>
      <c r="C218" s="34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9"/>
      <c r="C219" s="34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4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4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4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4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4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34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4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4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4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4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4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4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4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4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4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34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14"/>
      <c r="C236" s="34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34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9"/>
      <c r="C238" s="34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34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34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9"/>
      <c r="C241" s="34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9"/>
      <c r="C242" s="34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9"/>
      <c r="C243" s="34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34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4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34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4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34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4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34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4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4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9"/>
      <c r="C253" s="34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4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4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9"/>
      <c r="C256" s="34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4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4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34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14"/>
      <c r="C260" s="34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34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9"/>
      <c r="C262" s="34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34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34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34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34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9"/>
      <c r="C267" s="34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34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34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14"/>
      <c r="C270" s="34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4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34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9"/>
      <c r="C273" s="34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9"/>
      <c r="C274" s="34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4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4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9"/>
      <c r="C277" s="34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4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4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34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4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4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9"/>
      <c r="C283" s="34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14"/>
      <c r="C284" s="34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34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9"/>
      <c r="C286" s="34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9"/>
      <c r="C287" s="34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9"/>
      <c r="C288" s="34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9"/>
      <c r="C289" s="34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14"/>
      <c r="C290" s="34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14"/>
      <c r="C291" s="34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34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14"/>
      <c r="C293" s="34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14"/>
      <c r="C294" s="34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4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3:14" ht="12" customHeight="1">
      <c r="C296" s="34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3:14" ht="12" customHeight="1">
      <c r="C297" s="34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</sheetData>
  <mergeCells count="5">
    <mergeCell ref="A64:B64"/>
    <mergeCell ref="A48:B48"/>
    <mergeCell ref="A3:C3"/>
    <mergeCell ref="A20:B20"/>
    <mergeCell ref="A32:B32"/>
  </mergeCells>
  <printOptions horizontalCentered="1"/>
  <pageMargins left="0.7874015748031497" right="0.7874015748031497" top="0.7874015748031497" bottom="0.7874015748031497" header="0.5118110236220472" footer="0.2755905511811024"/>
  <pageSetup blackAndWhite="1"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1"/>
  <sheetViews>
    <sheetView showGridLines="0" zoomScale="95" zoomScaleNormal="95" workbookViewId="0" topLeftCell="A1">
      <selection activeCell="A68" sqref="A68"/>
    </sheetView>
  </sheetViews>
  <sheetFormatPr defaultColWidth="9.140625" defaultRowHeight="12" customHeight="1"/>
  <cols>
    <col min="1" max="1" width="2.8515625" style="32" customWidth="1"/>
    <col min="2" max="2" width="10.7109375" style="32" customWidth="1"/>
    <col min="3" max="3" width="4.57421875" style="37" customWidth="1"/>
    <col min="4" max="4" width="9.140625" style="32" customWidth="1"/>
    <col min="5" max="15" width="8.140625" style="32" customWidth="1"/>
    <col min="16" max="16384" width="15.28125" style="32" customWidth="1"/>
  </cols>
  <sheetData>
    <row r="1" ht="12">
      <c r="B1" s="49"/>
    </row>
    <row r="2" spans="1:14" ht="13.5" customHeight="1">
      <c r="A2" s="3" t="s">
        <v>155</v>
      </c>
      <c r="L2" s="3"/>
      <c r="N2" s="80" t="str">
        <f>'１頁'!N2:N2</f>
        <v>（単位：人）（平成14年）</v>
      </c>
    </row>
    <row r="3" spans="1:15" s="3" customFormat="1" ht="21" customHeight="1">
      <c r="A3" s="91" t="s">
        <v>138</v>
      </c>
      <c r="B3" s="92"/>
      <c r="C3" s="93"/>
      <c r="D3" s="6" t="s">
        <v>139</v>
      </c>
      <c r="E3" s="7" t="s">
        <v>140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141</v>
      </c>
      <c r="N3" s="8" t="s">
        <v>87</v>
      </c>
      <c r="O3" s="9"/>
    </row>
    <row r="4" spans="1:14" ht="13.5" customHeight="1">
      <c r="A4" s="36"/>
      <c r="B4" s="29" t="s">
        <v>45</v>
      </c>
      <c r="C4" s="10" t="s">
        <v>89</v>
      </c>
      <c r="D4" s="69">
        <f>SUM(E4:N4)</f>
        <v>666</v>
      </c>
      <c r="E4" s="61">
        <f aca="true" t="shared" si="0" ref="E4:N4">SUM(E5:E6)</f>
        <v>0</v>
      </c>
      <c r="F4" s="61">
        <f t="shared" si="0"/>
        <v>6</v>
      </c>
      <c r="G4" s="61">
        <f t="shared" si="0"/>
        <v>101</v>
      </c>
      <c r="H4" s="61">
        <f t="shared" si="0"/>
        <v>264</v>
      </c>
      <c r="I4" s="61">
        <f t="shared" si="0"/>
        <v>220</v>
      </c>
      <c r="J4" s="61">
        <f t="shared" si="0"/>
        <v>66</v>
      </c>
      <c r="K4" s="61">
        <f t="shared" si="0"/>
        <v>9</v>
      </c>
      <c r="L4" s="61">
        <f t="shared" si="0"/>
        <v>0</v>
      </c>
      <c r="M4" s="61">
        <f t="shared" si="0"/>
        <v>0</v>
      </c>
      <c r="N4" s="62">
        <f t="shared" si="0"/>
        <v>0</v>
      </c>
    </row>
    <row r="5" spans="1:14" ht="13.5" customHeight="1">
      <c r="A5" s="36"/>
      <c r="B5" s="29"/>
      <c r="C5" s="10" t="s">
        <v>90</v>
      </c>
      <c r="D5" s="69">
        <f>SUM(E5:N5)</f>
        <v>340</v>
      </c>
      <c r="E5" s="61">
        <v>0</v>
      </c>
      <c r="F5" s="61">
        <v>2</v>
      </c>
      <c r="G5" s="61">
        <v>50</v>
      </c>
      <c r="H5" s="61">
        <v>155</v>
      </c>
      <c r="I5" s="61">
        <v>101</v>
      </c>
      <c r="J5" s="61">
        <v>27</v>
      </c>
      <c r="K5" s="61">
        <v>5</v>
      </c>
      <c r="L5" s="61">
        <v>0</v>
      </c>
      <c r="M5" s="61">
        <v>0</v>
      </c>
      <c r="N5" s="62">
        <v>0</v>
      </c>
    </row>
    <row r="6" spans="1:14" ht="13.5" customHeight="1">
      <c r="A6" s="36"/>
      <c r="B6" s="29"/>
      <c r="C6" s="10" t="s">
        <v>91</v>
      </c>
      <c r="D6" s="69">
        <f>SUM(E6:N6)</f>
        <v>326</v>
      </c>
      <c r="E6" s="61">
        <v>0</v>
      </c>
      <c r="F6" s="61">
        <v>4</v>
      </c>
      <c r="G6" s="61">
        <v>51</v>
      </c>
      <c r="H6" s="61">
        <v>109</v>
      </c>
      <c r="I6" s="61">
        <v>119</v>
      </c>
      <c r="J6" s="61">
        <v>39</v>
      </c>
      <c r="K6" s="61">
        <v>4</v>
      </c>
      <c r="L6" s="61">
        <v>0</v>
      </c>
      <c r="M6" s="61">
        <v>0</v>
      </c>
      <c r="N6" s="62">
        <v>0</v>
      </c>
    </row>
    <row r="7" spans="1:14" ht="13.5" customHeight="1">
      <c r="A7" s="36"/>
      <c r="B7" s="9"/>
      <c r="C7" s="10"/>
      <c r="D7" s="69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13.5" customHeight="1">
      <c r="A8" s="36"/>
      <c r="B8" s="29" t="s">
        <v>41</v>
      </c>
      <c r="C8" s="10" t="s">
        <v>89</v>
      </c>
      <c r="D8" s="69">
        <f>SUM(E8:N8)</f>
        <v>1212</v>
      </c>
      <c r="E8" s="61">
        <f aca="true" t="shared" si="1" ref="E8:N8">SUM(E9:E10)</f>
        <v>0</v>
      </c>
      <c r="F8" s="61">
        <f t="shared" si="1"/>
        <v>18</v>
      </c>
      <c r="G8" s="61">
        <f t="shared" si="1"/>
        <v>176</v>
      </c>
      <c r="H8" s="61">
        <f t="shared" si="1"/>
        <v>453</v>
      </c>
      <c r="I8" s="61">
        <f t="shared" si="1"/>
        <v>402</v>
      </c>
      <c r="J8" s="61">
        <f t="shared" si="1"/>
        <v>153</v>
      </c>
      <c r="K8" s="61">
        <f t="shared" si="1"/>
        <v>10</v>
      </c>
      <c r="L8" s="61">
        <f t="shared" si="1"/>
        <v>0</v>
      </c>
      <c r="M8" s="61">
        <f t="shared" si="1"/>
        <v>0</v>
      </c>
      <c r="N8" s="62">
        <f t="shared" si="1"/>
        <v>0</v>
      </c>
    </row>
    <row r="9" spans="1:14" ht="13.5" customHeight="1">
      <c r="A9" s="36"/>
      <c r="B9" s="29"/>
      <c r="C9" s="10" t="s">
        <v>90</v>
      </c>
      <c r="D9" s="69">
        <f>SUM(E9:N9)</f>
        <v>654</v>
      </c>
      <c r="E9" s="61">
        <v>0</v>
      </c>
      <c r="F9" s="61">
        <v>10</v>
      </c>
      <c r="G9" s="61">
        <v>92</v>
      </c>
      <c r="H9" s="61">
        <v>236</v>
      </c>
      <c r="I9" s="61">
        <v>234</v>
      </c>
      <c r="J9" s="61">
        <v>80</v>
      </c>
      <c r="K9" s="61">
        <v>2</v>
      </c>
      <c r="L9" s="61">
        <v>0</v>
      </c>
      <c r="M9" s="61">
        <v>0</v>
      </c>
      <c r="N9" s="62">
        <v>0</v>
      </c>
    </row>
    <row r="10" spans="1:14" ht="13.5" customHeight="1">
      <c r="A10" s="36"/>
      <c r="B10" s="29"/>
      <c r="C10" s="10" t="s">
        <v>91</v>
      </c>
      <c r="D10" s="69">
        <f>SUM(E10:N10)</f>
        <v>558</v>
      </c>
      <c r="E10" s="61">
        <v>0</v>
      </c>
      <c r="F10" s="61">
        <v>8</v>
      </c>
      <c r="G10" s="61">
        <v>84</v>
      </c>
      <c r="H10" s="61">
        <v>217</v>
      </c>
      <c r="I10" s="61">
        <v>168</v>
      </c>
      <c r="J10" s="61">
        <v>73</v>
      </c>
      <c r="K10" s="61">
        <v>8</v>
      </c>
      <c r="L10" s="61">
        <v>0</v>
      </c>
      <c r="M10" s="61">
        <v>0</v>
      </c>
      <c r="N10" s="62">
        <v>0</v>
      </c>
    </row>
    <row r="11" spans="1:14" ht="13.5" customHeight="1">
      <c r="A11" s="36"/>
      <c r="B11" s="29"/>
      <c r="C11" s="10"/>
      <c r="D11" s="69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13.5" customHeight="1">
      <c r="A12" s="36"/>
      <c r="B12" s="29" t="s">
        <v>42</v>
      </c>
      <c r="C12" s="10" t="s">
        <v>89</v>
      </c>
      <c r="D12" s="69">
        <f>SUM(E12:N12)</f>
        <v>1213</v>
      </c>
      <c r="E12" s="61">
        <f aca="true" t="shared" si="2" ref="E12:N12">SUM(E13:E14)</f>
        <v>0</v>
      </c>
      <c r="F12" s="61">
        <f t="shared" si="2"/>
        <v>16</v>
      </c>
      <c r="G12" s="61">
        <f t="shared" si="2"/>
        <v>158</v>
      </c>
      <c r="H12" s="61">
        <f t="shared" si="2"/>
        <v>465</v>
      </c>
      <c r="I12" s="61">
        <f t="shared" si="2"/>
        <v>451</v>
      </c>
      <c r="J12" s="61">
        <f t="shared" si="2"/>
        <v>113</v>
      </c>
      <c r="K12" s="61">
        <f t="shared" si="2"/>
        <v>10</v>
      </c>
      <c r="L12" s="61">
        <f t="shared" si="2"/>
        <v>0</v>
      </c>
      <c r="M12" s="61">
        <f t="shared" si="2"/>
        <v>0</v>
      </c>
      <c r="N12" s="62">
        <f t="shared" si="2"/>
        <v>0</v>
      </c>
    </row>
    <row r="13" spans="1:14" ht="13.5" customHeight="1">
      <c r="A13" s="36"/>
      <c r="B13" s="29"/>
      <c r="C13" s="10" t="s">
        <v>90</v>
      </c>
      <c r="D13" s="69">
        <f>SUM(E13:N13)</f>
        <v>641</v>
      </c>
      <c r="E13" s="61">
        <v>0</v>
      </c>
      <c r="F13" s="61">
        <v>9</v>
      </c>
      <c r="G13" s="61">
        <v>81</v>
      </c>
      <c r="H13" s="61">
        <v>253</v>
      </c>
      <c r="I13" s="61">
        <v>241</v>
      </c>
      <c r="J13" s="61">
        <v>53</v>
      </c>
      <c r="K13" s="61">
        <v>4</v>
      </c>
      <c r="L13" s="61">
        <v>0</v>
      </c>
      <c r="M13" s="61">
        <v>0</v>
      </c>
      <c r="N13" s="62">
        <v>0</v>
      </c>
    </row>
    <row r="14" spans="1:14" ht="13.5" customHeight="1">
      <c r="A14" s="36"/>
      <c r="B14" s="29"/>
      <c r="C14" s="10" t="s">
        <v>91</v>
      </c>
      <c r="D14" s="69">
        <f>SUM(E14:N14)</f>
        <v>572</v>
      </c>
      <c r="E14" s="61">
        <v>0</v>
      </c>
      <c r="F14" s="61">
        <v>7</v>
      </c>
      <c r="G14" s="61">
        <v>77</v>
      </c>
      <c r="H14" s="61">
        <v>212</v>
      </c>
      <c r="I14" s="61">
        <v>210</v>
      </c>
      <c r="J14" s="61">
        <v>60</v>
      </c>
      <c r="K14" s="61">
        <v>6</v>
      </c>
      <c r="L14" s="61">
        <v>0</v>
      </c>
      <c r="M14" s="61">
        <v>0</v>
      </c>
      <c r="N14" s="62">
        <v>0</v>
      </c>
    </row>
    <row r="15" spans="1:14" ht="13.5" customHeight="1">
      <c r="A15" s="36"/>
      <c r="B15" s="9"/>
      <c r="C15" s="10"/>
      <c r="D15" s="5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3.5" customHeight="1">
      <c r="A16" s="36"/>
      <c r="B16" s="29" t="s">
        <v>37</v>
      </c>
      <c r="C16" s="10" t="s">
        <v>109</v>
      </c>
      <c r="D16" s="69">
        <f>SUM(E16:N16)</f>
        <v>118</v>
      </c>
      <c r="E16" s="61">
        <f aca="true" t="shared" si="3" ref="E16:N16">SUM(E17:E18)</f>
        <v>0</v>
      </c>
      <c r="F16" s="61">
        <f t="shared" si="3"/>
        <v>2</v>
      </c>
      <c r="G16" s="61">
        <f t="shared" si="3"/>
        <v>13</v>
      </c>
      <c r="H16" s="61">
        <f t="shared" si="3"/>
        <v>52</v>
      </c>
      <c r="I16" s="61">
        <f t="shared" si="3"/>
        <v>36</v>
      </c>
      <c r="J16" s="61">
        <f t="shared" si="3"/>
        <v>12</v>
      </c>
      <c r="K16" s="61">
        <f t="shared" si="3"/>
        <v>2</v>
      </c>
      <c r="L16" s="61">
        <f t="shared" si="3"/>
        <v>1</v>
      </c>
      <c r="M16" s="61">
        <f t="shared" si="3"/>
        <v>0</v>
      </c>
      <c r="N16" s="62">
        <f t="shared" si="3"/>
        <v>0</v>
      </c>
    </row>
    <row r="17" spans="1:14" ht="13.5" customHeight="1">
      <c r="A17" s="36"/>
      <c r="B17" s="29"/>
      <c r="C17" s="10" t="s">
        <v>110</v>
      </c>
      <c r="D17" s="69">
        <f>SUM(E17:N17)</f>
        <v>58</v>
      </c>
      <c r="E17" s="61">
        <v>0</v>
      </c>
      <c r="F17" s="61">
        <v>1</v>
      </c>
      <c r="G17" s="61">
        <v>8</v>
      </c>
      <c r="H17" s="61">
        <v>26</v>
      </c>
      <c r="I17" s="61">
        <v>14</v>
      </c>
      <c r="J17" s="61">
        <v>6</v>
      </c>
      <c r="K17" s="61">
        <v>2</v>
      </c>
      <c r="L17" s="61">
        <v>1</v>
      </c>
      <c r="M17" s="61">
        <v>0</v>
      </c>
      <c r="N17" s="62">
        <v>0</v>
      </c>
    </row>
    <row r="18" spans="1:14" ht="13.5" customHeight="1">
      <c r="A18" s="36"/>
      <c r="B18" s="29"/>
      <c r="C18" s="10" t="s">
        <v>111</v>
      </c>
      <c r="D18" s="69">
        <f>SUM(E18:N18)</f>
        <v>60</v>
      </c>
      <c r="E18" s="61">
        <v>0</v>
      </c>
      <c r="F18" s="61">
        <v>1</v>
      </c>
      <c r="G18" s="61">
        <v>5</v>
      </c>
      <c r="H18" s="61">
        <v>26</v>
      </c>
      <c r="I18" s="61">
        <v>22</v>
      </c>
      <c r="J18" s="61">
        <v>6</v>
      </c>
      <c r="K18" s="61">
        <v>0</v>
      </c>
      <c r="L18" s="61">
        <v>0</v>
      </c>
      <c r="M18" s="61">
        <v>0</v>
      </c>
      <c r="N18" s="62">
        <v>0</v>
      </c>
    </row>
    <row r="19" spans="1:14" ht="13.5" customHeight="1">
      <c r="A19" s="36"/>
      <c r="B19" s="9"/>
      <c r="C19" s="10"/>
      <c r="D19" s="69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ht="13.5" customHeight="1">
      <c r="A20" s="36"/>
      <c r="B20" s="29" t="s">
        <v>38</v>
      </c>
      <c r="C20" s="10" t="s">
        <v>109</v>
      </c>
      <c r="D20" s="69">
        <f>SUM(E20:N20)</f>
        <v>87</v>
      </c>
      <c r="E20" s="61">
        <f aca="true" t="shared" si="4" ref="E20:N20">SUM(E21:E22)</f>
        <v>0</v>
      </c>
      <c r="F20" s="61">
        <f t="shared" si="4"/>
        <v>1</v>
      </c>
      <c r="G20" s="61">
        <f t="shared" si="4"/>
        <v>10</v>
      </c>
      <c r="H20" s="61">
        <f t="shared" si="4"/>
        <v>37</v>
      </c>
      <c r="I20" s="61">
        <f t="shared" si="4"/>
        <v>31</v>
      </c>
      <c r="J20" s="61">
        <f t="shared" si="4"/>
        <v>7</v>
      </c>
      <c r="K20" s="61">
        <f t="shared" si="4"/>
        <v>1</v>
      </c>
      <c r="L20" s="61">
        <f t="shared" si="4"/>
        <v>0</v>
      </c>
      <c r="M20" s="61">
        <f t="shared" si="4"/>
        <v>0</v>
      </c>
      <c r="N20" s="62">
        <f t="shared" si="4"/>
        <v>0</v>
      </c>
    </row>
    <row r="21" spans="1:14" ht="13.5" customHeight="1">
      <c r="A21" s="36"/>
      <c r="B21" s="29"/>
      <c r="C21" s="10" t="s">
        <v>110</v>
      </c>
      <c r="D21" s="69">
        <f>SUM(E21:N21)</f>
        <v>42</v>
      </c>
      <c r="E21" s="61">
        <v>0</v>
      </c>
      <c r="F21" s="61">
        <v>1</v>
      </c>
      <c r="G21" s="61">
        <v>7</v>
      </c>
      <c r="H21" s="61">
        <v>13</v>
      </c>
      <c r="I21" s="61">
        <v>16</v>
      </c>
      <c r="J21" s="61">
        <v>4</v>
      </c>
      <c r="K21" s="61">
        <v>1</v>
      </c>
      <c r="L21" s="61">
        <v>0</v>
      </c>
      <c r="M21" s="61">
        <v>0</v>
      </c>
      <c r="N21" s="62">
        <v>0</v>
      </c>
    </row>
    <row r="22" spans="1:14" ht="13.5" customHeight="1">
      <c r="A22" s="36"/>
      <c r="B22" s="29"/>
      <c r="C22" s="10" t="s">
        <v>111</v>
      </c>
      <c r="D22" s="69">
        <f>SUM(E22:N22)</f>
        <v>45</v>
      </c>
      <c r="E22" s="61">
        <v>0</v>
      </c>
      <c r="F22" s="61">
        <v>0</v>
      </c>
      <c r="G22" s="61">
        <v>3</v>
      </c>
      <c r="H22" s="61">
        <v>24</v>
      </c>
      <c r="I22" s="61">
        <v>15</v>
      </c>
      <c r="J22" s="61">
        <v>3</v>
      </c>
      <c r="K22" s="61">
        <v>0</v>
      </c>
      <c r="L22" s="61">
        <v>0</v>
      </c>
      <c r="M22" s="61">
        <v>0</v>
      </c>
      <c r="N22" s="62">
        <v>0</v>
      </c>
    </row>
    <row r="23" spans="1:14" ht="13.5" customHeight="1">
      <c r="A23" s="36"/>
      <c r="B23" s="29"/>
      <c r="C23" s="10"/>
      <c r="D23" s="69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14" ht="13.5" customHeight="1">
      <c r="A24" s="36"/>
      <c r="B24" s="29" t="s">
        <v>39</v>
      </c>
      <c r="C24" s="10" t="s">
        <v>92</v>
      </c>
      <c r="D24" s="69">
        <f>SUM(E24:N24)</f>
        <v>74</v>
      </c>
      <c r="E24" s="61">
        <f aca="true" t="shared" si="5" ref="E24:N24">SUM(E25:E26)</f>
        <v>0</v>
      </c>
      <c r="F24" s="61">
        <f t="shared" si="5"/>
        <v>1</v>
      </c>
      <c r="G24" s="61">
        <f t="shared" si="5"/>
        <v>6</v>
      </c>
      <c r="H24" s="61">
        <f t="shared" si="5"/>
        <v>30</v>
      </c>
      <c r="I24" s="61">
        <f t="shared" si="5"/>
        <v>25</v>
      </c>
      <c r="J24" s="61">
        <f t="shared" si="5"/>
        <v>9</v>
      </c>
      <c r="K24" s="61">
        <f t="shared" si="5"/>
        <v>3</v>
      </c>
      <c r="L24" s="61">
        <f t="shared" si="5"/>
        <v>0</v>
      </c>
      <c r="M24" s="61">
        <f t="shared" si="5"/>
        <v>0</v>
      </c>
      <c r="N24" s="62">
        <f t="shared" si="5"/>
        <v>0</v>
      </c>
    </row>
    <row r="25" spans="1:14" ht="13.5" customHeight="1">
      <c r="A25" s="36"/>
      <c r="B25" s="29"/>
      <c r="C25" s="10" t="s">
        <v>129</v>
      </c>
      <c r="D25" s="69">
        <f>SUM(E25:N25)</f>
        <v>41</v>
      </c>
      <c r="E25" s="61">
        <v>0</v>
      </c>
      <c r="F25" s="61">
        <v>0</v>
      </c>
      <c r="G25" s="61">
        <v>3</v>
      </c>
      <c r="H25" s="61">
        <v>15</v>
      </c>
      <c r="I25" s="61">
        <v>15</v>
      </c>
      <c r="J25" s="61">
        <v>5</v>
      </c>
      <c r="K25" s="61">
        <v>3</v>
      </c>
      <c r="L25" s="61">
        <v>0</v>
      </c>
      <c r="M25" s="61">
        <v>0</v>
      </c>
      <c r="N25" s="62">
        <v>0</v>
      </c>
    </row>
    <row r="26" spans="1:14" ht="13.5" customHeight="1">
      <c r="A26" s="36"/>
      <c r="B26" s="29"/>
      <c r="C26" s="10" t="s">
        <v>130</v>
      </c>
      <c r="D26" s="69">
        <f>SUM(E26:N26)</f>
        <v>33</v>
      </c>
      <c r="E26" s="61">
        <v>0</v>
      </c>
      <c r="F26" s="61">
        <v>1</v>
      </c>
      <c r="G26" s="61">
        <v>3</v>
      </c>
      <c r="H26" s="61">
        <v>15</v>
      </c>
      <c r="I26" s="61">
        <v>10</v>
      </c>
      <c r="J26" s="61">
        <v>4</v>
      </c>
      <c r="K26" s="61">
        <v>0</v>
      </c>
      <c r="L26" s="61">
        <v>0</v>
      </c>
      <c r="M26" s="61">
        <v>0</v>
      </c>
      <c r="N26" s="62">
        <v>0</v>
      </c>
    </row>
    <row r="27" spans="1:14" ht="13.5" customHeight="1">
      <c r="A27" s="36"/>
      <c r="B27" s="29"/>
      <c r="C27" s="10"/>
      <c r="D27" s="69"/>
      <c r="E27" s="61"/>
      <c r="F27" s="61"/>
      <c r="G27" s="61"/>
      <c r="H27" s="61"/>
      <c r="I27" s="61"/>
      <c r="J27" s="61"/>
      <c r="K27" s="61"/>
      <c r="L27" s="61"/>
      <c r="M27" s="61"/>
      <c r="N27" s="62"/>
    </row>
    <row r="28" spans="1:14" ht="13.5" customHeight="1">
      <c r="A28" s="36"/>
      <c r="B28" s="29" t="s">
        <v>43</v>
      </c>
      <c r="C28" s="10" t="s">
        <v>89</v>
      </c>
      <c r="D28" s="69">
        <f>SUM(E28:N28)</f>
        <v>94</v>
      </c>
      <c r="E28" s="61">
        <f aca="true" t="shared" si="6" ref="E28:N28">SUM(E29:E30)</f>
        <v>0</v>
      </c>
      <c r="F28" s="61">
        <f t="shared" si="6"/>
        <v>3</v>
      </c>
      <c r="G28" s="61">
        <f t="shared" si="6"/>
        <v>16</v>
      </c>
      <c r="H28" s="61">
        <f t="shared" si="6"/>
        <v>35</v>
      </c>
      <c r="I28" s="61">
        <f t="shared" si="6"/>
        <v>25</v>
      </c>
      <c r="J28" s="61">
        <f t="shared" si="6"/>
        <v>12</v>
      </c>
      <c r="K28" s="61">
        <f t="shared" si="6"/>
        <v>3</v>
      </c>
      <c r="L28" s="61">
        <f t="shared" si="6"/>
        <v>0</v>
      </c>
      <c r="M28" s="61">
        <f t="shared" si="6"/>
        <v>0</v>
      </c>
      <c r="N28" s="62">
        <f t="shared" si="6"/>
        <v>0</v>
      </c>
    </row>
    <row r="29" spans="1:14" ht="13.5" customHeight="1">
      <c r="A29" s="36"/>
      <c r="B29" s="29"/>
      <c r="C29" s="10" t="s">
        <v>90</v>
      </c>
      <c r="D29" s="69">
        <f>SUM(E29:N29)</f>
        <v>53</v>
      </c>
      <c r="E29" s="61">
        <v>0</v>
      </c>
      <c r="F29" s="61">
        <v>1</v>
      </c>
      <c r="G29" s="61">
        <v>8</v>
      </c>
      <c r="H29" s="61">
        <v>21</v>
      </c>
      <c r="I29" s="61">
        <v>15</v>
      </c>
      <c r="J29" s="61">
        <v>7</v>
      </c>
      <c r="K29" s="61">
        <v>1</v>
      </c>
      <c r="L29" s="61">
        <v>0</v>
      </c>
      <c r="M29" s="61">
        <v>0</v>
      </c>
      <c r="N29" s="62">
        <v>0</v>
      </c>
    </row>
    <row r="30" spans="1:14" ht="13.5" customHeight="1">
      <c r="A30" s="36"/>
      <c r="B30" s="29"/>
      <c r="C30" s="10" t="s">
        <v>91</v>
      </c>
      <c r="D30" s="69">
        <f>SUM(E30:N30)</f>
        <v>41</v>
      </c>
      <c r="E30" s="61">
        <v>0</v>
      </c>
      <c r="F30" s="61">
        <v>2</v>
      </c>
      <c r="G30" s="61">
        <v>8</v>
      </c>
      <c r="H30" s="61">
        <v>14</v>
      </c>
      <c r="I30" s="61">
        <v>10</v>
      </c>
      <c r="J30" s="61">
        <v>5</v>
      </c>
      <c r="K30" s="61">
        <v>2</v>
      </c>
      <c r="L30" s="61">
        <v>0</v>
      </c>
      <c r="M30" s="61">
        <v>0</v>
      </c>
      <c r="N30" s="62">
        <v>0</v>
      </c>
    </row>
    <row r="31" spans="1:14" ht="13.5" customHeight="1">
      <c r="A31" s="36"/>
      <c r="B31" s="29"/>
      <c r="C31" s="10"/>
      <c r="D31" s="69"/>
      <c r="E31" s="61"/>
      <c r="F31" s="61"/>
      <c r="G31" s="61"/>
      <c r="H31" s="61"/>
      <c r="I31" s="61"/>
      <c r="J31" s="61"/>
      <c r="K31" s="61"/>
      <c r="L31" s="61"/>
      <c r="M31" s="61"/>
      <c r="N31" s="62"/>
    </row>
    <row r="32" spans="1:16" ht="13.5" customHeight="1">
      <c r="A32" s="36"/>
      <c r="B32" s="29" t="s">
        <v>44</v>
      </c>
      <c r="C32" s="10" t="s">
        <v>89</v>
      </c>
      <c r="D32" s="69">
        <f>SUM(E32:N32)</f>
        <v>203</v>
      </c>
      <c r="E32" s="61">
        <f aca="true" t="shared" si="7" ref="E32:N32">SUM(E33:E34)</f>
        <v>0</v>
      </c>
      <c r="F32" s="61">
        <f t="shared" si="7"/>
        <v>6</v>
      </c>
      <c r="G32" s="61">
        <f t="shared" si="7"/>
        <v>37</v>
      </c>
      <c r="H32" s="61">
        <f t="shared" si="7"/>
        <v>77</v>
      </c>
      <c r="I32" s="61">
        <f t="shared" si="7"/>
        <v>64</v>
      </c>
      <c r="J32" s="61">
        <f t="shared" si="7"/>
        <v>19</v>
      </c>
      <c r="K32" s="61">
        <f t="shared" si="7"/>
        <v>0</v>
      </c>
      <c r="L32" s="61">
        <f t="shared" si="7"/>
        <v>0</v>
      </c>
      <c r="M32" s="61">
        <f t="shared" si="7"/>
        <v>0</v>
      </c>
      <c r="N32" s="62">
        <f t="shared" si="7"/>
        <v>0</v>
      </c>
      <c r="O32" s="38"/>
      <c r="P32" s="38"/>
    </row>
    <row r="33" spans="1:14" ht="13.5" customHeight="1">
      <c r="A33" s="36"/>
      <c r="B33" s="14"/>
      <c r="C33" s="10" t="s">
        <v>90</v>
      </c>
      <c r="D33" s="69">
        <f>SUM(E33:N33)</f>
        <v>105</v>
      </c>
      <c r="E33" s="61">
        <v>0</v>
      </c>
      <c r="F33" s="61">
        <v>0</v>
      </c>
      <c r="G33" s="61">
        <v>20</v>
      </c>
      <c r="H33" s="61">
        <v>39</v>
      </c>
      <c r="I33" s="61">
        <v>35</v>
      </c>
      <c r="J33" s="61">
        <v>11</v>
      </c>
      <c r="K33" s="61">
        <v>0</v>
      </c>
      <c r="L33" s="61">
        <v>0</v>
      </c>
      <c r="M33" s="61">
        <v>0</v>
      </c>
      <c r="N33" s="62">
        <v>0</v>
      </c>
    </row>
    <row r="34" spans="1:14" ht="13.5" customHeight="1">
      <c r="A34" s="36"/>
      <c r="B34" s="14"/>
      <c r="C34" s="10" t="s">
        <v>91</v>
      </c>
      <c r="D34" s="69">
        <f>SUM(E34:N34)</f>
        <v>98</v>
      </c>
      <c r="E34" s="61">
        <v>0</v>
      </c>
      <c r="F34" s="61">
        <v>6</v>
      </c>
      <c r="G34" s="61">
        <v>17</v>
      </c>
      <c r="H34" s="61">
        <v>38</v>
      </c>
      <c r="I34" s="61">
        <v>29</v>
      </c>
      <c r="J34" s="61">
        <v>8</v>
      </c>
      <c r="K34" s="61">
        <v>0</v>
      </c>
      <c r="L34" s="61">
        <v>0</v>
      </c>
      <c r="M34" s="61">
        <v>0</v>
      </c>
      <c r="N34" s="62">
        <v>0</v>
      </c>
    </row>
    <row r="35" spans="1:14" ht="13.5" customHeight="1">
      <c r="A35" s="36"/>
      <c r="B35" s="9"/>
      <c r="C35" s="10"/>
      <c r="D35" s="69"/>
      <c r="E35" s="61"/>
      <c r="F35" s="61"/>
      <c r="G35" s="61"/>
      <c r="H35" s="61"/>
      <c r="I35" s="61"/>
      <c r="J35" s="61"/>
      <c r="K35" s="61"/>
      <c r="L35" s="61"/>
      <c r="M35" s="61"/>
      <c r="N35" s="62"/>
    </row>
    <row r="36" spans="1:14" ht="13.5" customHeight="1">
      <c r="A36" s="36"/>
      <c r="B36" s="29" t="s">
        <v>46</v>
      </c>
      <c r="C36" s="10" t="s">
        <v>89</v>
      </c>
      <c r="D36" s="69">
        <f>SUM(E36:N36)</f>
        <v>112</v>
      </c>
      <c r="E36" s="61">
        <f aca="true" t="shared" si="8" ref="E36:N36">SUM(E37:E38)</f>
        <v>0</v>
      </c>
      <c r="F36" s="61">
        <f t="shared" si="8"/>
        <v>4</v>
      </c>
      <c r="G36" s="61">
        <f t="shared" si="8"/>
        <v>19</v>
      </c>
      <c r="H36" s="61">
        <f t="shared" si="8"/>
        <v>42</v>
      </c>
      <c r="I36" s="61">
        <f t="shared" si="8"/>
        <v>38</v>
      </c>
      <c r="J36" s="61">
        <f t="shared" si="8"/>
        <v>8</v>
      </c>
      <c r="K36" s="61">
        <f t="shared" si="8"/>
        <v>1</v>
      </c>
      <c r="L36" s="61">
        <f t="shared" si="8"/>
        <v>0</v>
      </c>
      <c r="M36" s="61">
        <f t="shared" si="8"/>
        <v>0</v>
      </c>
      <c r="N36" s="62">
        <f t="shared" si="8"/>
        <v>0</v>
      </c>
    </row>
    <row r="37" spans="1:14" ht="13.5" customHeight="1">
      <c r="A37" s="36"/>
      <c r="B37" s="29"/>
      <c r="C37" s="10" t="s">
        <v>90</v>
      </c>
      <c r="D37" s="69">
        <f>SUM(E37:N37)</f>
        <v>54</v>
      </c>
      <c r="E37" s="61">
        <v>0</v>
      </c>
      <c r="F37" s="61">
        <v>4</v>
      </c>
      <c r="G37" s="61">
        <v>8</v>
      </c>
      <c r="H37" s="61">
        <v>20</v>
      </c>
      <c r="I37" s="61">
        <v>15</v>
      </c>
      <c r="J37" s="61">
        <v>6</v>
      </c>
      <c r="K37" s="61">
        <v>1</v>
      </c>
      <c r="L37" s="61">
        <v>0</v>
      </c>
      <c r="M37" s="61">
        <v>0</v>
      </c>
      <c r="N37" s="62">
        <v>0</v>
      </c>
    </row>
    <row r="38" spans="1:14" ht="13.5" customHeight="1">
      <c r="A38" s="36"/>
      <c r="B38" s="29"/>
      <c r="C38" s="10" t="s">
        <v>91</v>
      </c>
      <c r="D38" s="69">
        <f>SUM(E38:N38)</f>
        <v>58</v>
      </c>
      <c r="E38" s="61">
        <v>0</v>
      </c>
      <c r="F38" s="61">
        <v>0</v>
      </c>
      <c r="G38" s="61">
        <v>11</v>
      </c>
      <c r="H38" s="61">
        <v>22</v>
      </c>
      <c r="I38" s="61">
        <v>23</v>
      </c>
      <c r="J38" s="61">
        <v>2</v>
      </c>
      <c r="K38" s="61">
        <v>0</v>
      </c>
      <c r="L38" s="61">
        <v>0</v>
      </c>
      <c r="M38" s="61">
        <v>0</v>
      </c>
      <c r="N38" s="62">
        <v>0</v>
      </c>
    </row>
    <row r="39" spans="1:14" ht="13.5" customHeight="1">
      <c r="A39" s="36"/>
      <c r="B39" s="29"/>
      <c r="C39" s="10"/>
      <c r="D39" s="69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13.5" customHeight="1">
      <c r="A40" s="36"/>
      <c r="B40" s="29" t="s">
        <v>47</v>
      </c>
      <c r="C40" s="10" t="s">
        <v>89</v>
      </c>
      <c r="D40" s="69">
        <f>SUM(E40:N40)</f>
        <v>194</v>
      </c>
      <c r="E40" s="61">
        <f aca="true" t="shared" si="9" ref="E40:N40">SUM(E41:E42)</f>
        <v>0</v>
      </c>
      <c r="F40" s="61">
        <f t="shared" si="9"/>
        <v>6</v>
      </c>
      <c r="G40" s="61">
        <f t="shared" si="9"/>
        <v>26</v>
      </c>
      <c r="H40" s="61">
        <f t="shared" si="9"/>
        <v>77</v>
      </c>
      <c r="I40" s="61">
        <f t="shared" si="9"/>
        <v>63</v>
      </c>
      <c r="J40" s="61">
        <f t="shared" si="9"/>
        <v>22</v>
      </c>
      <c r="K40" s="61">
        <f t="shared" si="9"/>
        <v>0</v>
      </c>
      <c r="L40" s="61">
        <f t="shared" si="9"/>
        <v>0</v>
      </c>
      <c r="M40" s="61">
        <f t="shared" si="9"/>
        <v>0</v>
      </c>
      <c r="N40" s="62">
        <f t="shared" si="9"/>
        <v>0</v>
      </c>
    </row>
    <row r="41" spans="1:14" ht="13.5" customHeight="1">
      <c r="A41" s="36"/>
      <c r="B41" s="29"/>
      <c r="C41" s="10" t="s">
        <v>90</v>
      </c>
      <c r="D41" s="69">
        <f>SUM(E41:N41)</f>
        <v>93</v>
      </c>
      <c r="E41" s="61">
        <v>0</v>
      </c>
      <c r="F41" s="61">
        <v>3</v>
      </c>
      <c r="G41" s="61">
        <v>10</v>
      </c>
      <c r="H41" s="61">
        <v>40</v>
      </c>
      <c r="I41" s="61">
        <v>29</v>
      </c>
      <c r="J41" s="61">
        <v>11</v>
      </c>
      <c r="K41" s="61">
        <v>0</v>
      </c>
      <c r="L41" s="61">
        <v>0</v>
      </c>
      <c r="M41" s="61">
        <v>0</v>
      </c>
      <c r="N41" s="62">
        <v>0</v>
      </c>
    </row>
    <row r="42" spans="1:14" ht="13.5" customHeight="1">
      <c r="A42" s="36"/>
      <c r="B42" s="29"/>
      <c r="C42" s="10" t="s">
        <v>91</v>
      </c>
      <c r="D42" s="69">
        <f>SUM(E42:N42)</f>
        <v>101</v>
      </c>
      <c r="E42" s="61">
        <v>0</v>
      </c>
      <c r="F42" s="61">
        <v>3</v>
      </c>
      <c r="G42" s="61">
        <v>16</v>
      </c>
      <c r="H42" s="61">
        <v>37</v>
      </c>
      <c r="I42" s="61">
        <v>34</v>
      </c>
      <c r="J42" s="61">
        <v>11</v>
      </c>
      <c r="K42" s="61">
        <v>0</v>
      </c>
      <c r="L42" s="61">
        <v>0</v>
      </c>
      <c r="M42" s="61">
        <v>0</v>
      </c>
      <c r="N42" s="62">
        <v>0</v>
      </c>
    </row>
    <row r="43" spans="1:14" ht="13.5" customHeight="1">
      <c r="A43" s="36"/>
      <c r="B43" s="29"/>
      <c r="C43" s="10"/>
      <c r="D43" s="69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 ht="13.5" customHeight="1">
      <c r="A44" s="36"/>
      <c r="B44" s="29" t="s">
        <v>48</v>
      </c>
      <c r="C44" s="10" t="s">
        <v>89</v>
      </c>
      <c r="D44" s="69">
        <f>SUM(E44:N44)</f>
        <v>227</v>
      </c>
      <c r="E44" s="61">
        <f aca="true" t="shared" si="10" ref="E44:N44">SUM(E45:E46)</f>
        <v>0</v>
      </c>
      <c r="F44" s="61">
        <f t="shared" si="10"/>
        <v>2</v>
      </c>
      <c r="G44" s="61">
        <f t="shared" si="10"/>
        <v>34</v>
      </c>
      <c r="H44" s="61">
        <f t="shared" si="10"/>
        <v>90</v>
      </c>
      <c r="I44" s="61">
        <f t="shared" si="10"/>
        <v>75</v>
      </c>
      <c r="J44" s="61">
        <f t="shared" si="10"/>
        <v>23</v>
      </c>
      <c r="K44" s="61">
        <f t="shared" si="10"/>
        <v>3</v>
      </c>
      <c r="L44" s="61">
        <f t="shared" si="10"/>
        <v>0</v>
      </c>
      <c r="M44" s="61">
        <f t="shared" si="10"/>
        <v>0</v>
      </c>
      <c r="N44" s="62">
        <f t="shared" si="10"/>
        <v>0</v>
      </c>
    </row>
    <row r="45" spans="1:14" ht="13.5" customHeight="1">
      <c r="A45" s="36"/>
      <c r="B45" s="14"/>
      <c r="C45" s="10" t="s">
        <v>90</v>
      </c>
      <c r="D45" s="69">
        <f>SUM(E45:N45)</f>
        <v>111</v>
      </c>
      <c r="E45" s="61">
        <v>0</v>
      </c>
      <c r="F45" s="61">
        <v>1</v>
      </c>
      <c r="G45" s="61">
        <v>16</v>
      </c>
      <c r="H45" s="61">
        <v>49</v>
      </c>
      <c r="I45" s="61">
        <v>32</v>
      </c>
      <c r="J45" s="61">
        <v>11</v>
      </c>
      <c r="K45" s="61">
        <v>2</v>
      </c>
      <c r="L45" s="61">
        <v>0</v>
      </c>
      <c r="M45" s="61">
        <v>0</v>
      </c>
      <c r="N45" s="62">
        <v>0</v>
      </c>
    </row>
    <row r="46" spans="1:14" ht="13.5" customHeight="1">
      <c r="A46" s="36"/>
      <c r="B46" s="14"/>
      <c r="C46" s="10" t="s">
        <v>91</v>
      </c>
      <c r="D46" s="69">
        <f>SUM(E46:N46)</f>
        <v>116</v>
      </c>
      <c r="E46" s="61">
        <v>0</v>
      </c>
      <c r="F46" s="61">
        <v>1</v>
      </c>
      <c r="G46" s="61">
        <v>18</v>
      </c>
      <c r="H46" s="61">
        <v>41</v>
      </c>
      <c r="I46" s="61">
        <v>43</v>
      </c>
      <c r="J46" s="61">
        <v>12</v>
      </c>
      <c r="K46" s="61">
        <v>1</v>
      </c>
      <c r="L46" s="61">
        <v>0</v>
      </c>
      <c r="M46" s="61">
        <v>0</v>
      </c>
      <c r="N46" s="62">
        <v>0</v>
      </c>
    </row>
    <row r="47" spans="1:14" ht="13.5" customHeight="1">
      <c r="A47" s="36"/>
      <c r="B47" s="9"/>
      <c r="C47" s="34"/>
      <c r="D47" s="69"/>
      <c r="E47" s="61"/>
      <c r="F47" s="61"/>
      <c r="G47" s="61"/>
      <c r="H47" s="61"/>
      <c r="I47" s="61"/>
      <c r="J47" s="61"/>
      <c r="K47" s="61"/>
      <c r="L47" s="61"/>
      <c r="M47" s="61"/>
      <c r="N47" s="62"/>
    </row>
    <row r="48" spans="1:15" s="3" customFormat="1" ht="13.5" customHeight="1">
      <c r="A48" s="33"/>
      <c r="B48" s="29" t="s">
        <v>143</v>
      </c>
      <c r="C48" s="10" t="s">
        <v>144</v>
      </c>
      <c r="D48" s="79">
        <f aca="true" t="shared" si="11" ref="D48:N48">SUM(D49:D50)</f>
        <v>301</v>
      </c>
      <c r="E48" s="70">
        <f t="shared" si="11"/>
        <v>0</v>
      </c>
      <c r="F48" s="70">
        <f t="shared" si="11"/>
        <v>7</v>
      </c>
      <c r="G48" s="70">
        <f t="shared" si="11"/>
        <v>49</v>
      </c>
      <c r="H48" s="70">
        <f t="shared" si="11"/>
        <v>129</v>
      </c>
      <c r="I48" s="70">
        <f t="shared" si="11"/>
        <v>88</v>
      </c>
      <c r="J48" s="70">
        <f t="shared" si="11"/>
        <v>24</v>
      </c>
      <c r="K48" s="70">
        <f t="shared" si="11"/>
        <v>4</v>
      </c>
      <c r="L48" s="70">
        <f t="shared" si="11"/>
        <v>0</v>
      </c>
      <c r="M48" s="70">
        <f t="shared" si="11"/>
        <v>0</v>
      </c>
      <c r="N48" s="71">
        <f t="shared" si="11"/>
        <v>0</v>
      </c>
      <c r="O48" s="9"/>
    </row>
    <row r="49" spans="1:15" s="3" customFormat="1" ht="13.5" customHeight="1">
      <c r="A49" s="36"/>
      <c r="B49" s="29"/>
      <c r="C49" s="10" t="s">
        <v>145</v>
      </c>
      <c r="D49" s="64">
        <f>SUM(E49:N49)</f>
        <v>151</v>
      </c>
      <c r="E49" s="61">
        <v>0</v>
      </c>
      <c r="F49" s="61">
        <v>2</v>
      </c>
      <c r="G49" s="61">
        <v>28</v>
      </c>
      <c r="H49" s="61">
        <v>67</v>
      </c>
      <c r="I49" s="61">
        <v>41</v>
      </c>
      <c r="J49" s="61">
        <v>12</v>
      </c>
      <c r="K49" s="61">
        <v>1</v>
      </c>
      <c r="L49" s="61">
        <v>0</v>
      </c>
      <c r="M49" s="61">
        <v>0</v>
      </c>
      <c r="N49" s="62">
        <v>0</v>
      </c>
      <c r="O49" s="32"/>
    </row>
    <row r="50" spans="1:15" s="3" customFormat="1" ht="13.5" customHeight="1">
      <c r="A50" s="36"/>
      <c r="B50" s="29"/>
      <c r="C50" s="10" t="s">
        <v>146</v>
      </c>
      <c r="D50" s="64">
        <f>SUM(E50:N50)</f>
        <v>150</v>
      </c>
      <c r="E50" s="61">
        <v>0</v>
      </c>
      <c r="F50" s="61">
        <v>5</v>
      </c>
      <c r="G50" s="61">
        <v>21</v>
      </c>
      <c r="H50" s="61">
        <v>62</v>
      </c>
      <c r="I50" s="61">
        <v>47</v>
      </c>
      <c r="J50" s="61">
        <v>12</v>
      </c>
      <c r="K50" s="61">
        <v>3</v>
      </c>
      <c r="L50" s="61">
        <v>0</v>
      </c>
      <c r="M50" s="61">
        <v>0</v>
      </c>
      <c r="N50" s="62">
        <v>0</v>
      </c>
      <c r="O50" s="32"/>
    </row>
    <row r="51" spans="1:14" ht="13.5" customHeight="1">
      <c r="A51" s="36"/>
      <c r="B51" s="29"/>
      <c r="C51" s="10"/>
      <c r="D51" s="69"/>
      <c r="E51" s="61"/>
      <c r="F51" s="61"/>
      <c r="G51" s="61"/>
      <c r="H51" s="61"/>
      <c r="I51" s="61"/>
      <c r="J51" s="61"/>
      <c r="K51" s="61"/>
      <c r="L51" s="61"/>
      <c r="M51" s="61"/>
      <c r="N51" s="62"/>
    </row>
    <row r="52" spans="1:14" ht="13.5" customHeight="1">
      <c r="A52" s="36"/>
      <c r="B52" s="29" t="s">
        <v>49</v>
      </c>
      <c r="C52" s="10" t="s">
        <v>144</v>
      </c>
      <c r="D52" s="69">
        <f>SUM(E52:N52)</f>
        <v>147</v>
      </c>
      <c r="E52" s="61">
        <f aca="true" t="shared" si="12" ref="E52:N52">SUM(E53:E54)</f>
        <v>0</v>
      </c>
      <c r="F52" s="61">
        <f t="shared" si="12"/>
        <v>2</v>
      </c>
      <c r="G52" s="61">
        <f t="shared" si="12"/>
        <v>15</v>
      </c>
      <c r="H52" s="61">
        <f t="shared" si="12"/>
        <v>63</v>
      </c>
      <c r="I52" s="61">
        <f t="shared" si="12"/>
        <v>45</v>
      </c>
      <c r="J52" s="61">
        <f t="shared" si="12"/>
        <v>20</v>
      </c>
      <c r="K52" s="61">
        <f t="shared" si="12"/>
        <v>2</v>
      </c>
      <c r="L52" s="61">
        <f t="shared" si="12"/>
        <v>0</v>
      </c>
      <c r="M52" s="61">
        <f t="shared" si="12"/>
        <v>0</v>
      </c>
      <c r="N52" s="62">
        <f t="shared" si="12"/>
        <v>0</v>
      </c>
    </row>
    <row r="53" spans="1:14" ht="13.5" customHeight="1">
      <c r="A53" s="36"/>
      <c r="B53" s="29"/>
      <c r="C53" s="10" t="s">
        <v>145</v>
      </c>
      <c r="D53" s="69">
        <f>SUM(E53:N53)</f>
        <v>81</v>
      </c>
      <c r="E53" s="61">
        <v>0</v>
      </c>
      <c r="F53" s="61">
        <v>2</v>
      </c>
      <c r="G53" s="61">
        <v>8</v>
      </c>
      <c r="H53" s="61">
        <v>33</v>
      </c>
      <c r="I53" s="61">
        <v>26</v>
      </c>
      <c r="J53" s="61">
        <v>10</v>
      </c>
      <c r="K53" s="61">
        <v>2</v>
      </c>
      <c r="L53" s="61">
        <v>0</v>
      </c>
      <c r="M53" s="61">
        <v>0</v>
      </c>
      <c r="N53" s="62">
        <v>0</v>
      </c>
    </row>
    <row r="54" spans="1:14" ht="13.5" customHeight="1">
      <c r="A54" s="36"/>
      <c r="B54" s="29"/>
      <c r="C54" s="10" t="s">
        <v>146</v>
      </c>
      <c r="D54" s="69">
        <f>SUM(E54:N54)</f>
        <v>66</v>
      </c>
      <c r="E54" s="61">
        <v>0</v>
      </c>
      <c r="F54" s="61">
        <v>0</v>
      </c>
      <c r="G54" s="61">
        <v>7</v>
      </c>
      <c r="H54" s="61">
        <v>30</v>
      </c>
      <c r="I54" s="61">
        <v>19</v>
      </c>
      <c r="J54" s="61">
        <v>10</v>
      </c>
      <c r="K54" s="61">
        <v>0</v>
      </c>
      <c r="L54" s="61">
        <v>0</v>
      </c>
      <c r="M54" s="61">
        <v>0</v>
      </c>
      <c r="N54" s="62">
        <v>0</v>
      </c>
    </row>
    <row r="55" spans="1:14" ht="13.5" customHeight="1">
      <c r="A55" s="36"/>
      <c r="B55" s="29"/>
      <c r="C55" s="10"/>
      <c r="D55" s="69"/>
      <c r="E55" s="61"/>
      <c r="F55" s="61"/>
      <c r="G55" s="61"/>
      <c r="H55" s="61"/>
      <c r="I55" s="61"/>
      <c r="J55" s="61"/>
      <c r="K55" s="61"/>
      <c r="L55" s="61"/>
      <c r="M55" s="61"/>
      <c r="N55" s="62"/>
    </row>
    <row r="56" spans="1:14" ht="13.5" customHeight="1">
      <c r="A56" s="36"/>
      <c r="B56" s="29" t="s">
        <v>50</v>
      </c>
      <c r="C56" s="10" t="s">
        <v>144</v>
      </c>
      <c r="D56" s="69">
        <f>SUM(E56:N56)</f>
        <v>41</v>
      </c>
      <c r="E56" s="61">
        <f aca="true" t="shared" si="13" ref="E56:N56">SUM(E57:E58)</f>
        <v>0</v>
      </c>
      <c r="F56" s="61">
        <f t="shared" si="13"/>
        <v>1</v>
      </c>
      <c r="G56" s="61">
        <f t="shared" si="13"/>
        <v>7</v>
      </c>
      <c r="H56" s="61">
        <f t="shared" si="13"/>
        <v>11</v>
      </c>
      <c r="I56" s="61">
        <f t="shared" si="13"/>
        <v>15</v>
      </c>
      <c r="J56" s="61">
        <f t="shared" si="13"/>
        <v>7</v>
      </c>
      <c r="K56" s="61">
        <f t="shared" si="13"/>
        <v>0</v>
      </c>
      <c r="L56" s="61">
        <f t="shared" si="13"/>
        <v>0</v>
      </c>
      <c r="M56" s="61">
        <f t="shared" si="13"/>
        <v>0</v>
      </c>
      <c r="N56" s="62">
        <f t="shared" si="13"/>
        <v>0</v>
      </c>
    </row>
    <row r="57" spans="1:14" ht="13.5" customHeight="1">
      <c r="A57" s="36"/>
      <c r="B57" s="29"/>
      <c r="C57" s="10" t="s">
        <v>145</v>
      </c>
      <c r="D57" s="69">
        <f>SUM(E57:N57)</f>
        <v>25</v>
      </c>
      <c r="E57" s="61">
        <v>0</v>
      </c>
      <c r="F57" s="61">
        <v>1</v>
      </c>
      <c r="G57" s="61">
        <v>6</v>
      </c>
      <c r="H57" s="61">
        <v>4</v>
      </c>
      <c r="I57" s="61">
        <v>7</v>
      </c>
      <c r="J57" s="61">
        <v>7</v>
      </c>
      <c r="K57" s="61">
        <v>0</v>
      </c>
      <c r="L57" s="61">
        <v>0</v>
      </c>
      <c r="M57" s="61">
        <v>0</v>
      </c>
      <c r="N57" s="62">
        <v>0</v>
      </c>
    </row>
    <row r="58" spans="1:14" ht="13.5" customHeight="1">
      <c r="A58" s="36"/>
      <c r="B58" s="29"/>
      <c r="C58" s="10" t="s">
        <v>146</v>
      </c>
      <c r="D58" s="69">
        <f>SUM(E58:N58)</f>
        <v>16</v>
      </c>
      <c r="E58" s="61">
        <v>0</v>
      </c>
      <c r="F58" s="61">
        <v>0</v>
      </c>
      <c r="G58" s="61">
        <v>1</v>
      </c>
      <c r="H58" s="61">
        <v>7</v>
      </c>
      <c r="I58" s="61">
        <v>8</v>
      </c>
      <c r="J58" s="61">
        <v>0</v>
      </c>
      <c r="K58" s="61">
        <v>0</v>
      </c>
      <c r="L58" s="61">
        <v>0</v>
      </c>
      <c r="M58" s="61">
        <v>0</v>
      </c>
      <c r="N58" s="62">
        <v>0</v>
      </c>
    </row>
    <row r="59" spans="1:14" ht="13.5" customHeight="1">
      <c r="A59" s="36"/>
      <c r="B59" s="29"/>
      <c r="C59" s="10"/>
      <c r="D59" s="69"/>
      <c r="E59" s="61"/>
      <c r="F59" s="61"/>
      <c r="G59" s="61"/>
      <c r="H59" s="61"/>
      <c r="I59" s="61"/>
      <c r="J59" s="61"/>
      <c r="K59" s="61"/>
      <c r="L59" s="61"/>
      <c r="M59" s="61"/>
      <c r="N59" s="62"/>
    </row>
    <row r="60" spans="1:14" ht="13.5" customHeight="1">
      <c r="A60" s="36"/>
      <c r="B60" s="29" t="s">
        <v>51</v>
      </c>
      <c r="C60" s="10" t="s">
        <v>144</v>
      </c>
      <c r="D60" s="69">
        <f>SUM(E60:N60)</f>
        <v>23</v>
      </c>
      <c r="E60" s="61">
        <f aca="true" t="shared" si="14" ref="E60:N60">SUM(E61:E62)</f>
        <v>0</v>
      </c>
      <c r="F60" s="61">
        <f t="shared" si="14"/>
        <v>0</v>
      </c>
      <c r="G60" s="61">
        <f t="shared" si="14"/>
        <v>4</v>
      </c>
      <c r="H60" s="61">
        <f t="shared" si="14"/>
        <v>9</v>
      </c>
      <c r="I60" s="61">
        <f t="shared" si="14"/>
        <v>8</v>
      </c>
      <c r="J60" s="61">
        <f t="shared" si="14"/>
        <v>2</v>
      </c>
      <c r="K60" s="61">
        <f t="shared" si="14"/>
        <v>0</v>
      </c>
      <c r="L60" s="61">
        <f t="shared" si="14"/>
        <v>0</v>
      </c>
      <c r="M60" s="61">
        <f t="shared" si="14"/>
        <v>0</v>
      </c>
      <c r="N60" s="62">
        <f t="shared" si="14"/>
        <v>0</v>
      </c>
    </row>
    <row r="61" spans="1:14" ht="13.5" customHeight="1">
      <c r="A61" s="36"/>
      <c r="B61" s="29"/>
      <c r="C61" s="10" t="s">
        <v>145</v>
      </c>
      <c r="D61" s="69">
        <f>SUM(E61:N61)</f>
        <v>12</v>
      </c>
      <c r="E61" s="61">
        <v>0</v>
      </c>
      <c r="F61" s="61">
        <v>0</v>
      </c>
      <c r="G61" s="61">
        <v>3</v>
      </c>
      <c r="H61" s="61">
        <v>3</v>
      </c>
      <c r="I61" s="61">
        <v>5</v>
      </c>
      <c r="J61" s="61">
        <v>1</v>
      </c>
      <c r="K61" s="61">
        <v>0</v>
      </c>
      <c r="L61" s="61">
        <v>0</v>
      </c>
      <c r="M61" s="61">
        <v>0</v>
      </c>
      <c r="N61" s="62">
        <v>0</v>
      </c>
    </row>
    <row r="62" spans="1:14" ht="13.5" customHeight="1">
      <c r="A62" s="36"/>
      <c r="B62" s="29"/>
      <c r="C62" s="10" t="s">
        <v>146</v>
      </c>
      <c r="D62" s="69">
        <f>SUM(E62:N62)</f>
        <v>11</v>
      </c>
      <c r="E62" s="61">
        <v>0</v>
      </c>
      <c r="F62" s="61">
        <v>0</v>
      </c>
      <c r="G62" s="61">
        <v>1</v>
      </c>
      <c r="H62" s="61">
        <v>6</v>
      </c>
      <c r="I62" s="61">
        <v>3</v>
      </c>
      <c r="J62" s="61">
        <v>1</v>
      </c>
      <c r="K62" s="61">
        <v>0</v>
      </c>
      <c r="L62" s="61">
        <v>0</v>
      </c>
      <c r="M62" s="61">
        <v>0</v>
      </c>
      <c r="N62" s="62">
        <v>0</v>
      </c>
    </row>
    <row r="63" spans="1:14" ht="13.5" customHeight="1">
      <c r="A63" s="36"/>
      <c r="B63" s="29"/>
      <c r="C63" s="10"/>
      <c r="D63" s="69"/>
      <c r="E63" s="61"/>
      <c r="F63" s="61"/>
      <c r="G63" s="61"/>
      <c r="H63" s="61"/>
      <c r="I63" s="61"/>
      <c r="J63" s="61"/>
      <c r="K63" s="61"/>
      <c r="L63" s="61"/>
      <c r="M63" s="61"/>
      <c r="N63" s="62"/>
    </row>
    <row r="64" spans="1:14" ht="13.5" customHeight="1">
      <c r="A64" s="36"/>
      <c r="B64" s="29" t="s">
        <v>52</v>
      </c>
      <c r="C64" s="10" t="s">
        <v>92</v>
      </c>
      <c r="D64" s="69">
        <f>SUM(E64:N64)</f>
        <v>12</v>
      </c>
      <c r="E64" s="61">
        <f aca="true" t="shared" si="15" ref="E64:N64">SUM(E65:E66)</f>
        <v>0</v>
      </c>
      <c r="F64" s="61">
        <f t="shared" si="15"/>
        <v>0</v>
      </c>
      <c r="G64" s="61">
        <f t="shared" si="15"/>
        <v>2</v>
      </c>
      <c r="H64" s="61">
        <f t="shared" si="15"/>
        <v>3</v>
      </c>
      <c r="I64" s="61">
        <f t="shared" si="15"/>
        <v>5</v>
      </c>
      <c r="J64" s="61">
        <f t="shared" si="15"/>
        <v>2</v>
      </c>
      <c r="K64" s="61">
        <f t="shared" si="15"/>
        <v>0</v>
      </c>
      <c r="L64" s="61">
        <f t="shared" si="15"/>
        <v>0</v>
      </c>
      <c r="M64" s="61">
        <f t="shared" si="15"/>
        <v>0</v>
      </c>
      <c r="N64" s="62">
        <f t="shared" si="15"/>
        <v>0</v>
      </c>
    </row>
    <row r="65" spans="1:14" ht="13.5" customHeight="1">
      <c r="A65" s="36"/>
      <c r="B65" s="29"/>
      <c r="C65" s="10" t="s">
        <v>99</v>
      </c>
      <c r="D65" s="69">
        <f>SUM(E65:N65)</f>
        <v>4</v>
      </c>
      <c r="E65" s="61">
        <v>0</v>
      </c>
      <c r="F65" s="61">
        <v>0</v>
      </c>
      <c r="G65" s="61">
        <v>1</v>
      </c>
      <c r="H65" s="61">
        <v>1</v>
      </c>
      <c r="I65" s="61">
        <v>1</v>
      </c>
      <c r="J65" s="61">
        <v>1</v>
      </c>
      <c r="K65" s="61">
        <v>0</v>
      </c>
      <c r="L65" s="61">
        <v>0</v>
      </c>
      <c r="M65" s="61">
        <v>0</v>
      </c>
      <c r="N65" s="62">
        <v>0</v>
      </c>
    </row>
    <row r="66" spans="1:14" ht="13.5" customHeight="1">
      <c r="A66" s="43"/>
      <c r="B66" s="44"/>
      <c r="C66" s="31" t="s">
        <v>100</v>
      </c>
      <c r="D66" s="78">
        <f>SUM(E66:N66)</f>
        <v>8</v>
      </c>
      <c r="E66" s="75">
        <v>0</v>
      </c>
      <c r="F66" s="75">
        <v>0</v>
      </c>
      <c r="G66" s="75">
        <v>1</v>
      </c>
      <c r="H66" s="75">
        <v>2</v>
      </c>
      <c r="I66" s="75">
        <v>4</v>
      </c>
      <c r="J66" s="75">
        <v>1</v>
      </c>
      <c r="K66" s="75">
        <v>0</v>
      </c>
      <c r="L66" s="75">
        <v>0</v>
      </c>
      <c r="M66" s="75">
        <v>0</v>
      </c>
      <c r="N66" s="76">
        <v>0</v>
      </c>
    </row>
    <row r="67" spans="2:14" ht="12" customHeight="1">
      <c r="B67" s="9"/>
      <c r="C67" s="3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9"/>
      <c r="C68" s="3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9"/>
      <c r="C69" s="3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2" customHeight="1">
      <c r="C73" s="3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14"/>
      <c r="C74" s="3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14"/>
      <c r="C75" s="3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9"/>
      <c r="C77" s="3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9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9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2" customHeight="1"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2" customHeight="1"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2" customHeight="1"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14"/>
      <c r="C89" s="3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4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4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4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9"/>
      <c r="C131" s="34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34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4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34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34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4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4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4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4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34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9"/>
      <c r="C141" s="3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4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4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34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4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4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9"/>
      <c r="C147" s="34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4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34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34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4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4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4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4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34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34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4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4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4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4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4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4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4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14"/>
      <c r="C164" s="34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34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4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4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4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4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34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34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4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4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4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34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9"/>
      <c r="C177" s="34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4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4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34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4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4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4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4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4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4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4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4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4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4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9"/>
      <c r="C191" s="34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9"/>
      <c r="C192" s="34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4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4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34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4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4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4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4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4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4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4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4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4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4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4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4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4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4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4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4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4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4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4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14"/>
      <c r="C215" s="34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34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4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4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4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4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9"/>
      <c r="C221" s="34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9"/>
      <c r="C222" s="34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4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4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34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4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4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4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4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4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4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4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4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4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34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14"/>
      <c r="C236" s="34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34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9"/>
      <c r="C238" s="34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34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34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9"/>
      <c r="C241" s="34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9"/>
      <c r="C242" s="34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9"/>
      <c r="C243" s="34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34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4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34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4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34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4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34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4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4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9"/>
      <c r="C253" s="34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4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4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9"/>
      <c r="C256" s="34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4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4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34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14"/>
      <c r="C260" s="34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34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9"/>
      <c r="C262" s="34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34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34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34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34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9"/>
      <c r="C267" s="34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34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34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14"/>
      <c r="C270" s="34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4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14"/>
      <c r="C272" s="34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4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9"/>
      <c r="C274" s="34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4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4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9"/>
      <c r="C277" s="34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4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4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34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4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4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9"/>
      <c r="C283" s="34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14"/>
      <c r="C284" s="34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34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9"/>
      <c r="C286" s="34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4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4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9"/>
      <c r="C289" s="34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34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9"/>
      <c r="C291" s="34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34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14"/>
      <c r="C293" s="34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14"/>
      <c r="C294" s="34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4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34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9"/>
      <c r="C297" s="34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9"/>
      <c r="C298" s="34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14"/>
      <c r="C299" s="34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14"/>
      <c r="C300" s="34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34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14"/>
      <c r="C302" s="34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34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9"/>
      <c r="C304" s="34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14"/>
      <c r="C305" s="34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14"/>
      <c r="C306" s="34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9"/>
      <c r="C307" s="34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14"/>
      <c r="C308" s="34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34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9"/>
      <c r="C310" s="34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9"/>
      <c r="C311" s="34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9"/>
      <c r="C312" s="34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9"/>
      <c r="C313" s="34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14"/>
      <c r="C314" s="34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14"/>
      <c r="C315" s="34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9"/>
      <c r="C316" s="34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14"/>
      <c r="C317" s="34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14"/>
      <c r="C318" s="34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9"/>
      <c r="C319" s="34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3:14" ht="12" customHeight="1">
      <c r="C320" s="34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3:14" ht="12" customHeight="1">
      <c r="C321" s="34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</sheetData>
  <mergeCells count="1">
    <mergeCell ref="A3:C3"/>
  </mergeCells>
  <printOptions horizontalCentered="1"/>
  <pageMargins left="0.7874015748031497" right="0.7874015748031497" top="0.7874015748031497" bottom="0.7874015748031497" header="0.7480314960629921" footer="0.2755905511811024"/>
  <pageSetup blackAndWhite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2"/>
  <sheetViews>
    <sheetView showGridLines="0" zoomScale="95" zoomScaleNormal="95" workbookViewId="0" topLeftCell="A1">
      <selection activeCell="A68" sqref="A68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5" width="8.140625" style="3" customWidth="1"/>
    <col min="16" max="16384" width="15.28125" style="3" customWidth="1"/>
  </cols>
  <sheetData>
    <row r="1" spans="2:3" s="32" customFormat="1" ht="12">
      <c r="B1" s="49"/>
      <c r="C1" s="37"/>
    </row>
    <row r="2" spans="1:14" s="32" customFormat="1" ht="13.5" customHeight="1">
      <c r="A2" s="3" t="s">
        <v>155</v>
      </c>
      <c r="C2" s="37"/>
      <c r="L2" s="3"/>
      <c r="N2" s="80" t="str">
        <f>'１頁'!N2:N2</f>
        <v>（単位：人）（平成14年）</v>
      </c>
    </row>
    <row r="3" spans="1:15" ht="21" customHeight="1">
      <c r="A3" s="91" t="s">
        <v>138</v>
      </c>
      <c r="B3" s="92"/>
      <c r="C3" s="93"/>
      <c r="D3" s="6" t="s">
        <v>139</v>
      </c>
      <c r="E3" s="7" t="s">
        <v>140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141</v>
      </c>
      <c r="N3" s="8" t="s">
        <v>87</v>
      </c>
      <c r="O3" s="9"/>
    </row>
    <row r="4" spans="1:15" ht="13.5" customHeight="1">
      <c r="A4" s="97" t="s">
        <v>132</v>
      </c>
      <c r="B4" s="98"/>
      <c r="C4" s="15" t="s">
        <v>109</v>
      </c>
      <c r="D4" s="39">
        <f>SUM(E4:N4)</f>
        <v>4254</v>
      </c>
      <c r="E4" s="17">
        <f>SUM(E5:E6)</f>
        <v>1</v>
      </c>
      <c r="F4" s="17">
        <f aca="true" t="shared" si="0" ref="F4:N4">SUM(F5:F6)</f>
        <v>83</v>
      </c>
      <c r="G4" s="17">
        <f t="shared" si="0"/>
        <v>672</v>
      </c>
      <c r="H4" s="17">
        <f t="shared" si="0"/>
        <v>1633</v>
      </c>
      <c r="I4" s="17">
        <f t="shared" si="0"/>
        <v>1412</v>
      </c>
      <c r="J4" s="17">
        <f t="shared" si="0"/>
        <v>403</v>
      </c>
      <c r="K4" s="17">
        <f t="shared" si="0"/>
        <v>48</v>
      </c>
      <c r="L4" s="17">
        <f t="shared" si="0"/>
        <v>2</v>
      </c>
      <c r="M4" s="17">
        <f t="shared" si="0"/>
        <v>0</v>
      </c>
      <c r="N4" s="18">
        <f t="shared" si="0"/>
        <v>0</v>
      </c>
      <c r="O4" s="32"/>
    </row>
    <row r="5" spans="1:15" ht="13.5" customHeight="1">
      <c r="A5" s="36"/>
      <c r="B5" s="9"/>
      <c r="C5" s="10" t="s">
        <v>110</v>
      </c>
      <c r="D5" s="40">
        <f>SUM(E5:N5)</f>
        <v>2206</v>
      </c>
      <c r="E5" s="11">
        <f aca="true" t="shared" si="1" ref="E5:N5">SUM(E9,E17,E41,E45,E49,E53,E57,E13,E21,E25,E29,E33,E37)</f>
        <v>1</v>
      </c>
      <c r="F5" s="11">
        <f t="shared" si="1"/>
        <v>42</v>
      </c>
      <c r="G5" s="11">
        <f t="shared" si="1"/>
        <v>359</v>
      </c>
      <c r="H5" s="11">
        <f t="shared" si="1"/>
        <v>848</v>
      </c>
      <c r="I5" s="11">
        <f t="shared" si="1"/>
        <v>729</v>
      </c>
      <c r="J5" s="11">
        <f t="shared" si="1"/>
        <v>201</v>
      </c>
      <c r="K5" s="11">
        <f t="shared" si="1"/>
        <v>25</v>
      </c>
      <c r="L5" s="11">
        <f t="shared" si="1"/>
        <v>1</v>
      </c>
      <c r="M5" s="11">
        <f t="shared" si="1"/>
        <v>0</v>
      </c>
      <c r="N5" s="12">
        <f t="shared" si="1"/>
        <v>0</v>
      </c>
      <c r="O5" s="32"/>
    </row>
    <row r="6" spans="1:15" ht="13.5" customHeight="1">
      <c r="A6" s="36"/>
      <c r="B6" s="9"/>
      <c r="C6" s="10" t="s">
        <v>111</v>
      </c>
      <c r="D6" s="40">
        <f>SUM(E6:N6)</f>
        <v>2048</v>
      </c>
      <c r="E6" s="11">
        <f aca="true" t="shared" si="2" ref="E6:N6">SUM(E10,E18,E42,E46,E50,E54,E58,E14,E22,E26,E30,E34,E38)</f>
        <v>0</v>
      </c>
      <c r="F6" s="11">
        <f t="shared" si="2"/>
        <v>41</v>
      </c>
      <c r="G6" s="11">
        <f t="shared" si="2"/>
        <v>313</v>
      </c>
      <c r="H6" s="11">
        <f t="shared" si="2"/>
        <v>785</v>
      </c>
      <c r="I6" s="11">
        <f t="shared" si="2"/>
        <v>683</v>
      </c>
      <c r="J6" s="11">
        <f t="shared" si="2"/>
        <v>202</v>
      </c>
      <c r="K6" s="11">
        <f t="shared" si="2"/>
        <v>23</v>
      </c>
      <c r="L6" s="11">
        <f t="shared" si="2"/>
        <v>1</v>
      </c>
      <c r="M6" s="11">
        <f t="shared" si="2"/>
        <v>0</v>
      </c>
      <c r="N6" s="12">
        <f t="shared" si="2"/>
        <v>0</v>
      </c>
      <c r="O6" s="32"/>
    </row>
    <row r="7" spans="1:15" ht="13.5" customHeight="1">
      <c r="A7" s="36"/>
      <c r="B7" s="9"/>
      <c r="C7" s="10"/>
      <c r="D7" s="40"/>
      <c r="E7" s="11"/>
      <c r="F7" s="11"/>
      <c r="G7" s="11"/>
      <c r="H7" s="11"/>
      <c r="I7" s="11"/>
      <c r="J7" s="11"/>
      <c r="K7" s="11"/>
      <c r="L7" s="11"/>
      <c r="M7" s="11"/>
      <c r="N7" s="12"/>
      <c r="O7" s="32"/>
    </row>
    <row r="8" spans="1:15" ht="13.5" customHeight="1">
      <c r="A8" s="36"/>
      <c r="B8" s="29" t="s">
        <v>59</v>
      </c>
      <c r="C8" s="10" t="s">
        <v>109</v>
      </c>
      <c r="D8" s="64">
        <f>SUM(E8:N8)</f>
        <v>818</v>
      </c>
      <c r="E8" s="61">
        <f aca="true" t="shared" si="3" ref="E8:N8">SUM(E9:E10)</f>
        <v>1</v>
      </c>
      <c r="F8" s="61">
        <f t="shared" si="3"/>
        <v>17</v>
      </c>
      <c r="G8" s="61">
        <f t="shared" si="3"/>
        <v>114</v>
      </c>
      <c r="H8" s="61">
        <f t="shared" si="3"/>
        <v>332</v>
      </c>
      <c r="I8" s="61">
        <f t="shared" si="3"/>
        <v>266</v>
      </c>
      <c r="J8" s="61">
        <f t="shared" si="3"/>
        <v>80</v>
      </c>
      <c r="K8" s="61">
        <f t="shared" si="3"/>
        <v>8</v>
      </c>
      <c r="L8" s="61">
        <f t="shared" si="3"/>
        <v>0</v>
      </c>
      <c r="M8" s="61">
        <f t="shared" si="3"/>
        <v>0</v>
      </c>
      <c r="N8" s="62">
        <f t="shared" si="3"/>
        <v>0</v>
      </c>
      <c r="O8" s="32"/>
    </row>
    <row r="9" spans="1:15" ht="13.5" customHeight="1">
      <c r="A9" s="36"/>
      <c r="B9" s="29"/>
      <c r="C9" s="10" t="s">
        <v>110</v>
      </c>
      <c r="D9" s="64">
        <f>SUM(E9:N9)</f>
        <v>417</v>
      </c>
      <c r="E9" s="61">
        <v>1</v>
      </c>
      <c r="F9" s="61">
        <v>8</v>
      </c>
      <c r="G9" s="61">
        <v>68</v>
      </c>
      <c r="H9" s="61">
        <v>174</v>
      </c>
      <c r="I9" s="61">
        <v>130</v>
      </c>
      <c r="J9" s="61">
        <v>33</v>
      </c>
      <c r="K9" s="61">
        <v>3</v>
      </c>
      <c r="L9" s="61">
        <v>0</v>
      </c>
      <c r="M9" s="61">
        <v>0</v>
      </c>
      <c r="N9" s="62">
        <v>0</v>
      </c>
      <c r="O9" s="32"/>
    </row>
    <row r="10" spans="1:15" ht="13.5" customHeight="1">
      <c r="A10" s="36"/>
      <c r="B10" s="29"/>
      <c r="C10" s="10" t="s">
        <v>111</v>
      </c>
      <c r="D10" s="64">
        <f>SUM(E10:N10)</f>
        <v>401</v>
      </c>
      <c r="E10" s="61">
        <v>0</v>
      </c>
      <c r="F10" s="61">
        <v>9</v>
      </c>
      <c r="G10" s="61">
        <v>46</v>
      </c>
      <c r="H10" s="61">
        <v>158</v>
      </c>
      <c r="I10" s="61">
        <v>136</v>
      </c>
      <c r="J10" s="61">
        <v>47</v>
      </c>
      <c r="K10" s="61">
        <v>5</v>
      </c>
      <c r="L10" s="61">
        <v>0</v>
      </c>
      <c r="M10" s="61">
        <v>0</v>
      </c>
      <c r="N10" s="62">
        <v>0</v>
      </c>
      <c r="O10" s="32"/>
    </row>
    <row r="11" spans="1:15" ht="13.5" customHeight="1">
      <c r="A11" s="36"/>
      <c r="B11" s="29"/>
      <c r="C11" s="10"/>
      <c r="D11" s="64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32"/>
    </row>
    <row r="12" spans="1:15" ht="13.5" customHeight="1">
      <c r="A12" s="36"/>
      <c r="B12" s="29" t="s">
        <v>53</v>
      </c>
      <c r="C12" s="10" t="s">
        <v>109</v>
      </c>
      <c r="D12" s="64">
        <f>SUM(E12:N12)</f>
        <v>797</v>
      </c>
      <c r="E12" s="61">
        <f aca="true" t="shared" si="4" ref="E12:N12">SUM(E13:E14)</f>
        <v>0</v>
      </c>
      <c r="F12" s="61">
        <f t="shared" si="4"/>
        <v>9</v>
      </c>
      <c r="G12" s="61">
        <f t="shared" si="4"/>
        <v>126</v>
      </c>
      <c r="H12" s="61">
        <f t="shared" si="4"/>
        <v>280</v>
      </c>
      <c r="I12" s="61">
        <f t="shared" si="4"/>
        <v>290</v>
      </c>
      <c r="J12" s="61">
        <f t="shared" si="4"/>
        <v>86</v>
      </c>
      <c r="K12" s="61">
        <f t="shared" si="4"/>
        <v>6</v>
      </c>
      <c r="L12" s="61">
        <f t="shared" si="4"/>
        <v>0</v>
      </c>
      <c r="M12" s="61">
        <f t="shared" si="4"/>
        <v>0</v>
      </c>
      <c r="N12" s="62">
        <f t="shared" si="4"/>
        <v>0</v>
      </c>
      <c r="O12" s="32"/>
    </row>
    <row r="13" spans="1:15" ht="13.5" customHeight="1">
      <c r="A13" s="36"/>
      <c r="B13" s="29"/>
      <c r="C13" s="10" t="s">
        <v>110</v>
      </c>
      <c r="D13" s="64">
        <f>SUM(E13:N13)</f>
        <v>432</v>
      </c>
      <c r="E13" s="61">
        <v>0</v>
      </c>
      <c r="F13" s="61">
        <v>5</v>
      </c>
      <c r="G13" s="61">
        <v>66</v>
      </c>
      <c r="H13" s="61">
        <v>144</v>
      </c>
      <c r="I13" s="61">
        <v>164</v>
      </c>
      <c r="J13" s="61">
        <v>48</v>
      </c>
      <c r="K13" s="61">
        <v>5</v>
      </c>
      <c r="L13" s="61">
        <v>0</v>
      </c>
      <c r="M13" s="61">
        <v>0</v>
      </c>
      <c r="N13" s="62">
        <v>0</v>
      </c>
      <c r="O13" s="32"/>
    </row>
    <row r="14" spans="1:15" ht="13.5" customHeight="1">
      <c r="A14" s="36"/>
      <c r="B14" s="29"/>
      <c r="C14" s="10" t="s">
        <v>111</v>
      </c>
      <c r="D14" s="64">
        <f>SUM(E14:N14)</f>
        <v>365</v>
      </c>
      <c r="E14" s="61">
        <v>0</v>
      </c>
      <c r="F14" s="61">
        <v>4</v>
      </c>
      <c r="G14" s="61">
        <v>60</v>
      </c>
      <c r="H14" s="61">
        <v>136</v>
      </c>
      <c r="I14" s="61">
        <v>126</v>
      </c>
      <c r="J14" s="61">
        <v>38</v>
      </c>
      <c r="K14" s="61">
        <v>1</v>
      </c>
      <c r="L14" s="61">
        <v>0</v>
      </c>
      <c r="M14" s="61">
        <v>0</v>
      </c>
      <c r="N14" s="62">
        <v>0</v>
      </c>
      <c r="O14" s="32"/>
    </row>
    <row r="15" spans="1:15" ht="13.5" customHeight="1">
      <c r="A15" s="36"/>
      <c r="B15" s="29"/>
      <c r="C15" s="10"/>
      <c r="D15" s="64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32"/>
    </row>
    <row r="16" spans="1:15" ht="13.5" customHeight="1">
      <c r="A16" s="36"/>
      <c r="B16" s="29" t="s">
        <v>60</v>
      </c>
      <c r="C16" s="10" t="s">
        <v>109</v>
      </c>
      <c r="D16" s="64">
        <f>SUM(E16:N16)</f>
        <v>725</v>
      </c>
      <c r="E16" s="61">
        <f aca="true" t="shared" si="5" ref="E16:N16">SUM(E17:E18)</f>
        <v>0</v>
      </c>
      <c r="F16" s="61">
        <f t="shared" si="5"/>
        <v>12</v>
      </c>
      <c r="G16" s="61">
        <f t="shared" si="5"/>
        <v>115</v>
      </c>
      <c r="H16" s="61">
        <f t="shared" si="5"/>
        <v>284</v>
      </c>
      <c r="I16" s="61">
        <f t="shared" si="5"/>
        <v>245</v>
      </c>
      <c r="J16" s="61">
        <f t="shared" si="5"/>
        <v>60</v>
      </c>
      <c r="K16" s="61">
        <f t="shared" si="5"/>
        <v>9</v>
      </c>
      <c r="L16" s="61">
        <f t="shared" si="5"/>
        <v>0</v>
      </c>
      <c r="M16" s="61">
        <f t="shared" si="5"/>
        <v>0</v>
      </c>
      <c r="N16" s="62">
        <f t="shared" si="5"/>
        <v>0</v>
      </c>
      <c r="O16" s="32"/>
    </row>
    <row r="17" spans="1:15" ht="13.5" customHeight="1">
      <c r="A17" s="36"/>
      <c r="B17" s="29"/>
      <c r="C17" s="10" t="s">
        <v>110</v>
      </c>
      <c r="D17" s="64">
        <f>SUM(E17:N17)</f>
        <v>367</v>
      </c>
      <c r="E17" s="61">
        <v>0</v>
      </c>
      <c r="F17" s="61">
        <v>7</v>
      </c>
      <c r="G17" s="61">
        <v>65</v>
      </c>
      <c r="H17" s="61">
        <v>143</v>
      </c>
      <c r="I17" s="61">
        <v>116</v>
      </c>
      <c r="J17" s="61">
        <v>29</v>
      </c>
      <c r="K17" s="61">
        <v>7</v>
      </c>
      <c r="L17" s="61">
        <v>0</v>
      </c>
      <c r="M17" s="61">
        <v>0</v>
      </c>
      <c r="N17" s="62">
        <v>0</v>
      </c>
      <c r="O17" s="32"/>
    </row>
    <row r="18" spans="1:15" ht="13.5" customHeight="1">
      <c r="A18" s="36"/>
      <c r="B18" s="29"/>
      <c r="C18" s="10" t="s">
        <v>111</v>
      </c>
      <c r="D18" s="64">
        <f>SUM(E18:N18)</f>
        <v>358</v>
      </c>
      <c r="E18" s="61">
        <v>0</v>
      </c>
      <c r="F18" s="61">
        <v>5</v>
      </c>
      <c r="G18" s="61">
        <v>50</v>
      </c>
      <c r="H18" s="61">
        <v>141</v>
      </c>
      <c r="I18" s="61">
        <v>129</v>
      </c>
      <c r="J18" s="61">
        <v>31</v>
      </c>
      <c r="K18" s="61">
        <v>2</v>
      </c>
      <c r="L18" s="61">
        <v>0</v>
      </c>
      <c r="M18" s="61">
        <v>0</v>
      </c>
      <c r="N18" s="62">
        <v>0</v>
      </c>
      <c r="O18" s="32"/>
    </row>
    <row r="19" spans="1:15" ht="13.5" customHeight="1">
      <c r="A19" s="36"/>
      <c r="B19" s="29"/>
      <c r="C19" s="10"/>
      <c r="D19" s="64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32"/>
    </row>
    <row r="20" spans="1:15" ht="13.5" customHeight="1">
      <c r="A20" s="36"/>
      <c r="B20" s="29" t="s">
        <v>54</v>
      </c>
      <c r="C20" s="10" t="s">
        <v>109</v>
      </c>
      <c r="D20" s="64">
        <f>SUM(E20:N20)</f>
        <v>116</v>
      </c>
      <c r="E20" s="61">
        <f aca="true" t="shared" si="6" ref="E20:N20">SUM(E21:E22)</f>
        <v>0</v>
      </c>
      <c r="F20" s="61">
        <f t="shared" si="6"/>
        <v>4</v>
      </c>
      <c r="G20" s="61">
        <f t="shared" si="6"/>
        <v>18</v>
      </c>
      <c r="H20" s="61">
        <f t="shared" si="6"/>
        <v>55</v>
      </c>
      <c r="I20" s="61">
        <f t="shared" si="6"/>
        <v>28</v>
      </c>
      <c r="J20" s="61">
        <f t="shared" si="6"/>
        <v>10</v>
      </c>
      <c r="K20" s="61">
        <f t="shared" si="6"/>
        <v>1</v>
      </c>
      <c r="L20" s="61">
        <f t="shared" si="6"/>
        <v>0</v>
      </c>
      <c r="M20" s="61">
        <f t="shared" si="6"/>
        <v>0</v>
      </c>
      <c r="N20" s="62">
        <f t="shared" si="6"/>
        <v>0</v>
      </c>
      <c r="O20" s="32"/>
    </row>
    <row r="21" spans="1:15" ht="13.5" customHeight="1">
      <c r="A21" s="36"/>
      <c r="B21" s="29"/>
      <c r="C21" s="10" t="s">
        <v>110</v>
      </c>
      <c r="D21" s="64">
        <f>SUM(E21:N21)</f>
        <v>62</v>
      </c>
      <c r="E21" s="61">
        <v>0</v>
      </c>
      <c r="F21" s="61">
        <v>2</v>
      </c>
      <c r="G21" s="61">
        <v>12</v>
      </c>
      <c r="H21" s="61">
        <v>27</v>
      </c>
      <c r="I21" s="61">
        <v>16</v>
      </c>
      <c r="J21" s="61">
        <v>5</v>
      </c>
      <c r="K21" s="61">
        <v>0</v>
      </c>
      <c r="L21" s="61">
        <v>0</v>
      </c>
      <c r="M21" s="61">
        <v>0</v>
      </c>
      <c r="N21" s="62">
        <v>0</v>
      </c>
      <c r="O21" s="32"/>
    </row>
    <row r="22" spans="1:15" ht="13.5" customHeight="1">
      <c r="A22" s="36"/>
      <c r="B22" s="29"/>
      <c r="C22" s="10" t="s">
        <v>111</v>
      </c>
      <c r="D22" s="64">
        <f>SUM(E22:N22)</f>
        <v>54</v>
      </c>
      <c r="E22" s="61">
        <v>0</v>
      </c>
      <c r="F22" s="61">
        <v>2</v>
      </c>
      <c r="G22" s="61">
        <v>6</v>
      </c>
      <c r="H22" s="61">
        <v>28</v>
      </c>
      <c r="I22" s="61">
        <v>12</v>
      </c>
      <c r="J22" s="61">
        <v>5</v>
      </c>
      <c r="K22" s="61">
        <v>1</v>
      </c>
      <c r="L22" s="61">
        <v>0</v>
      </c>
      <c r="M22" s="61">
        <v>0</v>
      </c>
      <c r="N22" s="62">
        <v>0</v>
      </c>
      <c r="O22" s="32"/>
    </row>
    <row r="23" spans="1:15" ht="13.5" customHeight="1">
      <c r="A23" s="36"/>
      <c r="B23" s="29"/>
      <c r="C23" s="10"/>
      <c r="D23" s="64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32"/>
    </row>
    <row r="24" spans="1:15" ht="13.5" customHeight="1">
      <c r="A24" s="36"/>
      <c r="B24" s="29" t="s">
        <v>55</v>
      </c>
      <c r="C24" s="10" t="s">
        <v>109</v>
      </c>
      <c r="D24" s="64">
        <f>SUM(E24:N24)</f>
        <v>268</v>
      </c>
      <c r="E24" s="61">
        <f aca="true" t="shared" si="7" ref="E24:N24">SUM(E25:E26)</f>
        <v>0</v>
      </c>
      <c r="F24" s="61">
        <f t="shared" si="7"/>
        <v>6</v>
      </c>
      <c r="G24" s="61">
        <f t="shared" si="7"/>
        <v>40</v>
      </c>
      <c r="H24" s="61">
        <f t="shared" si="7"/>
        <v>101</v>
      </c>
      <c r="I24" s="61">
        <f t="shared" si="7"/>
        <v>89</v>
      </c>
      <c r="J24" s="61">
        <f t="shared" si="7"/>
        <v>26</v>
      </c>
      <c r="K24" s="61">
        <f t="shared" si="7"/>
        <v>6</v>
      </c>
      <c r="L24" s="61">
        <f t="shared" si="7"/>
        <v>0</v>
      </c>
      <c r="M24" s="61">
        <f t="shared" si="7"/>
        <v>0</v>
      </c>
      <c r="N24" s="62">
        <f t="shared" si="7"/>
        <v>0</v>
      </c>
      <c r="O24" s="32"/>
    </row>
    <row r="25" spans="1:15" ht="13.5" customHeight="1">
      <c r="A25" s="36"/>
      <c r="B25" s="29"/>
      <c r="C25" s="10" t="s">
        <v>110</v>
      </c>
      <c r="D25" s="64">
        <f>SUM(E25:N25)</f>
        <v>130</v>
      </c>
      <c r="E25" s="61">
        <v>0</v>
      </c>
      <c r="F25" s="61">
        <v>4</v>
      </c>
      <c r="G25" s="61">
        <v>17</v>
      </c>
      <c r="H25" s="61">
        <v>53</v>
      </c>
      <c r="I25" s="61">
        <v>41</v>
      </c>
      <c r="J25" s="61">
        <v>12</v>
      </c>
      <c r="K25" s="61">
        <v>3</v>
      </c>
      <c r="L25" s="61">
        <v>0</v>
      </c>
      <c r="M25" s="61">
        <v>0</v>
      </c>
      <c r="N25" s="62">
        <v>0</v>
      </c>
      <c r="O25" s="32"/>
    </row>
    <row r="26" spans="1:15" ht="13.5" customHeight="1">
      <c r="A26" s="36"/>
      <c r="B26" s="29"/>
      <c r="C26" s="10" t="s">
        <v>111</v>
      </c>
      <c r="D26" s="64">
        <f>SUM(E26:N26)</f>
        <v>138</v>
      </c>
      <c r="E26" s="61">
        <v>0</v>
      </c>
      <c r="F26" s="61">
        <v>2</v>
      </c>
      <c r="G26" s="61">
        <v>23</v>
      </c>
      <c r="H26" s="61">
        <v>48</v>
      </c>
      <c r="I26" s="61">
        <v>48</v>
      </c>
      <c r="J26" s="61">
        <v>14</v>
      </c>
      <c r="K26" s="61">
        <v>3</v>
      </c>
      <c r="L26" s="61">
        <v>0</v>
      </c>
      <c r="M26" s="61">
        <v>0</v>
      </c>
      <c r="N26" s="62">
        <v>0</v>
      </c>
      <c r="O26" s="32"/>
    </row>
    <row r="27" spans="1:15" ht="13.5" customHeight="1">
      <c r="A27" s="36"/>
      <c r="B27" s="29"/>
      <c r="C27" s="10"/>
      <c r="D27" s="64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32"/>
    </row>
    <row r="28" spans="1:15" ht="13.5" customHeight="1">
      <c r="A28" s="36"/>
      <c r="B28" s="29" t="s">
        <v>56</v>
      </c>
      <c r="C28" s="10" t="s">
        <v>109</v>
      </c>
      <c r="D28" s="64">
        <f>SUM(E28:N28)</f>
        <v>104</v>
      </c>
      <c r="E28" s="61">
        <f aca="true" t="shared" si="8" ref="E28:N28">SUM(E29:E30)</f>
        <v>0</v>
      </c>
      <c r="F28" s="61">
        <f t="shared" si="8"/>
        <v>6</v>
      </c>
      <c r="G28" s="61">
        <f t="shared" si="8"/>
        <v>22</v>
      </c>
      <c r="H28" s="61">
        <f t="shared" si="8"/>
        <v>36</v>
      </c>
      <c r="I28" s="61">
        <f t="shared" si="8"/>
        <v>29</v>
      </c>
      <c r="J28" s="61">
        <f t="shared" si="8"/>
        <v>8</v>
      </c>
      <c r="K28" s="61">
        <f t="shared" si="8"/>
        <v>2</v>
      </c>
      <c r="L28" s="61">
        <f t="shared" si="8"/>
        <v>1</v>
      </c>
      <c r="M28" s="61">
        <f t="shared" si="8"/>
        <v>0</v>
      </c>
      <c r="N28" s="62">
        <f t="shared" si="8"/>
        <v>0</v>
      </c>
      <c r="O28" s="32"/>
    </row>
    <row r="29" spans="1:15" ht="13.5" customHeight="1">
      <c r="A29" s="36"/>
      <c r="B29" s="29"/>
      <c r="C29" s="10" t="s">
        <v>110</v>
      </c>
      <c r="D29" s="64">
        <f>SUM(E29:N29)</f>
        <v>45</v>
      </c>
      <c r="E29" s="61">
        <v>0</v>
      </c>
      <c r="F29" s="61">
        <v>3</v>
      </c>
      <c r="G29" s="61">
        <v>6</v>
      </c>
      <c r="H29" s="61">
        <v>18</v>
      </c>
      <c r="I29" s="61">
        <v>15</v>
      </c>
      <c r="J29" s="61">
        <v>3</v>
      </c>
      <c r="K29" s="61">
        <v>0</v>
      </c>
      <c r="L29" s="61">
        <v>0</v>
      </c>
      <c r="M29" s="61">
        <v>0</v>
      </c>
      <c r="N29" s="62">
        <v>0</v>
      </c>
      <c r="O29" s="32"/>
    </row>
    <row r="30" spans="1:15" ht="13.5" customHeight="1">
      <c r="A30" s="36"/>
      <c r="B30" s="29"/>
      <c r="C30" s="10" t="s">
        <v>111</v>
      </c>
      <c r="D30" s="64">
        <f>SUM(E30:N30)</f>
        <v>59</v>
      </c>
      <c r="E30" s="61">
        <v>0</v>
      </c>
      <c r="F30" s="61">
        <v>3</v>
      </c>
      <c r="G30" s="61">
        <v>16</v>
      </c>
      <c r="H30" s="61">
        <v>18</v>
      </c>
      <c r="I30" s="61">
        <v>14</v>
      </c>
      <c r="J30" s="61">
        <v>5</v>
      </c>
      <c r="K30" s="61">
        <v>2</v>
      </c>
      <c r="L30" s="61">
        <v>1</v>
      </c>
      <c r="M30" s="61">
        <v>0</v>
      </c>
      <c r="N30" s="62">
        <v>0</v>
      </c>
      <c r="O30" s="32"/>
    </row>
    <row r="31" spans="1:15" ht="13.5" customHeight="1">
      <c r="A31" s="36"/>
      <c r="B31" s="29"/>
      <c r="C31" s="10"/>
      <c r="D31" s="64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32"/>
    </row>
    <row r="32" spans="1:15" ht="13.5" customHeight="1">
      <c r="A32" s="36"/>
      <c r="B32" s="29" t="s">
        <v>57</v>
      </c>
      <c r="C32" s="10" t="s">
        <v>109</v>
      </c>
      <c r="D32" s="64">
        <f>SUM(E32:N32)</f>
        <v>304</v>
      </c>
      <c r="E32" s="61">
        <f aca="true" t="shared" si="9" ref="E32:N32">SUM(E33:E34)</f>
        <v>0</v>
      </c>
      <c r="F32" s="61">
        <f t="shared" si="9"/>
        <v>4</v>
      </c>
      <c r="G32" s="61">
        <f t="shared" si="9"/>
        <v>43</v>
      </c>
      <c r="H32" s="61">
        <f t="shared" si="9"/>
        <v>138</v>
      </c>
      <c r="I32" s="61">
        <f t="shared" si="9"/>
        <v>92</v>
      </c>
      <c r="J32" s="61">
        <f t="shared" si="9"/>
        <v>23</v>
      </c>
      <c r="K32" s="61">
        <f t="shared" si="9"/>
        <v>4</v>
      </c>
      <c r="L32" s="61">
        <f t="shared" si="9"/>
        <v>0</v>
      </c>
      <c r="M32" s="61">
        <f t="shared" si="9"/>
        <v>0</v>
      </c>
      <c r="N32" s="62">
        <f t="shared" si="9"/>
        <v>0</v>
      </c>
      <c r="O32" s="32"/>
    </row>
    <row r="33" spans="1:15" ht="13.5" customHeight="1">
      <c r="A33" s="36"/>
      <c r="B33" s="29"/>
      <c r="C33" s="10" t="s">
        <v>110</v>
      </c>
      <c r="D33" s="64">
        <f>SUM(E33:N33)</f>
        <v>167</v>
      </c>
      <c r="E33" s="61">
        <v>0</v>
      </c>
      <c r="F33" s="61">
        <v>4</v>
      </c>
      <c r="G33" s="61">
        <v>19</v>
      </c>
      <c r="H33" s="61">
        <v>76</v>
      </c>
      <c r="I33" s="61">
        <v>54</v>
      </c>
      <c r="J33" s="61">
        <v>12</v>
      </c>
      <c r="K33" s="61">
        <v>2</v>
      </c>
      <c r="L33" s="61">
        <v>0</v>
      </c>
      <c r="M33" s="61">
        <v>0</v>
      </c>
      <c r="N33" s="62">
        <v>0</v>
      </c>
      <c r="O33" s="32"/>
    </row>
    <row r="34" spans="1:15" ht="13.5" customHeight="1">
      <c r="A34" s="36"/>
      <c r="B34" s="29"/>
      <c r="C34" s="10" t="s">
        <v>111</v>
      </c>
      <c r="D34" s="64">
        <f>SUM(E34:N34)</f>
        <v>137</v>
      </c>
      <c r="E34" s="61">
        <v>0</v>
      </c>
      <c r="F34" s="61">
        <v>0</v>
      </c>
      <c r="G34" s="61">
        <v>24</v>
      </c>
      <c r="H34" s="61">
        <v>62</v>
      </c>
      <c r="I34" s="61">
        <v>38</v>
      </c>
      <c r="J34" s="61">
        <v>11</v>
      </c>
      <c r="K34" s="61">
        <v>2</v>
      </c>
      <c r="L34" s="61">
        <v>0</v>
      </c>
      <c r="M34" s="61">
        <v>0</v>
      </c>
      <c r="N34" s="62">
        <v>0</v>
      </c>
      <c r="O34" s="32"/>
    </row>
    <row r="35" spans="1:15" ht="13.5" customHeight="1">
      <c r="A35" s="36"/>
      <c r="B35" s="29"/>
      <c r="C35" s="10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32"/>
    </row>
    <row r="36" spans="1:15" ht="13.5" customHeight="1">
      <c r="A36" s="36"/>
      <c r="B36" s="29" t="s">
        <v>58</v>
      </c>
      <c r="C36" s="10" t="s">
        <v>109</v>
      </c>
      <c r="D36" s="64">
        <f>SUM(E36:N36)</f>
        <v>165</v>
      </c>
      <c r="E36" s="61">
        <f aca="true" t="shared" si="10" ref="E36:N36">SUM(E37:E38)</f>
        <v>0</v>
      </c>
      <c r="F36" s="61">
        <f t="shared" si="10"/>
        <v>2</v>
      </c>
      <c r="G36" s="61">
        <f t="shared" si="10"/>
        <v>30</v>
      </c>
      <c r="H36" s="61">
        <f t="shared" si="10"/>
        <v>57</v>
      </c>
      <c r="I36" s="61">
        <f t="shared" si="10"/>
        <v>55</v>
      </c>
      <c r="J36" s="61">
        <f t="shared" si="10"/>
        <v>18</v>
      </c>
      <c r="K36" s="61">
        <f t="shared" si="10"/>
        <v>3</v>
      </c>
      <c r="L36" s="61">
        <f t="shared" si="10"/>
        <v>0</v>
      </c>
      <c r="M36" s="61">
        <f t="shared" si="10"/>
        <v>0</v>
      </c>
      <c r="N36" s="62">
        <f t="shared" si="10"/>
        <v>0</v>
      </c>
      <c r="O36" s="32"/>
    </row>
    <row r="37" spans="1:15" ht="13.5" customHeight="1">
      <c r="A37" s="36"/>
      <c r="B37" s="14"/>
      <c r="C37" s="10" t="s">
        <v>110</v>
      </c>
      <c r="D37" s="64">
        <f>SUM(E37:N37)</f>
        <v>82</v>
      </c>
      <c r="E37" s="61">
        <v>0</v>
      </c>
      <c r="F37" s="61">
        <v>2</v>
      </c>
      <c r="G37" s="61">
        <v>13</v>
      </c>
      <c r="H37" s="61">
        <v>31</v>
      </c>
      <c r="I37" s="61">
        <v>29</v>
      </c>
      <c r="J37" s="61">
        <v>6</v>
      </c>
      <c r="K37" s="61">
        <v>1</v>
      </c>
      <c r="L37" s="61">
        <v>0</v>
      </c>
      <c r="M37" s="61">
        <v>0</v>
      </c>
      <c r="N37" s="62">
        <v>0</v>
      </c>
      <c r="O37" s="32"/>
    </row>
    <row r="38" spans="1:15" ht="13.5" customHeight="1">
      <c r="A38" s="36"/>
      <c r="B38" s="14"/>
      <c r="C38" s="10" t="s">
        <v>111</v>
      </c>
      <c r="D38" s="64">
        <f>SUM(E38:N38)</f>
        <v>83</v>
      </c>
      <c r="E38" s="61">
        <v>0</v>
      </c>
      <c r="F38" s="61">
        <v>0</v>
      </c>
      <c r="G38" s="61">
        <v>17</v>
      </c>
      <c r="H38" s="61">
        <v>26</v>
      </c>
      <c r="I38" s="61">
        <v>26</v>
      </c>
      <c r="J38" s="61">
        <v>12</v>
      </c>
      <c r="K38" s="61">
        <v>2</v>
      </c>
      <c r="L38" s="61">
        <v>0</v>
      </c>
      <c r="M38" s="61">
        <v>0</v>
      </c>
      <c r="N38" s="62">
        <v>0</v>
      </c>
      <c r="O38" s="32"/>
    </row>
    <row r="39" spans="1:15" ht="13.5" customHeight="1">
      <c r="A39" s="36"/>
      <c r="B39" s="29"/>
      <c r="C39" s="10"/>
      <c r="D39" s="64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32"/>
    </row>
    <row r="40" spans="1:15" ht="13.5" customHeight="1">
      <c r="A40" s="36"/>
      <c r="B40" s="29" t="s">
        <v>61</v>
      </c>
      <c r="C40" s="10" t="s">
        <v>109</v>
      </c>
      <c r="D40" s="64">
        <f>SUM(E40:N40)</f>
        <v>139</v>
      </c>
      <c r="E40" s="61">
        <f aca="true" t="shared" si="11" ref="E40:N40">SUM(E41:E42)</f>
        <v>0</v>
      </c>
      <c r="F40" s="61">
        <f t="shared" si="11"/>
        <v>0</v>
      </c>
      <c r="G40" s="61">
        <f t="shared" si="11"/>
        <v>33</v>
      </c>
      <c r="H40" s="61">
        <f t="shared" si="11"/>
        <v>42</v>
      </c>
      <c r="I40" s="61">
        <f t="shared" si="11"/>
        <v>47</v>
      </c>
      <c r="J40" s="61">
        <f t="shared" si="11"/>
        <v>15</v>
      </c>
      <c r="K40" s="61">
        <f t="shared" si="11"/>
        <v>1</v>
      </c>
      <c r="L40" s="61">
        <f t="shared" si="11"/>
        <v>1</v>
      </c>
      <c r="M40" s="61">
        <f t="shared" si="11"/>
        <v>0</v>
      </c>
      <c r="N40" s="62">
        <f t="shared" si="11"/>
        <v>0</v>
      </c>
      <c r="O40" s="32"/>
    </row>
    <row r="41" spans="1:15" ht="13.5" customHeight="1">
      <c r="A41" s="36"/>
      <c r="B41" s="14"/>
      <c r="C41" s="10" t="s">
        <v>110</v>
      </c>
      <c r="D41" s="64">
        <f>SUM(E41:N41)</f>
        <v>74</v>
      </c>
      <c r="E41" s="61">
        <v>0</v>
      </c>
      <c r="F41" s="61">
        <v>0</v>
      </c>
      <c r="G41" s="61">
        <v>21</v>
      </c>
      <c r="H41" s="61">
        <v>21</v>
      </c>
      <c r="I41" s="61">
        <v>24</v>
      </c>
      <c r="J41" s="61">
        <v>7</v>
      </c>
      <c r="K41" s="61">
        <v>0</v>
      </c>
      <c r="L41" s="61">
        <v>1</v>
      </c>
      <c r="M41" s="61">
        <v>0</v>
      </c>
      <c r="N41" s="62">
        <v>0</v>
      </c>
      <c r="O41" s="32"/>
    </row>
    <row r="42" spans="1:15" ht="13.5" customHeight="1">
      <c r="A42" s="36"/>
      <c r="B42" s="14"/>
      <c r="C42" s="10" t="s">
        <v>111</v>
      </c>
      <c r="D42" s="64">
        <f>SUM(E42:N42)</f>
        <v>65</v>
      </c>
      <c r="E42" s="61">
        <v>0</v>
      </c>
      <c r="F42" s="61">
        <v>0</v>
      </c>
      <c r="G42" s="61">
        <v>12</v>
      </c>
      <c r="H42" s="61">
        <v>21</v>
      </c>
      <c r="I42" s="61">
        <v>23</v>
      </c>
      <c r="J42" s="61">
        <v>8</v>
      </c>
      <c r="K42" s="61">
        <v>1</v>
      </c>
      <c r="L42" s="61">
        <v>0</v>
      </c>
      <c r="M42" s="61">
        <v>0</v>
      </c>
      <c r="N42" s="62">
        <v>0</v>
      </c>
      <c r="O42" s="32"/>
    </row>
    <row r="43" spans="1:15" ht="13.5" customHeight="1">
      <c r="A43" s="36"/>
      <c r="B43" s="32"/>
      <c r="C43" s="48"/>
      <c r="D43" s="64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32"/>
    </row>
    <row r="44" spans="1:15" ht="13.5" customHeight="1">
      <c r="A44" s="36"/>
      <c r="B44" s="29" t="s">
        <v>62</v>
      </c>
      <c r="C44" s="10" t="s">
        <v>109</v>
      </c>
      <c r="D44" s="64">
        <f>SUM(E44:N44)</f>
        <v>153</v>
      </c>
      <c r="E44" s="61">
        <f aca="true" t="shared" si="12" ref="E44:N44">SUM(E45:E46)</f>
        <v>0</v>
      </c>
      <c r="F44" s="61">
        <f t="shared" si="12"/>
        <v>3</v>
      </c>
      <c r="G44" s="61">
        <f t="shared" si="12"/>
        <v>30</v>
      </c>
      <c r="H44" s="61">
        <f t="shared" si="12"/>
        <v>54</v>
      </c>
      <c r="I44" s="61">
        <f t="shared" si="12"/>
        <v>54</v>
      </c>
      <c r="J44" s="61">
        <f t="shared" si="12"/>
        <v>11</v>
      </c>
      <c r="K44" s="61">
        <f t="shared" si="12"/>
        <v>1</v>
      </c>
      <c r="L44" s="61">
        <f t="shared" si="12"/>
        <v>0</v>
      </c>
      <c r="M44" s="61">
        <f t="shared" si="12"/>
        <v>0</v>
      </c>
      <c r="N44" s="62">
        <f t="shared" si="12"/>
        <v>0</v>
      </c>
      <c r="O44" s="32"/>
    </row>
    <row r="45" spans="1:15" ht="13.5" customHeight="1">
      <c r="A45" s="36"/>
      <c r="B45" s="29"/>
      <c r="C45" s="10" t="s">
        <v>110</v>
      </c>
      <c r="D45" s="64">
        <f>SUM(E45:N45)</f>
        <v>79</v>
      </c>
      <c r="E45" s="61">
        <v>0</v>
      </c>
      <c r="F45" s="61">
        <v>1</v>
      </c>
      <c r="G45" s="61">
        <v>17</v>
      </c>
      <c r="H45" s="61">
        <v>29</v>
      </c>
      <c r="I45" s="61">
        <v>25</v>
      </c>
      <c r="J45" s="61">
        <v>7</v>
      </c>
      <c r="K45" s="61">
        <v>0</v>
      </c>
      <c r="L45" s="61">
        <v>0</v>
      </c>
      <c r="M45" s="61">
        <v>0</v>
      </c>
      <c r="N45" s="62">
        <v>0</v>
      </c>
      <c r="O45" s="32"/>
    </row>
    <row r="46" spans="1:15" ht="13.5" customHeight="1">
      <c r="A46" s="36"/>
      <c r="B46" s="29"/>
      <c r="C46" s="10" t="s">
        <v>111</v>
      </c>
      <c r="D46" s="64">
        <f>SUM(E46:N46)</f>
        <v>74</v>
      </c>
      <c r="E46" s="61">
        <v>0</v>
      </c>
      <c r="F46" s="61">
        <v>2</v>
      </c>
      <c r="G46" s="61">
        <v>13</v>
      </c>
      <c r="H46" s="61">
        <v>25</v>
      </c>
      <c r="I46" s="61">
        <v>29</v>
      </c>
      <c r="J46" s="61">
        <v>4</v>
      </c>
      <c r="K46" s="61">
        <v>1</v>
      </c>
      <c r="L46" s="61">
        <v>0</v>
      </c>
      <c r="M46" s="61">
        <v>0</v>
      </c>
      <c r="N46" s="62">
        <v>0</v>
      </c>
      <c r="O46" s="32"/>
    </row>
    <row r="47" spans="1:15" ht="13.5" customHeight="1">
      <c r="A47" s="36"/>
      <c r="B47" s="9"/>
      <c r="C47" s="10"/>
      <c r="D47" s="64"/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32"/>
    </row>
    <row r="48" spans="1:15" ht="13.5" customHeight="1">
      <c r="A48" s="36"/>
      <c r="B48" s="29" t="s">
        <v>63</v>
      </c>
      <c r="C48" s="10" t="s">
        <v>109</v>
      </c>
      <c r="D48" s="64">
        <f>SUM(E48:N48)</f>
        <v>169</v>
      </c>
      <c r="E48" s="61">
        <f aca="true" t="shared" si="13" ref="E48:N48">SUM(E49:E50)</f>
        <v>0</v>
      </c>
      <c r="F48" s="61">
        <f t="shared" si="13"/>
        <v>5</v>
      </c>
      <c r="G48" s="61">
        <f t="shared" si="13"/>
        <v>24</v>
      </c>
      <c r="H48" s="61">
        <f t="shared" si="13"/>
        <v>60</v>
      </c>
      <c r="I48" s="61">
        <f t="shared" si="13"/>
        <v>59</v>
      </c>
      <c r="J48" s="61">
        <f t="shared" si="13"/>
        <v>17</v>
      </c>
      <c r="K48" s="61">
        <f t="shared" si="13"/>
        <v>4</v>
      </c>
      <c r="L48" s="61">
        <f t="shared" si="13"/>
        <v>0</v>
      </c>
      <c r="M48" s="61">
        <f t="shared" si="13"/>
        <v>0</v>
      </c>
      <c r="N48" s="62">
        <f t="shared" si="13"/>
        <v>0</v>
      </c>
      <c r="O48" s="32"/>
    </row>
    <row r="49" spans="1:15" ht="13.5" customHeight="1">
      <c r="A49" s="36"/>
      <c r="B49" s="29"/>
      <c r="C49" s="10" t="s">
        <v>110</v>
      </c>
      <c r="D49" s="64">
        <f>SUM(E49:N49)</f>
        <v>93</v>
      </c>
      <c r="E49" s="61">
        <v>0</v>
      </c>
      <c r="F49" s="61">
        <v>0</v>
      </c>
      <c r="G49" s="61">
        <v>14</v>
      </c>
      <c r="H49" s="61">
        <v>31</v>
      </c>
      <c r="I49" s="61">
        <v>36</v>
      </c>
      <c r="J49" s="61">
        <v>10</v>
      </c>
      <c r="K49" s="61">
        <v>2</v>
      </c>
      <c r="L49" s="61">
        <v>0</v>
      </c>
      <c r="M49" s="61">
        <v>0</v>
      </c>
      <c r="N49" s="62">
        <v>0</v>
      </c>
      <c r="O49" s="32"/>
    </row>
    <row r="50" spans="1:15" ht="13.5" customHeight="1">
      <c r="A50" s="36"/>
      <c r="B50" s="29"/>
      <c r="C50" s="10" t="s">
        <v>111</v>
      </c>
      <c r="D50" s="64">
        <f>SUM(E50:N50)</f>
        <v>76</v>
      </c>
      <c r="E50" s="61">
        <v>0</v>
      </c>
      <c r="F50" s="61">
        <v>5</v>
      </c>
      <c r="G50" s="61">
        <v>10</v>
      </c>
      <c r="H50" s="61">
        <v>29</v>
      </c>
      <c r="I50" s="61">
        <v>23</v>
      </c>
      <c r="J50" s="61">
        <v>7</v>
      </c>
      <c r="K50" s="61">
        <v>2</v>
      </c>
      <c r="L50" s="61">
        <v>0</v>
      </c>
      <c r="M50" s="61">
        <v>0</v>
      </c>
      <c r="N50" s="62">
        <v>0</v>
      </c>
      <c r="O50" s="32"/>
    </row>
    <row r="51" spans="1:15" ht="13.5" customHeight="1">
      <c r="A51" s="36"/>
      <c r="B51" s="29"/>
      <c r="C51" s="10"/>
      <c r="D51" s="64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32"/>
    </row>
    <row r="52" spans="1:15" ht="13.5" customHeight="1">
      <c r="A52" s="36"/>
      <c r="B52" s="29" t="s">
        <v>64</v>
      </c>
      <c r="C52" s="10" t="s">
        <v>109</v>
      </c>
      <c r="D52" s="64">
        <f>SUM(E52:N52)</f>
        <v>183</v>
      </c>
      <c r="E52" s="61">
        <f aca="true" t="shared" si="14" ref="E52:N52">SUM(E53:E54)</f>
        <v>0</v>
      </c>
      <c r="F52" s="61">
        <f t="shared" si="14"/>
        <v>8</v>
      </c>
      <c r="G52" s="61">
        <f t="shared" si="14"/>
        <v>28</v>
      </c>
      <c r="H52" s="61">
        <f t="shared" si="14"/>
        <v>74</v>
      </c>
      <c r="I52" s="61">
        <f t="shared" si="14"/>
        <v>54</v>
      </c>
      <c r="J52" s="61">
        <f t="shared" si="14"/>
        <v>16</v>
      </c>
      <c r="K52" s="61">
        <f t="shared" si="14"/>
        <v>3</v>
      </c>
      <c r="L52" s="61">
        <f t="shared" si="14"/>
        <v>0</v>
      </c>
      <c r="M52" s="61">
        <f t="shared" si="14"/>
        <v>0</v>
      </c>
      <c r="N52" s="62">
        <f t="shared" si="14"/>
        <v>0</v>
      </c>
      <c r="O52" s="32"/>
    </row>
    <row r="53" spans="1:15" ht="13.5" customHeight="1">
      <c r="A53" s="36"/>
      <c r="B53" s="29"/>
      <c r="C53" s="10" t="s">
        <v>110</v>
      </c>
      <c r="D53" s="64">
        <f>SUM(E53:N53)</f>
        <v>97</v>
      </c>
      <c r="E53" s="61">
        <v>0</v>
      </c>
      <c r="F53" s="61">
        <v>3</v>
      </c>
      <c r="G53" s="61">
        <v>14</v>
      </c>
      <c r="H53" s="61">
        <v>42</v>
      </c>
      <c r="I53" s="61">
        <v>24</v>
      </c>
      <c r="J53" s="61">
        <v>12</v>
      </c>
      <c r="K53" s="61">
        <v>2</v>
      </c>
      <c r="L53" s="61">
        <v>0</v>
      </c>
      <c r="M53" s="61">
        <v>0</v>
      </c>
      <c r="N53" s="62">
        <v>0</v>
      </c>
      <c r="O53" s="32"/>
    </row>
    <row r="54" spans="1:15" ht="13.5" customHeight="1">
      <c r="A54" s="36"/>
      <c r="B54" s="29"/>
      <c r="C54" s="10" t="s">
        <v>111</v>
      </c>
      <c r="D54" s="64">
        <f>SUM(E54:N54)</f>
        <v>86</v>
      </c>
      <c r="E54" s="61">
        <v>0</v>
      </c>
      <c r="F54" s="61">
        <v>5</v>
      </c>
      <c r="G54" s="61">
        <v>14</v>
      </c>
      <c r="H54" s="61">
        <v>32</v>
      </c>
      <c r="I54" s="61">
        <v>30</v>
      </c>
      <c r="J54" s="61">
        <v>4</v>
      </c>
      <c r="K54" s="61">
        <v>1</v>
      </c>
      <c r="L54" s="61">
        <v>0</v>
      </c>
      <c r="M54" s="61">
        <v>0</v>
      </c>
      <c r="N54" s="62">
        <v>0</v>
      </c>
      <c r="O54" s="32"/>
    </row>
    <row r="55" spans="1:15" ht="13.5" customHeight="1">
      <c r="A55" s="36"/>
      <c r="B55" s="29"/>
      <c r="C55" s="10"/>
      <c r="D55" s="64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32"/>
    </row>
    <row r="56" spans="1:15" ht="13.5" customHeight="1">
      <c r="A56" s="36"/>
      <c r="B56" s="29" t="s">
        <v>65</v>
      </c>
      <c r="C56" s="10" t="s">
        <v>109</v>
      </c>
      <c r="D56" s="64">
        <f>SUM(E56:N56)</f>
        <v>313</v>
      </c>
      <c r="E56" s="61">
        <f aca="true" t="shared" si="15" ref="E56:N56">SUM(E57:E58)</f>
        <v>0</v>
      </c>
      <c r="F56" s="61">
        <f t="shared" si="15"/>
        <v>7</v>
      </c>
      <c r="G56" s="61">
        <f t="shared" si="15"/>
        <v>49</v>
      </c>
      <c r="H56" s="61">
        <f t="shared" si="15"/>
        <v>120</v>
      </c>
      <c r="I56" s="61">
        <f t="shared" si="15"/>
        <v>104</v>
      </c>
      <c r="J56" s="61">
        <f t="shared" si="15"/>
        <v>33</v>
      </c>
      <c r="K56" s="61">
        <f t="shared" si="15"/>
        <v>0</v>
      </c>
      <c r="L56" s="61">
        <f t="shared" si="15"/>
        <v>0</v>
      </c>
      <c r="M56" s="61">
        <f t="shared" si="15"/>
        <v>0</v>
      </c>
      <c r="N56" s="62">
        <f t="shared" si="15"/>
        <v>0</v>
      </c>
      <c r="O56" s="32"/>
    </row>
    <row r="57" spans="1:15" ht="13.5" customHeight="1">
      <c r="A57" s="36"/>
      <c r="B57" s="29"/>
      <c r="C57" s="10" t="s">
        <v>110</v>
      </c>
      <c r="D57" s="64">
        <f>SUM(E57:N57)</f>
        <v>161</v>
      </c>
      <c r="E57" s="61">
        <v>0</v>
      </c>
      <c r="F57" s="61">
        <v>3</v>
      </c>
      <c r="G57" s="61">
        <v>27</v>
      </c>
      <c r="H57" s="61">
        <v>59</v>
      </c>
      <c r="I57" s="61">
        <v>55</v>
      </c>
      <c r="J57" s="61">
        <v>17</v>
      </c>
      <c r="K57" s="61">
        <v>0</v>
      </c>
      <c r="L57" s="61">
        <v>0</v>
      </c>
      <c r="M57" s="61">
        <v>0</v>
      </c>
      <c r="N57" s="62">
        <v>0</v>
      </c>
      <c r="O57" s="32"/>
    </row>
    <row r="58" spans="1:15" ht="13.5" customHeight="1">
      <c r="A58" s="36"/>
      <c r="B58" s="29"/>
      <c r="C58" s="10" t="s">
        <v>111</v>
      </c>
      <c r="D58" s="64">
        <f>SUM(E58:N58)</f>
        <v>152</v>
      </c>
      <c r="E58" s="61">
        <v>0</v>
      </c>
      <c r="F58" s="61">
        <v>4</v>
      </c>
      <c r="G58" s="61">
        <v>22</v>
      </c>
      <c r="H58" s="61">
        <v>61</v>
      </c>
      <c r="I58" s="61">
        <v>49</v>
      </c>
      <c r="J58" s="61">
        <v>16</v>
      </c>
      <c r="K58" s="61">
        <v>0</v>
      </c>
      <c r="L58" s="61">
        <v>0</v>
      </c>
      <c r="M58" s="61">
        <v>0</v>
      </c>
      <c r="N58" s="62">
        <v>0</v>
      </c>
      <c r="O58" s="32"/>
    </row>
    <row r="59" spans="1:15" ht="13.5" customHeight="1">
      <c r="A59" s="41"/>
      <c r="B59" s="53"/>
      <c r="C59" s="25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32"/>
    </row>
    <row r="60" spans="1:15" ht="13.5" customHeight="1">
      <c r="A60" s="99" t="s">
        <v>112</v>
      </c>
      <c r="B60" s="96"/>
      <c r="C60" s="10" t="s">
        <v>113</v>
      </c>
      <c r="D60" s="64">
        <f>SUM(E60:N60)</f>
        <v>274</v>
      </c>
      <c r="E60" s="61">
        <f>SUM(E61:E62)</f>
        <v>0</v>
      </c>
      <c r="F60" s="61">
        <f aca="true" t="shared" si="16" ref="F60:N60">SUM(F61:F62)</f>
        <v>8</v>
      </c>
      <c r="G60" s="61">
        <f t="shared" si="16"/>
        <v>39</v>
      </c>
      <c r="H60" s="61">
        <f t="shared" si="16"/>
        <v>108</v>
      </c>
      <c r="I60" s="61">
        <f t="shared" si="16"/>
        <v>93</v>
      </c>
      <c r="J60" s="61">
        <f t="shared" si="16"/>
        <v>23</v>
      </c>
      <c r="K60" s="61">
        <f t="shared" si="16"/>
        <v>3</v>
      </c>
      <c r="L60" s="61">
        <f t="shared" si="16"/>
        <v>0</v>
      </c>
      <c r="M60" s="61">
        <f t="shared" si="16"/>
        <v>0</v>
      </c>
      <c r="N60" s="62">
        <f t="shared" si="16"/>
        <v>0</v>
      </c>
      <c r="O60" s="32"/>
    </row>
    <row r="61" spans="1:15" ht="13.5" customHeight="1">
      <c r="A61" s="36"/>
      <c r="B61" s="14"/>
      <c r="C61" s="10" t="s">
        <v>114</v>
      </c>
      <c r="D61" s="64">
        <f>SUM(E61:N61)</f>
        <v>155</v>
      </c>
      <c r="E61" s="61">
        <f>SUM(E65,'６頁'!E5,'６頁'!E9,'６頁'!E13,'６頁'!E17,'６頁'!E21)</f>
        <v>0</v>
      </c>
      <c r="F61" s="61">
        <f>SUM(F65,'６頁'!F5,'６頁'!F9,'６頁'!F13,'６頁'!F17,'６頁'!F21)</f>
        <v>5</v>
      </c>
      <c r="G61" s="61">
        <f>SUM(G65,'６頁'!G5,'６頁'!G9,'６頁'!G13,'６頁'!G17,'６頁'!G21)</f>
        <v>23</v>
      </c>
      <c r="H61" s="61">
        <f>SUM(H65,'６頁'!H5,'６頁'!H9,'６頁'!H13,'６頁'!H17,'６頁'!H21)</f>
        <v>62</v>
      </c>
      <c r="I61" s="61">
        <f>SUM(I65,'６頁'!I5,'６頁'!I9,'６頁'!I13,'６頁'!I17,'６頁'!I21)</f>
        <v>54</v>
      </c>
      <c r="J61" s="61">
        <f>SUM(J65,'６頁'!J5,'６頁'!J9,'６頁'!J13,'６頁'!J17,'６頁'!J21)</f>
        <v>10</v>
      </c>
      <c r="K61" s="61">
        <f>SUM(K65,'６頁'!K5,'６頁'!K9,'６頁'!K13,'６頁'!K17,'６頁'!K21)</f>
        <v>1</v>
      </c>
      <c r="L61" s="61">
        <f>SUM(L65,'６頁'!L5,'６頁'!L9,'６頁'!L13,'６頁'!L17,'６頁'!L21)</f>
        <v>0</v>
      </c>
      <c r="M61" s="61">
        <f>SUM(M65,'６頁'!M5,'６頁'!M9,'６頁'!M13,'６頁'!M17,'６頁'!M21)</f>
        <v>0</v>
      </c>
      <c r="N61" s="62">
        <f>SUM(N65,'６頁'!N5,'６頁'!N9,'６頁'!N13,'６頁'!N17,'６頁'!N21)</f>
        <v>0</v>
      </c>
      <c r="O61" s="32"/>
    </row>
    <row r="62" spans="1:15" ht="13.5" customHeight="1">
      <c r="A62" s="36"/>
      <c r="B62" s="14"/>
      <c r="C62" s="10" t="s">
        <v>115</v>
      </c>
      <c r="D62" s="64">
        <f>SUM(E62:N62)</f>
        <v>119</v>
      </c>
      <c r="E62" s="61">
        <f>SUM(E66,'６頁'!E6,'６頁'!E10,'６頁'!E14,'６頁'!E18,'６頁'!E22)</f>
        <v>0</v>
      </c>
      <c r="F62" s="61">
        <f>SUM(F66,'６頁'!F6,'６頁'!F10,'６頁'!F14,'６頁'!F18,'６頁'!F22)</f>
        <v>3</v>
      </c>
      <c r="G62" s="61">
        <f>SUM(G66,'６頁'!G6,'６頁'!G10,'６頁'!G14,'６頁'!G18,'６頁'!G22)</f>
        <v>16</v>
      </c>
      <c r="H62" s="61">
        <f>SUM(H66,'６頁'!H6,'６頁'!H10,'６頁'!H14,'６頁'!H18,'６頁'!H22)</f>
        <v>46</v>
      </c>
      <c r="I62" s="61">
        <f>SUM(I66,'６頁'!I6,'６頁'!I10,'６頁'!I14,'６頁'!I18,'６頁'!I22)</f>
        <v>39</v>
      </c>
      <c r="J62" s="61">
        <f>SUM(J66,'６頁'!J6,'６頁'!J10,'６頁'!J14,'６頁'!J18,'６頁'!J22)</f>
        <v>13</v>
      </c>
      <c r="K62" s="61">
        <f>SUM(K66,'６頁'!K6,'６頁'!K10,'６頁'!K14,'６頁'!K18,'６頁'!K22)</f>
        <v>2</v>
      </c>
      <c r="L62" s="61">
        <f>SUM(L66,'６頁'!L6,'６頁'!L10,'６頁'!L14,'６頁'!L18,'６頁'!L22)</f>
        <v>0</v>
      </c>
      <c r="M62" s="61">
        <f>SUM(M66,'６頁'!M6,'６頁'!M10,'６頁'!M14,'６頁'!M18,'６頁'!M22)</f>
        <v>0</v>
      </c>
      <c r="N62" s="62">
        <f>SUM(N66,'６頁'!N6,'６頁'!N10,'６頁'!N14,'６頁'!N18,'６頁'!N22)</f>
        <v>0</v>
      </c>
      <c r="O62" s="32"/>
    </row>
    <row r="63" spans="1:14" s="32" customFormat="1" ht="13.5" customHeight="1">
      <c r="A63" s="36"/>
      <c r="B63" s="34"/>
      <c r="C63" s="10"/>
      <c r="D63" s="40"/>
      <c r="E63" s="86"/>
      <c r="F63" s="86"/>
      <c r="G63" s="86"/>
      <c r="H63" s="86"/>
      <c r="I63" s="86"/>
      <c r="J63" s="86"/>
      <c r="K63" s="86"/>
      <c r="L63" s="86"/>
      <c r="M63" s="86"/>
      <c r="N63" s="87"/>
    </row>
    <row r="64" spans="1:15" ht="13.5" customHeight="1">
      <c r="A64" s="21"/>
      <c r="B64" s="22" t="s">
        <v>66</v>
      </c>
      <c r="C64" s="10" t="s">
        <v>92</v>
      </c>
      <c r="D64" s="38">
        <f>SUM(E64:N64)</f>
        <v>109</v>
      </c>
      <c r="E64" s="11">
        <f aca="true" t="shared" si="17" ref="E64:N64">SUM(E65:E66)</f>
        <v>0</v>
      </c>
      <c r="F64" s="11">
        <f t="shared" si="17"/>
        <v>5</v>
      </c>
      <c r="G64" s="11">
        <f t="shared" si="17"/>
        <v>11</v>
      </c>
      <c r="H64" s="11">
        <f t="shared" si="17"/>
        <v>42</v>
      </c>
      <c r="I64" s="11">
        <f t="shared" si="17"/>
        <v>38</v>
      </c>
      <c r="J64" s="11">
        <f t="shared" si="17"/>
        <v>12</v>
      </c>
      <c r="K64" s="11">
        <f t="shared" si="17"/>
        <v>1</v>
      </c>
      <c r="L64" s="11">
        <f t="shared" si="17"/>
        <v>0</v>
      </c>
      <c r="M64" s="11">
        <f t="shared" si="17"/>
        <v>0</v>
      </c>
      <c r="N64" s="12">
        <f t="shared" si="17"/>
        <v>0</v>
      </c>
      <c r="O64" s="32"/>
    </row>
    <row r="65" spans="1:15" ht="13.5" customHeight="1">
      <c r="A65" s="36"/>
      <c r="B65" s="9"/>
      <c r="C65" s="10" t="s">
        <v>99</v>
      </c>
      <c r="D65" s="38">
        <f>SUM(E65:N65)</f>
        <v>60</v>
      </c>
      <c r="E65" s="11">
        <v>0</v>
      </c>
      <c r="F65" s="11">
        <v>2</v>
      </c>
      <c r="G65" s="11">
        <v>5</v>
      </c>
      <c r="H65" s="11">
        <v>23</v>
      </c>
      <c r="I65" s="11">
        <v>25</v>
      </c>
      <c r="J65" s="11">
        <v>5</v>
      </c>
      <c r="K65" s="11">
        <v>0</v>
      </c>
      <c r="L65" s="11">
        <v>0</v>
      </c>
      <c r="M65" s="11">
        <v>0</v>
      </c>
      <c r="N65" s="12">
        <v>0</v>
      </c>
      <c r="O65" s="32"/>
    </row>
    <row r="66" spans="1:15" ht="13.5" customHeight="1">
      <c r="A66" s="43"/>
      <c r="B66" s="30"/>
      <c r="C66" s="31" t="s">
        <v>100</v>
      </c>
      <c r="D66" s="45">
        <f>SUM(E66:N66)</f>
        <v>49</v>
      </c>
      <c r="E66" s="46">
        <v>0</v>
      </c>
      <c r="F66" s="46">
        <v>3</v>
      </c>
      <c r="G66" s="46">
        <v>6</v>
      </c>
      <c r="H66" s="46">
        <v>19</v>
      </c>
      <c r="I66" s="46">
        <v>13</v>
      </c>
      <c r="J66" s="46">
        <v>7</v>
      </c>
      <c r="K66" s="46">
        <v>1</v>
      </c>
      <c r="L66" s="46">
        <v>0</v>
      </c>
      <c r="M66" s="46">
        <v>0</v>
      </c>
      <c r="N66" s="47">
        <v>0</v>
      </c>
      <c r="O66" s="32"/>
    </row>
    <row r="67" spans="2:14" ht="12" customHeight="1">
      <c r="B67" s="9"/>
      <c r="C67" s="3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9"/>
      <c r="C68" s="3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9"/>
      <c r="C69" s="3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32"/>
      <c r="C74" s="3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14"/>
      <c r="C75" s="3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14"/>
      <c r="C76" s="3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9"/>
      <c r="C77" s="3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9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9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32"/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32"/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32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9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14"/>
      <c r="C88" s="3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9"/>
      <c r="C89" s="3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14"/>
      <c r="C91" s="3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9"/>
      <c r="C92" s="3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14"/>
      <c r="C94" s="3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9"/>
      <c r="C95" s="3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14"/>
      <c r="C97" s="3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9"/>
      <c r="C98" s="3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14"/>
      <c r="C100" s="3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9"/>
      <c r="C101" s="3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14"/>
      <c r="C103" s="3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9"/>
      <c r="C107" s="3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14"/>
      <c r="C109" s="3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9"/>
      <c r="C110" s="3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14"/>
      <c r="C112" s="3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9"/>
      <c r="C113" s="3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14"/>
      <c r="C115" s="3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9"/>
      <c r="C116" s="3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3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9"/>
      <c r="C119" s="3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3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9"/>
      <c r="C122" s="3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14"/>
      <c r="C124" s="3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3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4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34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3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4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3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9"/>
      <c r="C131" s="34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34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4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34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34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14"/>
      <c r="C136" s="34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9"/>
      <c r="C137" s="34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4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14"/>
      <c r="C139" s="34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34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9"/>
      <c r="C141" s="3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4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9"/>
      <c r="C143" s="34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34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14"/>
      <c r="C145" s="34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4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9"/>
      <c r="C147" s="34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4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34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34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14"/>
      <c r="C151" s="34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34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4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34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34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34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4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9"/>
      <c r="C158" s="34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4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14"/>
      <c r="C160" s="34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34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4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34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34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34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34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9"/>
      <c r="C167" s="34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4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14"/>
      <c r="C169" s="34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34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34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4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9"/>
      <c r="C173" s="3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4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14"/>
      <c r="C175" s="34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34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9"/>
      <c r="C177" s="34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4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34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34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14"/>
      <c r="C181" s="34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9"/>
      <c r="C182" s="34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4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14"/>
      <c r="C184" s="34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9"/>
      <c r="C185" s="34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4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34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9"/>
      <c r="C188" s="34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4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14"/>
      <c r="C190" s="34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9"/>
      <c r="C191" s="34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9"/>
      <c r="C192" s="34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4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34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34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14"/>
      <c r="C196" s="34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34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4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14"/>
      <c r="C199" s="34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9"/>
      <c r="C200" s="34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4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34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9"/>
      <c r="C203" s="34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4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14"/>
      <c r="C205" s="34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9"/>
      <c r="C206" s="34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4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34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9"/>
      <c r="C209" s="34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4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14"/>
      <c r="C211" s="34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9"/>
      <c r="C212" s="34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4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34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34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34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34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9"/>
      <c r="C218" s="34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4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14"/>
      <c r="C220" s="34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9"/>
      <c r="C221" s="34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9"/>
      <c r="C222" s="34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4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9"/>
      <c r="C224" s="34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34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14"/>
      <c r="C226" s="34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9"/>
      <c r="C227" s="34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4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34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9"/>
      <c r="C230" s="34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4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34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9"/>
      <c r="C233" s="34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4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14"/>
      <c r="C235" s="34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34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34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34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9"/>
      <c r="C239" s="34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34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34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9"/>
      <c r="C242" s="34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9"/>
      <c r="C243" s="34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34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9"/>
      <c r="C245" s="34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34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14"/>
      <c r="C247" s="34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9"/>
      <c r="C248" s="34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4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14"/>
      <c r="C250" s="34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9"/>
      <c r="C251" s="34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4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34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9"/>
      <c r="C254" s="34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4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34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9"/>
      <c r="C257" s="34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4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14"/>
      <c r="C259" s="34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34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34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34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9"/>
      <c r="C263" s="34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34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14"/>
      <c r="C265" s="34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34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9"/>
      <c r="C267" s="34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34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9"/>
      <c r="C269" s="34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14"/>
      <c r="C270" s="34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14"/>
      <c r="C271" s="34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34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4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34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9"/>
      <c r="C275" s="34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4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34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9"/>
      <c r="C278" s="34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4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14"/>
      <c r="C280" s="34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9"/>
      <c r="C281" s="34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4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34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34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34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34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9"/>
      <c r="C287" s="34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4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14"/>
      <c r="C289" s="34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34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9"/>
      <c r="C291" s="34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34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9"/>
      <c r="C293" s="34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14"/>
      <c r="C294" s="34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14"/>
      <c r="C295" s="34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34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9"/>
      <c r="C297" s="34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9"/>
      <c r="C298" s="34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9"/>
      <c r="C299" s="34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14"/>
      <c r="C300" s="34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14"/>
      <c r="C301" s="34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9"/>
      <c r="C302" s="34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34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14"/>
      <c r="C304" s="34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9"/>
      <c r="C305" s="34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14"/>
      <c r="C306" s="34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14"/>
      <c r="C307" s="34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9"/>
      <c r="C308" s="34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34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14"/>
      <c r="C310" s="34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9"/>
      <c r="C311" s="34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9"/>
      <c r="C312" s="34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9"/>
      <c r="C313" s="34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9"/>
      <c r="C314" s="34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14"/>
      <c r="C315" s="34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14"/>
      <c r="C316" s="34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9"/>
      <c r="C317" s="34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14"/>
      <c r="C318" s="34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14"/>
      <c r="C319" s="34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9"/>
      <c r="C320" s="34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3:14" ht="12" customHeight="1">
      <c r="C321" s="34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3:14" ht="12" customHeight="1">
      <c r="C322" s="34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</sheetData>
  <mergeCells count="3">
    <mergeCell ref="A3:C3"/>
    <mergeCell ref="A4:B4"/>
    <mergeCell ref="A60:B60"/>
  </mergeCells>
  <printOptions horizontalCentered="1"/>
  <pageMargins left="0.7874015748031497" right="0.7874015748031497" top="0.7874015748031497" bottom="0.7874015748031497" header="0.5118110236220472" footer="0.5511811023622047"/>
  <pageSetup blackAndWhite="1" horizontalDpi="360" verticalDpi="36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90"/>
  <sheetViews>
    <sheetView showGridLines="0" zoomScale="95" zoomScaleNormal="95" workbookViewId="0" topLeftCell="A1">
      <selection activeCell="A68" sqref="A68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2" customWidth="1"/>
    <col min="16" max="16384" width="15.28125" style="3" customWidth="1"/>
  </cols>
  <sheetData>
    <row r="2" spans="1:14" ht="13.5" customHeight="1">
      <c r="A2" s="3" t="s">
        <v>155</v>
      </c>
      <c r="N2" s="80" t="str">
        <f>'１頁'!N2:N2</f>
        <v>（単位：人）（平成14年）</v>
      </c>
    </row>
    <row r="3" spans="1:15" ht="21" customHeight="1">
      <c r="A3" s="91" t="s">
        <v>138</v>
      </c>
      <c r="B3" s="92"/>
      <c r="C3" s="93"/>
      <c r="D3" s="6" t="s">
        <v>139</v>
      </c>
      <c r="E3" s="7" t="s">
        <v>140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141</v>
      </c>
      <c r="N3" s="8" t="s">
        <v>87</v>
      </c>
      <c r="O3" s="9"/>
    </row>
    <row r="4" spans="1:14" ht="13.5" customHeight="1">
      <c r="A4" s="36"/>
      <c r="B4" s="29" t="s">
        <v>68</v>
      </c>
      <c r="C4" s="10" t="s">
        <v>92</v>
      </c>
      <c r="D4" s="63">
        <f>SUM(E4:N4)</f>
        <v>30</v>
      </c>
      <c r="E4" s="61">
        <f aca="true" t="shared" si="0" ref="E4:N4">SUM(E5:E6)</f>
        <v>0</v>
      </c>
      <c r="F4" s="61">
        <f t="shared" si="0"/>
        <v>0</v>
      </c>
      <c r="G4" s="61">
        <f t="shared" si="0"/>
        <v>3</v>
      </c>
      <c r="H4" s="61">
        <f t="shared" si="0"/>
        <v>13</v>
      </c>
      <c r="I4" s="61">
        <f t="shared" si="0"/>
        <v>10</v>
      </c>
      <c r="J4" s="61">
        <f t="shared" si="0"/>
        <v>3</v>
      </c>
      <c r="K4" s="61">
        <f t="shared" si="0"/>
        <v>1</v>
      </c>
      <c r="L4" s="61">
        <f t="shared" si="0"/>
        <v>0</v>
      </c>
      <c r="M4" s="61">
        <f t="shared" si="0"/>
        <v>0</v>
      </c>
      <c r="N4" s="62">
        <f t="shared" si="0"/>
        <v>0</v>
      </c>
    </row>
    <row r="5" spans="1:14" ht="13.5" customHeight="1">
      <c r="A5" s="36"/>
      <c r="B5" s="29"/>
      <c r="C5" s="10" t="s">
        <v>99</v>
      </c>
      <c r="D5" s="63">
        <f>SUM(E5:N5)</f>
        <v>11</v>
      </c>
      <c r="E5" s="61">
        <v>0</v>
      </c>
      <c r="F5" s="61">
        <v>0</v>
      </c>
      <c r="G5" s="61">
        <v>0</v>
      </c>
      <c r="H5" s="61">
        <v>8</v>
      </c>
      <c r="I5" s="61">
        <v>3</v>
      </c>
      <c r="J5" s="61">
        <v>0</v>
      </c>
      <c r="K5" s="61">
        <v>0</v>
      </c>
      <c r="L5" s="61">
        <v>0</v>
      </c>
      <c r="M5" s="61">
        <v>0</v>
      </c>
      <c r="N5" s="62">
        <v>0</v>
      </c>
    </row>
    <row r="6" spans="1:14" ht="13.5" customHeight="1">
      <c r="A6" s="36"/>
      <c r="B6" s="29"/>
      <c r="C6" s="10" t="s">
        <v>100</v>
      </c>
      <c r="D6" s="63">
        <f>SUM(E6:N6)</f>
        <v>19</v>
      </c>
      <c r="E6" s="61">
        <v>0</v>
      </c>
      <c r="F6" s="61">
        <v>0</v>
      </c>
      <c r="G6" s="61">
        <v>3</v>
      </c>
      <c r="H6" s="61">
        <v>5</v>
      </c>
      <c r="I6" s="61">
        <v>7</v>
      </c>
      <c r="J6" s="61">
        <v>3</v>
      </c>
      <c r="K6" s="61">
        <v>1</v>
      </c>
      <c r="L6" s="61">
        <v>0</v>
      </c>
      <c r="M6" s="61">
        <v>0</v>
      </c>
      <c r="N6" s="62">
        <v>0</v>
      </c>
    </row>
    <row r="7" spans="1:14" ht="13.5" customHeight="1">
      <c r="A7" s="36"/>
      <c r="B7" s="29"/>
      <c r="C7" s="10"/>
      <c r="D7" s="63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13.5" customHeight="1">
      <c r="A8" s="36"/>
      <c r="B8" s="29" t="s">
        <v>69</v>
      </c>
      <c r="C8" s="10" t="s">
        <v>92</v>
      </c>
      <c r="D8" s="63">
        <f>SUM(E8:N8)</f>
        <v>90</v>
      </c>
      <c r="E8" s="61">
        <f aca="true" t="shared" si="1" ref="E8:N8">SUM(E9:E10)</f>
        <v>0</v>
      </c>
      <c r="F8" s="61">
        <f t="shared" si="1"/>
        <v>3</v>
      </c>
      <c r="G8" s="61">
        <f t="shared" si="1"/>
        <v>19</v>
      </c>
      <c r="H8" s="61">
        <f t="shared" si="1"/>
        <v>33</v>
      </c>
      <c r="I8" s="61">
        <f t="shared" si="1"/>
        <v>28</v>
      </c>
      <c r="J8" s="61">
        <f t="shared" si="1"/>
        <v>6</v>
      </c>
      <c r="K8" s="61">
        <f t="shared" si="1"/>
        <v>1</v>
      </c>
      <c r="L8" s="61">
        <f t="shared" si="1"/>
        <v>0</v>
      </c>
      <c r="M8" s="61">
        <f t="shared" si="1"/>
        <v>0</v>
      </c>
      <c r="N8" s="62">
        <f t="shared" si="1"/>
        <v>0</v>
      </c>
    </row>
    <row r="9" spans="1:14" ht="13.5" customHeight="1">
      <c r="A9" s="36"/>
      <c r="B9" s="29"/>
      <c r="C9" s="10" t="s">
        <v>99</v>
      </c>
      <c r="D9" s="63">
        <f>SUM(E9:N9)</f>
        <v>60</v>
      </c>
      <c r="E9" s="61">
        <v>0</v>
      </c>
      <c r="F9" s="61">
        <v>3</v>
      </c>
      <c r="G9" s="61">
        <v>15</v>
      </c>
      <c r="H9" s="61">
        <v>19</v>
      </c>
      <c r="I9" s="61">
        <v>19</v>
      </c>
      <c r="J9" s="61">
        <v>3</v>
      </c>
      <c r="K9" s="61">
        <v>1</v>
      </c>
      <c r="L9" s="61">
        <v>0</v>
      </c>
      <c r="M9" s="61">
        <v>0</v>
      </c>
      <c r="N9" s="62">
        <v>0</v>
      </c>
    </row>
    <row r="10" spans="1:14" ht="13.5" customHeight="1">
      <c r="A10" s="36"/>
      <c r="B10" s="29"/>
      <c r="C10" s="10" t="s">
        <v>100</v>
      </c>
      <c r="D10" s="63">
        <f>SUM(E10:N10)</f>
        <v>30</v>
      </c>
      <c r="E10" s="61">
        <v>0</v>
      </c>
      <c r="F10" s="61">
        <v>0</v>
      </c>
      <c r="G10" s="61">
        <v>4</v>
      </c>
      <c r="H10" s="61">
        <v>14</v>
      </c>
      <c r="I10" s="61">
        <v>9</v>
      </c>
      <c r="J10" s="61">
        <v>3</v>
      </c>
      <c r="K10" s="61">
        <v>0</v>
      </c>
      <c r="L10" s="61">
        <v>0</v>
      </c>
      <c r="M10" s="61">
        <v>0</v>
      </c>
      <c r="N10" s="62">
        <v>0</v>
      </c>
    </row>
    <row r="11" spans="1:14" ht="13.5" customHeight="1">
      <c r="A11" s="36"/>
      <c r="B11" s="29"/>
      <c r="C11" s="10"/>
      <c r="D11" s="63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13.5" customHeight="1">
      <c r="A12" s="36"/>
      <c r="B12" s="29" t="s">
        <v>101</v>
      </c>
      <c r="C12" s="10" t="s">
        <v>92</v>
      </c>
      <c r="D12" s="63">
        <f>SUM(E12:N12)</f>
        <v>6</v>
      </c>
      <c r="E12" s="61">
        <f aca="true" t="shared" si="2" ref="E12:N12">SUM(E13:E14)</f>
        <v>0</v>
      </c>
      <c r="F12" s="61">
        <f t="shared" si="2"/>
        <v>0</v>
      </c>
      <c r="G12" s="61">
        <f t="shared" si="2"/>
        <v>0</v>
      </c>
      <c r="H12" s="61">
        <f t="shared" si="2"/>
        <v>4</v>
      </c>
      <c r="I12" s="61">
        <f t="shared" si="2"/>
        <v>2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2">
        <f t="shared" si="2"/>
        <v>0</v>
      </c>
    </row>
    <row r="13" spans="1:14" ht="13.5" customHeight="1">
      <c r="A13" s="36"/>
      <c r="B13" s="29"/>
      <c r="C13" s="10" t="s">
        <v>99</v>
      </c>
      <c r="D13" s="63">
        <f>SUM(E13:N13)</f>
        <v>4</v>
      </c>
      <c r="E13" s="61">
        <v>0</v>
      </c>
      <c r="F13" s="61">
        <v>0</v>
      </c>
      <c r="G13" s="61">
        <v>0</v>
      </c>
      <c r="H13" s="61">
        <v>3</v>
      </c>
      <c r="I13" s="61">
        <v>1</v>
      </c>
      <c r="J13" s="61">
        <v>0</v>
      </c>
      <c r="K13" s="61">
        <v>0</v>
      </c>
      <c r="L13" s="61">
        <v>0</v>
      </c>
      <c r="M13" s="61">
        <v>0</v>
      </c>
      <c r="N13" s="62">
        <v>0</v>
      </c>
    </row>
    <row r="14" spans="1:14" ht="13.5" customHeight="1">
      <c r="A14" s="36"/>
      <c r="B14" s="29"/>
      <c r="C14" s="10" t="s">
        <v>100</v>
      </c>
      <c r="D14" s="63">
        <f>SUM(E14:N14)</f>
        <v>2</v>
      </c>
      <c r="E14" s="61">
        <v>0</v>
      </c>
      <c r="F14" s="61">
        <v>0</v>
      </c>
      <c r="G14" s="61">
        <v>0</v>
      </c>
      <c r="H14" s="61">
        <v>1</v>
      </c>
      <c r="I14" s="61">
        <v>1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4" ht="13.5" customHeight="1">
      <c r="A15" s="36"/>
      <c r="B15" s="29"/>
      <c r="C15" s="10"/>
      <c r="D15" s="63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3.5" customHeight="1">
      <c r="A16" s="36"/>
      <c r="B16" s="29" t="s">
        <v>70</v>
      </c>
      <c r="C16" s="10" t="s">
        <v>92</v>
      </c>
      <c r="D16" s="63">
        <f>SUM(E16:N16)</f>
        <v>24</v>
      </c>
      <c r="E16" s="61">
        <f aca="true" t="shared" si="3" ref="E16:N16">SUM(E17:E18)</f>
        <v>0</v>
      </c>
      <c r="F16" s="61">
        <f t="shared" si="3"/>
        <v>0</v>
      </c>
      <c r="G16" s="61">
        <f t="shared" si="3"/>
        <v>3</v>
      </c>
      <c r="H16" s="61">
        <f t="shared" si="3"/>
        <v>11</v>
      </c>
      <c r="I16" s="61">
        <f t="shared" si="3"/>
        <v>8</v>
      </c>
      <c r="J16" s="61">
        <f t="shared" si="3"/>
        <v>2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2">
        <f t="shared" si="3"/>
        <v>0</v>
      </c>
    </row>
    <row r="17" spans="1:14" ht="13.5" customHeight="1">
      <c r="A17" s="36"/>
      <c r="B17" s="29"/>
      <c r="C17" s="10" t="s">
        <v>99</v>
      </c>
      <c r="D17" s="63">
        <f>SUM(E17:N17)</f>
        <v>15</v>
      </c>
      <c r="E17" s="61">
        <v>0</v>
      </c>
      <c r="F17" s="61">
        <v>0</v>
      </c>
      <c r="G17" s="61">
        <v>1</v>
      </c>
      <c r="H17" s="61">
        <v>7</v>
      </c>
      <c r="I17" s="61">
        <v>5</v>
      </c>
      <c r="J17" s="61">
        <v>2</v>
      </c>
      <c r="K17" s="61">
        <v>0</v>
      </c>
      <c r="L17" s="61">
        <v>0</v>
      </c>
      <c r="M17" s="61">
        <v>0</v>
      </c>
      <c r="N17" s="62">
        <v>0</v>
      </c>
    </row>
    <row r="18" spans="1:14" ht="13.5" customHeight="1">
      <c r="A18" s="36"/>
      <c r="B18" s="29"/>
      <c r="C18" s="10" t="s">
        <v>100</v>
      </c>
      <c r="D18" s="63">
        <f>SUM(E18:N18)</f>
        <v>9</v>
      </c>
      <c r="E18" s="61">
        <v>0</v>
      </c>
      <c r="F18" s="61">
        <v>0</v>
      </c>
      <c r="G18" s="61">
        <v>2</v>
      </c>
      <c r="H18" s="61">
        <v>4</v>
      </c>
      <c r="I18" s="61">
        <v>3</v>
      </c>
      <c r="J18" s="61">
        <v>0</v>
      </c>
      <c r="K18" s="61">
        <v>0</v>
      </c>
      <c r="L18" s="61">
        <v>0</v>
      </c>
      <c r="M18" s="61">
        <v>0</v>
      </c>
      <c r="N18" s="62">
        <v>0</v>
      </c>
    </row>
    <row r="19" spans="1:14" ht="13.5" customHeight="1">
      <c r="A19" s="36"/>
      <c r="B19" s="29"/>
      <c r="C19" s="10"/>
      <c r="D19" s="63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ht="13.5" customHeight="1">
      <c r="A20" s="36"/>
      <c r="B20" s="29" t="s">
        <v>71</v>
      </c>
      <c r="C20" s="10" t="s">
        <v>92</v>
      </c>
      <c r="D20" s="63">
        <f>SUM(E20:N20)</f>
        <v>15</v>
      </c>
      <c r="E20" s="61">
        <f aca="true" t="shared" si="4" ref="E20:N20">SUM(E21:E22)</f>
        <v>0</v>
      </c>
      <c r="F20" s="61">
        <f t="shared" si="4"/>
        <v>0</v>
      </c>
      <c r="G20" s="61">
        <f t="shared" si="4"/>
        <v>3</v>
      </c>
      <c r="H20" s="61">
        <f t="shared" si="4"/>
        <v>5</v>
      </c>
      <c r="I20" s="61">
        <f t="shared" si="4"/>
        <v>7</v>
      </c>
      <c r="J20" s="61">
        <f t="shared" si="4"/>
        <v>0</v>
      </c>
      <c r="K20" s="61">
        <f t="shared" si="4"/>
        <v>0</v>
      </c>
      <c r="L20" s="61">
        <f t="shared" si="4"/>
        <v>0</v>
      </c>
      <c r="M20" s="61">
        <f t="shared" si="4"/>
        <v>0</v>
      </c>
      <c r="N20" s="62">
        <f t="shared" si="4"/>
        <v>0</v>
      </c>
    </row>
    <row r="21" spans="1:14" ht="13.5" customHeight="1">
      <c r="A21" s="36"/>
      <c r="B21" s="14"/>
      <c r="C21" s="10" t="s">
        <v>99</v>
      </c>
      <c r="D21" s="63">
        <f>SUM(E21:N21)</f>
        <v>5</v>
      </c>
      <c r="E21" s="61">
        <v>0</v>
      </c>
      <c r="F21" s="61">
        <v>0</v>
      </c>
      <c r="G21" s="61">
        <v>2</v>
      </c>
      <c r="H21" s="61">
        <v>2</v>
      </c>
      <c r="I21" s="61">
        <v>1</v>
      </c>
      <c r="J21" s="61">
        <v>0</v>
      </c>
      <c r="K21" s="61">
        <v>0</v>
      </c>
      <c r="L21" s="61">
        <v>0</v>
      </c>
      <c r="M21" s="61">
        <v>0</v>
      </c>
      <c r="N21" s="62">
        <v>0</v>
      </c>
    </row>
    <row r="22" spans="1:14" ht="13.5" customHeight="1">
      <c r="A22" s="36"/>
      <c r="B22" s="14"/>
      <c r="C22" s="10" t="s">
        <v>100</v>
      </c>
      <c r="D22" s="63">
        <f>SUM(E22:N22)</f>
        <v>10</v>
      </c>
      <c r="E22" s="61">
        <v>0</v>
      </c>
      <c r="F22" s="61">
        <v>0</v>
      </c>
      <c r="G22" s="61">
        <v>1</v>
      </c>
      <c r="H22" s="61">
        <v>3</v>
      </c>
      <c r="I22" s="61">
        <v>6</v>
      </c>
      <c r="J22" s="61">
        <v>0</v>
      </c>
      <c r="K22" s="61">
        <v>0</v>
      </c>
      <c r="L22" s="61">
        <v>0</v>
      </c>
      <c r="M22" s="61">
        <v>0</v>
      </c>
      <c r="N22" s="62">
        <v>0</v>
      </c>
    </row>
    <row r="23" spans="1:14" ht="13.5" customHeight="1">
      <c r="A23" s="36"/>
      <c r="B23" s="14"/>
      <c r="C23" s="10"/>
      <c r="D23" s="38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5" customHeight="1">
      <c r="A24" s="97" t="s">
        <v>133</v>
      </c>
      <c r="B24" s="98"/>
      <c r="C24" s="15" t="s">
        <v>102</v>
      </c>
      <c r="D24" s="39">
        <f>SUM(E24:N24)</f>
        <v>6128</v>
      </c>
      <c r="E24" s="17">
        <f>SUM(E25:E26)</f>
        <v>0</v>
      </c>
      <c r="F24" s="17">
        <f aca="true" t="shared" si="5" ref="F24:N24">SUM(F25:F26)</f>
        <v>89</v>
      </c>
      <c r="G24" s="17">
        <f t="shared" si="5"/>
        <v>758</v>
      </c>
      <c r="H24" s="17">
        <f t="shared" si="5"/>
        <v>2347</v>
      </c>
      <c r="I24" s="17">
        <f t="shared" si="5"/>
        <v>2266</v>
      </c>
      <c r="J24" s="17">
        <f t="shared" si="5"/>
        <v>590</v>
      </c>
      <c r="K24" s="17">
        <f t="shared" si="5"/>
        <v>75</v>
      </c>
      <c r="L24" s="17">
        <f t="shared" si="5"/>
        <v>3</v>
      </c>
      <c r="M24" s="17">
        <f t="shared" si="5"/>
        <v>0</v>
      </c>
      <c r="N24" s="18">
        <f t="shared" si="5"/>
        <v>0</v>
      </c>
    </row>
    <row r="25" spans="1:14" ht="13.5" customHeight="1">
      <c r="A25" s="36"/>
      <c r="B25" s="9"/>
      <c r="C25" s="10" t="s">
        <v>103</v>
      </c>
      <c r="D25" s="40">
        <f>SUM(E25:N25)</f>
        <v>3144</v>
      </c>
      <c r="E25" s="11">
        <f>E29</f>
        <v>0</v>
      </c>
      <c r="F25" s="11">
        <f aca="true" t="shared" si="6" ref="F25:N25">F29</f>
        <v>49</v>
      </c>
      <c r="G25" s="11">
        <f t="shared" si="6"/>
        <v>407</v>
      </c>
      <c r="H25" s="11">
        <f t="shared" si="6"/>
        <v>1197</v>
      </c>
      <c r="I25" s="11">
        <f t="shared" si="6"/>
        <v>1176</v>
      </c>
      <c r="J25" s="11">
        <f t="shared" si="6"/>
        <v>287</v>
      </c>
      <c r="K25" s="11">
        <f t="shared" si="6"/>
        <v>27</v>
      </c>
      <c r="L25" s="11">
        <f t="shared" si="6"/>
        <v>1</v>
      </c>
      <c r="M25" s="11">
        <f t="shared" si="6"/>
        <v>0</v>
      </c>
      <c r="N25" s="12">
        <f t="shared" si="6"/>
        <v>0</v>
      </c>
    </row>
    <row r="26" spans="1:14" ht="13.5" customHeight="1">
      <c r="A26" s="36"/>
      <c r="B26" s="9"/>
      <c r="C26" s="10" t="s">
        <v>104</v>
      </c>
      <c r="D26" s="40">
        <f>SUM(E26:N26)</f>
        <v>2984</v>
      </c>
      <c r="E26" s="11">
        <f>E30</f>
        <v>0</v>
      </c>
      <c r="F26" s="11">
        <f aca="true" t="shared" si="7" ref="F26:N26">F30</f>
        <v>40</v>
      </c>
      <c r="G26" s="11">
        <f t="shared" si="7"/>
        <v>351</v>
      </c>
      <c r="H26" s="11">
        <f t="shared" si="7"/>
        <v>1150</v>
      </c>
      <c r="I26" s="11">
        <f t="shared" si="7"/>
        <v>1090</v>
      </c>
      <c r="J26" s="11">
        <f t="shared" si="7"/>
        <v>303</v>
      </c>
      <c r="K26" s="11">
        <f t="shared" si="7"/>
        <v>48</v>
      </c>
      <c r="L26" s="11">
        <f t="shared" si="7"/>
        <v>2</v>
      </c>
      <c r="M26" s="11">
        <f t="shared" si="7"/>
        <v>0</v>
      </c>
      <c r="N26" s="12">
        <f t="shared" si="7"/>
        <v>0</v>
      </c>
    </row>
    <row r="27" spans="1:14" ht="13.5" customHeight="1">
      <c r="A27" s="36"/>
      <c r="B27" s="9"/>
      <c r="C27" s="10"/>
      <c r="D27" s="40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36"/>
      <c r="B28" s="29" t="s">
        <v>72</v>
      </c>
      <c r="C28" s="10" t="s">
        <v>102</v>
      </c>
      <c r="D28" s="64">
        <f>SUM(E28:N28)</f>
        <v>6128</v>
      </c>
      <c r="E28" s="61">
        <f aca="true" t="shared" si="8" ref="E28:N28">SUM(E29:E30)</f>
        <v>0</v>
      </c>
      <c r="F28" s="61">
        <f t="shared" si="8"/>
        <v>89</v>
      </c>
      <c r="G28" s="61">
        <f t="shared" si="8"/>
        <v>758</v>
      </c>
      <c r="H28" s="61">
        <f t="shared" si="8"/>
        <v>2347</v>
      </c>
      <c r="I28" s="61">
        <f t="shared" si="8"/>
        <v>2266</v>
      </c>
      <c r="J28" s="61">
        <f t="shared" si="8"/>
        <v>590</v>
      </c>
      <c r="K28" s="61">
        <f t="shared" si="8"/>
        <v>75</v>
      </c>
      <c r="L28" s="61">
        <f t="shared" si="8"/>
        <v>3</v>
      </c>
      <c r="M28" s="61">
        <f t="shared" si="8"/>
        <v>0</v>
      </c>
      <c r="N28" s="62">
        <f t="shared" si="8"/>
        <v>0</v>
      </c>
    </row>
    <row r="29" spans="1:14" ht="13.5" customHeight="1">
      <c r="A29" s="36"/>
      <c r="B29" s="29"/>
      <c r="C29" s="10" t="s">
        <v>103</v>
      </c>
      <c r="D29" s="64">
        <f>SUM(E29:N29)</f>
        <v>3144</v>
      </c>
      <c r="E29" s="61">
        <v>0</v>
      </c>
      <c r="F29" s="61">
        <v>49</v>
      </c>
      <c r="G29" s="61">
        <v>407</v>
      </c>
      <c r="H29" s="61">
        <v>1197</v>
      </c>
      <c r="I29" s="61">
        <v>1176</v>
      </c>
      <c r="J29" s="61">
        <v>287</v>
      </c>
      <c r="K29" s="61">
        <v>27</v>
      </c>
      <c r="L29" s="61">
        <v>1</v>
      </c>
      <c r="M29" s="61">
        <v>0</v>
      </c>
      <c r="N29" s="62">
        <v>0</v>
      </c>
    </row>
    <row r="30" spans="1:14" ht="13.5" customHeight="1">
      <c r="A30" s="36"/>
      <c r="B30" s="29"/>
      <c r="C30" s="10" t="s">
        <v>104</v>
      </c>
      <c r="D30" s="64">
        <f>SUM(E30:N30)</f>
        <v>2984</v>
      </c>
      <c r="E30" s="61">
        <v>0</v>
      </c>
      <c r="F30" s="61">
        <v>40</v>
      </c>
      <c r="G30" s="61">
        <v>351</v>
      </c>
      <c r="H30" s="61">
        <v>1150</v>
      </c>
      <c r="I30" s="61">
        <v>1090</v>
      </c>
      <c r="J30" s="61">
        <v>303</v>
      </c>
      <c r="K30" s="61">
        <v>48</v>
      </c>
      <c r="L30" s="61">
        <v>2</v>
      </c>
      <c r="M30" s="61">
        <v>0</v>
      </c>
      <c r="N30" s="62">
        <v>0</v>
      </c>
    </row>
    <row r="31" spans="1:14" ht="13.5" customHeight="1">
      <c r="A31" s="41"/>
      <c r="B31" s="53"/>
      <c r="C31" s="25"/>
      <c r="D31" s="42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13.5" customHeight="1">
      <c r="A32" s="99" t="s">
        <v>105</v>
      </c>
      <c r="B32" s="102"/>
      <c r="C32" s="10" t="s">
        <v>106</v>
      </c>
      <c r="D32" s="38">
        <f>SUM(E32:N32)</f>
        <v>1968</v>
      </c>
      <c r="E32" s="11">
        <f>SUM(E33:E34)</f>
        <v>0</v>
      </c>
      <c r="F32" s="11">
        <f aca="true" t="shared" si="9" ref="F32:N32">SUM(F33:F34)</f>
        <v>24</v>
      </c>
      <c r="G32" s="11">
        <f t="shared" si="9"/>
        <v>301</v>
      </c>
      <c r="H32" s="11">
        <f t="shared" si="9"/>
        <v>746</v>
      </c>
      <c r="I32" s="11">
        <f t="shared" si="9"/>
        <v>692</v>
      </c>
      <c r="J32" s="11">
        <f t="shared" si="9"/>
        <v>184</v>
      </c>
      <c r="K32" s="11">
        <f t="shared" si="9"/>
        <v>21</v>
      </c>
      <c r="L32" s="11">
        <f t="shared" si="9"/>
        <v>0</v>
      </c>
      <c r="M32" s="11">
        <f t="shared" si="9"/>
        <v>0</v>
      </c>
      <c r="N32" s="12">
        <f t="shared" si="9"/>
        <v>0</v>
      </c>
    </row>
    <row r="33" spans="1:14" ht="13.5" customHeight="1">
      <c r="A33" s="36"/>
      <c r="B33" s="29"/>
      <c r="C33" s="10" t="s">
        <v>107</v>
      </c>
      <c r="D33" s="38">
        <f>SUM(E33:N33)</f>
        <v>1058</v>
      </c>
      <c r="E33" s="11">
        <f>SUM(E37,E41,E45,E49,E53,E57,E61,E65)</f>
        <v>0</v>
      </c>
      <c r="F33" s="11">
        <f aca="true" t="shared" si="10" ref="F33:N33">SUM(F37,F41,F45,F49,F53,F57,F61,F65)</f>
        <v>15</v>
      </c>
      <c r="G33" s="11">
        <f t="shared" si="10"/>
        <v>157</v>
      </c>
      <c r="H33" s="11">
        <f t="shared" si="10"/>
        <v>400</v>
      </c>
      <c r="I33" s="11">
        <f t="shared" si="10"/>
        <v>371</v>
      </c>
      <c r="J33" s="11">
        <f t="shared" si="10"/>
        <v>105</v>
      </c>
      <c r="K33" s="11">
        <f t="shared" si="10"/>
        <v>10</v>
      </c>
      <c r="L33" s="11">
        <f t="shared" si="10"/>
        <v>0</v>
      </c>
      <c r="M33" s="11">
        <f t="shared" si="10"/>
        <v>0</v>
      </c>
      <c r="N33" s="12">
        <f t="shared" si="10"/>
        <v>0</v>
      </c>
    </row>
    <row r="34" spans="1:14" ht="13.5" customHeight="1">
      <c r="A34" s="36"/>
      <c r="B34" s="29"/>
      <c r="C34" s="10" t="s">
        <v>108</v>
      </c>
      <c r="D34" s="38">
        <f>SUM(E34:N34)</f>
        <v>910</v>
      </c>
      <c r="E34" s="11">
        <f aca="true" t="shared" si="11" ref="E34:N34">SUM(E38,E42,E46,E50,E54,E58,E62,E66)</f>
        <v>0</v>
      </c>
      <c r="F34" s="11">
        <f t="shared" si="11"/>
        <v>9</v>
      </c>
      <c r="G34" s="11">
        <f t="shared" si="11"/>
        <v>144</v>
      </c>
      <c r="H34" s="11">
        <f t="shared" si="11"/>
        <v>346</v>
      </c>
      <c r="I34" s="11">
        <f t="shared" si="11"/>
        <v>321</v>
      </c>
      <c r="J34" s="11">
        <f t="shared" si="11"/>
        <v>79</v>
      </c>
      <c r="K34" s="11">
        <f t="shared" si="11"/>
        <v>11</v>
      </c>
      <c r="L34" s="11">
        <f t="shared" si="11"/>
        <v>0</v>
      </c>
      <c r="M34" s="11">
        <f t="shared" si="11"/>
        <v>0</v>
      </c>
      <c r="N34" s="12">
        <f t="shared" si="11"/>
        <v>0</v>
      </c>
    </row>
    <row r="35" spans="1:14" ht="13.5" customHeight="1">
      <c r="A35" s="36"/>
      <c r="B35" s="29"/>
      <c r="C35" s="10"/>
      <c r="D35" s="38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3.5" customHeight="1">
      <c r="A36" s="36"/>
      <c r="B36" s="29" t="s">
        <v>67</v>
      </c>
      <c r="C36" s="10" t="s">
        <v>106</v>
      </c>
      <c r="D36" s="63">
        <f>SUM(E36:N36)</f>
        <v>792</v>
      </c>
      <c r="E36" s="61">
        <f aca="true" t="shared" si="12" ref="E36:N36">SUM(E37:E38)</f>
        <v>0</v>
      </c>
      <c r="F36" s="61">
        <f t="shared" si="12"/>
        <v>10</v>
      </c>
      <c r="G36" s="61">
        <f t="shared" si="12"/>
        <v>112</v>
      </c>
      <c r="H36" s="61">
        <f t="shared" si="12"/>
        <v>305</v>
      </c>
      <c r="I36" s="61">
        <f t="shared" si="12"/>
        <v>275</v>
      </c>
      <c r="J36" s="61">
        <f t="shared" si="12"/>
        <v>80</v>
      </c>
      <c r="K36" s="61">
        <f t="shared" si="12"/>
        <v>10</v>
      </c>
      <c r="L36" s="61">
        <f t="shared" si="12"/>
        <v>0</v>
      </c>
      <c r="M36" s="61">
        <f t="shared" si="12"/>
        <v>0</v>
      </c>
      <c r="N36" s="62">
        <f t="shared" si="12"/>
        <v>0</v>
      </c>
    </row>
    <row r="37" spans="1:14" ht="13.5" customHeight="1">
      <c r="A37" s="36"/>
      <c r="B37" s="29"/>
      <c r="C37" s="10" t="s">
        <v>107</v>
      </c>
      <c r="D37" s="63">
        <f>SUM(E37:N37)</f>
        <v>419</v>
      </c>
      <c r="E37" s="61">
        <v>0</v>
      </c>
      <c r="F37" s="61">
        <v>8</v>
      </c>
      <c r="G37" s="61">
        <v>61</v>
      </c>
      <c r="H37" s="61">
        <v>169</v>
      </c>
      <c r="I37" s="61">
        <v>132</v>
      </c>
      <c r="J37" s="61">
        <v>43</v>
      </c>
      <c r="K37" s="61">
        <v>6</v>
      </c>
      <c r="L37" s="61">
        <v>0</v>
      </c>
      <c r="M37" s="61">
        <v>0</v>
      </c>
      <c r="N37" s="62">
        <v>0</v>
      </c>
    </row>
    <row r="38" spans="1:14" ht="13.5" customHeight="1">
      <c r="A38" s="36"/>
      <c r="B38" s="29"/>
      <c r="C38" s="10" t="s">
        <v>108</v>
      </c>
      <c r="D38" s="63">
        <f>SUM(E38:N38)</f>
        <v>373</v>
      </c>
      <c r="E38" s="61">
        <v>0</v>
      </c>
      <c r="F38" s="61">
        <v>2</v>
      </c>
      <c r="G38" s="61">
        <v>51</v>
      </c>
      <c r="H38" s="61">
        <v>136</v>
      </c>
      <c r="I38" s="61">
        <v>143</v>
      </c>
      <c r="J38" s="61">
        <v>37</v>
      </c>
      <c r="K38" s="61">
        <v>4</v>
      </c>
      <c r="L38" s="61">
        <v>0</v>
      </c>
      <c r="M38" s="61">
        <v>0</v>
      </c>
      <c r="N38" s="62">
        <v>0</v>
      </c>
    </row>
    <row r="39" spans="1:14" ht="13.5" customHeight="1">
      <c r="A39" s="36"/>
      <c r="B39" s="29"/>
      <c r="C39" s="10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13.5" customHeight="1">
      <c r="A40" s="36"/>
      <c r="B40" s="29" t="s">
        <v>73</v>
      </c>
      <c r="C40" s="10" t="s">
        <v>106</v>
      </c>
      <c r="D40" s="63">
        <f>SUM(E40:N40)</f>
        <v>432</v>
      </c>
      <c r="E40" s="61">
        <f aca="true" t="shared" si="13" ref="E40:N40">SUM(E41:E42)</f>
        <v>0</v>
      </c>
      <c r="F40" s="61">
        <f t="shared" si="13"/>
        <v>6</v>
      </c>
      <c r="G40" s="61">
        <f t="shared" si="13"/>
        <v>69</v>
      </c>
      <c r="H40" s="61">
        <f t="shared" si="13"/>
        <v>171</v>
      </c>
      <c r="I40" s="61">
        <f t="shared" si="13"/>
        <v>150</v>
      </c>
      <c r="J40" s="61">
        <f t="shared" si="13"/>
        <v>32</v>
      </c>
      <c r="K40" s="61">
        <f t="shared" si="13"/>
        <v>4</v>
      </c>
      <c r="L40" s="61">
        <f t="shared" si="13"/>
        <v>0</v>
      </c>
      <c r="M40" s="61">
        <f t="shared" si="13"/>
        <v>0</v>
      </c>
      <c r="N40" s="62">
        <f t="shared" si="13"/>
        <v>0</v>
      </c>
    </row>
    <row r="41" spans="1:14" ht="13.5" customHeight="1">
      <c r="A41" s="36"/>
      <c r="B41" s="14"/>
      <c r="C41" s="10" t="s">
        <v>107</v>
      </c>
      <c r="D41" s="63">
        <f>SUM(E41:N41)</f>
        <v>227</v>
      </c>
      <c r="E41" s="61">
        <v>0</v>
      </c>
      <c r="F41" s="61">
        <v>1</v>
      </c>
      <c r="G41" s="61">
        <v>31</v>
      </c>
      <c r="H41" s="61">
        <v>87</v>
      </c>
      <c r="I41" s="61">
        <v>88</v>
      </c>
      <c r="J41" s="61">
        <v>18</v>
      </c>
      <c r="K41" s="61">
        <v>2</v>
      </c>
      <c r="L41" s="61">
        <v>0</v>
      </c>
      <c r="M41" s="61">
        <v>0</v>
      </c>
      <c r="N41" s="62">
        <v>0</v>
      </c>
    </row>
    <row r="42" spans="1:14" ht="13.5" customHeight="1">
      <c r="A42" s="36"/>
      <c r="B42" s="14"/>
      <c r="C42" s="10" t="s">
        <v>108</v>
      </c>
      <c r="D42" s="63">
        <f>SUM(E42:N42)</f>
        <v>205</v>
      </c>
      <c r="E42" s="61">
        <v>0</v>
      </c>
      <c r="F42" s="61">
        <v>5</v>
      </c>
      <c r="G42" s="61">
        <v>38</v>
      </c>
      <c r="H42" s="61">
        <v>84</v>
      </c>
      <c r="I42" s="61">
        <v>62</v>
      </c>
      <c r="J42" s="61">
        <v>14</v>
      </c>
      <c r="K42" s="61">
        <v>2</v>
      </c>
      <c r="L42" s="61">
        <v>0</v>
      </c>
      <c r="M42" s="61">
        <v>0</v>
      </c>
      <c r="N42" s="62">
        <v>0</v>
      </c>
    </row>
    <row r="43" spans="1:14" ht="13.5" customHeight="1">
      <c r="A43" s="36"/>
      <c r="B43" s="14"/>
      <c r="C43" s="10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 ht="13.5" customHeight="1">
      <c r="A44" s="36"/>
      <c r="B44" s="29" t="s">
        <v>74</v>
      </c>
      <c r="C44" s="10" t="s">
        <v>106</v>
      </c>
      <c r="D44" s="63">
        <f>SUM(E44:N44)</f>
        <v>102</v>
      </c>
      <c r="E44" s="61">
        <f aca="true" t="shared" si="14" ref="E44:N44">SUM(E45:E46)</f>
        <v>0</v>
      </c>
      <c r="F44" s="61">
        <f t="shared" si="14"/>
        <v>1</v>
      </c>
      <c r="G44" s="61">
        <f t="shared" si="14"/>
        <v>16</v>
      </c>
      <c r="H44" s="61">
        <f t="shared" si="14"/>
        <v>41</v>
      </c>
      <c r="I44" s="61">
        <f t="shared" si="14"/>
        <v>35</v>
      </c>
      <c r="J44" s="61">
        <f t="shared" si="14"/>
        <v>7</v>
      </c>
      <c r="K44" s="61">
        <f t="shared" si="14"/>
        <v>2</v>
      </c>
      <c r="L44" s="61">
        <f t="shared" si="14"/>
        <v>0</v>
      </c>
      <c r="M44" s="61">
        <f t="shared" si="14"/>
        <v>0</v>
      </c>
      <c r="N44" s="62">
        <f t="shared" si="14"/>
        <v>0</v>
      </c>
    </row>
    <row r="45" spans="1:14" ht="13.5" customHeight="1">
      <c r="A45" s="36"/>
      <c r="B45" s="29"/>
      <c r="C45" s="10" t="s">
        <v>107</v>
      </c>
      <c r="D45" s="63">
        <f>SUM(E45:N45)</f>
        <v>57</v>
      </c>
      <c r="E45" s="61">
        <v>0</v>
      </c>
      <c r="F45" s="61">
        <v>1</v>
      </c>
      <c r="G45" s="61">
        <v>7</v>
      </c>
      <c r="H45" s="61">
        <v>26</v>
      </c>
      <c r="I45" s="61">
        <v>18</v>
      </c>
      <c r="J45" s="61">
        <v>3</v>
      </c>
      <c r="K45" s="61">
        <v>2</v>
      </c>
      <c r="L45" s="61">
        <v>0</v>
      </c>
      <c r="M45" s="61">
        <v>0</v>
      </c>
      <c r="N45" s="62">
        <v>0</v>
      </c>
    </row>
    <row r="46" spans="1:14" ht="13.5" customHeight="1">
      <c r="A46" s="36"/>
      <c r="B46" s="29"/>
      <c r="C46" s="10" t="s">
        <v>108</v>
      </c>
      <c r="D46" s="63">
        <f>SUM(E46:N46)</f>
        <v>45</v>
      </c>
      <c r="E46" s="61">
        <v>0</v>
      </c>
      <c r="F46" s="61">
        <v>0</v>
      </c>
      <c r="G46" s="61">
        <v>9</v>
      </c>
      <c r="H46" s="61">
        <v>15</v>
      </c>
      <c r="I46" s="61">
        <v>17</v>
      </c>
      <c r="J46" s="61">
        <v>4</v>
      </c>
      <c r="K46" s="61">
        <v>0</v>
      </c>
      <c r="L46" s="61">
        <v>0</v>
      </c>
      <c r="M46" s="61">
        <v>0</v>
      </c>
      <c r="N46" s="62">
        <v>0</v>
      </c>
    </row>
    <row r="47" spans="1:14" ht="13.5" customHeight="1">
      <c r="A47" s="36"/>
      <c r="B47" s="29"/>
      <c r="C47" s="10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2"/>
    </row>
    <row r="48" spans="1:14" ht="13.5" customHeight="1">
      <c r="A48" s="36"/>
      <c r="B48" s="29" t="s">
        <v>75</v>
      </c>
      <c r="C48" s="10" t="s">
        <v>106</v>
      </c>
      <c r="D48" s="63">
        <f>SUM(E48:N48)</f>
        <v>156</v>
      </c>
      <c r="E48" s="61">
        <f aca="true" t="shared" si="15" ref="E48:N48">SUM(E49:E50)</f>
        <v>0</v>
      </c>
      <c r="F48" s="61">
        <f t="shared" si="15"/>
        <v>1</v>
      </c>
      <c r="G48" s="61">
        <f t="shared" si="15"/>
        <v>30</v>
      </c>
      <c r="H48" s="61">
        <f t="shared" si="15"/>
        <v>52</v>
      </c>
      <c r="I48" s="61">
        <f t="shared" si="15"/>
        <v>56</v>
      </c>
      <c r="J48" s="61">
        <f t="shared" si="15"/>
        <v>15</v>
      </c>
      <c r="K48" s="61">
        <f t="shared" si="15"/>
        <v>2</v>
      </c>
      <c r="L48" s="61">
        <f t="shared" si="15"/>
        <v>0</v>
      </c>
      <c r="M48" s="61">
        <f t="shared" si="15"/>
        <v>0</v>
      </c>
      <c r="N48" s="62">
        <f t="shared" si="15"/>
        <v>0</v>
      </c>
    </row>
    <row r="49" spans="1:14" ht="13.5" customHeight="1">
      <c r="A49" s="36"/>
      <c r="B49" s="29"/>
      <c r="C49" s="10" t="s">
        <v>107</v>
      </c>
      <c r="D49" s="63">
        <f>SUM(E49:N49)</f>
        <v>84</v>
      </c>
      <c r="E49" s="61">
        <v>0</v>
      </c>
      <c r="F49" s="61">
        <v>1</v>
      </c>
      <c r="G49" s="61">
        <v>18</v>
      </c>
      <c r="H49" s="61">
        <v>28</v>
      </c>
      <c r="I49" s="61">
        <v>28</v>
      </c>
      <c r="J49" s="61">
        <v>9</v>
      </c>
      <c r="K49" s="61">
        <v>0</v>
      </c>
      <c r="L49" s="61">
        <v>0</v>
      </c>
      <c r="M49" s="61">
        <v>0</v>
      </c>
      <c r="N49" s="62">
        <v>0</v>
      </c>
    </row>
    <row r="50" spans="1:14" ht="13.5" customHeight="1">
      <c r="A50" s="36"/>
      <c r="B50" s="29"/>
      <c r="C50" s="10" t="s">
        <v>108</v>
      </c>
      <c r="D50" s="63">
        <f>SUM(E50:N50)</f>
        <v>72</v>
      </c>
      <c r="E50" s="61">
        <v>0</v>
      </c>
      <c r="F50" s="61">
        <v>0</v>
      </c>
      <c r="G50" s="61">
        <v>12</v>
      </c>
      <c r="H50" s="61">
        <v>24</v>
      </c>
      <c r="I50" s="61">
        <v>28</v>
      </c>
      <c r="J50" s="61">
        <v>6</v>
      </c>
      <c r="K50" s="61">
        <v>2</v>
      </c>
      <c r="L50" s="61">
        <v>0</v>
      </c>
      <c r="M50" s="61">
        <v>0</v>
      </c>
      <c r="N50" s="62">
        <v>0</v>
      </c>
    </row>
    <row r="51" spans="1:14" ht="13.5" customHeight="1">
      <c r="A51" s="36"/>
      <c r="B51" s="29"/>
      <c r="C51" s="10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2"/>
    </row>
    <row r="52" spans="1:14" ht="13.5" customHeight="1">
      <c r="A52" s="36"/>
      <c r="B52" s="29" t="s">
        <v>76</v>
      </c>
      <c r="C52" s="10" t="s">
        <v>106</v>
      </c>
      <c r="D52" s="63">
        <f>SUM(E52:N52)</f>
        <v>114</v>
      </c>
      <c r="E52" s="61">
        <f aca="true" t="shared" si="16" ref="E52:N52">SUM(E53:E54)</f>
        <v>0</v>
      </c>
      <c r="F52" s="61">
        <f t="shared" si="16"/>
        <v>0</v>
      </c>
      <c r="G52" s="61">
        <f t="shared" si="16"/>
        <v>14</v>
      </c>
      <c r="H52" s="61">
        <f t="shared" si="16"/>
        <v>47</v>
      </c>
      <c r="I52" s="61">
        <f t="shared" si="16"/>
        <v>44</v>
      </c>
      <c r="J52" s="61">
        <f t="shared" si="16"/>
        <v>9</v>
      </c>
      <c r="K52" s="61">
        <f t="shared" si="16"/>
        <v>0</v>
      </c>
      <c r="L52" s="61">
        <f t="shared" si="16"/>
        <v>0</v>
      </c>
      <c r="M52" s="61">
        <f t="shared" si="16"/>
        <v>0</v>
      </c>
      <c r="N52" s="62">
        <f t="shared" si="16"/>
        <v>0</v>
      </c>
    </row>
    <row r="53" spans="1:14" ht="13.5" customHeight="1">
      <c r="A53" s="36"/>
      <c r="B53" s="14"/>
      <c r="C53" s="10" t="s">
        <v>107</v>
      </c>
      <c r="D53" s="63">
        <f>SUM(E53:N53)</f>
        <v>59</v>
      </c>
      <c r="E53" s="61">
        <v>0</v>
      </c>
      <c r="F53" s="61">
        <v>0</v>
      </c>
      <c r="G53" s="61">
        <v>6</v>
      </c>
      <c r="H53" s="61">
        <v>22</v>
      </c>
      <c r="I53" s="61">
        <v>24</v>
      </c>
      <c r="J53" s="61">
        <v>7</v>
      </c>
      <c r="K53" s="61">
        <v>0</v>
      </c>
      <c r="L53" s="61">
        <v>0</v>
      </c>
      <c r="M53" s="61">
        <v>0</v>
      </c>
      <c r="N53" s="62">
        <v>0</v>
      </c>
    </row>
    <row r="54" spans="1:14" ht="13.5" customHeight="1">
      <c r="A54" s="36"/>
      <c r="B54" s="14"/>
      <c r="C54" s="10" t="s">
        <v>108</v>
      </c>
      <c r="D54" s="63">
        <f>SUM(E54:N54)</f>
        <v>55</v>
      </c>
      <c r="E54" s="61">
        <v>0</v>
      </c>
      <c r="F54" s="61">
        <v>0</v>
      </c>
      <c r="G54" s="61">
        <v>8</v>
      </c>
      <c r="H54" s="61">
        <v>25</v>
      </c>
      <c r="I54" s="61">
        <v>20</v>
      </c>
      <c r="J54" s="61">
        <v>2</v>
      </c>
      <c r="K54" s="61">
        <v>0</v>
      </c>
      <c r="L54" s="61">
        <v>0</v>
      </c>
      <c r="M54" s="61">
        <v>0</v>
      </c>
      <c r="N54" s="62">
        <v>0</v>
      </c>
    </row>
    <row r="55" spans="1:14" ht="13.5" customHeight="1">
      <c r="A55" s="36"/>
      <c r="B55" s="14"/>
      <c r="C55" s="10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2"/>
    </row>
    <row r="56" spans="1:14" ht="13.5" customHeight="1">
      <c r="A56" s="36"/>
      <c r="B56" s="29" t="s">
        <v>77</v>
      </c>
      <c r="C56" s="10" t="s">
        <v>106</v>
      </c>
      <c r="D56" s="63">
        <f>SUM(E56:N56)</f>
        <v>170</v>
      </c>
      <c r="E56" s="61">
        <f aca="true" t="shared" si="17" ref="E56:N56">SUM(E57:E58)</f>
        <v>0</v>
      </c>
      <c r="F56" s="61">
        <f t="shared" si="17"/>
        <v>4</v>
      </c>
      <c r="G56" s="61">
        <f t="shared" si="17"/>
        <v>26</v>
      </c>
      <c r="H56" s="61">
        <f t="shared" si="17"/>
        <v>68</v>
      </c>
      <c r="I56" s="61">
        <f t="shared" si="17"/>
        <v>53</v>
      </c>
      <c r="J56" s="61">
        <f t="shared" si="17"/>
        <v>18</v>
      </c>
      <c r="K56" s="61">
        <f t="shared" si="17"/>
        <v>1</v>
      </c>
      <c r="L56" s="61">
        <f t="shared" si="17"/>
        <v>0</v>
      </c>
      <c r="M56" s="61">
        <f t="shared" si="17"/>
        <v>0</v>
      </c>
      <c r="N56" s="62">
        <f t="shared" si="17"/>
        <v>0</v>
      </c>
    </row>
    <row r="57" spans="1:14" ht="13.5" customHeight="1">
      <c r="A57" s="36"/>
      <c r="B57" s="14"/>
      <c r="C57" s="10" t="s">
        <v>107</v>
      </c>
      <c r="D57" s="63">
        <f>SUM(E57:N57)</f>
        <v>94</v>
      </c>
      <c r="E57" s="61">
        <v>0</v>
      </c>
      <c r="F57" s="61">
        <v>2</v>
      </c>
      <c r="G57" s="61">
        <v>15</v>
      </c>
      <c r="H57" s="61">
        <v>36</v>
      </c>
      <c r="I57" s="61">
        <v>30</v>
      </c>
      <c r="J57" s="61">
        <v>11</v>
      </c>
      <c r="K57" s="61">
        <v>0</v>
      </c>
      <c r="L57" s="61">
        <v>0</v>
      </c>
      <c r="M57" s="61">
        <v>0</v>
      </c>
      <c r="N57" s="62">
        <v>0</v>
      </c>
    </row>
    <row r="58" spans="1:14" ht="13.5" customHeight="1">
      <c r="A58" s="36"/>
      <c r="B58" s="14"/>
      <c r="C58" s="10" t="s">
        <v>108</v>
      </c>
      <c r="D58" s="63">
        <f>SUM(E58:N58)</f>
        <v>76</v>
      </c>
      <c r="E58" s="61">
        <v>0</v>
      </c>
      <c r="F58" s="61">
        <v>2</v>
      </c>
      <c r="G58" s="61">
        <v>11</v>
      </c>
      <c r="H58" s="61">
        <v>32</v>
      </c>
      <c r="I58" s="61">
        <v>23</v>
      </c>
      <c r="J58" s="61">
        <v>7</v>
      </c>
      <c r="K58" s="61">
        <v>1</v>
      </c>
      <c r="L58" s="61">
        <v>0</v>
      </c>
      <c r="M58" s="61">
        <v>0</v>
      </c>
      <c r="N58" s="62">
        <v>0</v>
      </c>
    </row>
    <row r="59" spans="1:14" ht="13.5" customHeight="1">
      <c r="A59" s="36"/>
      <c r="B59" s="14"/>
      <c r="C59" s="10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2"/>
    </row>
    <row r="60" spans="1:14" ht="13.5" customHeight="1">
      <c r="A60" s="36"/>
      <c r="B60" s="29" t="s">
        <v>78</v>
      </c>
      <c r="C60" s="10" t="s">
        <v>106</v>
      </c>
      <c r="D60" s="63">
        <f>SUM(E60:N60)</f>
        <v>104</v>
      </c>
      <c r="E60" s="61">
        <f aca="true" t="shared" si="18" ref="E60:N60">SUM(E61:E62)</f>
        <v>0</v>
      </c>
      <c r="F60" s="61">
        <f t="shared" si="18"/>
        <v>1</v>
      </c>
      <c r="G60" s="61">
        <f t="shared" si="18"/>
        <v>17</v>
      </c>
      <c r="H60" s="61">
        <f t="shared" si="18"/>
        <v>36</v>
      </c>
      <c r="I60" s="61">
        <f t="shared" si="18"/>
        <v>39</v>
      </c>
      <c r="J60" s="61">
        <f t="shared" si="18"/>
        <v>9</v>
      </c>
      <c r="K60" s="61">
        <f t="shared" si="18"/>
        <v>2</v>
      </c>
      <c r="L60" s="61">
        <f t="shared" si="18"/>
        <v>0</v>
      </c>
      <c r="M60" s="61">
        <f t="shared" si="18"/>
        <v>0</v>
      </c>
      <c r="N60" s="62">
        <f t="shared" si="18"/>
        <v>0</v>
      </c>
    </row>
    <row r="61" spans="1:14" ht="13.5" customHeight="1">
      <c r="A61" s="36"/>
      <c r="B61" s="29"/>
      <c r="C61" s="10" t="s">
        <v>107</v>
      </c>
      <c r="D61" s="63">
        <f>SUM(E61:N61)</f>
        <v>58</v>
      </c>
      <c r="E61" s="61">
        <v>0</v>
      </c>
      <c r="F61" s="61">
        <v>1</v>
      </c>
      <c r="G61" s="61">
        <v>9</v>
      </c>
      <c r="H61" s="61">
        <v>18</v>
      </c>
      <c r="I61" s="61">
        <v>23</v>
      </c>
      <c r="J61" s="61">
        <v>7</v>
      </c>
      <c r="K61" s="61">
        <v>0</v>
      </c>
      <c r="L61" s="61">
        <v>0</v>
      </c>
      <c r="M61" s="61">
        <v>0</v>
      </c>
      <c r="N61" s="62">
        <v>0</v>
      </c>
    </row>
    <row r="62" spans="1:14" ht="13.5" customHeight="1">
      <c r="A62" s="36"/>
      <c r="B62" s="29"/>
      <c r="C62" s="10" t="s">
        <v>108</v>
      </c>
      <c r="D62" s="63">
        <f>SUM(E62:N62)</f>
        <v>46</v>
      </c>
      <c r="E62" s="61">
        <v>0</v>
      </c>
      <c r="F62" s="61">
        <v>0</v>
      </c>
      <c r="G62" s="61">
        <v>8</v>
      </c>
      <c r="H62" s="61">
        <v>18</v>
      </c>
      <c r="I62" s="61">
        <v>16</v>
      </c>
      <c r="J62" s="61">
        <v>2</v>
      </c>
      <c r="K62" s="61">
        <v>2</v>
      </c>
      <c r="L62" s="61">
        <v>0</v>
      </c>
      <c r="M62" s="61">
        <v>0</v>
      </c>
      <c r="N62" s="62">
        <v>0</v>
      </c>
    </row>
    <row r="63" spans="1:14" ht="13.5" customHeight="1">
      <c r="A63" s="36"/>
      <c r="B63" s="29"/>
      <c r="C63" s="10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2"/>
    </row>
    <row r="64" spans="1:14" ht="13.5" customHeight="1">
      <c r="A64" s="36"/>
      <c r="B64" s="29" t="s">
        <v>79</v>
      </c>
      <c r="C64" s="10" t="s">
        <v>135</v>
      </c>
      <c r="D64" s="63">
        <f>SUM(E64:N64)</f>
        <v>98</v>
      </c>
      <c r="E64" s="61">
        <f aca="true" t="shared" si="19" ref="E64:N64">SUM(E65:E66)</f>
        <v>0</v>
      </c>
      <c r="F64" s="61">
        <f t="shared" si="19"/>
        <v>1</v>
      </c>
      <c r="G64" s="61">
        <f t="shared" si="19"/>
        <v>17</v>
      </c>
      <c r="H64" s="61">
        <f t="shared" si="19"/>
        <v>26</v>
      </c>
      <c r="I64" s="61">
        <f t="shared" si="19"/>
        <v>40</v>
      </c>
      <c r="J64" s="61">
        <f t="shared" si="19"/>
        <v>14</v>
      </c>
      <c r="K64" s="61">
        <f t="shared" si="19"/>
        <v>0</v>
      </c>
      <c r="L64" s="61">
        <f t="shared" si="19"/>
        <v>0</v>
      </c>
      <c r="M64" s="61">
        <f t="shared" si="19"/>
        <v>0</v>
      </c>
      <c r="N64" s="62">
        <f t="shared" si="19"/>
        <v>0</v>
      </c>
    </row>
    <row r="65" spans="1:14" ht="13.5" customHeight="1">
      <c r="A65" s="36"/>
      <c r="B65" s="29"/>
      <c r="C65" s="10" t="s">
        <v>136</v>
      </c>
      <c r="D65" s="63">
        <f>SUM(E65:N65)</f>
        <v>60</v>
      </c>
      <c r="E65" s="61">
        <v>0</v>
      </c>
      <c r="F65" s="61">
        <v>1</v>
      </c>
      <c r="G65" s="61">
        <v>10</v>
      </c>
      <c r="H65" s="61">
        <v>14</v>
      </c>
      <c r="I65" s="61">
        <v>28</v>
      </c>
      <c r="J65" s="61">
        <v>7</v>
      </c>
      <c r="K65" s="61">
        <v>0</v>
      </c>
      <c r="L65" s="61">
        <v>0</v>
      </c>
      <c r="M65" s="61">
        <v>0</v>
      </c>
      <c r="N65" s="62">
        <v>0</v>
      </c>
    </row>
    <row r="66" spans="1:14" ht="13.5" customHeight="1">
      <c r="A66" s="43"/>
      <c r="B66" s="44"/>
      <c r="C66" s="31" t="s">
        <v>137</v>
      </c>
      <c r="D66" s="74">
        <f>SUM(E66:N66)</f>
        <v>38</v>
      </c>
      <c r="E66" s="75">
        <v>0</v>
      </c>
      <c r="F66" s="75">
        <v>0</v>
      </c>
      <c r="G66" s="75">
        <v>7</v>
      </c>
      <c r="H66" s="75">
        <v>12</v>
      </c>
      <c r="I66" s="75">
        <v>12</v>
      </c>
      <c r="J66" s="75">
        <v>7</v>
      </c>
      <c r="K66" s="75">
        <v>0</v>
      </c>
      <c r="L66" s="75">
        <v>0</v>
      </c>
      <c r="M66" s="75">
        <v>0</v>
      </c>
      <c r="N66" s="76">
        <v>0</v>
      </c>
    </row>
    <row r="67" spans="2:14" ht="12" customHeight="1">
      <c r="B67" s="14"/>
      <c r="C67" s="3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14"/>
      <c r="C68" s="3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9"/>
      <c r="C69" s="3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14"/>
      <c r="C70" s="3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14"/>
      <c r="C71" s="3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9"/>
      <c r="C74" s="3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9"/>
      <c r="C75" s="3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14"/>
      <c r="C76" s="3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14"/>
      <c r="C77" s="3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9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14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14"/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14"/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9"/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14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9"/>
      <c r="C87" s="3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14"/>
      <c r="C88" s="3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14"/>
      <c r="C89" s="3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9"/>
      <c r="C90" s="3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14"/>
      <c r="C91" s="3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9"/>
      <c r="C93" s="3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14"/>
      <c r="C94" s="3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9"/>
      <c r="C96" s="3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14"/>
      <c r="C97" s="3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9"/>
      <c r="C99" s="3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9"/>
      <c r="C101" s="3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9"/>
      <c r="C102" s="3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14"/>
      <c r="C103" s="3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14"/>
      <c r="C104" s="3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14"/>
      <c r="C106" s="3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9"/>
      <c r="C108" s="3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9"/>
      <c r="C110" s="3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9"/>
      <c r="C111" s="3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14"/>
      <c r="C112" s="3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9"/>
      <c r="C114" s="3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9"/>
      <c r="C116" s="3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9"/>
      <c r="C117" s="3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3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9"/>
      <c r="C120" s="3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3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9"/>
      <c r="C123" s="3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3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9"/>
      <c r="C126" s="34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34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9"/>
      <c r="C129" s="34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3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4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34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14"/>
      <c r="C133" s="34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34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4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14"/>
      <c r="C136" s="34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4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9"/>
      <c r="C138" s="34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4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34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9"/>
      <c r="C141" s="3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14"/>
      <c r="C142" s="34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4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9"/>
      <c r="C144" s="34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4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4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9"/>
      <c r="C147" s="34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14"/>
      <c r="C148" s="34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34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4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14"/>
      <c r="C151" s="34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4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9"/>
      <c r="C153" s="34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34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4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34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14"/>
      <c r="C157" s="34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4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9"/>
      <c r="C159" s="34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4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34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9"/>
      <c r="C162" s="34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34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14"/>
      <c r="C164" s="34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34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34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4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9"/>
      <c r="C168" s="34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14"/>
      <c r="C169" s="34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4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34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14"/>
      <c r="C172" s="34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9"/>
      <c r="C174" s="34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14"/>
      <c r="C175" s="34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4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9"/>
      <c r="C177" s="34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14"/>
      <c r="C178" s="34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4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34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14"/>
      <c r="C181" s="34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4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9"/>
      <c r="C183" s="34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14"/>
      <c r="C184" s="34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4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9"/>
      <c r="C186" s="34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34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4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9"/>
      <c r="C189" s="34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4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9"/>
      <c r="C191" s="34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9"/>
      <c r="C192" s="34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14"/>
      <c r="C193" s="34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4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34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14"/>
      <c r="C196" s="34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4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9"/>
      <c r="C198" s="34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14"/>
      <c r="C199" s="34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4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9"/>
      <c r="C201" s="34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34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4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9"/>
      <c r="C204" s="34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14"/>
      <c r="C205" s="34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4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9"/>
      <c r="C207" s="34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34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4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9"/>
      <c r="C210" s="34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4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9"/>
      <c r="C212" s="34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9"/>
      <c r="C213" s="34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34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14"/>
      <c r="C215" s="34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34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34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4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9"/>
      <c r="C219" s="34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14"/>
      <c r="C220" s="34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4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9"/>
      <c r="C222" s="34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14"/>
      <c r="C223" s="34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4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9"/>
      <c r="C225" s="34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14"/>
      <c r="C226" s="34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4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9"/>
      <c r="C228" s="34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34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4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9"/>
      <c r="C231" s="34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34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4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9"/>
      <c r="C234" s="34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34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34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9"/>
      <c r="C237" s="34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34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34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9"/>
      <c r="C240" s="34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34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34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9"/>
      <c r="C243" s="34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14"/>
      <c r="C244" s="34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4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9"/>
      <c r="C246" s="34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14"/>
      <c r="C247" s="34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34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9"/>
      <c r="C249" s="34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14"/>
      <c r="C250" s="34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4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9"/>
      <c r="C252" s="34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34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4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9"/>
      <c r="C255" s="34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34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4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9"/>
      <c r="C258" s="34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34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34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9"/>
      <c r="C261" s="34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34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34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9"/>
      <c r="C264" s="34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34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34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9"/>
      <c r="C267" s="34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14"/>
      <c r="C268" s="34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34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34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14"/>
      <c r="C271" s="34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14"/>
      <c r="C272" s="34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9"/>
      <c r="C273" s="34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34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4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9"/>
      <c r="C276" s="34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34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4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9"/>
      <c r="C279" s="34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34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9"/>
      <c r="C281" s="34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9"/>
      <c r="C282" s="34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34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14"/>
      <c r="C284" s="34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9"/>
      <c r="C285" s="34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34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4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9"/>
      <c r="C288" s="34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3:14" ht="12" customHeight="1">
      <c r="C289" s="34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3:14" ht="12" customHeight="1">
      <c r="C290" s="34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</sheetData>
  <mergeCells count="3">
    <mergeCell ref="A3:C3"/>
    <mergeCell ref="A24:B24"/>
    <mergeCell ref="A32:B32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2004-02-05T08:53:23Z</cp:lastPrinted>
  <dcterms:created xsi:type="dcterms:W3CDTF">1997-11-12T00:56:00Z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