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25" activeTab="0"/>
  </bookViews>
  <sheets>
    <sheet name="表４①" sheetId="1" r:id="rId1"/>
    <sheet name="表４②" sheetId="2" r:id="rId2"/>
    <sheet name="表４③" sheetId="3" r:id="rId3"/>
    <sheet name="表４④" sheetId="4" r:id="rId4"/>
    <sheet name="表４⑤" sheetId="5" r:id="rId5"/>
    <sheet name="表４⑥" sheetId="6" r:id="rId6"/>
  </sheets>
  <externalReferences>
    <externalReference r:id="rId9"/>
    <externalReference r:id="rId10"/>
  </externalReferences>
  <definedNames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hidden="1">'[1]表５'!#REF!</definedName>
    <definedName name="_Order1" hidden="1">0</definedName>
    <definedName name="_R_">'[2]表５'!#REF!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0">'表４①'!$A$1:$N$72</definedName>
    <definedName name="_xlnm.Print_Area" localSheetId="1">'表４②'!$A$1:$N$73</definedName>
    <definedName name="_xlnm.Print_Area" localSheetId="2">'表４③'!$A$1:$N$73</definedName>
    <definedName name="_xlnm.Print_Area" localSheetId="3">'表４④'!$A$1:$N$73</definedName>
    <definedName name="_xlnm.Print_Area" localSheetId="4">'表４⑤'!$A$1:$N$76</definedName>
    <definedName name="_xlnm.Print_Area" localSheetId="5">'表４⑥'!$A$1:$N$73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<sst xmlns="http://schemas.openxmlformats.org/spreadsheetml/2006/main" count="473" uniqueCount="123">
  <si>
    <t>　</t>
  </si>
  <si>
    <t>総数</t>
  </si>
  <si>
    <t>男</t>
  </si>
  <si>
    <t>女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</si>
  <si>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</si>
  <si>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</si>
  <si>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</si>
  <si>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</si>
  <si>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</si>
  <si>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</si>
  <si>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</si>
  <si>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</si>
  <si>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</si>
  <si>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</si>
  <si>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</si>
  <si>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</si>
  <si>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</si>
  <si>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</si>
  <si>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</si>
  <si>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</si>
  <si>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</si>
  <si>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</si>
  <si>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</si>
  <si>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</si>
  <si>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</si>
  <si>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</si>
  <si>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</si>
  <si>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</si>
  <si>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</si>
  <si>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</si>
  <si>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</si>
  <si>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</si>
  <si>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</si>
  <si>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</si>
  <si>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</si>
  <si>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</si>
  <si>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</si>
  <si>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</si>
  <si>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</si>
  <si>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</si>
  <si>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</si>
  <si>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</si>
  <si>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</si>
  <si>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</si>
  <si>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</si>
  <si>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</si>
  <si>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</si>
  <si>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中部保健所</t>
  </si>
  <si>
    <t>清水市</t>
  </si>
  <si>
    <t>富士川町</t>
  </si>
  <si>
    <t>蒲原町</t>
  </si>
  <si>
    <t>由比町</t>
  </si>
  <si>
    <t>（前ﾍﾟｰｼﾞからつづく）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</si>
  <si>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</si>
  <si>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</si>
  <si>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</si>
  <si>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</si>
  <si>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</si>
  <si>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</si>
  <si>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</si>
  <si>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</si>
  <si>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</si>
  <si>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</si>
  <si>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</si>
  <si>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</si>
  <si>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</si>
  <si>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</si>
  <si>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</si>
  <si>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</si>
  <si>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</si>
  <si>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</si>
  <si>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</si>
  <si>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</si>
  <si>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</si>
  <si>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</si>
  <si>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</si>
  <si>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</si>
  <si>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</si>
  <si>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</si>
  <si>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</si>
  <si>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</si>
  <si>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</si>
  <si>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</si>
  <si>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</si>
  <si>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</si>
  <si>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</si>
  <si>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</si>
  <si>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</si>
  <si>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</si>
  <si>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</si>
  <si>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</si>
  <si>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</si>
  <si>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</si>
  <si>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</si>
  <si>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</si>
  <si>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</si>
  <si>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</si>
  <si>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</si>
  <si>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</si>
  <si>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</si>
  <si>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</si>
  <si>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総　数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</si>
  <si>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</si>
  <si>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</si>
  <si>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</si>
  <si>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</si>
  <si>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</si>
  <si>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</si>
  <si>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</si>
  <si>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</si>
  <si>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- 26 -</t>
  </si>
  <si>
    <t>- 27 -</t>
  </si>
  <si>
    <t>- 28 -</t>
  </si>
  <si>
    <t>- 29 -</t>
  </si>
  <si>
    <t>～14歳</t>
  </si>
  <si>
    <t>50歳～</t>
  </si>
  <si>
    <t>総　　数</t>
  </si>
  <si>
    <t>- 24 -</t>
  </si>
  <si>
    <t>表４　出生数、性、母の年齢（５歳階級）・２次保健医療圏・保健所・市町村別</t>
  </si>
  <si>
    <t>- 25 -</t>
  </si>
  <si>
    <t>（平成13年）</t>
  </si>
  <si>
    <t>（平成13年）</t>
  </si>
  <si>
    <t>（平成13年）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</si>
</sst>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yyyy/mm/dd"/>
    <numFmt numFmtId="187" formatCode="#,##0_ "/>
    <numFmt numFmtId="188" formatCode="0_ "/>
    <numFmt numFmtId="189" formatCode="0.0%"/>
    <numFmt numFmtId="190" formatCode="m/d"/>
    <numFmt numFmtId="191" formatCode="0.000%"/>
    <numFmt numFmtId="192" formatCode="#,##0.0;[Red]\-#,##0.0"/>
    <numFmt numFmtId="193" formatCode="[&lt;=999]000;000\-00"/>
    <numFmt numFmtId="194" formatCode="&quot;△&quot;\ #,##0;&quot;▲&quot;\ #,##0"/>
    <numFmt numFmtId="195" formatCode="0.00_);[Red]\(0.00\)"/>
    <numFmt numFmtId="196" formatCode="0.00_ "/>
    <numFmt numFmtId="197" formatCode="General&quot;万円&quot;"/>
    <numFmt numFmtId="198" formatCode="#,##0&quot;万円&quot;"/>
    <numFmt numFmtId="199" formatCode="0.0\%"/>
    <numFmt numFmtId="200" formatCode="General\ "/>
    <numFmt numFmtId="201" formatCode="General\ \ "/>
    <numFmt numFmtId="202" formatCode="#,##0.0&quot;万円&quot;"/>
    <numFmt numFmtId="203" formatCode="#,##0\ \ "/>
    <numFmt numFmtId="204" formatCode="yy/mm"/>
    <numFmt numFmtId="205" formatCode="#,##0;[Red]&quot;△&quot;#,##0"/>
    <numFmt numFmtId="206" formatCode="#,##0.00;[Red]&quot;△&quot;#,##0.00"/>
    <numFmt numFmtId="207" formatCode="0.00%;&quot;△&quot;0.00%"/>
    <numFmt numFmtId="208" formatCode="yy/m/d"/>
    <numFmt numFmtId="209" formatCode="yy/m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$&quot;#,##0_);[Red]\(&quot;$&quot;#,##0\)"/>
    <numFmt numFmtId="217" formatCode="&quot;$&quot;#,##0.00_);[Red]\(&quot;$&quot;#,##0.00\)"/>
    <numFmt numFmtId="218" formatCode="00000"/>
    <numFmt numFmtId="219" formatCode="hh:mm\ AM/PM"/>
    <numFmt numFmtId="220" formatCode="hh:mm:ss\ AM/PM"/>
    <numFmt numFmtId="221" formatCode="m/d/yy\ hh:mm"/>
    <numFmt numFmtId="222" formatCode="&quot;\&quot;#,##0.0_);\(&quot;\&quot;#,##0.0\)"/>
    <numFmt numFmtId="223" formatCode="&quot;\&quot;#,##0.000_);\(&quot;\&quot;#,##0.000\)"/>
    <numFmt numFmtId="224" formatCode="&quot;\&quot;#,##0.0000_);\(&quot;\&quot;#,##0.0000\)"/>
    <numFmt numFmtId="225" formatCode="&quot;\&quot;#,##0.00000_);\(&quot;\&quot;#,##0.00000\)"/>
    <numFmt numFmtId="226" formatCode="&quot;\&quot;#,##0.000000_);\(&quot;\&quot;#,##0.000000\)"/>
    <numFmt numFmtId="227" formatCode="&quot;\&quot;#,##0.0000000_);\(&quot;\&quot;#,##0.0000000\)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0.0000%"/>
    <numFmt numFmtId="235" formatCode="0.00000%"/>
    <numFmt numFmtId="236" formatCode="0.000000%"/>
    <numFmt numFmtId="237" formatCode="0.0000000%"/>
    <numFmt numFmtId="238" formatCode="0E+00"/>
    <numFmt numFmtId="239" formatCode="0.0E+00"/>
    <numFmt numFmtId="240" formatCode="0.000E+00"/>
    <numFmt numFmtId="241" formatCode="0.0000E+00"/>
    <numFmt numFmtId="242" formatCode="0.00000E+00"/>
    <numFmt numFmtId="243" formatCode="0.000000E+00"/>
    <numFmt numFmtId="244" formatCode="0.0000000E+00"/>
    <numFmt numFmtId="245" formatCode="00"/>
    <numFmt numFmtId="246" formatCode="000"/>
    <numFmt numFmtId="247" formatCode="0000"/>
    <numFmt numFmtId="248" formatCode="000000"/>
    <numFmt numFmtId="249" formatCode="0000000"/>
    <numFmt numFmtId="250" formatCode="00000000"/>
    <numFmt numFmtId="251" formatCode="&quot;\&quot;#,##0.0_);[Red]\(&quot;\&quot;#,##0.0\)"/>
    <numFmt numFmtId="252" formatCode="&quot;\&quot;#,##0.000_);[Red]\(&quot;\&quot;#,##0.000\)"/>
    <numFmt numFmtId="253" formatCode="&quot;\&quot;#,##0.0000_);[Red]\(&quot;\&quot;#,##0.0000\)"/>
    <numFmt numFmtId="254" formatCode="&quot;\&quot;#,##0.00000_);[Red]\(&quot;\&quot;#,##0.00000\)"/>
    <numFmt numFmtId="255" formatCode="&quot;\&quot;#,##0.000000_);[Red]\(&quot;\&quot;#,##0.000000\)"/>
    <numFmt numFmtId="256" formatCode="&quot;\&quot;#,##0.0000000_);[Red]\(&quot;\&quot;#,##0.0000000\)"/>
    <numFmt numFmtId="257" formatCode="#,##0.0_);[Red]\(#,##0.0\)"/>
    <numFmt numFmtId="258" formatCode="#,##0.000_);[Red]\(#,##0.000\)"/>
    <numFmt numFmtId="259" formatCode="#,##0.0000_);[Red]\(#,##0.0000\)"/>
    <numFmt numFmtId="260" formatCode="#,##0.00000_);[Red]\(#,##0.00000\)"/>
    <numFmt numFmtId="261" formatCode="#,##0.000000_);[Red]\(#,##0.000000\)"/>
    <numFmt numFmtId="262" formatCode="#,##0.0000000_);[Red]\(#,##0.0000000"/>
    <numFmt numFmtId="263" formatCode="#\ ?/2"/>
    <numFmt numFmtId="264" formatCode="#\ ?/3"/>
    <numFmt numFmtId="265" formatCode="#\ ?/4"/>
    <numFmt numFmtId="266" formatCode="#\ ?/8"/>
    <numFmt numFmtId="267" formatCode="#\ ?/10"/>
    <numFmt numFmtId="268" formatCode="#\ ?/16"/>
    <numFmt numFmtId="269" formatCode="#\ ?/32"/>
    <numFmt numFmtId="270" formatCode="#\ ?/100"/>
    <numFmt numFmtId="271" formatCode="&quot;$&quot;#,##0_);\(&quot;$&quot;#,##0\)"/>
    <numFmt numFmtId="272" formatCode="&quot;$&quot;#,##0.00_);\(&quot;$&quot;#,##0.00\)"/>
    <numFmt numFmtId="273" formatCode="_(&quot;$&quot;* #,##0_);_(&quot;$&quot;* \(#,##0\);_(&quot;$&quot;* &quot;-&quot;_);_(@_)"/>
    <numFmt numFmtId="274" formatCode="_(&quot;$&quot;* #,##0.00_);_(&quot;$&quot;* \(#,##0.00\);_(&quot;$&quot;* &quot;-&quot;??_);_(@_)"/>
    <numFmt numFmtId="275" formatCode="000\-0000"/>
    <numFmt numFmtId="276" formatCode="000\-000\-0000"/>
    <numFmt numFmtId="277" formatCode="0000\-0000"/>
    <numFmt numFmtId="278" formatCode="\10\4"/>
    <numFmt numFmtId="279" formatCode="000\-0000000"/>
    <numFmt numFmtId="280" formatCode="\(###\)\ ###\-####"/>
    <numFmt numFmtId="281" formatCode="_(&quot;$&quot;* #,##0_);_(&quot;$&quot;* \(#,##0\);_(&quot;$&quot;* &quot;-&quot;??_);_(@_)"/>
    <numFmt numFmtId="282" formatCode="_(* #,##0.0_);_(* \(#,##0.0\);_(* &quot;-&quot;??_);_(@_)"/>
    <numFmt numFmtId="283" formatCode="_(* #,##0_);_(* \(#,##0\);_(* &quot;-&quot;??_);_(@_)"/>
    <numFmt numFmtId="284" formatCode="General_)"/>
    <numFmt numFmtId="285" formatCode="hh:mm:ss\ AM/PM_)"/>
    <numFmt numFmtId="286" formatCode="&quot;$&quot;0,000"/>
    <numFmt numFmtId="287" formatCode="&quot;$&quot;#,###"/>
    <numFmt numFmtId="288" formatCode="&quot;$&quot;#,##0"/>
    <numFmt numFmtId="289" formatCode="_(&quot;$&quot;* #,##0.0_);_(&quot;$&quot;* \(#,##0.0\);_(&quot;$&quot;* &quot;-&quot;_);_(@_)"/>
    <numFmt numFmtId="290" formatCode="&quot;$&quot;#,##0.0_);\(&quot;$&quot;#,##0.0\)"/>
    <numFmt numFmtId="291" formatCode="_(&quot;$&quot;* #,##0.0_);_(&quot;$&quot;* \(#,##0.0\);_(&quot;$&quot;* &quot;-&quot;??_);_(@_)"/>
    <numFmt numFmtId="292" formatCode="_(* #,##0.000_);_(* \(#,##0.000\);_(* &quot;-&quot;??_);_(@_)"/>
    <numFmt numFmtId="293" formatCode="_(* #,##0.0000_);_(* \(#,##0.0000\);_(* &quot;-&quot;??_);_(@_)"/>
    <numFmt numFmtId="294" formatCode="_(&quot;$&quot;* #,##0.000_);_(&quot;$&quot;* \(#,##0.000\);_(&quot;$&quot;* &quot;-&quot;??_);_(@_)"/>
    <numFmt numFmtId="295" formatCode="#,##0.0_);\(#,##0.0\)"/>
    <numFmt numFmtId="296" formatCode="#,##0.000_);\(#,##0.000\)"/>
    <numFmt numFmtId="297" formatCode="&quot;$&quot;#,\);\(&quot;$&quot;#,##0\)"/>
    <numFmt numFmtId="298" formatCode="&quot;$&quot;#,\);\(&quot;$&quot;#,\)"/>
    <numFmt numFmtId="299" formatCode="&quot;$&quot;#,;\(&quot;$&quot;#,\)"/>
    <numFmt numFmtId="300" formatCode="&quot;$&quot;#.;\(&quot;$&quot;#,\)"/>
    <numFmt numFmtId="301" formatCode="&quot;$&quot;#.#"/>
    <numFmt numFmtId="302" formatCode="&quot;$&quot;#,##0.00_);\(&quot;$&quot;#.##0\)"/>
    <numFmt numFmtId="303" formatCode="&quot;$&quot;#.##0_);\(&quot;$&quot;#.##0\)"/>
    <numFmt numFmtId="304" formatCode="&quot;$&quot;#,##0.0_);[Red]\(&quot;$&quot;#,##0.0\)"/>
    <numFmt numFmtId="305" formatCode="#,##0.0_%\);[Red]\(#,##0.0%\)"/>
    <numFmt numFmtId="306" formatCode="#,##0.0_%;[Red]\(#,##0.0%\)"/>
    <numFmt numFmtId="307" formatCode="#,##0.0%;[Red]\(#,##0.0%\)"/>
    <numFmt numFmtId="308" formatCode="#,##0.0%;\(#,##0.0%\)"/>
    <numFmt numFmtId="309" formatCode="#,##0.00%;[Red]\(#,##0.00%\)"/>
    <numFmt numFmtId="310" formatCode="0.0%;\(0.0%\)"/>
    <numFmt numFmtId="311" formatCode="0.000&quot;%&quot;"/>
    <numFmt numFmtId="312" formatCode="0.0&quot;%&quot;"/>
    <numFmt numFmtId="313" formatCode="&quot;$&quot;#,##0_);\(&quot;$&quot;#,##0.0\)"/>
    <numFmt numFmtId="314" formatCode="&quot;$&quot;#.##"/>
    <numFmt numFmtId="315" formatCode="&quot;$&quot;#,##0.000_);\(&quot;$&quot;#,##0.000\)"/>
    <numFmt numFmtId="316" formatCode="&quot;$&quot;#,##0.0000_);\(&quot;$&quot;#,##0.0000\)"/>
    <numFmt numFmtId="317" formatCode="_(* #,##0.0_);_(* \(#,##0.0\);_(* &quot;-&quot;_);_(@_)"/>
    <numFmt numFmtId="318" formatCode="_(* #,##0.00_);_(* \(#,##0.00\);_(* &quot;-&quot;_);_(@_)"/>
    <numFmt numFmtId="319" formatCode="_(* #,##0.000_);_(* \(#,##0.000\);_(* &quot;-&quot;_);_(@_)"/>
    <numFmt numFmtId="320" formatCode="&quot;｣&quot;#,##0;\-&quot;｣&quot;#,##0"/>
    <numFmt numFmtId="321" formatCode="&quot;｣&quot;#,##0;[Red]\-&quot;｣&quot;#,##0"/>
    <numFmt numFmtId="322" formatCode="&quot;｣&quot;#,##0.00;\-&quot;｣&quot;#,##0.00"/>
    <numFmt numFmtId="323" formatCode="&quot;｣&quot;#,##0.00;[Red]\-&quot;｣&quot;#,##0.00"/>
    <numFmt numFmtId="324" formatCode="_-&quot;｣&quot;* #,##0_-;\-&quot;｣&quot;* #,##0_-;_-&quot;｣&quot;* &quot;-&quot;_-;_-@_-"/>
    <numFmt numFmtId="325" formatCode="_-&quot;｣&quot;* #,##0.00_-;\-&quot;｣&quot;* #,##0.00_-;_-&quot;｣&quot;* &quot;-&quot;??_-;_-@_-"/>
    <numFmt numFmtId="326" formatCode="#,##0;[Red]\(#,##0\)"/>
    <numFmt numFmtId="327" formatCode="_-* #,##0.0_-;\-* #,##0.0_-;_-* &quot;-&quot;??_-;_-@_-"/>
    <numFmt numFmtId="328" formatCode="_-* #,##0_-;\-* #,##0_-;_-* &quot;-&quot;??_-;_-@_-"/>
    <numFmt numFmtId="329" formatCode="#,##0.0;[Red]\(#,##0.0\)"/>
    <numFmt numFmtId="330" formatCode="0.0%;[Red]\(0.0%\)"/>
    <numFmt numFmtId="331" formatCode="#,##0;\(#,##0\)"/>
    <numFmt numFmtId="332" formatCode="&quot;SFr.&quot;#,##0;&quot;SFr.&quot;\-#,##0"/>
    <numFmt numFmtId="333" formatCode="&quot;SFr.&quot;#,##0;[Red]&quot;SFr.&quot;\-#,##0"/>
    <numFmt numFmtId="334" formatCode="&quot;SFr.&quot;#,##0.00;&quot;SFr.&quot;\-#,##0.00"/>
    <numFmt numFmtId="335" formatCode="&quot;SFr.&quot;#,##0.00;[Red]&quot;SFr.&quot;\-#,##0.00"/>
    <numFmt numFmtId="336" formatCode="_ &quot;SFr.&quot;* #,##0_ ;_ &quot;SFr.&quot;* \-#,##0_ ;_ &quot;SFr.&quot;* &quot;-&quot;_ ;_ @_ "/>
    <numFmt numFmtId="337" formatCode="_ &quot;SFr.&quot;* #,##0.00_ ;_ &quot;SFr.&quot;* \-#,##0.00_ ;_ &quot;SFr.&quot;* &quot;-&quot;??_ ;_ @_ "/>
    <numFmt numFmtId="338" formatCode="#,##0.00;[Red]\(#,##0.00\)"/>
    <numFmt numFmtId="339" formatCode="#,##0.000;[Red]\(#,##0.000\)"/>
    <numFmt numFmtId="340" formatCode="#,##0.0000;[Red]\(#,##0.0000\)"/>
    <numFmt numFmtId="341" formatCode="mmmm\-yy"/>
    <numFmt numFmtId="342" formatCode="#,##0.0000_);\(#,##0.0000\)"/>
    <numFmt numFmtId="343" formatCode="#,##0&quot;｣&quot;_);\(#,##0&quot;｣&quot;\)"/>
    <numFmt numFmtId="344" formatCode="#,##0&quot;｣&quot;_);[Red]\(#,##0&quot;｣&quot;\)"/>
    <numFmt numFmtId="345" formatCode="#,##0.00&quot;｣&quot;_);\(#,##0.00&quot;｣&quot;\)"/>
    <numFmt numFmtId="346" formatCode="#,##0.00&quot;｣&quot;_);[Red]\(#,##0.00&quot;｣&quot;\)"/>
    <numFmt numFmtId="347" formatCode="_ * #,##0_)&quot;｣&quot;_ ;_ * \(#,##0\)&quot;｣&quot;_ ;_ * &quot;-&quot;_)&quot;｣&quot;_ ;_ @_ "/>
    <numFmt numFmtId="348" formatCode="_ * #,##0_)_｣_ ;_ * \(#,##0\)_｣_ ;_ * &quot;-&quot;_)_｣_ ;_ @_ "/>
    <numFmt numFmtId="349" formatCode="_ * #,##0.00_)&quot;｣&quot;_ ;_ * \(#,##0.00\)&quot;｣&quot;_ ;_ * &quot;-&quot;??_)&quot;｣&quot;_ ;_ @_ "/>
    <numFmt numFmtId="350" formatCode="_ * #,##0.00_)_｣_ ;_ * \(#,##0.00\)_｣_ ;_ * &quot;-&quot;??_)_｣_ ;_ @_ "/>
    <numFmt numFmtId="351" formatCode="#,##0\ &quot;F&quot;;\-#,##0\ &quot;F&quot;"/>
    <numFmt numFmtId="352" formatCode="#,##0\ &quot;F&quot;;[Red]\-#,##0\ &quot;F&quot;"/>
    <numFmt numFmtId="353" formatCode="#,##0.00\ &quot;F&quot;;\-#,##0.00\ &quot;F&quot;"/>
    <numFmt numFmtId="354" formatCode="#,##0.00\ &quot;F&quot;;[Red]\-#,##0.00\ &quot;F&quot;"/>
    <numFmt numFmtId="355" formatCode="_-* #,##0\ &quot;F&quot;_-;\-* #,##0\ &quot;F&quot;_-;_-* &quot;-&quot;\ &quot;F&quot;_-;_-@_-"/>
    <numFmt numFmtId="356" formatCode="_-* #,##0\ _F_-;\-* #,##0\ _F_-;_-* &quot;-&quot;\ _F_-;_-@_-"/>
    <numFmt numFmtId="357" formatCode="_-* #,##0.00\ &quot;F&quot;_-;\-* #,##0.00\ &quot;F&quot;_-;_-* &quot;-&quot;??\ &quot;F&quot;_-;_-@_-"/>
    <numFmt numFmtId="358" formatCode="_-* #,##0.00\ _F_-;\-* #,##0.00\ _F_-;_-* &quot;-&quot;??\ _F_-;_-@_-"/>
    <numFmt numFmtId="359" formatCode="d/m/yy"/>
    <numFmt numFmtId="360" formatCode="d/m/yy\ h:mm"/>
    <numFmt numFmtId="361" formatCode="#,##0&quot; F&quot;_);\(#,##0&quot; F&quot;\)"/>
    <numFmt numFmtId="362" formatCode="#,##0&quot; F&quot;_);[Red]\(#,##0&quot; F&quot;\)"/>
    <numFmt numFmtId="363" formatCode="#,##0.00&quot; F&quot;_);\(#,##0.00&quot; F&quot;\)"/>
    <numFmt numFmtId="364" formatCode="#,##0.00&quot; F&quot;_);[Red]\(#,##0.00&quot; F&quot;\)"/>
    <numFmt numFmtId="365" formatCode="#,##0&quot; $&quot;;\-#,##0&quot; $&quot;"/>
    <numFmt numFmtId="366" formatCode="#,##0&quot; $&quot;;[Red]\-#,##0&quot; $&quot;"/>
    <numFmt numFmtId="367" formatCode="#,##0.00&quot; $&quot;;\-#,##0.00&quot; $&quot;"/>
    <numFmt numFmtId="368" formatCode="d\.m\.yy"/>
    <numFmt numFmtId="369" formatCode="0.0_);[Red]\(0.0\)"/>
    <numFmt numFmtId="370" formatCode="_ * #,##0.0_ ;_ * \-#,##0.0_ ;_ * &quot;-&quot;??_ ;_ @_ "/>
    <numFmt numFmtId="371" formatCode="#,##0.0;&quot;△ &quot;#,##0.0"/>
    <numFmt numFmtId="372" formatCode="#,##0.00;&quot;△ &quot;#,##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Terminal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12"/>
      <name val="ＭＳ 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4" fontId="0" fillId="0" borderId="0" applyFill="0" applyBorder="0" applyAlignment="0">
      <protection/>
    </xf>
    <xf numFmtId="0" fontId="4" fillId="0" borderId="0" applyFill="0" applyBorder="0" applyAlignment="0"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56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5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5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58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0" fillId="0" borderId="0" applyFont="0" applyFill="0" applyBorder="0" applyAlignment="0" applyProtection="0"/>
    <xf numFmtId="358" fontId="8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24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304" fontId="0" fillId="0" borderId="0" applyFont="0" applyFill="0" applyBorder="0" applyAlignment="0" applyProtection="0"/>
    <xf numFmtId="216" fontId="6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36" fontId="7" fillId="0" borderId="0" applyFont="0" applyFill="0" applyBorder="0" applyAlignment="0" applyProtection="0"/>
    <xf numFmtId="324" fontId="7" fillId="0" borderId="0" applyFont="0" applyFill="0" applyBorder="0" applyAlignment="0" applyProtection="0"/>
    <xf numFmtId="304" fontId="0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36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355" fontId="8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37" fontId="0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24" fontId="9" fillId="0" borderId="0" applyFont="0" applyFill="0" applyBorder="0" applyAlignment="0" applyProtection="0"/>
    <xf numFmtId="304" fontId="0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12" fillId="0" borderId="0">
      <alignment horizontal="center"/>
      <protection locked="0"/>
    </xf>
    <xf numFmtId="0" fontId="12" fillId="0" borderId="0">
      <alignment horizontal="center"/>
      <protection locked="0"/>
    </xf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74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305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357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37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05" fontId="0" fillId="0" borderId="0" applyFont="0" applyFill="0" applyBorder="0" applyAlignment="0" applyProtection="0"/>
    <xf numFmtId="357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57" fontId="7" fillId="0" borderId="0" applyFont="0" applyFill="0" applyBorder="0" applyAlignment="0" applyProtection="0"/>
    <xf numFmtId="337" fontId="7" fillId="0" borderId="0" applyFont="0" applyFill="0" applyBorder="0" applyAlignment="0" applyProtection="0"/>
    <xf numFmtId="357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10" fillId="0" borderId="0" applyFont="0" applyFill="0" applyBorder="0" applyAlignment="0" applyProtection="0"/>
    <xf numFmtId="357" fontId="8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47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5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25" fontId="9" fillId="0" borderId="0" applyFont="0" applyFill="0" applyBorder="0" applyAlignment="0" applyProtection="0"/>
    <xf numFmtId="305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328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7" fillId="0" borderId="0" applyFill="0" applyBorder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0" fillId="0" borderId="3">
      <alignment/>
      <protection/>
    </xf>
    <xf numFmtId="0" fontId="8" fillId="0" borderId="0">
      <alignment/>
      <protection/>
    </xf>
    <xf numFmtId="0" fontId="7" fillId="0" borderId="0">
      <alignment wrapText="1"/>
      <protection/>
    </xf>
    <xf numFmtId="0" fontId="2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7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ont="0" applyFill="0" applyBorder="0" applyAlignment="0" applyProtection="0"/>
    <xf numFmtId="328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 locked="0"/>
    </xf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15" fontId="7" fillId="0" borderId="0">
      <alignment horizontal="center" vertical="center"/>
      <protection/>
    </xf>
    <xf numFmtId="0" fontId="15" fillId="0" borderId="0">
      <alignment/>
      <protection/>
    </xf>
    <xf numFmtId="284" fontId="2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4" fontId="24" fillId="0" borderId="0">
      <alignment horizontal="righ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7" fillId="0" borderId="0">
      <alignment/>
      <protection locked="0"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4" fontId="24" fillId="0" borderId="0">
      <alignment horizontal="right" wrapText="1"/>
      <protection/>
    </xf>
    <xf numFmtId="4" fontId="24" fillId="0" borderId="0">
      <alignment horizontal="right" wrapText="1"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4" fontId="25" fillId="0" borderId="0">
      <alignment/>
      <protection locked="0"/>
    </xf>
    <xf numFmtId="4" fontId="25" fillId="0" borderId="0">
      <alignment/>
      <protection locked="0"/>
    </xf>
    <xf numFmtId="9" fontId="7" fillId="0" borderId="0" applyFont="0" applyFill="0" applyBorder="0" applyAlignment="0" applyProtection="0"/>
    <xf numFmtId="4" fontId="13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26" fillId="0" borderId="4">
      <alignment horizontal="center"/>
      <protection/>
    </xf>
    <xf numFmtId="4" fontId="27" fillId="0" borderId="0">
      <alignment horizontal="righ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368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67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5" fontId="7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3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5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4" fontId="7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7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273" fontId="33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5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1" fontId="38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4" fillId="0" borderId="0" applyNumberFormat="0" applyFont="0" applyFill="0" applyBorder="0" applyAlignment="0" applyProtection="0"/>
    <xf numFmtId="0" fontId="4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52" fillId="0" borderId="0">
      <alignment/>
      <protection/>
    </xf>
    <xf numFmtId="0" fontId="43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3" fillId="0" borderId="0">
      <alignment/>
      <protection/>
    </xf>
    <xf numFmtId="0" fontId="47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52" fillId="0" borderId="0">
      <alignment/>
      <protection/>
    </xf>
    <xf numFmtId="0" fontId="4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</cellStyleXfs>
  <cellXfs count="130">
    <xf numFmtId="0" fontId="0" fillId="0" borderId="0" xfId="0" applyAlignment="1">
      <alignment/>
    </xf>
    <xf numFmtId="0" fontId="58" fillId="0" borderId="0" xfId="907" applyFont="1" applyAlignment="1">
      <alignment vertical="center"/>
      <protection/>
    </xf>
    <xf numFmtId="0" fontId="54" fillId="0" borderId="0" xfId="907" applyFont="1" applyAlignment="1">
      <alignment vertical="center"/>
      <protection/>
    </xf>
    <xf numFmtId="0" fontId="54" fillId="0" borderId="0" xfId="907" applyFont="1" applyAlignment="1">
      <alignment horizontal="center" vertical="center"/>
      <protection/>
    </xf>
    <xf numFmtId="0" fontId="54" fillId="0" borderId="0" xfId="907" applyFont="1" applyAlignment="1" applyProtection="1">
      <alignment vertical="center"/>
      <protection/>
    </xf>
    <xf numFmtId="0" fontId="54" fillId="0" borderId="6" xfId="907" applyFont="1" applyBorder="1" applyAlignment="1" applyProtection="1">
      <alignment horizontal="center" vertical="center"/>
      <protection/>
    </xf>
    <xf numFmtId="0" fontId="54" fillId="0" borderId="7" xfId="907" applyFont="1" applyBorder="1" applyAlignment="1">
      <alignment horizontal="center" vertical="center"/>
      <protection/>
    </xf>
    <xf numFmtId="0" fontId="54" fillId="0" borderId="8" xfId="907" applyFont="1" applyBorder="1" applyAlignment="1">
      <alignment horizontal="center" vertical="center"/>
      <protection/>
    </xf>
    <xf numFmtId="0" fontId="54" fillId="0" borderId="0" xfId="907" applyFont="1" applyBorder="1" applyAlignment="1" applyProtection="1">
      <alignment vertical="center"/>
      <protection/>
    </xf>
    <xf numFmtId="0" fontId="54" fillId="0" borderId="9" xfId="907" applyFont="1" applyBorder="1" applyAlignment="1" applyProtection="1">
      <alignment horizontal="center" vertical="center"/>
      <protection/>
    </xf>
    <xf numFmtId="0" fontId="54" fillId="0" borderId="10" xfId="907" applyFont="1" applyBorder="1" applyAlignment="1" applyProtection="1">
      <alignment horizontal="center" vertical="center"/>
      <protection/>
    </xf>
    <xf numFmtId="0" fontId="54" fillId="0" borderId="11" xfId="907" applyFont="1" applyBorder="1" applyAlignment="1" applyProtection="1">
      <alignment horizontal="center" vertical="center"/>
      <protection/>
    </xf>
    <xf numFmtId="0" fontId="54" fillId="0" borderId="12" xfId="907" applyFont="1" applyBorder="1" applyAlignment="1" applyProtection="1">
      <alignment horizontal="center" vertical="center"/>
      <protection/>
    </xf>
    <xf numFmtId="0" fontId="54" fillId="0" borderId="13" xfId="907" applyFont="1" applyBorder="1" applyAlignment="1">
      <alignment horizontal="center" vertical="center"/>
      <protection/>
    </xf>
    <xf numFmtId="0" fontId="54" fillId="0" borderId="14" xfId="907" applyFont="1" applyBorder="1" applyAlignment="1">
      <alignment horizontal="center" vertical="center"/>
      <protection/>
    </xf>
    <xf numFmtId="0" fontId="54" fillId="0" borderId="15" xfId="907" applyFont="1" applyBorder="1" applyAlignment="1" applyProtection="1">
      <alignment horizontal="center" vertical="center"/>
      <protection/>
    </xf>
    <xf numFmtId="41" fontId="54" fillId="0" borderId="12" xfId="907" applyNumberFormat="1" applyFont="1" applyBorder="1" applyAlignment="1" applyProtection="1">
      <alignment horizontal="right" vertical="center"/>
      <protection/>
    </xf>
    <xf numFmtId="41" fontId="54" fillId="0" borderId="13" xfId="907" applyNumberFormat="1" applyFont="1" applyBorder="1" applyAlignment="1" applyProtection="1">
      <alignment horizontal="right" vertical="center"/>
      <protection/>
    </xf>
    <xf numFmtId="41" fontId="54" fillId="0" borderId="14" xfId="907" applyNumberFormat="1" applyFont="1" applyBorder="1" applyAlignment="1" applyProtection="1">
      <alignment horizontal="right" vertical="center"/>
      <protection/>
    </xf>
    <xf numFmtId="0" fontId="54" fillId="0" borderId="12" xfId="907" applyFont="1" applyBorder="1" applyAlignment="1" applyProtection="1">
      <alignment vertical="center"/>
      <protection/>
    </xf>
    <xf numFmtId="0" fontId="54" fillId="0" borderId="0" xfId="907" applyFont="1" applyBorder="1" applyAlignment="1" applyProtection="1">
      <alignment horizontal="left" vertical="center"/>
      <protection/>
    </xf>
    <xf numFmtId="0" fontId="54" fillId="0" borderId="16" xfId="907" applyFont="1" applyBorder="1" applyAlignment="1" applyProtection="1">
      <alignment vertical="center"/>
      <protection/>
    </xf>
    <xf numFmtId="0" fontId="54" fillId="0" borderId="17" xfId="907" applyFont="1" applyBorder="1" applyAlignment="1" applyProtection="1">
      <alignment horizontal="left" vertical="center"/>
      <protection/>
    </xf>
    <xf numFmtId="0" fontId="54" fillId="0" borderId="18" xfId="907" applyFont="1" applyBorder="1" applyAlignment="1" applyProtection="1">
      <alignment horizontal="center" vertical="center"/>
      <protection/>
    </xf>
    <xf numFmtId="0" fontId="54" fillId="0" borderId="19" xfId="907" applyFont="1" applyBorder="1" applyAlignment="1" applyProtection="1">
      <alignment vertical="center"/>
      <protection/>
    </xf>
    <xf numFmtId="0" fontId="54" fillId="0" borderId="20" xfId="907" applyFont="1" applyBorder="1" applyAlignment="1" applyProtection="1">
      <alignment horizontal="left" vertical="center"/>
      <protection/>
    </xf>
    <xf numFmtId="0" fontId="54" fillId="0" borderId="21" xfId="907" applyFont="1" applyBorder="1" applyAlignment="1" applyProtection="1">
      <alignment horizontal="center" vertical="center"/>
      <protection/>
    </xf>
    <xf numFmtId="41" fontId="54" fillId="0" borderId="19" xfId="907" applyNumberFormat="1" applyFont="1" applyBorder="1" applyAlignment="1" applyProtection="1">
      <alignment horizontal="right" vertical="center"/>
      <protection/>
    </xf>
    <xf numFmtId="41" fontId="54" fillId="0" borderId="22" xfId="907" applyNumberFormat="1" applyFont="1" applyBorder="1" applyAlignment="1" applyProtection="1">
      <alignment horizontal="right" vertical="center"/>
      <protection/>
    </xf>
    <xf numFmtId="41" fontId="54" fillId="0" borderId="23" xfId="907" applyNumberFormat="1" applyFont="1" applyBorder="1" applyAlignment="1" applyProtection="1">
      <alignment horizontal="right" vertical="center"/>
      <protection/>
    </xf>
    <xf numFmtId="37" fontId="54" fillId="0" borderId="0" xfId="907" applyNumberFormat="1" applyFont="1" applyBorder="1" applyAlignment="1" applyProtection="1">
      <alignment vertical="center"/>
      <protection/>
    </xf>
    <xf numFmtId="0" fontId="54" fillId="0" borderId="12" xfId="907" applyFont="1" applyBorder="1" applyAlignment="1" applyProtection="1">
      <alignment horizontal="left" vertical="center"/>
      <protection/>
    </xf>
    <xf numFmtId="0" fontId="54" fillId="0" borderId="12" xfId="907" applyFont="1" applyBorder="1" applyAlignment="1">
      <alignment horizontal="distributed" vertical="center"/>
      <protection/>
    </xf>
    <xf numFmtId="0" fontId="54" fillId="0" borderId="0" xfId="907" applyFont="1" applyBorder="1" applyAlignment="1">
      <alignment horizontal="distributed" vertical="center"/>
      <protection/>
    </xf>
    <xf numFmtId="41" fontId="54" fillId="0" borderId="16" xfId="907" applyNumberFormat="1" applyFont="1" applyBorder="1" applyAlignment="1" applyProtection="1">
      <alignment horizontal="right" vertical="center"/>
      <protection/>
    </xf>
    <xf numFmtId="41" fontId="54" fillId="0" borderId="24" xfId="907" applyNumberFormat="1" applyFont="1" applyBorder="1" applyAlignment="1" applyProtection="1">
      <alignment horizontal="right" vertical="center"/>
      <protection/>
    </xf>
    <xf numFmtId="41" fontId="54" fillId="0" borderId="25" xfId="907" applyNumberFormat="1" applyFont="1" applyBorder="1" applyAlignment="1" applyProtection="1">
      <alignment horizontal="right" vertical="center"/>
      <protection/>
    </xf>
    <xf numFmtId="0" fontId="54" fillId="0" borderId="0" xfId="907" applyFont="1" applyBorder="1" applyAlignment="1" applyProtection="1">
      <alignment horizontal="distributed" vertical="center"/>
      <protection/>
    </xf>
    <xf numFmtId="0" fontId="54" fillId="0" borderId="26" xfId="907" applyFont="1" applyBorder="1" applyAlignment="1" applyProtection="1">
      <alignment vertical="center"/>
      <protection/>
    </xf>
    <xf numFmtId="0" fontId="54" fillId="0" borderId="3" xfId="907" applyFont="1" applyBorder="1" applyAlignment="1" applyProtection="1">
      <alignment vertical="center"/>
      <protection/>
    </xf>
    <xf numFmtId="0" fontId="54" fillId="0" borderId="27" xfId="907" applyFont="1" applyBorder="1" applyAlignment="1" applyProtection="1">
      <alignment horizontal="center" vertical="center"/>
      <protection/>
    </xf>
    <xf numFmtId="41" fontId="54" fillId="0" borderId="26" xfId="907" applyNumberFormat="1" applyFont="1" applyBorder="1" applyAlignment="1" applyProtection="1">
      <alignment vertical="center"/>
      <protection/>
    </xf>
    <xf numFmtId="41" fontId="54" fillId="0" borderId="28" xfId="907" applyNumberFormat="1" applyFont="1" applyBorder="1" applyAlignment="1" applyProtection="1">
      <alignment vertical="center"/>
      <protection/>
    </xf>
    <xf numFmtId="41" fontId="54" fillId="0" borderId="29" xfId="907" applyNumberFormat="1" applyFont="1" applyBorder="1" applyAlignment="1" applyProtection="1">
      <alignment vertical="center"/>
      <protection/>
    </xf>
    <xf numFmtId="0" fontId="54" fillId="0" borderId="0" xfId="907" applyFont="1" applyBorder="1" applyAlignment="1">
      <alignment vertical="center"/>
      <protection/>
    </xf>
    <xf numFmtId="0" fontId="54" fillId="0" borderId="0" xfId="907" applyFont="1" applyAlignment="1" quotePrefix="1">
      <alignment vertical="center"/>
      <protection/>
    </xf>
    <xf numFmtId="0" fontId="36" fillId="0" borderId="0" xfId="907" applyFont="1" applyAlignment="1">
      <alignment vertical="center"/>
      <protection/>
    </xf>
    <xf numFmtId="0" fontId="59" fillId="0" borderId="0" xfId="907" applyFont="1" applyAlignment="1">
      <alignment vertical="center"/>
      <protection/>
    </xf>
    <xf numFmtId="0" fontId="54" fillId="0" borderId="12" xfId="907" applyFont="1" applyBorder="1" applyAlignment="1">
      <alignment vertical="center"/>
      <protection/>
    </xf>
    <xf numFmtId="0" fontId="54" fillId="0" borderId="0" xfId="907" applyFont="1" applyBorder="1" applyAlignment="1" applyProtection="1">
      <alignment horizontal="center" vertical="center"/>
      <protection/>
    </xf>
    <xf numFmtId="0" fontId="54" fillId="0" borderId="15" xfId="907" applyFont="1" applyBorder="1" applyAlignment="1" applyProtection="1">
      <alignment horizontal="left" vertical="center"/>
      <protection/>
    </xf>
    <xf numFmtId="0" fontId="54" fillId="0" borderId="0" xfId="907" applyFont="1" applyBorder="1" applyAlignment="1">
      <alignment horizontal="center" vertical="center"/>
      <protection/>
    </xf>
    <xf numFmtId="41" fontId="54" fillId="0" borderId="0" xfId="907" applyNumberFormat="1" applyFont="1" applyBorder="1" applyAlignment="1" applyProtection="1">
      <alignment horizontal="right" vertical="center"/>
      <protection/>
    </xf>
    <xf numFmtId="0" fontId="54" fillId="0" borderId="19" xfId="907" applyFont="1" applyBorder="1" applyAlignment="1">
      <alignment vertical="center"/>
      <protection/>
    </xf>
    <xf numFmtId="0" fontId="54" fillId="0" borderId="20" xfId="907" applyFont="1" applyBorder="1" applyAlignment="1" applyProtection="1">
      <alignment horizontal="distributed" vertical="center"/>
      <protection/>
    </xf>
    <xf numFmtId="41" fontId="54" fillId="0" borderId="30" xfId="907" applyNumberFormat="1" applyFont="1" applyBorder="1" applyAlignment="1" applyProtection="1">
      <alignment horizontal="right" vertical="center"/>
      <protection/>
    </xf>
    <xf numFmtId="41" fontId="54" fillId="0" borderId="31" xfId="907" applyNumberFormat="1" applyFont="1" applyBorder="1" applyAlignment="1" applyProtection="1">
      <alignment horizontal="right" vertical="center"/>
      <protection/>
    </xf>
    <xf numFmtId="0" fontId="54" fillId="0" borderId="16" xfId="907" applyFont="1" applyBorder="1" applyAlignment="1">
      <alignment vertical="center"/>
      <protection/>
    </xf>
    <xf numFmtId="41" fontId="54" fillId="0" borderId="32" xfId="907" applyNumberFormat="1" applyFont="1" applyBorder="1" applyAlignment="1" applyProtection="1">
      <alignment horizontal="right" vertical="center"/>
      <protection/>
    </xf>
    <xf numFmtId="0" fontId="56" fillId="0" borderId="0" xfId="907" applyFont="1" applyBorder="1" applyAlignment="1" applyProtection="1">
      <alignment horizontal="distributed" vertical="center"/>
      <protection/>
    </xf>
    <xf numFmtId="0" fontId="54" fillId="0" borderId="26" xfId="907" applyFont="1" applyBorder="1" applyAlignment="1">
      <alignment vertical="center"/>
      <protection/>
    </xf>
    <xf numFmtId="0" fontId="54" fillId="0" borderId="3" xfId="907" applyFont="1" applyBorder="1" applyAlignment="1" applyProtection="1">
      <alignment horizontal="distributed" vertical="center"/>
      <protection/>
    </xf>
    <xf numFmtId="41" fontId="54" fillId="0" borderId="3" xfId="907" applyNumberFormat="1" applyFont="1" applyBorder="1" applyAlignment="1" applyProtection="1">
      <alignment horizontal="right" vertical="center"/>
      <protection/>
    </xf>
    <xf numFmtId="41" fontId="54" fillId="0" borderId="28" xfId="907" applyNumberFormat="1" applyFont="1" applyBorder="1" applyAlignment="1" applyProtection="1">
      <alignment horizontal="right" vertical="center"/>
      <protection/>
    </xf>
    <xf numFmtId="41" fontId="54" fillId="0" borderId="29" xfId="907" applyNumberFormat="1" applyFont="1" applyBorder="1" applyAlignment="1" applyProtection="1">
      <alignment horizontal="right" vertical="center"/>
      <protection/>
    </xf>
    <xf numFmtId="0" fontId="54" fillId="0" borderId="33" xfId="907" applyFont="1" applyBorder="1" applyAlignment="1" applyProtection="1">
      <alignment horizontal="center" vertical="center"/>
      <protection/>
    </xf>
    <xf numFmtId="0" fontId="54" fillId="0" borderId="9" xfId="907" applyFont="1" applyBorder="1" applyAlignment="1">
      <alignment vertical="center"/>
      <protection/>
    </xf>
    <xf numFmtId="0" fontId="54" fillId="0" borderId="34" xfId="907" applyFont="1" applyBorder="1" applyAlignment="1">
      <alignment horizontal="center" vertical="center"/>
      <protection/>
    </xf>
    <xf numFmtId="0" fontId="54" fillId="0" borderId="35" xfId="907" applyFont="1" applyBorder="1" applyAlignment="1">
      <alignment horizontal="center" vertical="center"/>
      <protection/>
    </xf>
    <xf numFmtId="0" fontId="54" fillId="0" borderId="36" xfId="907" applyFont="1" applyBorder="1" applyAlignment="1">
      <alignment horizontal="center" vertical="center"/>
      <protection/>
    </xf>
    <xf numFmtId="0" fontId="54" fillId="0" borderId="15" xfId="907" applyFont="1" applyBorder="1" applyAlignment="1">
      <alignment horizontal="center" vertical="center"/>
      <protection/>
    </xf>
    <xf numFmtId="0" fontId="54" fillId="0" borderId="31" xfId="907" applyFont="1" applyBorder="1" applyAlignment="1">
      <alignment vertical="center"/>
      <protection/>
    </xf>
    <xf numFmtId="0" fontId="54" fillId="0" borderId="13" xfId="907" applyFont="1" applyBorder="1" applyAlignment="1">
      <alignment vertical="center"/>
      <protection/>
    </xf>
    <xf numFmtId="0" fontId="54" fillId="0" borderId="14" xfId="907" applyFont="1" applyBorder="1" applyAlignment="1">
      <alignment vertical="center"/>
      <protection/>
    </xf>
    <xf numFmtId="0" fontId="54" fillId="0" borderId="15" xfId="907" applyFont="1" applyBorder="1" applyAlignment="1">
      <alignment vertical="center"/>
      <protection/>
    </xf>
    <xf numFmtId="41" fontId="54" fillId="0" borderId="24" xfId="907" applyNumberFormat="1" applyFont="1" applyBorder="1" applyAlignment="1">
      <alignment vertical="center"/>
      <protection/>
    </xf>
    <xf numFmtId="41" fontId="54" fillId="0" borderId="25" xfId="907" applyNumberFormat="1" applyFont="1" applyBorder="1" applyAlignment="1">
      <alignment vertical="center"/>
      <protection/>
    </xf>
    <xf numFmtId="0" fontId="54" fillId="0" borderId="20" xfId="907" applyFont="1" applyBorder="1" applyAlignment="1">
      <alignment vertical="center"/>
      <protection/>
    </xf>
    <xf numFmtId="0" fontId="54" fillId="0" borderId="21" xfId="907" applyFont="1" applyBorder="1" applyAlignment="1">
      <alignment vertical="center"/>
      <protection/>
    </xf>
    <xf numFmtId="41" fontId="54" fillId="0" borderId="22" xfId="907" applyNumberFormat="1" applyFont="1" applyBorder="1" applyAlignment="1">
      <alignment vertical="center"/>
      <protection/>
    </xf>
    <xf numFmtId="41" fontId="54" fillId="0" borderId="23" xfId="907" applyNumberFormat="1" applyFont="1" applyBorder="1" applyAlignment="1">
      <alignment vertical="center"/>
      <protection/>
    </xf>
    <xf numFmtId="41" fontId="54" fillId="0" borderId="13" xfId="907" applyNumberFormat="1" applyFont="1" applyBorder="1" applyAlignment="1" applyProtection="1">
      <alignment vertical="center"/>
      <protection/>
    </xf>
    <xf numFmtId="41" fontId="54" fillId="0" borderId="37" xfId="907" applyNumberFormat="1" applyFont="1" applyBorder="1" applyAlignment="1" applyProtection="1">
      <alignment horizontal="right" vertical="center"/>
      <protection/>
    </xf>
    <xf numFmtId="37" fontId="54" fillId="0" borderId="0" xfId="907" applyNumberFormat="1" applyFont="1" applyBorder="1" applyAlignment="1" applyProtection="1" quotePrefix="1">
      <alignment vertical="center"/>
      <protection/>
    </xf>
    <xf numFmtId="0" fontId="36" fillId="0" borderId="0" xfId="907" applyFont="1" applyBorder="1" applyAlignment="1">
      <alignment vertical="center"/>
      <protection/>
    </xf>
    <xf numFmtId="0" fontId="59" fillId="0" borderId="0" xfId="907" applyFont="1" applyBorder="1" applyAlignment="1">
      <alignment vertical="center"/>
      <protection/>
    </xf>
    <xf numFmtId="0" fontId="54" fillId="0" borderId="10" xfId="907" applyFont="1" applyBorder="1" applyAlignment="1">
      <alignment horizontal="center" vertical="center"/>
      <protection/>
    </xf>
    <xf numFmtId="41" fontId="54" fillId="0" borderId="0" xfId="907" applyNumberFormat="1" applyFont="1" applyBorder="1" applyAlignment="1" applyProtection="1">
      <alignment vertical="center"/>
      <protection/>
    </xf>
    <xf numFmtId="41" fontId="54" fillId="0" borderId="30" xfId="907" applyNumberFormat="1" applyFont="1" applyBorder="1" applyAlignment="1" applyProtection="1">
      <alignment vertical="center"/>
      <protection/>
    </xf>
    <xf numFmtId="41" fontId="54" fillId="0" borderId="31" xfId="907" applyNumberFormat="1" applyFont="1" applyBorder="1" applyAlignment="1" applyProtection="1">
      <alignment vertical="center"/>
      <protection/>
    </xf>
    <xf numFmtId="41" fontId="54" fillId="0" borderId="32" xfId="907" applyNumberFormat="1" applyFont="1" applyBorder="1" applyAlignment="1" applyProtection="1">
      <alignment vertical="center"/>
      <protection/>
    </xf>
    <xf numFmtId="41" fontId="54" fillId="0" borderId="0" xfId="907" applyNumberFormat="1" applyFont="1" applyBorder="1" applyAlignment="1" applyProtection="1">
      <alignment horizontal="center" vertical="center"/>
      <protection/>
    </xf>
    <xf numFmtId="41" fontId="54" fillId="0" borderId="13" xfId="907" applyNumberFormat="1" applyFont="1" applyBorder="1" applyAlignment="1">
      <alignment horizontal="center" vertical="center"/>
      <protection/>
    </xf>
    <xf numFmtId="41" fontId="54" fillId="0" borderId="14" xfId="907" applyNumberFormat="1" applyFont="1" applyBorder="1" applyAlignment="1">
      <alignment horizontal="center" vertical="center"/>
      <protection/>
    </xf>
    <xf numFmtId="0" fontId="54" fillId="0" borderId="3" xfId="907" applyFont="1" applyBorder="1" applyAlignment="1">
      <alignment vertical="center"/>
      <protection/>
    </xf>
    <xf numFmtId="0" fontId="54" fillId="0" borderId="27" xfId="907" applyFont="1" applyBorder="1" applyAlignment="1">
      <alignment horizontal="center" vertical="center"/>
      <protection/>
    </xf>
    <xf numFmtId="41" fontId="54" fillId="0" borderId="26" xfId="907" applyNumberFormat="1" applyFont="1" applyBorder="1" applyAlignment="1">
      <alignment vertical="center"/>
      <protection/>
    </xf>
    <xf numFmtId="41" fontId="54" fillId="0" borderId="28" xfId="907" applyNumberFormat="1" applyFont="1" applyBorder="1" applyAlignment="1">
      <alignment vertical="center"/>
      <protection/>
    </xf>
    <xf numFmtId="41" fontId="54" fillId="0" borderId="29" xfId="907" applyNumberFormat="1" applyFont="1" applyBorder="1" applyAlignment="1">
      <alignment vertical="center"/>
      <protection/>
    </xf>
    <xf numFmtId="41" fontId="54" fillId="0" borderId="13" xfId="907" applyNumberFormat="1" applyFont="1" applyBorder="1" applyAlignment="1">
      <alignment vertical="center"/>
      <protection/>
    </xf>
    <xf numFmtId="0" fontId="54" fillId="0" borderId="21" xfId="907" applyFont="1" applyBorder="1" applyAlignment="1">
      <alignment horizontal="center" vertical="center"/>
      <protection/>
    </xf>
    <xf numFmtId="41" fontId="54" fillId="0" borderId="14" xfId="907" applyNumberFormat="1" applyFont="1" applyBorder="1" applyAlignment="1">
      <alignment vertical="center"/>
      <protection/>
    </xf>
    <xf numFmtId="0" fontId="54" fillId="0" borderId="17" xfId="907" applyFont="1" applyBorder="1" applyAlignment="1" applyProtection="1">
      <alignment horizontal="center" vertical="center"/>
      <protection/>
    </xf>
    <xf numFmtId="41" fontId="54" fillId="0" borderId="24" xfId="907" applyNumberFormat="1" applyFont="1" applyBorder="1" applyAlignment="1">
      <alignment horizontal="center" vertical="center"/>
      <protection/>
    </xf>
    <xf numFmtId="41" fontId="54" fillId="0" borderId="25" xfId="907" applyNumberFormat="1" applyFont="1" applyBorder="1" applyAlignment="1">
      <alignment horizontal="center" vertical="center"/>
      <protection/>
    </xf>
    <xf numFmtId="0" fontId="54" fillId="0" borderId="20" xfId="907" applyFont="1" applyBorder="1" applyAlignment="1" applyProtection="1">
      <alignment horizontal="center" vertical="center"/>
      <protection/>
    </xf>
    <xf numFmtId="37" fontId="54" fillId="0" borderId="26" xfId="907" applyNumberFormat="1" applyFont="1" applyBorder="1" applyAlignment="1" applyProtection="1">
      <alignment vertical="center"/>
      <protection/>
    </xf>
    <xf numFmtId="37" fontId="54" fillId="0" borderId="28" xfId="907" applyNumberFormat="1" applyFont="1" applyBorder="1" applyAlignment="1" applyProtection="1">
      <alignment vertical="center"/>
      <protection/>
    </xf>
    <xf numFmtId="37" fontId="54" fillId="0" borderId="29" xfId="907" applyNumberFormat="1" applyFont="1" applyBorder="1" applyAlignment="1" applyProtection="1">
      <alignment vertical="center"/>
      <protection/>
    </xf>
    <xf numFmtId="0" fontId="54" fillId="0" borderId="17" xfId="907" applyFont="1" applyBorder="1" applyAlignment="1" applyProtection="1">
      <alignment horizontal="distributed" vertical="center"/>
      <protection/>
    </xf>
    <xf numFmtId="0" fontId="54" fillId="0" borderId="3" xfId="907" applyFont="1" applyBorder="1" applyAlignment="1">
      <alignment horizontal="distributed" vertical="center"/>
      <protection/>
    </xf>
    <xf numFmtId="41" fontId="54" fillId="0" borderId="26" xfId="907" applyNumberFormat="1" applyFont="1" applyBorder="1" applyAlignment="1" applyProtection="1">
      <alignment horizontal="right" vertical="center"/>
      <protection/>
    </xf>
    <xf numFmtId="0" fontId="55" fillId="0" borderId="0" xfId="907" applyFont="1" applyBorder="1" applyAlignment="1" applyProtection="1">
      <alignment horizontal="distributed" vertical="center"/>
      <protection/>
    </xf>
    <xf numFmtId="0" fontId="54" fillId="0" borderId="0" xfId="907" applyFont="1" applyBorder="1" applyAlignment="1">
      <alignment horizontal="right" vertical="center"/>
      <protection/>
    </xf>
    <xf numFmtId="0" fontId="54" fillId="0" borderId="6" xfId="907" applyFont="1" applyBorder="1" applyAlignment="1" applyProtection="1">
      <alignment horizontal="center" vertical="center"/>
      <protection/>
    </xf>
    <xf numFmtId="0" fontId="54" fillId="0" borderId="2" xfId="907" applyFont="1" applyBorder="1" applyAlignment="1" applyProtection="1">
      <alignment horizontal="center" vertical="center"/>
      <protection/>
    </xf>
    <xf numFmtId="0" fontId="54" fillId="0" borderId="38" xfId="907" applyFont="1" applyBorder="1" applyAlignment="1" applyProtection="1">
      <alignment horizontal="center" vertical="center"/>
      <protection/>
    </xf>
    <xf numFmtId="0" fontId="54" fillId="0" borderId="12" xfId="907" applyFont="1" applyBorder="1" applyAlignment="1" applyProtection="1">
      <alignment horizontal="distributed" vertical="center"/>
      <protection/>
    </xf>
    <xf numFmtId="0" fontId="54" fillId="0" borderId="0" xfId="907" applyFont="1">
      <alignment/>
      <protection/>
    </xf>
    <xf numFmtId="0" fontId="54" fillId="0" borderId="0" xfId="907" applyFont="1" applyAlignment="1">
      <alignment horizontal="distributed"/>
      <protection/>
    </xf>
    <xf numFmtId="0" fontId="54" fillId="0" borderId="0" xfId="907" applyFont="1" applyBorder="1">
      <alignment/>
      <protection/>
    </xf>
    <xf numFmtId="0" fontId="54" fillId="0" borderId="12" xfId="907" applyFont="1" applyBorder="1" applyAlignment="1" applyProtection="1" quotePrefix="1">
      <alignment horizontal="distributed" vertical="center"/>
      <protection/>
    </xf>
    <xf numFmtId="0" fontId="54" fillId="0" borderId="0" xfId="907" applyFont="1" applyBorder="1" applyAlignment="1">
      <alignment horizontal="distributed" vertical="center"/>
      <protection/>
    </xf>
    <xf numFmtId="0" fontId="54" fillId="0" borderId="12" xfId="907" applyFont="1" applyBorder="1" applyAlignment="1">
      <alignment horizontal="distributed" vertical="center"/>
      <protection/>
    </xf>
    <xf numFmtId="0" fontId="3" fillId="0" borderId="0" xfId="907" applyFont="1" applyBorder="1" applyAlignment="1">
      <alignment horizontal="distributed" vertical="center"/>
      <protection/>
    </xf>
    <xf numFmtId="0" fontId="3" fillId="0" borderId="0" xfId="907" applyBorder="1" applyAlignment="1">
      <alignment horizontal="distributed" vertical="center"/>
      <protection/>
    </xf>
    <xf numFmtId="0" fontId="55" fillId="0" borderId="12" xfId="907" applyFont="1" applyBorder="1" applyAlignment="1">
      <alignment horizontal="distributed" vertical="center"/>
      <protection/>
    </xf>
    <xf numFmtId="0" fontId="57" fillId="0" borderId="0" xfId="907" applyFont="1" applyBorder="1" applyAlignment="1">
      <alignment horizontal="distributed" vertical="center"/>
      <protection/>
    </xf>
    <xf numFmtId="0" fontId="3" fillId="0" borderId="0" xfId="907" applyFont="1" applyAlignment="1">
      <alignment horizontal="distributed" vertical="center"/>
      <protection/>
    </xf>
    <xf numFmtId="0" fontId="3" fillId="0" borderId="0" xfId="907" applyAlignment="1">
      <alignment horizontal="distributed" vertical="center"/>
      <protection/>
    </xf>
  </cellXfs>
  <cellStyles count="11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9ﾏｸﾛ指示" xfId="913"/>
    <cellStyle name="標準_H9ﾏｸﾛ指示 (2)" xfId="914"/>
    <cellStyle name="標準_JP_NEW_1996" xfId="915"/>
    <cellStyle name="標準_JP_NEW_9512" xfId="916"/>
    <cellStyle name="標準_JP_PRICE_9601" xfId="917"/>
    <cellStyle name="標準_JP_PRICE_9608" xfId="918"/>
    <cellStyle name="標準_JP_PRICE_9609" xfId="919"/>
    <cellStyle name="標準_JSRP_9512" xfId="920"/>
    <cellStyle name="標準_laroux" xfId="921"/>
    <cellStyle name="標準_laroux_1" xfId="922"/>
    <cellStyle name="標準_laroux_1_２月 価格表" xfId="923"/>
    <cellStyle name="標準_laroux_1_laroux" xfId="924"/>
    <cellStyle name="標準_laroux_1_laroux_laroux" xfId="925"/>
    <cellStyle name="標準_laroux_1_pldt" xfId="926"/>
    <cellStyle name="標準_laroux_1_pldt_1" xfId="927"/>
    <cellStyle name="標準_laroux_1_TW" xfId="928"/>
    <cellStyle name="標準_laroux_2" xfId="929"/>
    <cellStyle name="標準_laroux_2_9707" xfId="930"/>
    <cellStyle name="標準_laroux_2_9710" xfId="931"/>
    <cellStyle name="標準_laroux_2_9710 (2)" xfId="932"/>
    <cellStyle name="標準_laroux_2_laroux" xfId="933"/>
    <cellStyle name="標準_laroux_2_laroux_1" xfId="934"/>
    <cellStyle name="標準_laroux_2_pldt" xfId="935"/>
    <cellStyle name="標準_laroux_2_pldt_1" xfId="936"/>
    <cellStyle name="標準_laroux_2_pldt_2" xfId="937"/>
    <cellStyle name="標準_laroux_２月 価格表" xfId="938"/>
    <cellStyle name="標準_laroux_3" xfId="939"/>
    <cellStyle name="標準_laroux_3_9707" xfId="940"/>
    <cellStyle name="標準_laroux_3_9710" xfId="941"/>
    <cellStyle name="標準_laroux_3_9710 (2)" xfId="942"/>
    <cellStyle name="標準_laroux_3_laroux" xfId="943"/>
    <cellStyle name="標準_laroux_3_laroux_1" xfId="944"/>
    <cellStyle name="標準_laroux_3_pldt" xfId="945"/>
    <cellStyle name="標準_laroux_3_pldt_1" xfId="946"/>
    <cellStyle name="標準_laroux_3_pldt_2" xfId="947"/>
    <cellStyle name="標準_laroux_4" xfId="948"/>
    <cellStyle name="標準_laroux_4_laroux" xfId="949"/>
    <cellStyle name="標準_laroux_4_pldt" xfId="950"/>
    <cellStyle name="標準_laroux_4_pldt_1" xfId="951"/>
    <cellStyle name="標準_laroux_4_pldt_2" xfId="952"/>
    <cellStyle name="標準_laroux_5" xfId="953"/>
    <cellStyle name="標準_laroux_5_pldt" xfId="954"/>
    <cellStyle name="標準_laroux_5_pldt_1" xfId="955"/>
    <cellStyle name="標準_laroux_6" xfId="956"/>
    <cellStyle name="標準_laroux_6_pldt" xfId="957"/>
    <cellStyle name="標準_laroux_6_pldt_1" xfId="958"/>
    <cellStyle name="標準_laroux_7" xfId="959"/>
    <cellStyle name="標準_laroux_7_pldt" xfId="960"/>
    <cellStyle name="標準_laroux_7_pldt_1" xfId="961"/>
    <cellStyle name="標準_laroux_8" xfId="962"/>
    <cellStyle name="標準_laroux_9" xfId="963"/>
    <cellStyle name="標準_laroux_9707" xfId="964"/>
    <cellStyle name="標準_laroux_9710" xfId="965"/>
    <cellStyle name="標準_laroux_9710 (2)" xfId="966"/>
    <cellStyle name="標準_laroux_laroux" xfId="967"/>
    <cellStyle name="標準_laroux_laroux_1" xfId="968"/>
    <cellStyle name="標準_laroux_laroux_laroux" xfId="969"/>
    <cellStyle name="標準_laroux_pldt" xfId="970"/>
    <cellStyle name="標準_laroux_pldt_1" xfId="971"/>
    <cellStyle name="標準_laroux_pldt_2" xfId="972"/>
    <cellStyle name="標準_laroux_TW" xfId="973"/>
    <cellStyle name="標準_Module1" xfId="974"/>
    <cellStyle name="標準_MOLPG_95年9月" xfId="975"/>
    <cellStyle name="標準_New SKU's Select 2 &amp; 3" xfId="976"/>
    <cellStyle name="標準_NT Server " xfId="977"/>
    <cellStyle name="標準_NT Workstation" xfId="978"/>
    <cellStyle name="標準_Oct.96 Prelim NEW SKU's Added" xfId="979"/>
    <cellStyle name="標準_Oct.96 Prelim SKU Changes" xfId="980"/>
    <cellStyle name="標準_Oct.96 SKU DELETIONS" xfId="981"/>
    <cellStyle name="標準_PLDT" xfId="982"/>
    <cellStyle name="標準_pldt_1" xfId="983"/>
    <cellStyle name="標準_PLDT_1_H11概況       (概数）" xfId="984"/>
    <cellStyle name="標準_PLDT_1_H11統計表.xls グラフ 1" xfId="985"/>
    <cellStyle name="標準_PLDT_1_H11統計表.xls グラフ 1-1" xfId="986"/>
    <cellStyle name="標準_PLDT_1_H11統計表.xls グラフ 2" xfId="987"/>
    <cellStyle name="標準_PLDT_1_H11統計表.xls グラフ 2-1" xfId="988"/>
    <cellStyle name="標準_pldt_2" xfId="989"/>
    <cellStyle name="標準_pldt_2_H11概況       (概数）" xfId="990"/>
    <cellStyle name="標準_pldt_2_H11統計表.xls グラフ 1" xfId="991"/>
    <cellStyle name="標準_pldt_2_H11統計表.xls グラフ 1-1" xfId="992"/>
    <cellStyle name="標準_pldt_2_H11統計表.xls グラフ 2" xfId="993"/>
    <cellStyle name="標準_pldt_2_H11統計表.xls グラフ 2-1" xfId="994"/>
    <cellStyle name="標準_pldt_3" xfId="995"/>
    <cellStyle name="標準_pldt_3_H11概況       (概数）" xfId="996"/>
    <cellStyle name="標準_pldt_3_H11統計表.xls グラフ 1" xfId="997"/>
    <cellStyle name="標準_pldt_3_H11統計表.xls グラフ 1-1" xfId="998"/>
    <cellStyle name="標準_pldt_3_H11統計表.xls グラフ 2" xfId="999"/>
    <cellStyle name="標準_pldt_3_H11統計表.xls グラフ 2-1" xfId="1000"/>
    <cellStyle name="標準_pldt_4" xfId="1001"/>
    <cellStyle name="標準_pldt_4_H11概況       (概数）" xfId="1002"/>
    <cellStyle name="標準_pldt_4_H11統計表.xls グラフ 1" xfId="1003"/>
    <cellStyle name="標準_pldt_4_H11統計表.xls グラフ 1-1" xfId="1004"/>
    <cellStyle name="標準_pldt_4_H11統計表.xls グラフ 2" xfId="1005"/>
    <cellStyle name="標準_pldt_4_H11統計表.xls グラフ 2-1" xfId="1006"/>
    <cellStyle name="標準_pldt_5" xfId="1007"/>
    <cellStyle name="標準_pldt_6" xfId="1008"/>
    <cellStyle name="標準_pldt_7" xfId="1009"/>
    <cellStyle name="標準_pldt_8" xfId="1010"/>
    <cellStyle name="標準_PLDT_H11概況       (概数）" xfId="1011"/>
    <cellStyle name="標準_PLDT_H11統計表.xls グラフ 1" xfId="1012"/>
    <cellStyle name="標準_PLDT_H11統計表.xls グラフ 1-1" xfId="1013"/>
    <cellStyle name="標準_PLDT_H11統計表.xls グラフ 2" xfId="1014"/>
    <cellStyle name="標準_PLDT_H11統計表.xls グラフ 2-1" xfId="1015"/>
    <cellStyle name="標準_Sheet1" xfId="1016"/>
    <cellStyle name="標準_Sheet1 (2)" xfId="1017"/>
    <cellStyle name="標準_Sheet1 (2)_1" xfId="1018"/>
    <cellStyle name="標準_Sheet1 (2)_pldt" xfId="1019"/>
    <cellStyle name="標準_Sheet1_1" xfId="1020"/>
    <cellStyle name="標準_Sheet1_1_pldt" xfId="1021"/>
    <cellStyle name="標準_Sheet1_2" xfId="1022"/>
    <cellStyle name="標準_Sheet1_２月 価格表" xfId="1023"/>
    <cellStyle name="標準_Sheet1_3" xfId="1024"/>
    <cellStyle name="標準_Sheet1_laroux" xfId="1025"/>
    <cellStyle name="標準_Sheet1_laroux_1" xfId="1026"/>
    <cellStyle name="標準_Sheet1_laroux_1_pldt" xfId="1027"/>
    <cellStyle name="標準_Sheet1_laroux_2" xfId="1028"/>
    <cellStyle name="標準_Sheet1_laroux_pldt" xfId="1029"/>
    <cellStyle name="標準_Sheet1_pldt" xfId="1030"/>
    <cellStyle name="標準_Sheet1_pldt_1" xfId="1031"/>
    <cellStyle name="標準_Sheet1_pldt_2" xfId="1032"/>
    <cellStyle name="標準_Sheet1_TelWel" xfId="1033"/>
    <cellStyle name="標準_Sheet1_TW" xfId="1034"/>
    <cellStyle name="標準_Sheet1_注文書" xfId="1035"/>
    <cellStyle name="標準_Sheet10" xfId="1036"/>
    <cellStyle name="標準_Sheet10.14" xfId="1037"/>
    <cellStyle name="標準_Sheet10.21" xfId="1038"/>
    <cellStyle name="標準_Sheet10.28" xfId="1039"/>
    <cellStyle name="標準_Sheet10.7" xfId="1040"/>
    <cellStyle name="標準_Sheet11" xfId="1041"/>
    <cellStyle name="標準_Sheet11.04" xfId="1042"/>
    <cellStyle name="標準_Sheet11.11" xfId="1043"/>
    <cellStyle name="標準_Sheet11.25" xfId="1044"/>
    <cellStyle name="標準_Sheet12" xfId="1045"/>
    <cellStyle name="標準_Sheet12.2" xfId="1046"/>
    <cellStyle name="標準_Sheet13" xfId="1047"/>
    <cellStyle name="標準_Sheet14" xfId="1048"/>
    <cellStyle name="標準_Sheet15" xfId="1049"/>
    <cellStyle name="標準_Sheet16" xfId="1050"/>
    <cellStyle name="標準_Sheet2" xfId="1051"/>
    <cellStyle name="標準_Sheet2_２月 価格表" xfId="1052"/>
    <cellStyle name="標準_Sheet2_9707" xfId="1053"/>
    <cellStyle name="標準_Sheet2_9710" xfId="1054"/>
    <cellStyle name="標準_Sheet2_9710 (2)" xfId="1055"/>
    <cellStyle name="標準_Sheet2_laroux" xfId="1056"/>
    <cellStyle name="標準_Sheet2_laroux_1" xfId="1057"/>
    <cellStyle name="標準_Sheet2_laroux_２月 価格表" xfId="1058"/>
    <cellStyle name="標準_Sheet2_laroux_laroux" xfId="1059"/>
    <cellStyle name="標準_Sheet2_laroux_TW" xfId="1060"/>
    <cellStyle name="標準_Sheet2_pldt" xfId="1061"/>
    <cellStyle name="標準_Sheet2_TelWel" xfId="1062"/>
    <cellStyle name="標準_Sheet2_TW" xfId="1063"/>
    <cellStyle name="標準_Sheet2_注文書" xfId="1064"/>
    <cellStyle name="標準_Sheet3" xfId="1065"/>
    <cellStyle name="標準_Sheet3_laroux" xfId="1066"/>
    <cellStyle name="標準_Sheet3_pldt" xfId="1067"/>
    <cellStyle name="標準_Sheet4" xfId="1068"/>
    <cellStyle name="標準_Sheet4_２月 価格表" xfId="1069"/>
    <cellStyle name="標準_Sheet4_laroux" xfId="1070"/>
    <cellStyle name="標準_Sheet4_laroux_pldt" xfId="1071"/>
    <cellStyle name="標準_Sheet4_pldt" xfId="1072"/>
    <cellStyle name="標準_Sheet4_TelWel" xfId="1073"/>
    <cellStyle name="標準_Sheet4_TW" xfId="1074"/>
    <cellStyle name="標準_Sheet4_注文書" xfId="1075"/>
    <cellStyle name="標準_Sheet5" xfId="1076"/>
    <cellStyle name="標準_Sheet6" xfId="1077"/>
    <cellStyle name="標準_Sheet7" xfId="1078"/>
    <cellStyle name="標準_Sheet7_pldt" xfId="1079"/>
    <cellStyle name="標準_Sheet8" xfId="1080"/>
    <cellStyle name="標準_Sheet9" xfId="1081"/>
    <cellStyle name="標準_Sheet9.16" xfId="1082"/>
    <cellStyle name="標準_Sheet9.2" xfId="1083"/>
    <cellStyle name="標準_Sheet9.23" xfId="1084"/>
    <cellStyle name="標準_TUSK" xfId="1085"/>
    <cellStyle name="標準_TW" xfId="1086"/>
    <cellStyle name="標準_TW_1" xfId="1087"/>
    <cellStyle name="標準_TW_2" xfId="1088"/>
    <cellStyle name="標準_TW_九州" xfId="1089"/>
    <cellStyle name="標準_TW_九州_TW" xfId="1090"/>
    <cellStyle name="標準_TW_九州_北海道" xfId="1091"/>
    <cellStyle name="標準_TW_北海道" xfId="1092"/>
    <cellStyle name="標準_ﾋｱﾘﾝｸﾞ資料Ⅱ" xfId="1093"/>
    <cellStyle name="標準_ﾋｱﾘﾝｸﾞ資料Ⅱ_1" xfId="1094"/>
    <cellStyle name="標準_ﾋｱﾘﾝｸﾞ資料Ⅱ_1_普及率" xfId="1095"/>
    <cellStyle name="標準_ﾋｱﾘﾝｸﾞ資料Ⅱ_普及率" xfId="1096"/>
    <cellStyle name="標準_フリーダイヤル（チャネル別）" xfId="1097"/>
    <cellStyle name="標準_安達" xfId="1098"/>
    <cellStyle name="標準_浦和" xfId="1099"/>
    <cellStyle name="標準_浦和店" xfId="1100"/>
    <cellStyle name="標準_営業各部計月別 " xfId="1101"/>
    <cellStyle name="標準_課題整理" xfId="1102"/>
    <cellStyle name="標準_解除" xfId="1103"/>
    <cellStyle name="標準_管理番号一覧" xfId="1104"/>
    <cellStyle name="標準_吉祥寺店" xfId="1105"/>
    <cellStyle name="標準_吉田" xfId="1106"/>
    <cellStyle name="標準_久保田" xfId="1107"/>
    <cellStyle name="標準_宮下" xfId="1108"/>
    <cellStyle name="標準_宮下_1" xfId="1109"/>
    <cellStyle name="標準_九州" xfId="1110"/>
    <cellStyle name="標準_九州_1" xfId="1111"/>
    <cellStyle name="標準_九州_1_TW" xfId="1112"/>
    <cellStyle name="標準_九州_1_北海道" xfId="1113"/>
    <cellStyle name="標準_九州_TW" xfId="1114"/>
    <cellStyle name="標準_九州_北海道" xfId="1115"/>
    <cellStyle name="標準_参加明細" xfId="1116"/>
    <cellStyle name="標準_参加明細 1-②" xfId="1117"/>
    <cellStyle name="標準_算出に用いた人口表" xfId="1118"/>
    <cellStyle name="標準_算定部所" xfId="1119"/>
    <cellStyle name="標準_施設数（月末値 ～累計用）" xfId="1120"/>
    <cellStyle name="標準_施設数（初日）" xfId="1121"/>
    <cellStyle name="標準_施設数（前週）" xfId="1122"/>
    <cellStyle name="標準_施設数（前日）" xfId="1123"/>
    <cellStyle name="標準_施設数（当週）" xfId="1124"/>
    <cellStyle name="標準_施設数（当日）" xfId="1125"/>
    <cellStyle name="標準_施設数ＭＤＢ_1" xfId="1126"/>
    <cellStyle name="標準_受講ﾘｽﾄ.XLS" xfId="1127"/>
    <cellStyle name="標準_修正モ" xfId="1128"/>
    <cellStyle name="標準_松戸" xfId="1129"/>
    <cellStyle name="標準_松戸店" xfId="1130"/>
    <cellStyle name="標準_障害台帳(1)" xfId="1131"/>
    <cellStyle name="標準_上野" xfId="1132"/>
    <cellStyle name="標準_食品ﾚｽ" xfId="1133"/>
    <cellStyle name="標準_新宿" xfId="1134"/>
    <cellStyle name="標準_新宿(ﾚｽﾄﾗﾝ)" xfId="1135"/>
    <cellStyle name="標準_新宿(食品)" xfId="1136"/>
    <cellStyle name="標準_新宿ﾚｽﾄﾗﾝ" xfId="1137"/>
    <cellStyle name="標準_新宿食品" xfId="1138"/>
    <cellStyle name="標準_申込書-2" xfId="1139"/>
    <cellStyle name="標準_性格変更" xfId="1140"/>
    <cellStyle name="標準_早乙女" xfId="1141"/>
    <cellStyle name="標準_相模原" xfId="1142"/>
    <cellStyle name="標準_相模原 (2)" xfId="1143"/>
    <cellStyle name="標準_相模原_1" xfId="1144"/>
    <cellStyle name="標準_相模原_相模原 (2)" xfId="1145"/>
    <cellStyle name="標準_相模原_相模原ANNEX" xfId="1146"/>
    <cellStyle name="標準_相模原_相模原ANNEX (2)" xfId="1147"/>
    <cellStyle name="標準_相模原ANNEX" xfId="1148"/>
    <cellStyle name="標準_相模原ANNEX (2)" xfId="1149"/>
    <cellStyle name="標準_相模原ANNEX_1" xfId="1150"/>
    <cellStyle name="標準_相模原店" xfId="1151"/>
    <cellStyle name="標準_東京 (2)" xfId="1152"/>
    <cellStyle name="標準_東京ダイヤル" xfId="1153"/>
    <cellStyle name="標準_乳児死亡数" xfId="1154"/>
    <cellStyle name="標準_販売数ＭＤＢ" xfId="1155"/>
    <cellStyle name="標準_費用総括2_13" xfId="1156"/>
    <cellStyle name="標準_普及率" xfId="1157"/>
    <cellStyle name="標準_普及率_1" xfId="1158"/>
    <cellStyle name="標準_法人" xfId="1159"/>
    <cellStyle name="標準_北海道" xfId="1160"/>
    <cellStyle name="標準_北海道 (2)" xfId="1161"/>
    <cellStyle name="標準_北海道 (2)_laroux" xfId="1162"/>
    <cellStyle name="標準_北海道 (2)_pldt" xfId="1163"/>
    <cellStyle name="標準_釦ﾌﾟﾘ" xfId="1164"/>
    <cellStyle name="標準_様式" xfId="1165"/>
    <cellStyle name="標準_様式 収益" xfId="1166"/>
    <cellStyle name="標準_様式 費用" xfId="1167"/>
    <cellStyle name="標準_立川" xfId="1168"/>
    <cellStyle name="標準_立川店" xfId="1169"/>
    <cellStyle name="標準_練習モ" xfId="1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="90" zoomScaleNormal="9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 customHeight="1"/>
  <cols>
    <col min="1" max="1" width="2.625" style="2" customWidth="1"/>
    <col min="2" max="2" width="9.50390625" style="2" customWidth="1"/>
    <col min="3" max="3" width="5.125" style="3" customWidth="1"/>
    <col min="4" max="16384" width="7.125" style="2" customWidth="1"/>
  </cols>
  <sheetData>
    <row r="1" ht="14.25">
      <c r="A1" s="1" t="s">
        <v>118</v>
      </c>
    </row>
    <row r="2" spans="2:14" ht="12">
      <c r="B2" s="4" t="s">
        <v>0</v>
      </c>
      <c r="M2" s="113" t="s">
        <v>120</v>
      </c>
      <c r="N2" s="113"/>
    </row>
    <row r="3" spans="1:15" ht="21" customHeight="1">
      <c r="A3" s="114"/>
      <c r="B3" s="115"/>
      <c r="C3" s="116"/>
      <c r="D3" s="5" t="s">
        <v>101</v>
      </c>
      <c r="E3" s="6" t="s">
        <v>114</v>
      </c>
      <c r="F3" s="6" t="s">
        <v>102</v>
      </c>
      <c r="G3" s="6" t="s">
        <v>103</v>
      </c>
      <c r="H3" s="6" t="s">
        <v>104</v>
      </c>
      <c r="I3" s="6" t="s">
        <v>105</v>
      </c>
      <c r="J3" s="6" t="s">
        <v>106</v>
      </c>
      <c r="K3" s="6" t="s">
        <v>107</v>
      </c>
      <c r="L3" s="6" t="s">
        <v>108</v>
      </c>
      <c r="M3" s="6" t="s">
        <v>115</v>
      </c>
      <c r="N3" s="7" t="s">
        <v>109</v>
      </c>
      <c r="O3" s="8"/>
    </row>
    <row r="4" spans="1:15" ht="12">
      <c r="A4" s="9"/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4"/>
      <c r="O4" s="8"/>
    </row>
    <row r="5" spans="1:14" ht="12" customHeight="1">
      <c r="A5" s="117" t="s">
        <v>116</v>
      </c>
      <c r="B5" s="120"/>
      <c r="C5" s="15" t="s">
        <v>1</v>
      </c>
      <c r="D5" s="16">
        <f aca="true" t="shared" si="0" ref="D5:N5">SUM(D6:D7)</f>
        <v>35193</v>
      </c>
      <c r="E5" s="17">
        <f t="shared" si="0"/>
        <v>1</v>
      </c>
      <c r="F5" s="17">
        <f t="shared" si="0"/>
        <v>628</v>
      </c>
      <c r="G5" s="17">
        <f t="shared" si="0"/>
        <v>4681</v>
      </c>
      <c r="H5" s="17">
        <f t="shared" si="0"/>
        <v>13906</v>
      </c>
      <c r="I5" s="17">
        <f t="shared" si="0"/>
        <v>11996</v>
      </c>
      <c r="J5" s="17">
        <f t="shared" si="0"/>
        <v>3552</v>
      </c>
      <c r="K5" s="17">
        <f t="shared" si="0"/>
        <v>420</v>
      </c>
      <c r="L5" s="17">
        <f t="shared" si="0"/>
        <v>8</v>
      </c>
      <c r="M5" s="17">
        <f t="shared" si="0"/>
        <v>0</v>
      </c>
      <c r="N5" s="18">
        <f t="shared" si="0"/>
        <v>1</v>
      </c>
    </row>
    <row r="6" spans="1:14" ht="12" customHeight="1">
      <c r="A6" s="19"/>
      <c r="B6" s="20"/>
      <c r="C6" s="15" t="s">
        <v>2</v>
      </c>
      <c r="D6" s="16">
        <f>SUM(E6:N6)</f>
        <v>18104</v>
      </c>
      <c r="E6" s="17">
        <f aca="true" t="shared" si="1" ref="E6:N6">SUM(E11,E15,E19,E23,E27,E31,E35,E39,E43,E47)</f>
        <v>1</v>
      </c>
      <c r="F6" s="17">
        <f t="shared" si="1"/>
        <v>334</v>
      </c>
      <c r="G6" s="17">
        <f t="shared" si="1"/>
        <v>2426</v>
      </c>
      <c r="H6" s="17">
        <f t="shared" si="1"/>
        <v>7153</v>
      </c>
      <c r="I6" s="17">
        <f t="shared" si="1"/>
        <v>6160</v>
      </c>
      <c r="J6" s="17">
        <f t="shared" si="1"/>
        <v>1814</v>
      </c>
      <c r="K6" s="17">
        <f t="shared" si="1"/>
        <v>213</v>
      </c>
      <c r="L6" s="17">
        <f t="shared" si="1"/>
        <v>3</v>
      </c>
      <c r="M6" s="17">
        <f t="shared" si="1"/>
        <v>0</v>
      </c>
      <c r="N6" s="18">
        <f t="shared" si="1"/>
        <v>0</v>
      </c>
    </row>
    <row r="7" spans="1:14" ht="12" customHeight="1">
      <c r="A7" s="19"/>
      <c r="B7" s="20"/>
      <c r="C7" s="15" t="s">
        <v>3</v>
      </c>
      <c r="D7" s="16">
        <f>SUM(E7:N7)</f>
        <v>17089</v>
      </c>
      <c r="E7" s="17">
        <f aca="true" t="shared" si="2" ref="E7:N7">SUM(E12,E16,E20,E24,E28,E32,E36,E40,E44,E48)</f>
        <v>0</v>
      </c>
      <c r="F7" s="17">
        <f t="shared" si="2"/>
        <v>294</v>
      </c>
      <c r="G7" s="17">
        <f t="shared" si="2"/>
        <v>2255</v>
      </c>
      <c r="H7" s="17">
        <f t="shared" si="2"/>
        <v>6753</v>
      </c>
      <c r="I7" s="17">
        <f t="shared" si="2"/>
        <v>5836</v>
      </c>
      <c r="J7" s="17">
        <f t="shared" si="2"/>
        <v>1738</v>
      </c>
      <c r="K7" s="17">
        <f t="shared" si="2"/>
        <v>207</v>
      </c>
      <c r="L7" s="17">
        <f t="shared" si="2"/>
        <v>5</v>
      </c>
      <c r="M7" s="17">
        <f t="shared" si="2"/>
        <v>0</v>
      </c>
      <c r="N7" s="18">
        <f t="shared" si="2"/>
        <v>1</v>
      </c>
    </row>
    <row r="8" spans="1:14" ht="12">
      <c r="A8" s="21"/>
      <c r="B8" s="22"/>
      <c r="C8" s="23"/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12" customHeight="1">
      <c r="A9" s="24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12" customHeight="1">
      <c r="A10" s="121" t="s">
        <v>4</v>
      </c>
      <c r="B10" s="118"/>
      <c r="C10" s="15" t="s">
        <v>1</v>
      </c>
      <c r="D10" s="16">
        <f>SUM(E10:N10)</f>
        <v>587</v>
      </c>
      <c r="E10" s="17">
        <f aca="true" t="shared" si="3" ref="E10:N10">SUM(E11:E12)</f>
        <v>0</v>
      </c>
      <c r="F10" s="17">
        <f t="shared" si="3"/>
        <v>17</v>
      </c>
      <c r="G10" s="17">
        <f t="shared" si="3"/>
        <v>98</v>
      </c>
      <c r="H10" s="17">
        <f t="shared" si="3"/>
        <v>218</v>
      </c>
      <c r="I10" s="17">
        <f t="shared" si="3"/>
        <v>193</v>
      </c>
      <c r="J10" s="17">
        <f t="shared" si="3"/>
        <v>59</v>
      </c>
      <c r="K10" s="17">
        <f t="shared" si="3"/>
        <v>2</v>
      </c>
      <c r="L10" s="17">
        <f t="shared" si="3"/>
        <v>0</v>
      </c>
      <c r="M10" s="17">
        <f t="shared" si="3"/>
        <v>0</v>
      </c>
      <c r="N10" s="18">
        <f t="shared" si="3"/>
        <v>0</v>
      </c>
    </row>
    <row r="11" spans="1:15" ht="12" customHeight="1">
      <c r="A11" s="19"/>
      <c r="B11" s="20"/>
      <c r="C11" s="15" t="s">
        <v>2</v>
      </c>
      <c r="D11" s="16">
        <f>SUM(E11:N11)</f>
        <v>304</v>
      </c>
      <c r="E11" s="17">
        <f aca="true" t="shared" si="4" ref="E11:N11">E52</f>
        <v>0</v>
      </c>
      <c r="F11" s="17">
        <f t="shared" si="4"/>
        <v>8</v>
      </c>
      <c r="G11" s="17">
        <f t="shared" si="4"/>
        <v>54</v>
      </c>
      <c r="H11" s="17">
        <f t="shared" si="4"/>
        <v>112</v>
      </c>
      <c r="I11" s="17">
        <f t="shared" si="4"/>
        <v>101</v>
      </c>
      <c r="J11" s="17">
        <f t="shared" si="4"/>
        <v>27</v>
      </c>
      <c r="K11" s="17">
        <f t="shared" si="4"/>
        <v>2</v>
      </c>
      <c r="L11" s="17">
        <f t="shared" si="4"/>
        <v>0</v>
      </c>
      <c r="M11" s="17">
        <f t="shared" si="4"/>
        <v>0</v>
      </c>
      <c r="N11" s="18">
        <f t="shared" si="4"/>
        <v>0</v>
      </c>
      <c r="O11" s="30"/>
    </row>
    <row r="12" spans="1:15" ht="12" customHeight="1">
      <c r="A12" s="19"/>
      <c r="B12" s="20"/>
      <c r="C12" s="15" t="s">
        <v>3</v>
      </c>
      <c r="D12" s="16">
        <f>SUM(E12:N12)</f>
        <v>283</v>
      </c>
      <c r="E12" s="17">
        <f aca="true" t="shared" si="5" ref="E12:N12">E53</f>
        <v>0</v>
      </c>
      <c r="F12" s="17">
        <f t="shared" si="5"/>
        <v>9</v>
      </c>
      <c r="G12" s="17">
        <f t="shared" si="5"/>
        <v>44</v>
      </c>
      <c r="H12" s="17">
        <f t="shared" si="5"/>
        <v>106</v>
      </c>
      <c r="I12" s="17">
        <f t="shared" si="5"/>
        <v>92</v>
      </c>
      <c r="J12" s="17">
        <f t="shared" si="5"/>
        <v>32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8">
        <f t="shared" si="5"/>
        <v>0</v>
      </c>
      <c r="O12" s="30"/>
    </row>
    <row r="13" spans="1:15" ht="12" customHeight="1">
      <c r="A13" s="19"/>
      <c r="B13" s="20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30"/>
    </row>
    <row r="14" spans="1:14" ht="12" customHeight="1">
      <c r="A14" s="117" t="s">
        <v>5</v>
      </c>
      <c r="B14" s="118"/>
      <c r="C14" s="15" t="s">
        <v>1</v>
      </c>
      <c r="D14" s="16">
        <f>SUM(E14:N14)</f>
        <v>803</v>
      </c>
      <c r="E14" s="17">
        <f aca="true" t="shared" si="6" ref="E14:N14">SUM(E15:E16)</f>
        <v>0</v>
      </c>
      <c r="F14" s="17">
        <f t="shared" si="6"/>
        <v>15</v>
      </c>
      <c r="G14" s="17">
        <f t="shared" si="6"/>
        <v>134</v>
      </c>
      <c r="H14" s="17">
        <f t="shared" si="6"/>
        <v>304</v>
      </c>
      <c r="I14" s="17">
        <f t="shared" si="6"/>
        <v>258</v>
      </c>
      <c r="J14" s="17">
        <f t="shared" si="6"/>
        <v>84</v>
      </c>
      <c r="K14" s="17">
        <f t="shared" si="6"/>
        <v>7</v>
      </c>
      <c r="L14" s="17">
        <f t="shared" si="6"/>
        <v>1</v>
      </c>
      <c r="M14" s="17">
        <f t="shared" si="6"/>
        <v>0</v>
      </c>
      <c r="N14" s="18">
        <f t="shared" si="6"/>
        <v>0</v>
      </c>
    </row>
    <row r="15" spans="1:14" ht="12" customHeight="1">
      <c r="A15" s="19"/>
      <c r="B15" s="20"/>
      <c r="C15" s="15" t="s">
        <v>2</v>
      </c>
      <c r="D15" s="16">
        <f>SUM(E15:N15)</f>
        <v>421</v>
      </c>
      <c r="E15" s="17">
        <f>'表４②'!E19</f>
        <v>0</v>
      </c>
      <c r="F15" s="17">
        <f>'表４②'!F19</f>
        <v>10</v>
      </c>
      <c r="G15" s="17">
        <f>'表４②'!G19</f>
        <v>68</v>
      </c>
      <c r="H15" s="17">
        <f>'表４②'!H19</f>
        <v>157</v>
      </c>
      <c r="I15" s="17">
        <f>'表４②'!I19</f>
        <v>137</v>
      </c>
      <c r="J15" s="17">
        <f>'表４②'!J19</f>
        <v>43</v>
      </c>
      <c r="K15" s="17">
        <f>'表４②'!K19</f>
        <v>5</v>
      </c>
      <c r="L15" s="17">
        <f>'表４②'!L19</f>
        <v>1</v>
      </c>
      <c r="M15" s="17">
        <f>'表４②'!M19</f>
        <v>0</v>
      </c>
      <c r="N15" s="18">
        <f>'表４②'!N19</f>
        <v>0</v>
      </c>
    </row>
    <row r="16" spans="1:14" ht="12" customHeight="1">
      <c r="A16" s="19"/>
      <c r="B16" s="20"/>
      <c r="C16" s="15" t="s">
        <v>3</v>
      </c>
      <c r="D16" s="16">
        <f>SUM(E16:N16)</f>
        <v>382</v>
      </c>
      <c r="E16" s="17">
        <f>'表４②'!E20</f>
        <v>0</v>
      </c>
      <c r="F16" s="17">
        <f>'表４②'!F20</f>
        <v>5</v>
      </c>
      <c r="G16" s="17">
        <f>'表４②'!G20</f>
        <v>66</v>
      </c>
      <c r="H16" s="17">
        <f>'表４②'!H20</f>
        <v>147</v>
      </c>
      <c r="I16" s="17">
        <f>'表４②'!I20</f>
        <v>121</v>
      </c>
      <c r="J16" s="17">
        <f>'表４②'!J20</f>
        <v>41</v>
      </c>
      <c r="K16" s="17">
        <f>'表４②'!K20</f>
        <v>2</v>
      </c>
      <c r="L16" s="17">
        <f>'表４②'!L20</f>
        <v>0</v>
      </c>
      <c r="M16" s="17">
        <f>'表４②'!M20</f>
        <v>0</v>
      </c>
      <c r="N16" s="18">
        <f>'表４②'!N20</f>
        <v>0</v>
      </c>
    </row>
    <row r="17" spans="1:14" ht="12" customHeight="1">
      <c r="A17" s="19"/>
      <c r="B17" s="20"/>
      <c r="C17" s="15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8"/>
    </row>
    <row r="18" spans="1:14" ht="12" customHeight="1">
      <c r="A18" s="117" t="s">
        <v>6</v>
      </c>
      <c r="B18" s="118"/>
      <c r="C18" s="15" t="s">
        <v>1</v>
      </c>
      <c r="D18" s="16">
        <f>SUM(E18:N18)</f>
        <v>6462</v>
      </c>
      <c r="E18" s="17">
        <f aca="true" t="shared" si="7" ref="E18:N18">SUM(E19:E20)</f>
        <v>0</v>
      </c>
      <c r="F18" s="17">
        <f t="shared" si="7"/>
        <v>110</v>
      </c>
      <c r="G18" s="17">
        <f t="shared" si="7"/>
        <v>818</v>
      </c>
      <c r="H18" s="17">
        <f t="shared" si="7"/>
        <v>2585</v>
      </c>
      <c r="I18" s="17">
        <f t="shared" si="7"/>
        <v>2224</v>
      </c>
      <c r="J18" s="17">
        <f t="shared" si="7"/>
        <v>638</v>
      </c>
      <c r="K18" s="17">
        <f t="shared" si="7"/>
        <v>86</v>
      </c>
      <c r="L18" s="17">
        <f t="shared" si="7"/>
        <v>1</v>
      </c>
      <c r="M18" s="17">
        <f t="shared" si="7"/>
        <v>0</v>
      </c>
      <c r="N18" s="18">
        <f t="shared" si="7"/>
        <v>0</v>
      </c>
    </row>
    <row r="19" spans="1:14" ht="12" customHeight="1">
      <c r="A19" s="19"/>
      <c r="B19" s="20"/>
      <c r="C19" s="15" t="s">
        <v>2</v>
      </c>
      <c r="D19" s="16">
        <f>SUM(E19:N19)</f>
        <v>3337</v>
      </c>
      <c r="E19" s="17">
        <f>'表４②'!E32+'表４③'!E27</f>
        <v>0</v>
      </c>
      <c r="F19" s="17">
        <f>'表４②'!F32+'表４③'!F27</f>
        <v>68</v>
      </c>
      <c r="G19" s="17">
        <f>'表４②'!G32+'表４③'!G27</f>
        <v>425</v>
      </c>
      <c r="H19" s="17">
        <f>'表４②'!H32+'表４③'!H27</f>
        <v>1310</v>
      </c>
      <c r="I19" s="17">
        <f>'表４②'!I32+'表４③'!I27</f>
        <v>1167</v>
      </c>
      <c r="J19" s="17">
        <f>'表４②'!J32+'表４③'!J27</f>
        <v>329</v>
      </c>
      <c r="K19" s="17">
        <f>'表４②'!K32+'表４③'!K27</f>
        <v>38</v>
      </c>
      <c r="L19" s="17">
        <f>'表４②'!L32+'表４③'!L27</f>
        <v>0</v>
      </c>
      <c r="M19" s="17">
        <f>'表４②'!M32+'表４③'!M27</f>
        <v>0</v>
      </c>
      <c r="N19" s="18">
        <f>'表４②'!N32+'表４③'!N27</f>
        <v>0</v>
      </c>
    </row>
    <row r="20" spans="1:14" ht="12" customHeight="1">
      <c r="A20" s="19"/>
      <c r="B20" s="20"/>
      <c r="C20" s="15" t="s">
        <v>3</v>
      </c>
      <c r="D20" s="16">
        <f>SUM(E20:N20)</f>
        <v>3125</v>
      </c>
      <c r="E20" s="17">
        <f>'表４②'!E33+'表４③'!E28</f>
        <v>0</v>
      </c>
      <c r="F20" s="17">
        <f>'表４②'!F33+'表４③'!F28</f>
        <v>42</v>
      </c>
      <c r="G20" s="17">
        <f>'表４②'!G33+'表４③'!G28</f>
        <v>393</v>
      </c>
      <c r="H20" s="17">
        <f>'表４②'!H33+'表４③'!H28</f>
        <v>1275</v>
      </c>
      <c r="I20" s="17">
        <f>'表４②'!I33+'表４③'!I28</f>
        <v>1057</v>
      </c>
      <c r="J20" s="17">
        <f>'表４②'!J33+'表４③'!J28</f>
        <v>309</v>
      </c>
      <c r="K20" s="17">
        <f>'表４②'!K33+'表４③'!K28</f>
        <v>48</v>
      </c>
      <c r="L20" s="17">
        <f>'表４②'!L33+'表４③'!L28</f>
        <v>1</v>
      </c>
      <c r="M20" s="17">
        <f>'表４②'!M33+'表４③'!M28</f>
        <v>0</v>
      </c>
      <c r="N20" s="18">
        <f>'表４②'!N33+'表４③'!N28</f>
        <v>0</v>
      </c>
    </row>
    <row r="21" spans="1:14" ht="12" customHeight="1">
      <c r="A21" s="19"/>
      <c r="B21" s="20"/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4" ht="12" customHeight="1">
      <c r="A22" s="117" t="s">
        <v>7</v>
      </c>
      <c r="B22" s="118"/>
      <c r="C22" s="15" t="s">
        <v>1</v>
      </c>
      <c r="D22" s="16">
        <f>SUM(E22:N22)</f>
        <v>3809</v>
      </c>
      <c r="E22" s="17">
        <f aca="true" t="shared" si="8" ref="E22:N22">SUM(E23:E24)</f>
        <v>0</v>
      </c>
      <c r="F22" s="17">
        <f t="shared" si="8"/>
        <v>69</v>
      </c>
      <c r="G22" s="17">
        <f t="shared" si="8"/>
        <v>559</v>
      </c>
      <c r="H22" s="17">
        <f t="shared" si="8"/>
        <v>1560</v>
      </c>
      <c r="I22" s="17">
        <f t="shared" si="8"/>
        <v>1239</v>
      </c>
      <c r="J22" s="17">
        <f t="shared" si="8"/>
        <v>345</v>
      </c>
      <c r="K22" s="17">
        <f t="shared" si="8"/>
        <v>36</v>
      </c>
      <c r="L22" s="17">
        <f t="shared" si="8"/>
        <v>1</v>
      </c>
      <c r="M22" s="17">
        <f t="shared" si="8"/>
        <v>0</v>
      </c>
      <c r="N22" s="18">
        <f t="shared" si="8"/>
        <v>0</v>
      </c>
    </row>
    <row r="23" spans="1:14" ht="12" customHeight="1">
      <c r="A23" s="19"/>
      <c r="B23" s="20"/>
      <c r="C23" s="15" t="s">
        <v>2</v>
      </c>
      <c r="D23" s="16">
        <f>SUM(E23:N23)</f>
        <v>1970</v>
      </c>
      <c r="E23" s="17">
        <f>'表４③'!E40</f>
        <v>0</v>
      </c>
      <c r="F23" s="17">
        <f>'表４③'!F40</f>
        <v>33</v>
      </c>
      <c r="G23" s="17">
        <f>'表４③'!G40</f>
        <v>282</v>
      </c>
      <c r="H23" s="17">
        <f>'表４③'!H40</f>
        <v>802</v>
      </c>
      <c r="I23" s="17">
        <f>'表４③'!I40</f>
        <v>649</v>
      </c>
      <c r="J23" s="17">
        <f>'表４③'!J40</f>
        <v>182</v>
      </c>
      <c r="K23" s="17">
        <f>'表４③'!K40</f>
        <v>22</v>
      </c>
      <c r="L23" s="17">
        <f>'表４③'!L40</f>
        <v>0</v>
      </c>
      <c r="M23" s="17">
        <f>'表４③'!M40</f>
        <v>0</v>
      </c>
      <c r="N23" s="18">
        <f>'表４③'!N40</f>
        <v>0</v>
      </c>
    </row>
    <row r="24" spans="1:14" ht="12" customHeight="1">
      <c r="A24" s="19"/>
      <c r="B24" s="20"/>
      <c r="C24" s="15" t="s">
        <v>3</v>
      </c>
      <c r="D24" s="16">
        <f>SUM(E24:N24)</f>
        <v>1839</v>
      </c>
      <c r="E24" s="17">
        <f>'表４③'!E41</f>
        <v>0</v>
      </c>
      <c r="F24" s="17">
        <f>'表４③'!F41</f>
        <v>36</v>
      </c>
      <c r="G24" s="17">
        <f>'表４③'!G41</f>
        <v>277</v>
      </c>
      <c r="H24" s="17">
        <f>'表４③'!H41</f>
        <v>758</v>
      </c>
      <c r="I24" s="17">
        <f>'表４③'!I41</f>
        <v>590</v>
      </c>
      <c r="J24" s="17">
        <f>'表４③'!J41</f>
        <v>163</v>
      </c>
      <c r="K24" s="17">
        <f>'表４③'!K41</f>
        <v>14</v>
      </c>
      <c r="L24" s="17">
        <f>'表４③'!L41</f>
        <v>1</v>
      </c>
      <c r="M24" s="17">
        <f>'表４③'!M41</f>
        <v>0</v>
      </c>
      <c r="N24" s="18">
        <f>'表４③'!N41</f>
        <v>0</v>
      </c>
    </row>
    <row r="25" spans="1:14" ht="12" customHeight="1">
      <c r="A25" s="19"/>
      <c r="B25" s="20"/>
      <c r="C25" s="1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14" ht="12" customHeight="1">
      <c r="A26" s="117" t="s">
        <v>8</v>
      </c>
      <c r="B26" s="118"/>
      <c r="C26" s="15" t="s">
        <v>1</v>
      </c>
      <c r="D26" s="16">
        <f aca="true" t="shared" si="9" ref="D26:N26">SUM(D27:D28)</f>
        <v>2339</v>
      </c>
      <c r="E26" s="17">
        <f t="shared" si="9"/>
        <v>0</v>
      </c>
      <c r="F26" s="17">
        <f t="shared" si="9"/>
        <v>36</v>
      </c>
      <c r="G26" s="17">
        <f t="shared" si="9"/>
        <v>273</v>
      </c>
      <c r="H26" s="17">
        <f t="shared" si="9"/>
        <v>909</v>
      </c>
      <c r="I26" s="17">
        <f t="shared" si="9"/>
        <v>824</v>
      </c>
      <c r="J26" s="17">
        <f t="shared" si="9"/>
        <v>276</v>
      </c>
      <c r="K26" s="17">
        <f t="shared" si="9"/>
        <v>21</v>
      </c>
      <c r="L26" s="17">
        <f t="shared" si="9"/>
        <v>0</v>
      </c>
      <c r="M26" s="17">
        <f t="shared" si="9"/>
        <v>0</v>
      </c>
      <c r="N26" s="18">
        <f t="shared" si="9"/>
        <v>0</v>
      </c>
    </row>
    <row r="27" spans="1:14" ht="12" customHeight="1">
      <c r="A27" s="19"/>
      <c r="B27" s="20"/>
      <c r="C27" s="15" t="s">
        <v>2</v>
      </c>
      <c r="D27" s="16">
        <f>SUM(E27:N27)</f>
        <v>1192</v>
      </c>
      <c r="E27" s="17">
        <f>'表４③'!E57</f>
        <v>0</v>
      </c>
      <c r="F27" s="17">
        <f>'表４③'!F57</f>
        <v>22</v>
      </c>
      <c r="G27" s="17">
        <f>'表４③'!G57</f>
        <v>144</v>
      </c>
      <c r="H27" s="17">
        <f>'表４③'!H57</f>
        <v>447</v>
      </c>
      <c r="I27" s="17">
        <f>'表４③'!I57</f>
        <v>426</v>
      </c>
      <c r="J27" s="17">
        <f>'表４③'!J57</f>
        <v>141</v>
      </c>
      <c r="K27" s="17">
        <f>'表４③'!K57</f>
        <v>12</v>
      </c>
      <c r="L27" s="17">
        <f>'表４③'!L57</f>
        <v>0</v>
      </c>
      <c r="M27" s="17">
        <f>'表４③'!M57</f>
        <v>0</v>
      </c>
      <c r="N27" s="18">
        <f>'表４③'!N57</f>
        <v>0</v>
      </c>
    </row>
    <row r="28" spans="1:14" ht="12" customHeight="1">
      <c r="A28" s="19"/>
      <c r="B28" s="20"/>
      <c r="C28" s="15" t="s">
        <v>3</v>
      </c>
      <c r="D28" s="16">
        <f>SUM(E28:N28)</f>
        <v>1147</v>
      </c>
      <c r="E28" s="17">
        <f>'表４③'!E58</f>
        <v>0</v>
      </c>
      <c r="F28" s="17">
        <f>'表４③'!F58</f>
        <v>14</v>
      </c>
      <c r="G28" s="17">
        <f>'表４③'!G58</f>
        <v>129</v>
      </c>
      <c r="H28" s="17">
        <f>'表４③'!H58</f>
        <v>462</v>
      </c>
      <c r="I28" s="17">
        <f>'表４③'!I58</f>
        <v>398</v>
      </c>
      <c r="J28" s="17">
        <f>'表４③'!J58</f>
        <v>135</v>
      </c>
      <c r="K28" s="17">
        <f>'表４③'!K58</f>
        <v>9</v>
      </c>
      <c r="L28" s="17">
        <f>'表４③'!L58</f>
        <v>0</v>
      </c>
      <c r="M28" s="17">
        <f>'表４③'!M58</f>
        <v>0</v>
      </c>
      <c r="N28" s="18">
        <f>'表４③'!N58</f>
        <v>0</v>
      </c>
    </row>
    <row r="29" spans="1:14" ht="12" customHeight="1">
      <c r="A29" s="19"/>
      <c r="B29" s="20"/>
      <c r="C29" s="15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8"/>
    </row>
    <row r="30" spans="1:14" ht="12" customHeight="1">
      <c r="A30" s="117" t="s">
        <v>9</v>
      </c>
      <c r="B30" s="118"/>
      <c r="C30" s="15" t="s">
        <v>1</v>
      </c>
      <c r="D30" s="16">
        <f>SUM(E30:N30)</f>
        <v>4250</v>
      </c>
      <c r="E30" s="17">
        <f aca="true" t="shared" si="10" ref="E30:N30">SUM(E31:E32)</f>
        <v>0</v>
      </c>
      <c r="F30" s="17">
        <f t="shared" si="10"/>
        <v>69</v>
      </c>
      <c r="G30" s="17">
        <f t="shared" si="10"/>
        <v>482</v>
      </c>
      <c r="H30" s="17">
        <f t="shared" si="10"/>
        <v>1552</v>
      </c>
      <c r="I30" s="17">
        <f t="shared" si="10"/>
        <v>1571</v>
      </c>
      <c r="J30" s="17">
        <f t="shared" si="10"/>
        <v>518</v>
      </c>
      <c r="K30" s="17">
        <f t="shared" si="10"/>
        <v>57</v>
      </c>
      <c r="L30" s="17">
        <f t="shared" si="10"/>
        <v>0</v>
      </c>
      <c r="M30" s="17">
        <f t="shared" si="10"/>
        <v>0</v>
      </c>
      <c r="N30" s="18">
        <f t="shared" si="10"/>
        <v>1</v>
      </c>
    </row>
    <row r="31" spans="1:14" ht="12" customHeight="1">
      <c r="A31" s="31"/>
      <c r="B31" s="8"/>
      <c r="C31" s="15" t="s">
        <v>2</v>
      </c>
      <c r="D31" s="16">
        <f>SUM(E31:N31)</f>
        <v>2187</v>
      </c>
      <c r="E31" s="17">
        <f>'表４④'!E11</f>
        <v>0</v>
      </c>
      <c r="F31" s="17">
        <f>'表４④'!F11</f>
        <v>34</v>
      </c>
      <c r="G31" s="17">
        <f>'表４④'!G11</f>
        <v>252</v>
      </c>
      <c r="H31" s="17">
        <f>'表４④'!H11</f>
        <v>815</v>
      </c>
      <c r="I31" s="17">
        <f>'表４④'!I11</f>
        <v>779</v>
      </c>
      <c r="J31" s="17">
        <f>'表４④'!J11</f>
        <v>274</v>
      </c>
      <c r="K31" s="17">
        <f>'表４④'!K11</f>
        <v>33</v>
      </c>
      <c r="L31" s="17">
        <f>'表４④'!L11</f>
        <v>0</v>
      </c>
      <c r="M31" s="17">
        <f>'表４④'!M11</f>
        <v>0</v>
      </c>
      <c r="N31" s="18">
        <f>'表４④'!N11</f>
        <v>0</v>
      </c>
    </row>
    <row r="32" spans="1:14" ht="12" customHeight="1">
      <c r="A32" s="31"/>
      <c r="B32" s="8"/>
      <c r="C32" s="15" t="s">
        <v>3</v>
      </c>
      <c r="D32" s="16">
        <f>SUM(E32:N32)</f>
        <v>2063</v>
      </c>
      <c r="E32" s="17">
        <f>'表４④'!E12</f>
        <v>0</v>
      </c>
      <c r="F32" s="17">
        <f>'表４④'!F12</f>
        <v>35</v>
      </c>
      <c r="G32" s="17">
        <f>'表４④'!G12</f>
        <v>230</v>
      </c>
      <c r="H32" s="17">
        <f>'表４④'!H12</f>
        <v>737</v>
      </c>
      <c r="I32" s="17">
        <f>'表４④'!I12</f>
        <v>792</v>
      </c>
      <c r="J32" s="17">
        <f>'表４④'!J12</f>
        <v>244</v>
      </c>
      <c r="K32" s="17">
        <f>'表４④'!K12</f>
        <v>24</v>
      </c>
      <c r="L32" s="17">
        <f>'表４④'!L12</f>
        <v>0</v>
      </c>
      <c r="M32" s="17">
        <f>'表４④'!M12</f>
        <v>0</v>
      </c>
      <c r="N32" s="18">
        <f>'表４④'!N12</f>
        <v>1</v>
      </c>
    </row>
    <row r="33" spans="1:14" ht="12" customHeight="1">
      <c r="A33" s="31"/>
      <c r="B33" s="8"/>
      <c r="C33" s="15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8"/>
    </row>
    <row r="34" spans="1:14" ht="12" customHeight="1">
      <c r="A34" s="117" t="s">
        <v>10</v>
      </c>
      <c r="B34" s="118"/>
      <c r="C34" s="15" t="s">
        <v>1</v>
      </c>
      <c r="D34" s="16">
        <f>SUM(E34:N34)</f>
        <v>4350</v>
      </c>
      <c r="E34" s="17">
        <f aca="true" t="shared" si="11" ref="E34:N34">SUM(E35:E36)</f>
        <v>0</v>
      </c>
      <c r="F34" s="17">
        <f t="shared" si="11"/>
        <v>88</v>
      </c>
      <c r="G34" s="17">
        <f t="shared" si="11"/>
        <v>623</v>
      </c>
      <c r="H34" s="17">
        <f t="shared" si="11"/>
        <v>1697</v>
      </c>
      <c r="I34" s="17">
        <f t="shared" si="11"/>
        <v>1448</v>
      </c>
      <c r="J34" s="17">
        <f t="shared" si="11"/>
        <v>429</v>
      </c>
      <c r="K34" s="17">
        <f t="shared" si="11"/>
        <v>65</v>
      </c>
      <c r="L34" s="17">
        <f t="shared" si="11"/>
        <v>0</v>
      </c>
      <c r="M34" s="17">
        <f t="shared" si="11"/>
        <v>0</v>
      </c>
      <c r="N34" s="18">
        <f t="shared" si="11"/>
        <v>0</v>
      </c>
    </row>
    <row r="35" spans="1:14" ht="12" customHeight="1">
      <c r="A35" s="19"/>
      <c r="B35" s="20"/>
      <c r="C35" s="15" t="s">
        <v>2</v>
      </c>
      <c r="D35" s="16">
        <f>SUM(E35:N35)</f>
        <v>2212</v>
      </c>
      <c r="E35" s="17">
        <f>'表４④'!E20</f>
        <v>0</v>
      </c>
      <c r="F35" s="17">
        <f>'表４④'!F20</f>
        <v>39</v>
      </c>
      <c r="G35" s="17">
        <f>'表４④'!G20</f>
        <v>321</v>
      </c>
      <c r="H35" s="17">
        <f>'表４④'!H20</f>
        <v>851</v>
      </c>
      <c r="I35" s="17">
        <f>'表４④'!I20</f>
        <v>752</v>
      </c>
      <c r="J35" s="17">
        <f>'表４④'!J20</f>
        <v>221</v>
      </c>
      <c r="K35" s="17">
        <f>'表４④'!K20</f>
        <v>28</v>
      </c>
      <c r="L35" s="17">
        <f>'表４④'!L20</f>
        <v>0</v>
      </c>
      <c r="M35" s="17">
        <f>'表４④'!M20</f>
        <v>0</v>
      </c>
      <c r="N35" s="18">
        <f>'表４④'!N20</f>
        <v>0</v>
      </c>
    </row>
    <row r="36" spans="1:14" ht="12" customHeight="1">
      <c r="A36" s="19"/>
      <c r="B36" s="20"/>
      <c r="C36" s="15" t="s">
        <v>3</v>
      </c>
      <c r="D36" s="16">
        <f>SUM(E36:N36)</f>
        <v>2138</v>
      </c>
      <c r="E36" s="17">
        <f>'表４④'!E21</f>
        <v>0</v>
      </c>
      <c r="F36" s="17">
        <f>'表４④'!F21</f>
        <v>49</v>
      </c>
      <c r="G36" s="17">
        <f>'表４④'!G21</f>
        <v>302</v>
      </c>
      <c r="H36" s="17">
        <f>'表４④'!H21</f>
        <v>846</v>
      </c>
      <c r="I36" s="17">
        <f>'表４④'!I21</f>
        <v>696</v>
      </c>
      <c r="J36" s="17">
        <f>'表４④'!J21</f>
        <v>208</v>
      </c>
      <c r="K36" s="17">
        <f>'表４④'!K21</f>
        <v>37</v>
      </c>
      <c r="L36" s="17">
        <f>'表４④'!L21</f>
        <v>0</v>
      </c>
      <c r="M36" s="17">
        <f>'表４④'!M21</f>
        <v>0</v>
      </c>
      <c r="N36" s="18">
        <f>'表４④'!N21</f>
        <v>0</v>
      </c>
    </row>
    <row r="37" spans="1:14" ht="12" customHeight="1">
      <c r="A37" s="19"/>
      <c r="B37" s="20"/>
      <c r="C37" s="15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8"/>
    </row>
    <row r="38" spans="1:14" ht="12" customHeight="1">
      <c r="A38" s="117" t="s">
        <v>11</v>
      </c>
      <c r="B38" s="118"/>
      <c r="C38" s="15" t="s">
        <v>1</v>
      </c>
      <c r="D38" s="16">
        <f>SUM(E38:N38)</f>
        <v>4231</v>
      </c>
      <c r="E38" s="17">
        <f aca="true" t="shared" si="12" ref="E38:N38">SUM(E39:E40)</f>
        <v>1</v>
      </c>
      <c r="F38" s="17">
        <f t="shared" si="12"/>
        <v>80</v>
      </c>
      <c r="G38" s="17">
        <f t="shared" si="12"/>
        <v>627</v>
      </c>
      <c r="H38" s="17">
        <f t="shared" si="12"/>
        <v>1766</v>
      </c>
      <c r="I38" s="17">
        <f t="shared" si="12"/>
        <v>1311</v>
      </c>
      <c r="J38" s="17">
        <f t="shared" si="12"/>
        <v>401</v>
      </c>
      <c r="K38" s="17">
        <f t="shared" si="12"/>
        <v>41</v>
      </c>
      <c r="L38" s="17">
        <f t="shared" si="12"/>
        <v>4</v>
      </c>
      <c r="M38" s="17">
        <f t="shared" si="12"/>
        <v>0</v>
      </c>
      <c r="N38" s="18">
        <f t="shared" si="12"/>
        <v>0</v>
      </c>
    </row>
    <row r="39" spans="1:14" ht="12" customHeight="1">
      <c r="A39" s="19"/>
      <c r="B39" s="20"/>
      <c r="C39" s="15" t="s">
        <v>2</v>
      </c>
      <c r="D39" s="16">
        <f>SUM(E39:N39)</f>
        <v>2156</v>
      </c>
      <c r="E39" s="17">
        <f>'表４⑤'!E11</f>
        <v>1</v>
      </c>
      <c r="F39" s="17">
        <f>'表４⑤'!F11</f>
        <v>45</v>
      </c>
      <c r="G39" s="17">
        <f>'表４⑤'!G11</f>
        <v>330</v>
      </c>
      <c r="H39" s="17">
        <f>'表４⑤'!H11</f>
        <v>905</v>
      </c>
      <c r="I39" s="17">
        <f>'表４⑤'!I11</f>
        <v>646</v>
      </c>
      <c r="J39" s="17">
        <f>'表４⑤'!J11</f>
        <v>206</v>
      </c>
      <c r="K39" s="17">
        <f>'表４⑤'!K11</f>
        <v>21</v>
      </c>
      <c r="L39" s="17">
        <f>'表４⑤'!L11</f>
        <v>2</v>
      </c>
      <c r="M39" s="17">
        <f>'表４⑤'!M11</f>
        <v>0</v>
      </c>
      <c r="N39" s="18">
        <f>'表４⑤'!N11</f>
        <v>0</v>
      </c>
    </row>
    <row r="40" spans="1:14" ht="12" customHeight="1">
      <c r="A40" s="19"/>
      <c r="B40" s="20"/>
      <c r="C40" s="15" t="s">
        <v>3</v>
      </c>
      <c r="D40" s="16">
        <f>SUM(E40:N40)</f>
        <v>2075</v>
      </c>
      <c r="E40" s="17">
        <f>'表４⑤'!E12</f>
        <v>0</v>
      </c>
      <c r="F40" s="17">
        <f>'表４⑤'!F12</f>
        <v>35</v>
      </c>
      <c r="G40" s="17">
        <f>'表４⑤'!G12</f>
        <v>297</v>
      </c>
      <c r="H40" s="17">
        <f>'表４⑤'!H12</f>
        <v>861</v>
      </c>
      <c r="I40" s="17">
        <f>'表４⑤'!I12</f>
        <v>665</v>
      </c>
      <c r="J40" s="17">
        <f>'表４⑤'!J12</f>
        <v>195</v>
      </c>
      <c r="K40" s="17">
        <f>'表４⑤'!K12</f>
        <v>20</v>
      </c>
      <c r="L40" s="17">
        <f>'表４⑤'!L12</f>
        <v>2</v>
      </c>
      <c r="M40" s="17">
        <f>'表４⑤'!M12</f>
        <v>0</v>
      </c>
      <c r="N40" s="18">
        <f>'表４⑤'!N12</f>
        <v>0</v>
      </c>
    </row>
    <row r="41" spans="1:14" ht="12" customHeight="1">
      <c r="A41" s="19"/>
      <c r="B41" s="20"/>
      <c r="C41" s="15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8"/>
    </row>
    <row r="42" spans="1:14" ht="12" customHeight="1">
      <c r="A42" s="117" t="s">
        <v>12</v>
      </c>
      <c r="B42" s="118"/>
      <c r="C42" s="15" t="s">
        <v>1</v>
      </c>
      <c r="D42" s="16">
        <f>SUM(E42:N42)</f>
        <v>296</v>
      </c>
      <c r="E42" s="17">
        <f aca="true" t="shared" si="13" ref="E42:N42">SUM(E43:E44)</f>
        <v>0</v>
      </c>
      <c r="F42" s="17">
        <f t="shared" si="13"/>
        <v>7</v>
      </c>
      <c r="G42" s="17">
        <f t="shared" si="13"/>
        <v>41</v>
      </c>
      <c r="H42" s="17">
        <f t="shared" si="13"/>
        <v>129</v>
      </c>
      <c r="I42" s="17">
        <f t="shared" si="13"/>
        <v>87</v>
      </c>
      <c r="J42" s="17">
        <f t="shared" si="13"/>
        <v>30</v>
      </c>
      <c r="K42" s="17">
        <f t="shared" si="13"/>
        <v>2</v>
      </c>
      <c r="L42" s="17">
        <f t="shared" si="13"/>
        <v>0</v>
      </c>
      <c r="M42" s="17">
        <f t="shared" si="13"/>
        <v>0</v>
      </c>
      <c r="N42" s="18">
        <f t="shared" si="13"/>
        <v>0</v>
      </c>
    </row>
    <row r="43" spans="1:14" ht="12" customHeight="1">
      <c r="A43" s="31"/>
      <c r="B43" s="8"/>
      <c r="C43" s="15" t="s">
        <v>2</v>
      </c>
      <c r="D43" s="16">
        <f>SUM(E43:N43)</f>
        <v>154</v>
      </c>
      <c r="E43" s="17">
        <f>'表４⑤'!E68</f>
        <v>0</v>
      </c>
      <c r="F43" s="17">
        <f>'表４⑤'!F68</f>
        <v>4</v>
      </c>
      <c r="G43" s="17">
        <f>'表４⑤'!G68</f>
        <v>21</v>
      </c>
      <c r="H43" s="17">
        <f>'表４⑤'!H68</f>
        <v>75</v>
      </c>
      <c r="I43" s="17">
        <f>'表４⑤'!I68</f>
        <v>41</v>
      </c>
      <c r="J43" s="17">
        <f>'表４⑤'!J68</f>
        <v>11</v>
      </c>
      <c r="K43" s="17">
        <f>'表４⑤'!K68</f>
        <v>2</v>
      </c>
      <c r="L43" s="17">
        <f>'表４⑤'!L68</f>
        <v>0</v>
      </c>
      <c r="M43" s="17">
        <f>'表４⑤'!M68</f>
        <v>0</v>
      </c>
      <c r="N43" s="18">
        <f>'表４⑤'!N68</f>
        <v>0</v>
      </c>
    </row>
    <row r="44" spans="1:14" ht="12" customHeight="1">
      <c r="A44" s="31"/>
      <c r="B44" s="8"/>
      <c r="C44" s="15" t="s">
        <v>3</v>
      </c>
      <c r="D44" s="16">
        <f>SUM(E44:N44)</f>
        <v>142</v>
      </c>
      <c r="E44" s="17">
        <f>'表４⑤'!E69</f>
        <v>0</v>
      </c>
      <c r="F44" s="17">
        <f>'表４⑤'!F69</f>
        <v>3</v>
      </c>
      <c r="G44" s="17">
        <f>'表４⑤'!G69</f>
        <v>20</v>
      </c>
      <c r="H44" s="17">
        <f>'表４⑤'!H69</f>
        <v>54</v>
      </c>
      <c r="I44" s="17">
        <f>'表４⑤'!I69</f>
        <v>46</v>
      </c>
      <c r="J44" s="17">
        <f>'表４⑤'!J69</f>
        <v>19</v>
      </c>
      <c r="K44" s="17">
        <f>'表４⑤'!K69</f>
        <v>0</v>
      </c>
      <c r="L44" s="17">
        <f>'表４⑤'!L69</f>
        <v>0</v>
      </c>
      <c r="M44" s="17">
        <f>'表４⑤'!M69</f>
        <v>0</v>
      </c>
      <c r="N44" s="18">
        <f>'表４⑤'!N69</f>
        <v>0</v>
      </c>
    </row>
    <row r="45" spans="1:14" ht="12" customHeight="1">
      <c r="A45" s="31"/>
      <c r="B45" s="8"/>
      <c r="C45" s="15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8"/>
    </row>
    <row r="46" spans="1:14" ht="12" customHeight="1">
      <c r="A46" s="117" t="s">
        <v>13</v>
      </c>
      <c r="B46" s="118"/>
      <c r="C46" s="15" t="s">
        <v>1</v>
      </c>
      <c r="D46" s="16">
        <f>SUM(E46:N46)</f>
        <v>8066</v>
      </c>
      <c r="E46" s="17">
        <f aca="true" t="shared" si="14" ref="E46:N46">SUM(E47:E48)</f>
        <v>0</v>
      </c>
      <c r="F46" s="17">
        <f t="shared" si="14"/>
        <v>137</v>
      </c>
      <c r="G46" s="17">
        <f t="shared" si="14"/>
        <v>1026</v>
      </c>
      <c r="H46" s="17">
        <f t="shared" si="14"/>
        <v>3186</v>
      </c>
      <c r="I46" s="17">
        <f t="shared" si="14"/>
        <v>2841</v>
      </c>
      <c r="J46" s="17">
        <f t="shared" si="14"/>
        <v>772</v>
      </c>
      <c r="K46" s="17">
        <f t="shared" si="14"/>
        <v>103</v>
      </c>
      <c r="L46" s="17">
        <f t="shared" si="14"/>
        <v>1</v>
      </c>
      <c r="M46" s="17">
        <f t="shared" si="14"/>
        <v>0</v>
      </c>
      <c r="N46" s="18">
        <f t="shared" si="14"/>
        <v>0</v>
      </c>
    </row>
    <row r="47" spans="1:14" ht="12" customHeight="1">
      <c r="A47" s="32"/>
      <c r="B47" s="33"/>
      <c r="C47" s="15" t="s">
        <v>2</v>
      </c>
      <c r="D47" s="16">
        <f>SUM(E47:N47)</f>
        <v>4171</v>
      </c>
      <c r="E47" s="17">
        <f>'表４⑥'!E27+'表４⑥'!E36</f>
        <v>0</v>
      </c>
      <c r="F47" s="17">
        <f>'表４⑥'!F27+'表４⑥'!F36</f>
        <v>71</v>
      </c>
      <c r="G47" s="17">
        <f>'表４⑥'!G27+'表４⑥'!G36</f>
        <v>529</v>
      </c>
      <c r="H47" s="17">
        <f>'表４⑥'!H27+'表４⑥'!H36</f>
        <v>1679</v>
      </c>
      <c r="I47" s="17">
        <f>'表４⑥'!I27+'表４⑥'!I36</f>
        <v>1462</v>
      </c>
      <c r="J47" s="17">
        <f>'表４⑥'!J27+'表４⑥'!J36</f>
        <v>380</v>
      </c>
      <c r="K47" s="17">
        <f>'表４⑥'!K27+'表４⑥'!K36</f>
        <v>50</v>
      </c>
      <c r="L47" s="17">
        <f>'表４⑥'!L27+'表４⑥'!L36</f>
        <v>0</v>
      </c>
      <c r="M47" s="17">
        <f>'表４⑥'!M27+'表４⑥'!M36</f>
        <v>0</v>
      </c>
      <c r="N47" s="18">
        <f>'表４⑥'!N27+'表４⑥'!N36</f>
        <v>0</v>
      </c>
    </row>
    <row r="48" spans="1:14" ht="12" customHeight="1">
      <c r="A48" s="19"/>
      <c r="B48" s="20"/>
      <c r="C48" s="15" t="s">
        <v>3</v>
      </c>
      <c r="D48" s="16">
        <f>SUM(E48:N48)</f>
        <v>3895</v>
      </c>
      <c r="E48" s="17">
        <f>'表４⑥'!E28+'表４⑥'!E37</f>
        <v>0</v>
      </c>
      <c r="F48" s="17">
        <f>'表４⑥'!F28+'表４⑥'!F37</f>
        <v>66</v>
      </c>
      <c r="G48" s="17">
        <f>'表４⑥'!G28+'表４⑥'!G37</f>
        <v>497</v>
      </c>
      <c r="H48" s="17">
        <f>'表４⑥'!H28+'表４⑥'!H37</f>
        <v>1507</v>
      </c>
      <c r="I48" s="17">
        <f>'表４⑥'!I28+'表４⑥'!I37</f>
        <v>1379</v>
      </c>
      <c r="J48" s="17">
        <f>'表４⑥'!J28+'表４⑥'!J37</f>
        <v>392</v>
      </c>
      <c r="K48" s="17">
        <f>'表４⑥'!K28+'表４⑥'!K37</f>
        <v>53</v>
      </c>
      <c r="L48" s="17">
        <f>'表４⑥'!L28+'表４⑥'!L37</f>
        <v>1</v>
      </c>
      <c r="M48" s="17">
        <f>'表４⑥'!M28+'表４⑥'!M37</f>
        <v>0</v>
      </c>
      <c r="N48" s="18">
        <f>'表４⑥'!N28+'表４⑥'!N37</f>
        <v>0</v>
      </c>
    </row>
    <row r="49" spans="1:14" ht="12" customHeight="1">
      <c r="A49" s="21"/>
      <c r="B49" s="22"/>
      <c r="C49" s="23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6"/>
    </row>
    <row r="50" spans="1:14" ht="12" customHeight="1">
      <c r="A50" s="19"/>
      <c r="B50" s="20"/>
      <c r="C50" s="15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8"/>
    </row>
    <row r="51" spans="1:14" ht="12" customHeight="1">
      <c r="A51" s="117" t="s">
        <v>14</v>
      </c>
      <c r="B51" s="119"/>
      <c r="C51" s="15" t="s">
        <v>1</v>
      </c>
      <c r="D51" s="16">
        <f>SUM(E51:N51)</f>
        <v>587</v>
      </c>
      <c r="E51" s="17">
        <f>SUM(E52:E53)</f>
        <v>0</v>
      </c>
      <c r="F51" s="17">
        <f aca="true" t="shared" si="15" ref="F51:N51">IF(SUM(F52:F53)=0,"-",SUM(F52:F53))</f>
        <v>17</v>
      </c>
      <c r="G51" s="17">
        <f t="shared" si="15"/>
        <v>98</v>
      </c>
      <c r="H51" s="17">
        <f t="shared" si="15"/>
        <v>218</v>
      </c>
      <c r="I51" s="17">
        <f t="shared" si="15"/>
        <v>193</v>
      </c>
      <c r="J51" s="17">
        <f t="shared" si="15"/>
        <v>59</v>
      </c>
      <c r="K51" s="17">
        <f t="shared" si="15"/>
        <v>2</v>
      </c>
      <c r="L51" s="17" t="str">
        <f t="shared" si="15"/>
        <v>-</v>
      </c>
      <c r="M51" s="17" t="str">
        <f t="shared" si="15"/>
        <v>-</v>
      </c>
      <c r="N51" s="18" t="str">
        <f t="shared" si="15"/>
        <v>-</v>
      </c>
    </row>
    <row r="52" spans="1:14" ht="12" customHeight="1">
      <c r="A52" s="31"/>
      <c r="B52" s="37"/>
      <c r="C52" s="15" t="s">
        <v>2</v>
      </c>
      <c r="D52" s="16">
        <f>SUM(E52:N52)</f>
        <v>304</v>
      </c>
      <c r="E52" s="17">
        <f>SUM(E56,E60,E64,E68,'表４②'!E6,'表４②'!E10,'表４②'!E14)</f>
        <v>0</v>
      </c>
      <c r="F52" s="17">
        <f>SUM(F56,F60,F64,F68,'表４②'!F6,'表４②'!F10,'表４②'!F14)</f>
        <v>8</v>
      </c>
      <c r="G52" s="17">
        <f>SUM(G56,G60,G64,G68,'表４②'!G6,'表４②'!G10,'表４②'!G14)</f>
        <v>54</v>
      </c>
      <c r="H52" s="17">
        <f>SUM(H56,H60,H64,H68,'表４②'!H6,'表４②'!H10,'表４②'!H14)</f>
        <v>112</v>
      </c>
      <c r="I52" s="17">
        <f>SUM(I56,I60,I64,I68,'表４②'!I6,'表４②'!I10,'表４②'!I14)</f>
        <v>101</v>
      </c>
      <c r="J52" s="17">
        <f>SUM(J56,J60,J64,J68,'表４②'!J6,'表４②'!J10,'表４②'!J14)</f>
        <v>27</v>
      </c>
      <c r="K52" s="17">
        <f>SUM(K56,K60,K64,K68,'表４②'!K6,'表４②'!K10,'表４②'!K14)</f>
        <v>2</v>
      </c>
      <c r="L52" s="17">
        <f>SUM(L56,L60,L64,L68,'表４②'!L6,'表４②'!L10,'表４②'!L14)</f>
        <v>0</v>
      </c>
      <c r="M52" s="17">
        <f>SUM(M56,M60,M64,M68,'表４②'!M6,'表４②'!M10,'表４②'!M14)</f>
        <v>0</v>
      </c>
      <c r="N52" s="18">
        <f>SUM(N56,N60,N64,N68,'表４②'!N6,'表４②'!N10,'表４②'!N14)</f>
        <v>0</v>
      </c>
    </row>
    <row r="53" spans="1:14" ht="12" customHeight="1">
      <c r="A53" s="31"/>
      <c r="B53" s="37"/>
      <c r="C53" s="15" t="s">
        <v>3</v>
      </c>
      <c r="D53" s="16">
        <f>SUM(E53:N53)</f>
        <v>283</v>
      </c>
      <c r="E53" s="17">
        <f>SUM(E57,E61,E65,E69,'表４②'!E7,'表４②'!E11,'表４②'!E15)</f>
        <v>0</v>
      </c>
      <c r="F53" s="17">
        <f>SUM(F57,F61,F65,F69,'表４②'!F7,'表４②'!F11,'表４②'!F15)</f>
        <v>9</v>
      </c>
      <c r="G53" s="17">
        <f>SUM(G57,G61,G65,G69,'表４②'!G7,'表４②'!G11,'表４②'!G15)</f>
        <v>44</v>
      </c>
      <c r="H53" s="17">
        <f>SUM(H57,H61,H65,H69,'表４②'!H7,'表４②'!H11,'表４②'!H15)</f>
        <v>106</v>
      </c>
      <c r="I53" s="17">
        <f>SUM(I57,I61,I65,I69,'表４②'!I7,'表４②'!I11,'表４②'!I15)</f>
        <v>92</v>
      </c>
      <c r="J53" s="17">
        <f>SUM(J57,J61,J65,J69,'表４②'!J7,'表４②'!J11,'表４②'!J15)</f>
        <v>32</v>
      </c>
      <c r="K53" s="17">
        <f>SUM(K57,K61,K65,K69,'表４②'!K7,'表４②'!K11,'表４②'!K15)</f>
        <v>0</v>
      </c>
      <c r="L53" s="17">
        <f>SUM(L57,L61,L65,L69,'表４②'!L7,'表４②'!L11,'表４②'!L15)</f>
        <v>0</v>
      </c>
      <c r="M53" s="17">
        <f>SUM(M57,M61,M65,M69,'表４②'!M7,'表４②'!M11,'表４②'!M15)</f>
        <v>0</v>
      </c>
      <c r="N53" s="18">
        <f>SUM(N57,N61,N65,N69,'表４②'!N7,'表４②'!N11,'表４②'!N15)</f>
        <v>0</v>
      </c>
    </row>
    <row r="54" spans="1:14" ht="12" customHeight="1">
      <c r="A54" s="31"/>
      <c r="B54" s="37"/>
      <c r="C54" s="15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8"/>
    </row>
    <row r="55" spans="1:14" ht="12" customHeight="1">
      <c r="A55" s="19"/>
      <c r="B55" s="37" t="s">
        <v>15</v>
      </c>
      <c r="C55" s="15" t="s">
        <v>1</v>
      </c>
      <c r="D55" s="16">
        <f>SUM(E55:N55)</f>
        <v>210</v>
      </c>
      <c r="E55" s="17">
        <f aca="true" t="shared" si="16" ref="E55:N55">SUM(E56:E57)</f>
        <v>0</v>
      </c>
      <c r="F55" s="17">
        <f t="shared" si="16"/>
        <v>5</v>
      </c>
      <c r="G55" s="17">
        <f t="shared" si="16"/>
        <v>27</v>
      </c>
      <c r="H55" s="17">
        <f t="shared" si="16"/>
        <v>77</v>
      </c>
      <c r="I55" s="17">
        <f t="shared" si="16"/>
        <v>75</v>
      </c>
      <c r="J55" s="17">
        <f t="shared" si="16"/>
        <v>25</v>
      </c>
      <c r="K55" s="17">
        <f t="shared" si="16"/>
        <v>1</v>
      </c>
      <c r="L55" s="17">
        <f t="shared" si="16"/>
        <v>0</v>
      </c>
      <c r="M55" s="17">
        <f t="shared" si="16"/>
        <v>0</v>
      </c>
      <c r="N55" s="18">
        <f t="shared" si="16"/>
        <v>0</v>
      </c>
    </row>
    <row r="56" spans="1:14" ht="12" customHeight="1">
      <c r="A56" s="19"/>
      <c r="B56" s="37"/>
      <c r="C56" s="15" t="s">
        <v>2</v>
      </c>
      <c r="D56" s="16">
        <f>SUM(E56:N56)</f>
        <v>111</v>
      </c>
      <c r="E56" s="17">
        <v>0</v>
      </c>
      <c r="F56" s="17">
        <v>2</v>
      </c>
      <c r="G56" s="17">
        <v>17</v>
      </c>
      <c r="H56" s="17">
        <v>39</v>
      </c>
      <c r="I56" s="17">
        <v>39</v>
      </c>
      <c r="J56" s="17">
        <v>13</v>
      </c>
      <c r="K56" s="17">
        <v>1</v>
      </c>
      <c r="L56" s="17">
        <v>0</v>
      </c>
      <c r="M56" s="17">
        <v>0</v>
      </c>
      <c r="N56" s="18">
        <v>0</v>
      </c>
    </row>
    <row r="57" spans="1:14" ht="12" customHeight="1">
      <c r="A57" s="19"/>
      <c r="B57" s="37"/>
      <c r="C57" s="15" t="s">
        <v>3</v>
      </c>
      <c r="D57" s="16">
        <f>SUM(E57:N57)</f>
        <v>99</v>
      </c>
      <c r="E57" s="17">
        <v>0</v>
      </c>
      <c r="F57" s="17">
        <v>3</v>
      </c>
      <c r="G57" s="17">
        <v>10</v>
      </c>
      <c r="H57" s="17">
        <v>38</v>
      </c>
      <c r="I57" s="17">
        <v>36</v>
      </c>
      <c r="J57" s="17">
        <v>12</v>
      </c>
      <c r="K57" s="17">
        <v>0</v>
      </c>
      <c r="L57" s="17">
        <v>0</v>
      </c>
      <c r="M57" s="17">
        <v>0</v>
      </c>
      <c r="N57" s="18">
        <v>0</v>
      </c>
    </row>
    <row r="58" spans="1:14" ht="12" customHeight="1">
      <c r="A58" s="19"/>
      <c r="B58" s="37"/>
      <c r="C58" s="15"/>
      <c r="D58" s="16"/>
      <c r="E58" s="17"/>
      <c r="F58" s="17"/>
      <c r="G58" s="17"/>
      <c r="H58" s="17"/>
      <c r="I58" s="17"/>
      <c r="J58" s="17"/>
      <c r="K58" s="17"/>
      <c r="L58" s="17"/>
      <c r="M58" s="17"/>
      <c r="N58" s="18"/>
    </row>
    <row r="59" spans="1:14" ht="12" customHeight="1">
      <c r="A59" s="19"/>
      <c r="B59" s="37" t="s">
        <v>16</v>
      </c>
      <c r="C59" s="15" t="s">
        <v>1</v>
      </c>
      <c r="D59" s="16">
        <f>SUM(E59:N59)</f>
        <v>128</v>
      </c>
      <c r="E59" s="17">
        <f aca="true" t="shared" si="17" ref="E59:N59">SUM(E60:E61)</f>
        <v>0</v>
      </c>
      <c r="F59" s="17">
        <f t="shared" si="17"/>
        <v>5</v>
      </c>
      <c r="G59" s="17">
        <f t="shared" si="17"/>
        <v>27</v>
      </c>
      <c r="H59" s="17">
        <f t="shared" si="17"/>
        <v>55</v>
      </c>
      <c r="I59" s="17">
        <f t="shared" si="17"/>
        <v>36</v>
      </c>
      <c r="J59" s="17">
        <f t="shared" si="17"/>
        <v>5</v>
      </c>
      <c r="K59" s="17">
        <f t="shared" si="17"/>
        <v>0</v>
      </c>
      <c r="L59" s="17">
        <f t="shared" si="17"/>
        <v>0</v>
      </c>
      <c r="M59" s="17">
        <f t="shared" si="17"/>
        <v>0</v>
      </c>
      <c r="N59" s="18">
        <f t="shared" si="17"/>
        <v>0</v>
      </c>
    </row>
    <row r="60" spans="1:14" ht="12" customHeight="1">
      <c r="A60" s="19"/>
      <c r="B60" s="37"/>
      <c r="C60" s="15" t="s">
        <v>2</v>
      </c>
      <c r="D60" s="16">
        <f>SUM(E60:N60)</f>
        <v>73</v>
      </c>
      <c r="E60" s="17">
        <v>0</v>
      </c>
      <c r="F60" s="17">
        <v>3</v>
      </c>
      <c r="G60" s="17">
        <v>17</v>
      </c>
      <c r="H60" s="17">
        <v>30</v>
      </c>
      <c r="I60" s="17">
        <v>21</v>
      </c>
      <c r="J60" s="17">
        <v>2</v>
      </c>
      <c r="K60" s="17">
        <v>0</v>
      </c>
      <c r="L60" s="17">
        <v>0</v>
      </c>
      <c r="M60" s="17">
        <v>0</v>
      </c>
      <c r="N60" s="18">
        <v>0</v>
      </c>
    </row>
    <row r="61" spans="1:14" ht="12" customHeight="1">
      <c r="A61" s="19"/>
      <c r="B61" s="37"/>
      <c r="C61" s="15" t="s">
        <v>3</v>
      </c>
      <c r="D61" s="16">
        <f>SUM(E61:N61)</f>
        <v>55</v>
      </c>
      <c r="E61" s="17">
        <v>0</v>
      </c>
      <c r="F61" s="17">
        <v>2</v>
      </c>
      <c r="G61" s="17">
        <v>10</v>
      </c>
      <c r="H61" s="17">
        <v>25</v>
      </c>
      <c r="I61" s="17">
        <v>15</v>
      </c>
      <c r="J61" s="17">
        <v>3</v>
      </c>
      <c r="K61" s="17">
        <v>0</v>
      </c>
      <c r="L61" s="17">
        <v>0</v>
      </c>
      <c r="M61" s="17">
        <v>0</v>
      </c>
      <c r="N61" s="18">
        <v>0</v>
      </c>
    </row>
    <row r="62" spans="1:14" ht="12" customHeight="1">
      <c r="A62" s="19"/>
      <c r="B62" s="37"/>
      <c r="C62" s="15"/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4" ht="12" customHeight="1">
      <c r="A63" s="19"/>
      <c r="B63" s="37" t="s">
        <v>17</v>
      </c>
      <c r="C63" s="15" t="s">
        <v>1</v>
      </c>
      <c r="D63" s="16">
        <f>SUM(E63:N63)</f>
        <v>59</v>
      </c>
      <c r="E63" s="17">
        <f aca="true" t="shared" si="18" ref="E63:N63">SUM(E64:E65)</f>
        <v>0</v>
      </c>
      <c r="F63" s="17">
        <f t="shared" si="18"/>
        <v>3</v>
      </c>
      <c r="G63" s="17">
        <f t="shared" si="18"/>
        <v>7</v>
      </c>
      <c r="H63" s="17">
        <f t="shared" si="18"/>
        <v>20</v>
      </c>
      <c r="I63" s="17">
        <f t="shared" si="18"/>
        <v>22</v>
      </c>
      <c r="J63" s="17">
        <f t="shared" si="18"/>
        <v>7</v>
      </c>
      <c r="K63" s="17">
        <f t="shared" si="18"/>
        <v>0</v>
      </c>
      <c r="L63" s="17">
        <f t="shared" si="18"/>
        <v>0</v>
      </c>
      <c r="M63" s="17">
        <f t="shared" si="18"/>
        <v>0</v>
      </c>
      <c r="N63" s="18">
        <f t="shared" si="18"/>
        <v>0</v>
      </c>
    </row>
    <row r="64" spans="1:14" ht="12" customHeight="1">
      <c r="A64" s="31"/>
      <c r="B64" s="37"/>
      <c r="C64" s="15" t="s">
        <v>2</v>
      </c>
      <c r="D64" s="16">
        <f>SUM(E64:N64)</f>
        <v>26</v>
      </c>
      <c r="E64" s="17">
        <v>0</v>
      </c>
      <c r="F64" s="17">
        <v>2</v>
      </c>
      <c r="G64" s="17">
        <v>4</v>
      </c>
      <c r="H64" s="17">
        <v>8</v>
      </c>
      <c r="I64" s="17">
        <v>8</v>
      </c>
      <c r="J64" s="17">
        <v>4</v>
      </c>
      <c r="K64" s="17">
        <v>0</v>
      </c>
      <c r="L64" s="17">
        <v>0</v>
      </c>
      <c r="M64" s="17">
        <v>0</v>
      </c>
      <c r="N64" s="18">
        <v>0</v>
      </c>
    </row>
    <row r="65" spans="1:14" ht="12" customHeight="1">
      <c r="A65" s="31"/>
      <c r="B65" s="37"/>
      <c r="C65" s="15" t="s">
        <v>3</v>
      </c>
      <c r="D65" s="16">
        <f>SUM(E65:N65)</f>
        <v>33</v>
      </c>
      <c r="E65" s="17">
        <v>0</v>
      </c>
      <c r="F65" s="17">
        <v>1</v>
      </c>
      <c r="G65" s="17">
        <v>3</v>
      </c>
      <c r="H65" s="17">
        <v>12</v>
      </c>
      <c r="I65" s="17">
        <v>14</v>
      </c>
      <c r="J65" s="17">
        <v>3</v>
      </c>
      <c r="K65" s="17">
        <v>0</v>
      </c>
      <c r="L65" s="17">
        <v>0</v>
      </c>
      <c r="M65" s="17">
        <v>0</v>
      </c>
      <c r="N65" s="18">
        <v>0</v>
      </c>
    </row>
    <row r="66" spans="1:14" ht="12" customHeight="1">
      <c r="A66" s="31"/>
      <c r="B66" s="37"/>
      <c r="C66" s="15"/>
      <c r="D66" s="16"/>
      <c r="E66" s="17"/>
      <c r="F66" s="17"/>
      <c r="G66" s="17"/>
      <c r="H66" s="17"/>
      <c r="I66" s="17"/>
      <c r="J66" s="17"/>
      <c r="K66" s="17"/>
      <c r="L66" s="17"/>
      <c r="M66" s="17"/>
      <c r="N66" s="18"/>
    </row>
    <row r="67" spans="1:14" ht="12" customHeight="1">
      <c r="A67" s="19"/>
      <c r="B67" s="37" t="s">
        <v>18</v>
      </c>
      <c r="C67" s="15" t="s">
        <v>1</v>
      </c>
      <c r="D67" s="16">
        <f>SUM(E67:N67)</f>
        <v>61</v>
      </c>
      <c r="E67" s="17">
        <f aca="true" t="shared" si="19" ref="E67:N67">SUM(E68:E69)</f>
        <v>0</v>
      </c>
      <c r="F67" s="17">
        <f t="shared" si="19"/>
        <v>0</v>
      </c>
      <c r="G67" s="17">
        <f t="shared" si="19"/>
        <v>9</v>
      </c>
      <c r="H67" s="17">
        <f t="shared" si="19"/>
        <v>17</v>
      </c>
      <c r="I67" s="17">
        <f t="shared" si="19"/>
        <v>27</v>
      </c>
      <c r="J67" s="17">
        <f t="shared" si="19"/>
        <v>8</v>
      </c>
      <c r="K67" s="17">
        <f t="shared" si="19"/>
        <v>0</v>
      </c>
      <c r="L67" s="17">
        <f t="shared" si="19"/>
        <v>0</v>
      </c>
      <c r="M67" s="17">
        <f t="shared" si="19"/>
        <v>0</v>
      </c>
      <c r="N67" s="18">
        <f t="shared" si="19"/>
        <v>0</v>
      </c>
    </row>
    <row r="68" spans="1:14" ht="12" customHeight="1">
      <c r="A68" s="19"/>
      <c r="B68" s="37"/>
      <c r="C68" s="15" t="s">
        <v>2</v>
      </c>
      <c r="D68" s="16">
        <f>SUM(E68:N68)</f>
        <v>30</v>
      </c>
      <c r="E68" s="17">
        <v>0</v>
      </c>
      <c r="F68" s="17">
        <v>0</v>
      </c>
      <c r="G68" s="17">
        <v>3</v>
      </c>
      <c r="H68" s="17">
        <v>8</v>
      </c>
      <c r="I68" s="17">
        <v>15</v>
      </c>
      <c r="J68" s="17">
        <v>4</v>
      </c>
      <c r="K68" s="17">
        <v>0</v>
      </c>
      <c r="L68" s="17">
        <v>0</v>
      </c>
      <c r="M68" s="17">
        <v>0</v>
      </c>
      <c r="N68" s="18">
        <v>0</v>
      </c>
    </row>
    <row r="69" spans="1:14" ht="12" customHeight="1">
      <c r="A69" s="19"/>
      <c r="B69" s="37"/>
      <c r="C69" s="15" t="s">
        <v>3</v>
      </c>
      <c r="D69" s="16">
        <f>SUM(E69:N69)</f>
        <v>31</v>
      </c>
      <c r="E69" s="17">
        <v>0</v>
      </c>
      <c r="F69" s="17">
        <v>0</v>
      </c>
      <c r="G69" s="17">
        <v>6</v>
      </c>
      <c r="H69" s="17">
        <v>9</v>
      </c>
      <c r="I69" s="17">
        <v>12</v>
      </c>
      <c r="J69" s="17">
        <v>4</v>
      </c>
      <c r="K69" s="17">
        <v>0</v>
      </c>
      <c r="L69" s="17">
        <v>0</v>
      </c>
      <c r="M69" s="17">
        <v>0</v>
      </c>
      <c r="N69" s="18">
        <v>0</v>
      </c>
    </row>
    <row r="70" spans="1:14" s="44" customFormat="1" ht="12" customHeight="1">
      <c r="A70" s="38"/>
      <c r="B70" s="39"/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2"/>
      <c r="N70" s="43"/>
    </row>
    <row r="72" ht="12" customHeight="1">
      <c r="H72" s="45" t="s">
        <v>117</v>
      </c>
    </row>
  </sheetData>
  <mergeCells count="14">
    <mergeCell ref="A51:B51"/>
    <mergeCell ref="A5:B5"/>
    <mergeCell ref="A10:B10"/>
    <mergeCell ref="A14:B14"/>
    <mergeCell ref="A18:B18"/>
    <mergeCell ref="A22:B22"/>
    <mergeCell ref="A46:B46"/>
    <mergeCell ref="A38:B38"/>
    <mergeCell ref="A42:B42"/>
    <mergeCell ref="M2:N2"/>
    <mergeCell ref="A3:C3"/>
    <mergeCell ref="A34:B34"/>
    <mergeCell ref="A30:B30"/>
    <mergeCell ref="A26:B26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1"/>
  <sheetViews>
    <sheetView showGridLines="0" zoomScale="90" zoomScaleNormal="9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 customHeight="1"/>
  <cols>
    <col min="1" max="1" width="2.625" style="2" customWidth="1"/>
    <col min="2" max="2" width="9.50390625" style="2" customWidth="1"/>
    <col min="3" max="3" width="5.125" style="2" customWidth="1"/>
    <col min="4" max="16384" width="7.125" style="2" customWidth="1"/>
  </cols>
  <sheetData>
    <row r="1" spans="1:15" ht="12">
      <c r="A1" s="46"/>
      <c r="B1" s="47"/>
      <c r="O1" s="44"/>
    </row>
    <row r="2" spans="1:15" ht="12">
      <c r="A2" s="2" t="s">
        <v>52</v>
      </c>
      <c r="M2" s="113" t="s">
        <v>121</v>
      </c>
      <c r="N2" s="113"/>
      <c r="O2" s="44"/>
    </row>
    <row r="3" spans="1:15" ht="21" customHeight="1">
      <c r="A3" s="114"/>
      <c r="B3" s="115"/>
      <c r="C3" s="116"/>
      <c r="D3" s="5" t="s">
        <v>101</v>
      </c>
      <c r="E3" s="6" t="s">
        <v>114</v>
      </c>
      <c r="F3" s="6" t="s">
        <v>102</v>
      </c>
      <c r="G3" s="6" t="s">
        <v>103</v>
      </c>
      <c r="H3" s="6" t="s">
        <v>104</v>
      </c>
      <c r="I3" s="6" t="s">
        <v>105</v>
      </c>
      <c r="J3" s="6" t="s">
        <v>106</v>
      </c>
      <c r="K3" s="6" t="s">
        <v>107</v>
      </c>
      <c r="L3" s="6" t="s">
        <v>108</v>
      </c>
      <c r="M3" s="6" t="s">
        <v>115</v>
      </c>
      <c r="N3" s="7" t="s">
        <v>109</v>
      </c>
      <c r="O3" s="8"/>
    </row>
    <row r="4" spans="1:15" ht="12" customHeight="1">
      <c r="A4" s="48"/>
      <c r="B4" s="49"/>
      <c r="C4" s="50"/>
      <c r="D4" s="51"/>
      <c r="E4" s="13"/>
      <c r="F4" s="13"/>
      <c r="G4" s="13"/>
      <c r="H4" s="13"/>
      <c r="I4" s="13"/>
      <c r="J4" s="13"/>
      <c r="K4" s="13"/>
      <c r="L4" s="13"/>
      <c r="M4" s="13"/>
      <c r="N4" s="14"/>
      <c r="O4" s="8"/>
    </row>
    <row r="5" spans="1:15" ht="12" customHeight="1">
      <c r="A5" s="48"/>
      <c r="B5" s="37" t="s">
        <v>19</v>
      </c>
      <c r="C5" s="15" t="s">
        <v>1</v>
      </c>
      <c r="D5" s="52">
        <f>SUM(E5:N5)</f>
        <v>63</v>
      </c>
      <c r="E5" s="17">
        <f aca="true" t="shared" si="0" ref="E5:N5">SUM(E6:E7)</f>
        <v>0</v>
      </c>
      <c r="F5" s="17">
        <f t="shared" si="0"/>
        <v>2</v>
      </c>
      <c r="G5" s="17">
        <f t="shared" si="0"/>
        <v>16</v>
      </c>
      <c r="H5" s="17">
        <f t="shared" si="0"/>
        <v>23</v>
      </c>
      <c r="I5" s="17">
        <f t="shared" si="0"/>
        <v>15</v>
      </c>
      <c r="J5" s="17">
        <f t="shared" si="0"/>
        <v>7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8">
        <f t="shared" si="0"/>
        <v>0</v>
      </c>
      <c r="O5" s="44"/>
    </row>
    <row r="6" spans="1:15" ht="12" customHeight="1">
      <c r="A6" s="48"/>
      <c r="B6" s="37"/>
      <c r="C6" s="15" t="s">
        <v>2</v>
      </c>
      <c r="D6" s="52">
        <f>SUM(E6:N6)</f>
        <v>32</v>
      </c>
      <c r="E6" s="17">
        <v>0</v>
      </c>
      <c r="F6" s="17">
        <v>0</v>
      </c>
      <c r="G6" s="17">
        <v>7</v>
      </c>
      <c r="H6" s="17">
        <v>15</v>
      </c>
      <c r="I6" s="17">
        <v>10</v>
      </c>
      <c r="J6" s="17">
        <v>0</v>
      </c>
      <c r="K6" s="17">
        <v>0</v>
      </c>
      <c r="L6" s="17">
        <v>0</v>
      </c>
      <c r="M6" s="17">
        <v>0</v>
      </c>
      <c r="N6" s="18">
        <v>0</v>
      </c>
      <c r="O6" s="44"/>
    </row>
    <row r="7" spans="1:15" ht="12" customHeight="1">
      <c r="A7" s="48"/>
      <c r="B7" s="37"/>
      <c r="C7" s="15" t="s">
        <v>3</v>
      </c>
      <c r="D7" s="52">
        <f>SUM(E7:N7)</f>
        <v>31</v>
      </c>
      <c r="E7" s="17">
        <v>0</v>
      </c>
      <c r="F7" s="17">
        <v>2</v>
      </c>
      <c r="G7" s="17">
        <v>9</v>
      </c>
      <c r="H7" s="17">
        <v>8</v>
      </c>
      <c r="I7" s="17">
        <v>5</v>
      </c>
      <c r="J7" s="17">
        <v>7</v>
      </c>
      <c r="K7" s="17">
        <v>0</v>
      </c>
      <c r="L7" s="17">
        <v>0</v>
      </c>
      <c r="M7" s="17">
        <v>0</v>
      </c>
      <c r="N7" s="18">
        <v>0</v>
      </c>
      <c r="O7" s="44"/>
    </row>
    <row r="8" spans="1:15" ht="12" customHeight="1">
      <c r="A8" s="48"/>
      <c r="B8" s="37"/>
      <c r="C8" s="15"/>
      <c r="D8" s="52"/>
      <c r="E8" s="17"/>
      <c r="F8" s="17"/>
      <c r="G8" s="17"/>
      <c r="H8" s="17"/>
      <c r="I8" s="17"/>
      <c r="J8" s="17"/>
      <c r="K8" s="17"/>
      <c r="L8" s="17"/>
      <c r="M8" s="17"/>
      <c r="N8" s="18"/>
      <c r="O8" s="44"/>
    </row>
    <row r="9" spans="1:15" ht="12" customHeight="1">
      <c r="A9" s="48"/>
      <c r="B9" s="37" t="s">
        <v>20</v>
      </c>
      <c r="C9" s="15" t="s">
        <v>1</v>
      </c>
      <c r="D9" s="52">
        <f>SUM(E9:N9)</f>
        <v>43</v>
      </c>
      <c r="E9" s="17">
        <f aca="true" t="shared" si="1" ref="E9:N9">SUM(E10:E11)</f>
        <v>0</v>
      </c>
      <c r="F9" s="17">
        <f t="shared" si="1"/>
        <v>0</v>
      </c>
      <c r="G9" s="17">
        <f t="shared" si="1"/>
        <v>8</v>
      </c>
      <c r="H9" s="17">
        <f t="shared" si="1"/>
        <v>17</v>
      </c>
      <c r="I9" s="17">
        <f t="shared" si="1"/>
        <v>15</v>
      </c>
      <c r="J9" s="17">
        <f t="shared" si="1"/>
        <v>3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8">
        <f t="shared" si="1"/>
        <v>0</v>
      </c>
      <c r="O9" s="44"/>
    </row>
    <row r="10" spans="1:15" ht="12" customHeight="1">
      <c r="A10" s="48"/>
      <c r="B10" s="37"/>
      <c r="C10" s="15" t="s">
        <v>2</v>
      </c>
      <c r="D10" s="52">
        <f>SUM(E10:N10)</f>
        <v>18</v>
      </c>
      <c r="E10" s="17">
        <v>0</v>
      </c>
      <c r="F10" s="17">
        <v>0</v>
      </c>
      <c r="G10" s="17">
        <v>3</v>
      </c>
      <c r="H10" s="17">
        <v>6</v>
      </c>
      <c r="I10" s="17">
        <v>7</v>
      </c>
      <c r="J10" s="17">
        <v>2</v>
      </c>
      <c r="K10" s="17">
        <v>0</v>
      </c>
      <c r="L10" s="17">
        <v>0</v>
      </c>
      <c r="M10" s="17">
        <v>0</v>
      </c>
      <c r="N10" s="18">
        <v>0</v>
      </c>
      <c r="O10" s="30"/>
    </row>
    <row r="11" spans="1:15" ht="12" customHeight="1">
      <c r="A11" s="48"/>
      <c r="B11" s="37"/>
      <c r="C11" s="15" t="s">
        <v>3</v>
      </c>
      <c r="D11" s="52">
        <f>SUM(E11:N11)</f>
        <v>25</v>
      </c>
      <c r="E11" s="17">
        <v>0</v>
      </c>
      <c r="F11" s="17">
        <v>0</v>
      </c>
      <c r="G11" s="17">
        <v>5</v>
      </c>
      <c r="H11" s="17">
        <v>11</v>
      </c>
      <c r="I11" s="17">
        <v>8</v>
      </c>
      <c r="J11" s="17">
        <v>1</v>
      </c>
      <c r="K11" s="17">
        <v>0</v>
      </c>
      <c r="L11" s="17">
        <v>0</v>
      </c>
      <c r="M11" s="17">
        <v>0</v>
      </c>
      <c r="N11" s="18">
        <v>0</v>
      </c>
      <c r="O11" s="30"/>
    </row>
    <row r="12" spans="1:15" ht="12" customHeight="1">
      <c r="A12" s="48"/>
      <c r="B12" s="37"/>
      <c r="C12" s="15"/>
      <c r="D12" s="52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30"/>
    </row>
    <row r="13" spans="1:15" ht="12" customHeight="1">
      <c r="A13" s="48"/>
      <c r="B13" s="37" t="s">
        <v>21</v>
      </c>
      <c r="C13" s="15" t="s">
        <v>1</v>
      </c>
      <c r="D13" s="52">
        <f>SUM(E13:N13)</f>
        <v>23</v>
      </c>
      <c r="E13" s="17">
        <f aca="true" t="shared" si="2" ref="E13:N13">SUM(E14:E15)</f>
        <v>0</v>
      </c>
      <c r="F13" s="17">
        <f t="shared" si="2"/>
        <v>2</v>
      </c>
      <c r="G13" s="17">
        <f t="shared" si="2"/>
        <v>4</v>
      </c>
      <c r="H13" s="17">
        <f t="shared" si="2"/>
        <v>9</v>
      </c>
      <c r="I13" s="17">
        <f t="shared" si="2"/>
        <v>3</v>
      </c>
      <c r="J13" s="17">
        <f t="shared" si="2"/>
        <v>4</v>
      </c>
      <c r="K13" s="17">
        <f t="shared" si="2"/>
        <v>1</v>
      </c>
      <c r="L13" s="17">
        <f t="shared" si="2"/>
        <v>0</v>
      </c>
      <c r="M13" s="17">
        <f t="shared" si="2"/>
        <v>0</v>
      </c>
      <c r="N13" s="18">
        <f t="shared" si="2"/>
        <v>0</v>
      </c>
      <c r="O13" s="44"/>
    </row>
    <row r="14" spans="1:15" ht="12" customHeight="1">
      <c r="A14" s="48"/>
      <c r="B14" s="37"/>
      <c r="C14" s="15" t="s">
        <v>2</v>
      </c>
      <c r="D14" s="52">
        <f>SUM(E14:N14)</f>
        <v>14</v>
      </c>
      <c r="E14" s="17">
        <v>0</v>
      </c>
      <c r="F14" s="17">
        <v>1</v>
      </c>
      <c r="G14" s="17">
        <v>3</v>
      </c>
      <c r="H14" s="17">
        <v>6</v>
      </c>
      <c r="I14" s="17">
        <v>1</v>
      </c>
      <c r="J14" s="17">
        <v>2</v>
      </c>
      <c r="K14" s="17">
        <v>1</v>
      </c>
      <c r="L14" s="17">
        <v>0</v>
      </c>
      <c r="M14" s="17">
        <v>0</v>
      </c>
      <c r="N14" s="18">
        <v>0</v>
      </c>
      <c r="O14" s="44"/>
    </row>
    <row r="15" spans="1:15" ht="12" customHeight="1">
      <c r="A15" s="48"/>
      <c r="B15" s="37"/>
      <c r="C15" s="15" t="s">
        <v>3</v>
      </c>
      <c r="D15" s="52">
        <f>SUM(E15:N15)</f>
        <v>9</v>
      </c>
      <c r="E15" s="17">
        <v>0</v>
      </c>
      <c r="F15" s="17">
        <v>1</v>
      </c>
      <c r="G15" s="17">
        <v>1</v>
      </c>
      <c r="H15" s="17">
        <v>3</v>
      </c>
      <c r="I15" s="17">
        <v>2</v>
      </c>
      <c r="J15" s="17">
        <v>2</v>
      </c>
      <c r="K15" s="17">
        <v>0</v>
      </c>
      <c r="L15" s="17">
        <v>0</v>
      </c>
      <c r="M15" s="17">
        <v>0</v>
      </c>
      <c r="N15" s="18">
        <v>0</v>
      </c>
      <c r="O15" s="44"/>
    </row>
    <row r="16" spans="1:15" ht="12" customHeight="1">
      <c r="A16" s="48"/>
      <c r="B16" s="37"/>
      <c r="C16" s="15"/>
      <c r="D16" s="52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44"/>
    </row>
    <row r="17" spans="1:15" ht="12" customHeight="1">
      <c r="A17" s="53"/>
      <c r="B17" s="54"/>
      <c r="C17" s="26"/>
      <c r="D17" s="55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44"/>
    </row>
    <row r="18" spans="1:15" ht="12" customHeight="1">
      <c r="A18" s="123" t="s">
        <v>22</v>
      </c>
      <c r="B18" s="122"/>
      <c r="C18" s="15" t="s">
        <v>1</v>
      </c>
      <c r="D18" s="56">
        <f>SUM(E18:N18)</f>
        <v>803</v>
      </c>
      <c r="E18" s="17">
        <f aca="true" t="shared" si="3" ref="E18:N18">SUM(E19:E20)</f>
        <v>0</v>
      </c>
      <c r="F18" s="17">
        <f t="shared" si="3"/>
        <v>15</v>
      </c>
      <c r="G18" s="17">
        <f t="shared" si="3"/>
        <v>134</v>
      </c>
      <c r="H18" s="17">
        <f t="shared" si="3"/>
        <v>304</v>
      </c>
      <c r="I18" s="17">
        <f t="shared" si="3"/>
        <v>258</v>
      </c>
      <c r="J18" s="17">
        <f t="shared" si="3"/>
        <v>84</v>
      </c>
      <c r="K18" s="17">
        <f t="shared" si="3"/>
        <v>7</v>
      </c>
      <c r="L18" s="17">
        <f t="shared" si="3"/>
        <v>1</v>
      </c>
      <c r="M18" s="17">
        <f t="shared" si="3"/>
        <v>0</v>
      </c>
      <c r="N18" s="18">
        <f t="shared" si="3"/>
        <v>0</v>
      </c>
      <c r="O18" s="44"/>
    </row>
    <row r="19" spans="1:15" ht="12" customHeight="1">
      <c r="A19" s="48"/>
      <c r="B19" s="20"/>
      <c r="C19" s="15" t="s">
        <v>2</v>
      </c>
      <c r="D19" s="56">
        <f>SUM(E19:N19)</f>
        <v>421</v>
      </c>
      <c r="E19" s="17">
        <f aca="true" t="shared" si="4" ref="E19:N19">SUM(E23,E27)</f>
        <v>0</v>
      </c>
      <c r="F19" s="17">
        <f t="shared" si="4"/>
        <v>10</v>
      </c>
      <c r="G19" s="17">
        <f t="shared" si="4"/>
        <v>68</v>
      </c>
      <c r="H19" s="17">
        <f t="shared" si="4"/>
        <v>157</v>
      </c>
      <c r="I19" s="17">
        <f t="shared" si="4"/>
        <v>137</v>
      </c>
      <c r="J19" s="17">
        <f t="shared" si="4"/>
        <v>43</v>
      </c>
      <c r="K19" s="17">
        <f t="shared" si="4"/>
        <v>5</v>
      </c>
      <c r="L19" s="17">
        <f t="shared" si="4"/>
        <v>1</v>
      </c>
      <c r="M19" s="17">
        <f t="shared" si="4"/>
        <v>0</v>
      </c>
      <c r="N19" s="18">
        <f t="shared" si="4"/>
        <v>0</v>
      </c>
      <c r="O19" s="44"/>
    </row>
    <row r="20" spans="1:15" ht="12" customHeight="1">
      <c r="A20" s="48"/>
      <c r="B20" s="20"/>
      <c r="C20" s="15" t="s">
        <v>3</v>
      </c>
      <c r="D20" s="56">
        <f>SUM(E20:N20)</f>
        <v>382</v>
      </c>
      <c r="E20" s="17">
        <f aca="true" t="shared" si="5" ref="E20:N20">SUM(E24,E28)</f>
        <v>0</v>
      </c>
      <c r="F20" s="17">
        <f t="shared" si="5"/>
        <v>5</v>
      </c>
      <c r="G20" s="17">
        <f t="shared" si="5"/>
        <v>66</v>
      </c>
      <c r="H20" s="17">
        <f t="shared" si="5"/>
        <v>147</v>
      </c>
      <c r="I20" s="17">
        <f t="shared" si="5"/>
        <v>121</v>
      </c>
      <c r="J20" s="17">
        <f t="shared" si="5"/>
        <v>41</v>
      </c>
      <c r="K20" s="17">
        <f t="shared" si="5"/>
        <v>2</v>
      </c>
      <c r="L20" s="17">
        <f t="shared" si="5"/>
        <v>0</v>
      </c>
      <c r="M20" s="17">
        <f t="shared" si="5"/>
        <v>0</v>
      </c>
      <c r="N20" s="18">
        <f t="shared" si="5"/>
        <v>0</v>
      </c>
      <c r="O20" s="44"/>
    </row>
    <row r="21" spans="1:15" ht="12" customHeight="1">
      <c r="A21" s="48"/>
      <c r="B21" s="20"/>
      <c r="C21" s="15"/>
      <c r="D21" s="56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44"/>
    </row>
    <row r="22" spans="1:15" ht="12" customHeight="1">
      <c r="A22" s="48"/>
      <c r="B22" s="37" t="s">
        <v>23</v>
      </c>
      <c r="C22" s="15" t="s">
        <v>1</v>
      </c>
      <c r="D22" s="56">
        <f>SUM(E22:N22)</f>
        <v>221</v>
      </c>
      <c r="E22" s="17">
        <f aca="true" t="shared" si="6" ref="E22:N22">SUM(E23:E24)</f>
        <v>0</v>
      </c>
      <c r="F22" s="17">
        <f t="shared" si="6"/>
        <v>4</v>
      </c>
      <c r="G22" s="17">
        <f t="shared" si="6"/>
        <v>37</v>
      </c>
      <c r="H22" s="17">
        <f t="shared" si="6"/>
        <v>89</v>
      </c>
      <c r="I22" s="17">
        <f t="shared" si="6"/>
        <v>62</v>
      </c>
      <c r="J22" s="17">
        <f t="shared" si="6"/>
        <v>25</v>
      </c>
      <c r="K22" s="17">
        <f t="shared" si="6"/>
        <v>4</v>
      </c>
      <c r="L22" s="17">
        <f t="shared" si="6"/>
        <v>0</v>
      </c>
      <c r="M22" s="17">
        <f t="shared" si="6"/>
        <v>0</v>
      </c>
      <c r="N22" s="18">
        <f t="shared" si="6"/>
        <v>0</v>
      </c>
      <c r="O22" s="44"/>
    </row>
    <row r="23" spans="1:15" ht="12" customHeight="1">
      <c r="A23" s="48"/>
      <c r="B23" s="37"/>
      <c r="C23" s="15" t="s">
        <v>2</v>
      </c>
      <c r="D23" s="56">
        <f>SUM(E23:N23)</f>
        <v>122</v>
      </c>
      <c r="E23" s="17">
        <v>0</v>
      </c>
      <c r="F23" s="17">
        <v>2</v>
      </c>
      <c r="G23" s="17">
        <v>22</v>
      </c>
      <c r="H23" s="17">
        <v>50</v>
      </c>
      <c r="I23" s="17">
        <v>32</v>
      </c>
      <c r="J23" s="17">
        <v>13</v>
      </c>
      <c r="K23" s="17">
        <v>3</v>
      </c>
      <c r="L23" s="17">
        <v>0</v>
      </c>
      <c r="M23" s="17">
        <v>0</v>
      </c>
      <c r="N23" s="18">
        <v>0</v>
      </c>
      <c r="O23" s="44"/>
    </row>
    <row r="24" spans="1:15" ht="12" customHeight="1">
      <c r="A24" s="48"/>
      <c r="B24" s="37"/>
      <c r="C24" s="15" t="s">
        <v>3</v>
      </c>
      <c r="D24" s="56">
        <f>SUM(E24:N24)</f>
        <v>99</v>
      </c>
      <c r="E24" s="17">
        <v>0</v>
      </c>
      <c r="F24" s="17">
        <v>2</v>
      </c>
      <c r="G24" s="17">
        <v>15</v>
      </c>
      <c r="H24" s="17">
        <v>39</v>
      </c>
      <c r="I24" s="17">
        <v>30</v>
      </c>
      <c r="J24" s="17">
        <v>12</v>
      </c>
      <c r="K24" s="17">
        <v>1</v>
      </c>
      <c r="L24" s="17">
        <v>0</v>
      </c>
      <c r="M24" s="17">
        <v>0</v>
      </c>
      <c r="N24" s="18">
        <v>0</v>
      </c>
      <c r="O24" s="44"/>
    </row>
    <row r="25" spans="1:15" ht="12" customHeight="1">
      <c r="A25" s="48"/>
      <c r="B25" s="37"/>
      <c r="C25" s="15"/>
      <c r="D25" s="56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44"/>
    </row>
    <row r="26" spans="1:15" ht="12" customHeight="1">
      <c r="A26" s="48"/>
      <c r="B26" s="37" t="s">
        <v>24</v>
      </c>
      <c r="C26" s="15" t="s">
        <v>1</v>
      </c>
      <c r="D26" s="56">
        <f>SUM(E26:N26)</f>
        <v>582</v>
      </c>
      <c r="E26" s="17">
        <f aca="true" t="shared" si="7" ref="E26:N26">SUM(E27:E28)</f>
        <v>0</v>
      </c>
      <c r="F26" s="17">
        <f t="shared" si="7"/>
        <v>11</v>
      </c>
      <c r="G26" s="17">
        <f t="shared" si="7"/>
        <v>97</v>
      </c>
      <c r="H26" s="17">
        <f t="shared" si="7"/>
        <v>215</v>
      </c>
      <c r="I26" s="17">
        <f t="shared" si="7"/>
        <v>196</v>
      </c>
      <c r="J26" s="17">
        <f t="shared" si="7"/>
        <v>59</v>
      </c>
      <c r="K26" s="17">
        <f t="shared" si="7"/>
        <v>3</v>
      </c>
      <c r="L26" s="17">
        <f t="shared" si="7"/>
        <v>1</v>
      </c>
      <c r="M26" s="17">
        <f t="shared" si="7"/>
        <v>0</v>
      </c>
      <c r="N26" s="18">
        <f t="shared" si="7"/>
        <v>0</v>
      </c>
      <c r="O26" s="44"/>
    </row>
    <row r="27" spans="1:15" ht="12" customHeight="1">
      <c r="A27" s="48"/>
      <c r="B27" s="37"/>
      <c r="C27" s="15" t="s">
        <v>2</v>
      </c>
      <c r="D27" s="56">
        <f>SUM(E27:N27)</f>
        <v>299</v>
      </c>
      <c r="E27" s="17">
        <v>0</v>
      </c>
      <c r="F27" s="17">
        <v>8</v>
      </c>
      <c r="G27" s="17">
        <v>46</v>
      </c>
      <c r="H27" s="17">
        <v>107</v>
      </c>
      <c r="I27" s="17">
        <v>105</v>
      </c>
      <c r="J27" s="17">
        <v>30</v>
      </c>
      <c r="K27" s="17">
        <v>2</v>
      </c>
      <c r="L27" s="17">
        <v>1</v>
      </c>
      <c r="M27" s="17">
        <v>0</v>
      </c>
      <c r="N27" s="18">
        <v>0</v>
      </c>
      <c r="O27" s="44"/>
    </row>
    <row r="28" spans="1:15" ht="12" customHeight="1">
      <c r="A28" s="48"/>
      <c r="B28" s="20"/>
      <c r="C28" s="15" t="s">
        <v>3</v>
      </c>
      <c r="D28" s="56">
        <f>SUM(E28:N28)</f>
        <v>283</v>
      </c>
      <c r="E28" s="17">
        <v>0</v>
      </c>
      <c r="F28" s="17">
        <v>3</v>
      </c>
      <c r="G28" s="17">
        <v>51</v>
      </c>
      <c r="H28" s="17">
        <v>108</v>
      </c>
      <c r="I28" s="17">
        <v>91</v>
      </c>
      <c r="J28" s="17">
        <v>29</v>
      </c>
      <c r="K28" s="17">
        <v>1</v>
      </c>
      <c r="L28" s="17">
        <v>0</v>
      </c>
      <c r="M28" s="17">
        <v>0</v>
      </c>
      <c r="N28" s="18">
        <v>0</v>
      </c>
      <c r="O28" s="44"/>
    </row>
    <row r="29" spans="1:15" ht="12" customHeight="1">
      <c r="A29" s="57"/>
      <c r="B29" s="22"/>
      <c r="C29" s="23"/>
      <c r="D29" s="58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44"/>
    </row>
    <row r="30" spans="1:15" ht="12" customHeight="1">
      <c r="A30" s="48"/>
      <c r="B30" s="20"/>
      <c r="C30" s="15"/>
      <c r="D30" s="52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44"/>
    </row>
    <row r="31" spans="1:15" ht="12" customHeight="1">
      <c r="A31" s="123" t="s">
        <v>25</v>
      </c>
      <c r="B31" s="122"/>
      <c r="C31" s="15" t="s">
        <v>1</v>
      </c>
      <c r="D31" s="52">
        <f>SUM(E31:N31)</f>
        <v>5375</v>
      </c>
      <c r="E31" s="17">
        <f aca="true" t="shared" si="8" ref="E31:N31">SUM(E32:E33)</f>
        <v>0</v>
      </c>
      <c r="F31" s="17">
        <f t="shared" si="8"/>
        <v>93</v>
      </c>
      <c r="G31" s="17">
        <f t="shared" si="8"/>
        <v>674</v>
      </c>
      <c r="H31" s="17">
        <f t="shared" si="8"/>
        <v>2157</v>
      </c>
      <c r="I31" s="17">
        <f t="shared" si="8"/>
        <v>1849</v>
      </c>
      <c r="J31" s="17">
        <f t="shared" si="8"/>
        <v>527</v>
      </c>
      <c r="K31" s="17">
        <f t="shared" si="8"/>
        <v>74</v>
      </c>
      <c r="L31" s="17">
        <f t="shared" si="8"/>
        <v>1</v>
      </c>
      <c r="M31" s="17">
        <f t="shared" si="8"/>
        <v>0</v>
      </c>
      <c r="N31" s="18">
        <f t="shared" si="8"/>
        <v>0</v>
      </c>
      <c r="O31" s="44"/>
    </row>
    <row r="32" spans="1:15" ht="12" customHeight="1">
      <c r="A32" s="48"/>
      <c r="B32" s="122"/>
      <c r="C32" s="15" t="s">
        <v>2</v>
      </c>
      <c r="D32" s="52">
        <f>SUM(E32:N32)</f>
        <v>2756</v>
      </c>
      <c r="E32" s="17">
        <f>SUM(E36,E40,E44,E48,E52,E56,E60,E64,E68,'表４③'!E6,'表４③'!E10,'表４③'!E14,'表４③'!E18,'表４③'!E22)</f>
        <v>0</v>
      </c>
      <c r="F32" s="17">
        <f>SUM(F36,F40,F44,F48,F52,F56,F60,F64,F68,'表４③'!F6,'表４③'!F10,'表４③'!F14,'表４③'!F18,'表４③'!F22)</f>
        <v>59</v>
      </c>
      <c r="G32" s="17">
        <f>SUM(G36,G40,G44,G48,G52,G56,G60,G64,G68,'表４③'!G6,'表４③'!G10,'表４③'!G14,'表４③'!G18,'表４③'!G22)</f>
        <v>340</v>
      </c>
      <c r="H32" s="17">
        <f>SUM(H36,H40,H44,H48,H52,H56,H60,H64,H68,'表４③'!H6,'表４③'!H10,'表４③'!H14,'表４③'!H18,'表４③'!H22)</f>
        <v>1086</v>
      </c>
      <c r="I32" s="17">
        <f>SUM(I36,I40,I44,I48,I52,I56,I60,I64,I68,'表４③'!I6,'表４③'!I10,'表４③'!I14,'表４③'!I18,'表４③'!I22)</f>
        <v>966</v>
      </c>
      <c r="J32" s="17">
        <f>SUM(J36,J40,J44,J48,J52,J56,J60,J64,J68,'表４③'!J6,'表４③'!J10,'表４③'!J14,'表４③'!J18,'表４③'!J22)</f>
        <v>269</v>
      </c>
      <c r="K32" s="17">
        <f>SUM(K36,K40,K44,K48,K52,K56,K60,K64,K68,'表４③'!K6,'表４③'!K10,'表４③'!K14,'表４③'!K18,'表４③'!K22)</f>
        <v>36</v>
      </c>
      <c r="L32" s="17">
        <f>SUM(L36,L40,L44,L48,L52,L56,L60,L64,L68,'表４③'!L6,'表４③'!L10,'表４③'!L14,'表４③'!L18,'表４③'!L22)</f>
        <v>0</v>
      </c>
      <c r="M32" s="17">
        <f>SUM(M36,M40,M44,M48,M52,M56,M60,M64,M68,'表４③'!M6,'表４③'!M10,'表４③'!M14,'表４③'!M18,'表４③'!M22)</f>
        <v>0</v>
      </c>
      <c r="N32" s="18">
        <f>SUM(N36,N40,N44,N48,N52,N56,N60,N64,N68,'表４③'!N6,'表４③'!N10,'表４③'!N14,'表４③'!N18,'表４③'!N22)</f>
        <v>0</v>
      </c>
      <c r="O32" s="44"/>
    </row>
    <row r="33" spans="1:15" ht="12" customHeight="1">
      <c r="A33" s="48"/>
      <c r="B33" s="8"/>
      <c r="C33" s="15" t="s">
        <v>3</v>
      </c>
      <c r="D33" s="52">
        <f>SUM(E33:N33)</f>
        <v>2619</v>
      </c>
      <c r="E33" s="17">
        <f>SUM(E37,E41,E45,E49,E53,E57,E61,E65,E69,'表４③'!E7,'表４③'!E11,'表４③'!E15,'表４③'!E19,'表４③'!E23)</f>
        <v>0</v>
      </c>
      <c r="F33" s="17">
        <f>SUM(F37,F41,F45,F49,F53,F57,F61,F65,F69,'表４③'!F7,'表４③'!F11,'表４③'!F15,'表４③'!F19,'表４③'!F23)</f>
        <v>34</v>
      </c>
      <c r="G33" s="17">
        <f>SUM(G37,G41,G45,G49,G53,G57,G61,G65,G69,'表４③'!G7,'表４③'!G11,'表４③'!G15,'表４③'!G19,'表４③'!G23)</f>
        <v>334</v>
      </c>
      <c r="H33" s="17">
        <f>SUM(H37,H41,H45,H49,H53,H57,H61,H65,H69,'表４③'!H7,'表４③'!H11,'表４③'!H15,'表４③'!H19,'表４③'!H23)</f>
        <v>1071</v>
      </c>
      <c r="I33" s="17">
        <f>SUM(I37,I41,I45,I49,I53,I57,I61,I65,I69,'表４③'!I7,'表４③'!I11,'表４③'!I15,'表４③'!I19,'表４③'!I23)</f>
        <v>883</v>
      </c>
      <c r="J33" s="17">
        <f>SUM(J37,J41,J45,J49,J53,J57,J61,J65,J69,'表４③'!J7,'表４③'!J11,'表４③'!J15,'表４③'!J19,'表４③'!J23)</f>
        <v>258</v>
      </c>
      <c r="K33" s="17">
        <f>SUM(K37,K41,K45,K49,K53,K57,K61,K65,K69,'表４③'!K7,'表４③'!K11,'表４③'!K15,'表４③'!K19,'表４③'!K23)</f>
        <v>38</v>
      </c>
      <c r="L33" s="17">
        <f>SUM(L37,L41,L45,L49,L53,L57,L61,L65,L69,'表４③'!L7,'表４③'!L11,'表４③'!L15,'表４③'!L19,'表４③'!L23)</f>
        <v>1</v>
      </c>
      <c r="M33" s="17">
        <f>SUM(M37,M41,M45,M49,M53,M57,M61,M65,M69,'表４③'!M7,'表４③'!M11,'表４③'!M15,'表４③'!M19,'表４③'!M23)</f>
        <v>0</v>
      </c>
      <c r="N33" s="18">
        <f>SUM(N37,N41,N45,N49,N53,N57,N61,N65,N69,'表４③'!N7,'表４③'!N11,'表４③'!N15,'表４③'!N19,'表４③'!N23)</f>
        <v>0</v>
      </c>
      <c r="O33" s="44"/>
    </row>
    <row r="34" spans="1:15" ht="12" customHeight="1">
      <c r="A34" s="48"/>
      <c r="B34" s="8"/>
      <c r="C34" s="15"/>
      <c r="D34" s="52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44"/>
    </row>
    <row r="35" spans="1:15" ht="12" customHeight="1">
      <c r="A35" s="48"/>
      <c r="B35" s="37" t="s">
        <v>26</v>
      </c>
      <c r="C35" s="15" t="s">
        <v>1</v>
      </c>
      <c r="D35" s="52">
        <f>SUM(E35:N35)</f>
        <v>1934</v>
      </c>
      <c r="E35" s="17">
        <f aca="true" t="shared" si="9" ref="E35:N35">SUM(E36:E37)</f>
        <v>0</v>
      </c>
      <c r="F35" s="17">
        <f t="shared" si="9"/>
        <v>32</v>
      </c>
      <c r="G35" s="17">
        <f t="shared" si="9"/>
        <v>228</v>
      </c>
      <c r="H35" s="17">
        <f t="shared" si="9"/>
        <v>755</v>
      </c>
      <c r="I35" s="17">
        <f t="shared" si="9"/>
        <v>691</v>
      </c>
      <c r="J35" s="17">
        <f t="shared" si="9"/>
        <v>198</v>
      </c>
      <c r="K35" s="17">
        <f t="shared" si="9"/>
        <v>29</v>
      </c>
      <c r="L35" s="17">
        <f t="shared" si="9"/>
        <v>1</v>
      </c>
      <c r="M35" s="17">
        <f t="shared" si="9"/>
        <v>0</v>
      </c>
      <c r="N35" s="18">
        <f t="shared" si="9"/>
        <v>0</v>
      </c>
      <c r="O35" s="44"/>
    </row>
    <row r="36" spans="1:15" ht="12" customHeight="1">
      <c r="A36" s="48"/>
      <c r="B36" s="37"/>
      <c r="C36" s="15" t="s">
        <v>2</v>
      </c>
      <c r="D36" s="52">
        <f>SUM(E36:N36)</f>
        <v>997</v>
      </c>
      <c r="E36" s="17">
        <v>0</v>
      </c>
      <c r="F36" s="17">
        <v>23</v>
      </c>
      <c r="G36" s="17">
        <v>116</v>
      </c>
      <c r="H36" s="17">
        <v>381</v>
      </c>
      <c r="I36" s="17">
        <v>355</v>
      </c>
      <c r="J36" s="17">
        <v>105</v>
      </c>
      <c r="K36" s="17">
        <v>17</v>
      </c>
      <c r="L36" s="17">
        <v>0</v>
      </c>
      <c r="M36" s="17">
        <v>0</v>
      </c>
      <c r="N36" s="18">
        <v>0</v>
      </c>
      <c r="O36" s="44"/>
    </row>
    <row r="37" spans="1:15" ht="12" customHeight="1">
      <c r="A37" s="48"/>
      <c r="B37" s="37"/>
      <c r="C37" s="15" t="s">
        <v>3</v>
      </c>
      <c r="D37" s="52">
        <f>SUM(E37:N37)</f>
        <v>937</v>
      </c>
      <c r="E37" s="17">
        <v>0</v>
      </c>
      <c r="F37" s="17">
        <v>9</v>
      </c>
      <c r="G37" s="17">
        <v>112</v>
      </c>
      <c r="H37" s="17">
        <v>374</v>
      </c>
      <c r="I37" s="17">
        <v>336</v>
      </c>
      <c r="J37" s="17">
        <v>93</v>
      </c>
      <c r="K37" s="17">
        <v>12</v>
      </c>
      <c r="L37" s="17">
        <v>1</v>
      </c>
      <c r="M37" s="17">
        <v>0</v>
      </c>
      <c r="N37" s="18">
        <v>0</v>
      </c>
      <c r="O37" s="44"/>
    </row>
    <row r="38" spans="1:15" ht="12" customHeight="1">
      <c r="A38" s="48"/>
      <c r="B38" s="37"/>
      <c r="C38" s="15"/>
      <c r="D38" s="52"/>
      <c r="E38" s="17"/>
      <c r="F38" s="17"/>
      <c r="G38" s="17"/>
      <c r="H38" s="17"/>
      <c r="I38" s="17"/>
      <c r="J38" s="17"/>
      <c r="K38" s="17"/>
      <c r="L38" s="17"/>
      <c r="M38" s="17"/>
      <c r="N38" s="18"/>
      <c r="O38" s="44"/>
    </row>
    <row r="39" spans="1:15" ht="12" customHeight="1">
      <c r="A39" s="48"/>
      <c r="B39" s="37" t="s">
        <v>27</v>
      </c>
      <c r="C39" s="15" t="s">
        <v>1</v>
      </c>
      <c r="D39" s="52">
        <f>SUM(E39:N39)</f>
        <v>930</v>
      </c>
      <c r="E39" s="17">
        <f aca="true" t="shared" si="10" ref="E39:N39">SUM(E40:E41)</f>
        <v>0</v>
      </c>
      <c r="F39" s="17">
        <f t="shared" si="10"/>
        <v>19</v>
      </c>
      <c r="G39" s="17">
        <f t="shared" si="10"/>
        <v>87</v>
      </c>
      <c r="H39" s="17">
        <f t="shared" si="10"/>
        <v>382</v>
      </c>
      <c r="I39" s="17">
        <f t="shared" si="10"/>
        <v>329</v>
      </c>
      <c r="J39" s="17">
        <f t="shared" si="10"/>
        <v>94</v>
      </c>
      <c r="K39" s="17">
        <f t="shared" si="10"/>
        <v>19</v>
      </c>
      <c r="L39" s="17">
        <f t="shared" si="10"/>
        <v>0</v>
      </c>
      <c r="M39" s="17">
        <f t="shared" si="10"/>
        <v>0</v>
      </c>
      <c r="N39" s="18">
        <f t="shared" si="10"/>
        <v>0</v>
      </c>
      <c r="O39" s="44"/>
    </row>
    <row r="40" spans="1:15" ht="12" customHeight="1">
      <c r="A40" s="48"/>
      <c r="B40" s="37"/>
      <c r="C40" s="15" t="s">
        <v>2</v>
      </c>
      <c r="D40" s="52">
        <f>SUM(E40:N40)</f>
        <v>483</v>
      </c>
      <c r="E40" s="17">
        <v>0</v>
      </c>
      <c r="F40" s="17">
        <v>12</v>
      </c>
      <c r="G40" s="17">
        <v>53</v>
      </c>
      <c r="H40" s="17">
        <v>193</v>
      </c>
      <c r="I40" s="17">
        <v>170</v>
      </c>
      <c r="J40" s="17">
        <v>47</v>
      </c>
      <c r="K40" s="17">
        <v>8</v>
      </c>
      <c r="L40" s="17">
        <v>0</v>
      </c>
      <c r="M40" s="17">
        <v>0</v>
      </c>
      <c r="N40" s="18">
        <v>0</v>
      </c>
      <c r="O40" s="44"/>
    </row>
    <row r="41" spans="1:15" ht="12" customHeight="1">
      <c r="A41" s="48"/>
      <c r="B41" s="37"/>
      <c r="C41" s="15" t="s">
        <v>3</v>
      </c>
      <c r="D41" s="52">
        <f>SUM(E41:N41)</f>
        <v>447</v>
      </c>
      <c r="E41" s="17">
        <v>0</v>
      </c>
      <c r="F41" s="17">
        <v>7</v>
      </c>
      <c r="G41" s="17">
        <v>34</v>
      </c>
      <c r="H41" s="17">
        <v>189</v>
      </c>
      <c r="I41" s="17">
        <v>159</v>
      </c>
      <c r="J41" s="17">
        <v>47</v>
      </c>
      <c r="K41" s="17">
        <v>11</v>
      </c>
      <c r="L41" s="17">
        <v>0</v>
      </c>
      <c r="M41" s="17">
        <v>0</v>
      </c>
      <c r="N41" s="18">
        <v>0</v>
      </c>
      <c r="O41" s="44"/>
    </row>
    <row r="42" spans="1:15" ht="12" customHeight="1">
      <c r="A42" s="48"/>
      <c r="B42" s="8"/>
      <c r="C42" s="15"/>
      <c r="D42" s="52"/>
      <c r="E42" s="17"/>
      <c r="F42" s="17"/>
      <c r="G42" s="17"/>
      <c r="H42" s="17"/>
      <c r="I42" s="17"/>
      <c r="J42" s="17"/>
      <c r="K42" s="17"/>
      <c r="L42" s="17"/>
      <c r="M42" s="17"/>
      <c r="N42" s="18"/>
      <c r="O42" s="44"/>
    </row>
    <row r="43" spans="1:15" ht="12" customHeight="1">
      <c r="A43" s="48"/>
      <c r="B43" s="37" t="s">
        <v>28</v>
      </c>
      <c r="C43" s="15" t="s">
        <v>1</v>
      </c>
      <c r="D43" s="52">
        <f>SUM(E43:N43)</f>
        <v>623</v>
      </c>
      <c r="E43" s="17">
        <f aca="true" t="shared" si="11" ref="E43:N43">SUM(E44:E45)</f>
        <v>0</v>
      </c>
      <c r="F43" s="17">
        <f t="shared" si="11"/>
        <v>6</v>
      </c>
      <c r="G43" s="17">
        <f t="shared" si="11"/>
        <v>94</v>
      </c>
      <c r="H43" s="17">
        <f t="shared" si="11"/>
        <v>244</v>
      </c>
      <c r="I43" s="17">
        <f t="shared" si="11"/>
        <v>226</v>
      </c>
      <c r="J43" s="17">
        <f t="shared" si="11"/>
        <v>48</v>
      </c>
      <c r="K43" s="17">
        <f t="shared" si="11"/>
        <v>5</v>
      </c>
      <c r="L43" s="17">
        <f t="shared" si="11"/>
        <v>0</v>
      </c>
      <c r="M43" s="17">
        <f t="shared" si="11"/>
        <v>0</v>
      </c>
      <c r="N43" s="18">
        <f t="shared" si="11"/>
        <v>0</v>
      </c>
      <c r="O43" s="44"/>
    </row>
    <row r="44" spans="1:15" ht="12" customHeight="1">
      <c r="A44" s="48"/>
      <c r="B44" s="37"/>
      <c r="C44" s="15" t="s">
        <v>2</v>
      </c>
      <c r="D44" s="52">
        <f>SUM(E44:N44)</f>
        <v>320</v>
      </c>
      <c r="E44" s="17">
        <v>0</v>
      </c>
      <c r="F44" s="17">
        <v>3</v>
      </c>
      <c r="G44" s="17">
        <v>41</v>
      </c>
      <c r="H44" s="17">
        <v>136</v>
      </c>
      <c r="I44" s="17">
        <v>114</v>
      </c>
      <c r="J44" s="17">
        <v>26</v>
      </c>
      <c r="K44" s="17">
        <v>0</v>
      </c>
      <c r="L44" s="17">
        <v>0</v>
      </c>
      <c r="M44" s="17">
        <v>0</v>
      </c>
      <c r="N44" s="18">
        <v>0</v>
      </c>
      <c r="O44" s="44"/>
    </row>
    <row r="45" spans="1:15" ht="12" customHeight="1">
      <c r="A45" s="48"/>
      <c r="B45" s="37"/>
      <c r="C45" s="15" t="s">
        <v>3</v>
      </c>
      <c r="D45" s="52">
        <f>SUM(E45:N45)</f>
        <v>303</v>
      </c>
      <c r="E45" s="17">
        <v>0</v>
      </c>
      <c r="F45" s="17">
        <v>3</v>
      </c>
      <c r="G45" s="17">
        <v>53</v>
      </c>
      <c r="H45" s="17">
        <v>108</v>
      </c>
      <c r="I45" s="17">
        <v>112</v>
      </c>
      <c r="J45" s="17">
        <v>22</v>
      </c>
      <c r="K45" s="17">
        <v>5</v>
      </c>
      <c r="L45" s="17">
        <v>0</v>
      </c>
      <c r="M45" s="17">
        <v>0</v>
      </c>
      <c r="N45" s="18">
        <v>0</v>
      </c>
      <c r="O45" s="44"/>
    </row>
    <row r="46" spans="1:15" ht="12" customHeight="1">
      <c r="A46" s="48"/>
      <c r="B46" s="37"/>
      <c r="C46" s="15"/>
      <c r="D46" s="52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44"/>
    </row>
    <row r="47" spans="1:15" ht="12" customHeight="1">
      <c r="A47" s="48"/>
      <c r="B47" s="112" t="s">
        <v>29</v>
      </c>
      <c r="C47" s="15" t="s">
        <v>1</v>
      </c>
      <c r="D47" s="52">
        <f>SUM(E47:N47)</f>
        <v>125</v>
      </c>
      <c r="E47" s="17">
        <f aca="true" t="shared" si="12" ref="E47:N47">SUM(E48:E49)</f>
        <v>0</v>
      </c>
      <c r="F47" s="17">
        <f t="shared" si="12"/>
        <v>0</v>
      </c>
      <c r="G47" s="17">
        <f t="shared" si="12"/>
        <v>20</v>
      </c>
      <c r="H47" s="17">
        <f t="shared" si="12"/>
        <v>58</v>
      </c>
      <c r="I47" s="17">
        <f t="shared" si="12"/>
        <v>36</v>
      </c>
      <c r="J47" s="17">
        <f t="shared" si="12"/>
        <v>10</v>
      </c>
      <c r="K47" s="17">
        <f t="shared" si="12"/>
        <v>1</v>
      </c>
      <c r="L47" s="17">
        <f t="shared" si="12"/>
        <v>0</v>
      </c>
      <c r="M47" s="17">
        <f t="shared" si="12"/>
        <v>0</v>
      </c>
      <c r="N47" s="18">
        <f t="shared" si="12"/>
        <v>0</v>
      </c>
      <c r="O47" s="44"/>
    </row>
    <row r="48" spans="1:15" ht="12" customHeight="1">
      <c r="A48" s="48"/>
      <c r="B48" s="37"/>
      <c r="C48" s="15" t="s">
        <v>2</v>
      </c>
      <c r="D48" s="52">
        <f>SUM(E48:N48)</f>
        <v>59</v>
      </c>
      <c r="E48" s="17">
        <v>0</v>
      </c>
      <c r="F48" s="17">
        <v>0</v>
      </c>
      <c r="G48" s="17">
        <v>8</v>
      </c>
      <c r="H48" s="17">
        <v>28</v>
      </c>
      <c r="I48" s="17">
        <v>17</v>
      </c>
      <c r="J48" s="17">
        <v>6</v>
      </c>
      <c r="K48" s="17">
        <v>0</v>
      </c>
      <c r="L48" s="17">
        <v>0</v>
      </c>
      <c r="M48" s="17">
        <v>0</v>
      </c>
      <c r="N48" s="18">
        <v>0</v>
      </c>
      <c r="O48" s="30"/>
    </row>
    <row r="49" spans="1:15" ht="12" customHeight="1">
      <c r="A49" s="48"/>
      <c r="B49" s="37"/>
      <c r="C49" s="15" t="s">
        <v>3</v>
      </c>
      <c r="D49" s="52">
        <f>SUM(E49:N49)</f>
        <v>66</v>
      </c>
      <c r="E49" s="17">
        <v>0</v>
      </c>
      <c r="F49" s="17">
        <v>0</v>
      </c>
      <c r="G49" s="17">
        <v>12</v>
      </c>
      <c r="H49" s="17">
        <v>30</v>
      </c>
      <c r="I49" s="17">
        <v>19</v>
      </c>
      <c r="J49" s="17">
        <v>4</v>
      </c>
      <c r="K49" s="17">
        <v>1</v>
      </c>
      <c r="L49" s="17">
        <v>0</v>
      </c>
      <c r="M49" s="17">
        <v>0</v>
      </c>
      <c r="N49" s="18">
        <v>0</v>
      </c>
      <c r="O49" s="30"/>
    </row>
    <row r="50" spans="1:15" ht="12" customHeight="1">
      <c r="A50" s="48"/>
      <c r="B50" s="37"/>
      <c r="C50" s="15"/>
      <c r="D50" s="52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30"/>
    </row>
    <row r="51" spans="1:15" ht="12" customHeight="1">
      <c r="A51" s="48"/>
      <c r="B51" s="37" t="s">
        <v>30</v>
      </c>
      <c r="C51" s="15" t="s">
        <v>1</v>
      </c>
      <c r="D51" s="52">
        <f>SUM(E51:N51)</f>
        <v>123</v>
      </c>
      <c r="E51" s="17">
        <f aca="true" t="shared" si="13" ref="E51:N51">SUM(E52:E53)</f>
        <v>0</v>
      </c>
      <c r="F51" s="17">
        <f t="shared" si="13"/>
        <v>4</v>
      </c>
      <c r="G51" s="17">
        <f t="shared" si="13"/>
        <v>19</v>
      </c>
      <c r="H51" s="17">
        <f t="shared" si="13"/>
        <v>44</v>
      </c>
      <c r="I51" s="17">
        <f t="shared" si="13"/>
        <v>37</v>
      </c>
      <c r="J51" s="17">
        <f t="shared" si="13"/>
        <v>19</v>
      </c>
      <c r="K51" s="17">
        <f t="shared" si="13"/>
        <v>0</v>
      </c>
      <c r="L51" s="17">
        <f t="shared" si="13"/>
        <v>0</v>
      </c>
      <c r="M51" s="17">
        <f t="shared" si="13"/>
        <v>0</v>
      </c>
      <c r="N51" s="18">
        <f t="shared" si="13"/>
        <v>0</v>
      </c>
      <c r="O51" s="44"/>
    </row>
    <row r="52" spans="1:15" ht="12" customHeight="1">
      <c r="A52" s="48"/>
      <c r="B52" s="37"/>
      <c r="C52" s="15" t="s">
        <v>2</v>
      </c>
      <c r="D52" s="52">
        <f>SUM(E52:N52)</f>
        <v>61</v>
      </c>
      <c r="E52" s="17">
        <v>0</v>
      </c>
      <c r="F52" s="17">
        <v>4</v>
      </c>
      <c r="G52" s="17">
        <v>9</v>
      </c>
      <c r="H52" s="17">
        <v>21</v>
      </c>
      <c r="I52" s="17">
        <v>20</v>
      </c>
      <c r="J52" s="17">
        <v>7</v>
      </c>
      <c r="K52" s="17">
        <v>0</v>
      </c>
      <c r="L52" s="17">
        <v>0</v>
      </c>
      <c r="M52" s="17">
        <v>0</v>
      </c>
      <c r="N52" s="18">
        <v>0</v>
      </c>
      <c r="O52" s="44"/>
    </row>
    <row r="53" spans="1:15" ht="12" customHeight="1">
      <c r="A53" s="48"/>
      <c r="B53" s="37"/>
      <c r="C53" s="15" t="s">
        <v>3</v>
      </c>
      <c r="D53" s="52">
        <f>SUM(E53:N53)</f>
        <v>62</v>
      </c>
      <c r="E53" s="17">
        <v>0</v>
      </c>
      <c r="F53" s="17">
        <v>0</v>
      </c>
      <c r="G53" s="17">
        <v>10</v>
      </c>
      <c r="H53" s="17">
        <v>23</v>
      </c>
      <c r="I53" s="17">
        <v>17</v>
      </c>
      <c r="J53" s="17">
        <v>12</v>
      </c>
      <c r="K53" s="17">
        <v>0</v>
      </c>
      <c r="L53" s="17">
        <v>0</v>
      </c>
      <c r="M53" s="17">
        <v>0</v>
      </c>
      <c r="N53" s="18">
        <v>0</v>
      </c>
      <c r="O53" s="44"/>
    </row>
    <row r="54" spans="1:15" ht="12" customHeight="1">
      <c r="A54" s="48"/>
      <c r="B54" s="37"/>
      <c r="C54" s="15"/>
      <c r="D54" s="52"/>
      <c r="E54" s="17"/>
      <c r="F54" s="17"/>
      <c r="G54" s="17"/>
      <c r="H54" s="17"/>
      <c r="I54" s="17"/>
      <c r="J54" s="17"/>
      <c r="K54" s="17"/>
      <c r="L54" s="17"/>
      <c r="M54" s="17"/>
      <c r="N54" s="18"/>
      <c r="O54" s="30"/>
    </row>
    <row r="55" spans="1:15" ht="12" customHeight="1">
      <c r="A55" s="48"/>
      <c r="B55" s="37" t="s">
        <v>31</v>
      </c>
      <c r="C55" s="15" t="s">
        <v>1</v>
      </c>
      <c r="D55" s="16">
        <f>SUM(E55:N55)</f>
        <v>24</v>
      </c>
      <c r="E55" s="17">
        <f aca="true" t="shared" si="14" ref="E55:N55">SUM(E56:E57)</f>
        <v>0</v>
      </c>
      <c r="F55" s="17">
        <f t="shared" si="14"/>
        <v>0</v>
      </c>
      <c r="G55" s="17">
        <f t="shared" si="14"/>
        <v>8</v>
      </c>
      <c r="H55" s="17">
        <f t="shared" si="14"/>
        <v>10</v>
      </c>
      <c r="I55" s="17">
        <f t="shared" si="14"/>
        <v>6</v>
      </c>
      <c r="J55" s="17">
        <f t="shared" si="14"/>
        <v>0</v>
      </c>
      <c r="K55" s="17">
        <f t="shared" si="14"/>
        <v>0</v>
      </c>
      <c r="L55" s="17">
        <f t="shared" si="14"/>
        <v>0</v>
      </c>
      <c r="M55" s="17">
        <f t="shared" si="14"/>
        <v>0</v>
      </c>
      <c r="N55" s="18">
        <f t="shared" si="14"/>
        <v>0</v>
      </c>
      <c r="O55" s="44"/>
    </row>
    <row r="56" spans="1:15" ht="12" customHeight="1">
      <c r="A56" s="48"/>
      <c r="B56" s="37"/>
      <c r="C56" s="15" t="s">
        <v>2</v>
      </c>
      <c r="D56" s="16">
        <f>SUM(E56:N56)</f>
        <v>12</v>
      </c>
      <c r="E56" s="17">
        <v>0</v>
      </c>
      <c r="F56" s="17">
        <v>0</v>
      </c>
      <c r="G56" s="17">
        <v>3</v>
      </c>
      <c r="H56" s="17">
        <v>7</v>
      </c>
      <c r="I56" s="17">
        <v>2</v>
      </c>
      <c r="J56" s="17">
        <v>0</v>
      </c>
      <c r="K56" s="17">
        <v>0</v>
      </c>
      <c r="L56" s="17">
        <v>0</v>
      </c>
      <c r="M56" s="17">
        <v>0</v>
      </c>
      <c r="N56" s="18">
        <v>0</v>
      </c>
      <c r="O56" s="44"/>
    </row>
    <row r="57" spans="1:15" ht="12" customHeight="1">
      <c r="A57" s="48"/>
      <c r="B57" s="37"/>
      <c r="C57" s="15" t="s">
        <v>3</v>
      </c>
      <c r="D57" s="16">
        <f>SUM(E57:N57)</f>
        <v>12</v>
      </c>
      <c r="E57" s="17">
        <v>0</v>
      </c>
      <c r="F57" s="17">
        <v>0</v>
      </c>
      <c r="G57" s="17">
        <v>5</v>
      </c>
      <c r="H57" s="17">
        <v>3</v>
      </c>
      <c r="I57" s="17">
        <v>4</v>
      </c>
      <c r="J57" s="17">
        <v>0</v>
      </c>
      <c r="K57" s="17">
        <v>0</v>
      </c>
      <c r="L57" s="17">
        <v>0</v>
      </c>
      <c r="M57" s="17">
        <v>0</v>
      </c>
      <c r="N57" s="18">
        <v>0</v>
      </c>
      <c r="O57" s="44"/>
    </row>
    <row r="58" spans="1:15" ht="12" customHeight="1">
      <c r="A58" s="48"/>
      <c r="B58" s="37"/>
      <c r="C58" s="15"/>
      <c r="D58" s="16"/>
      <c r="E58" s="17"/>
      <c r="F58" s="17"/>
      <c r="G58" s="17"/>
      <c r="H58" s="17"/>
      <c r="I58" s="17"/>
      <c r="J58" s="17"/>
      <c r="K58" s="17"/>
      <c r="L58" s="17"/>
      <c r="M58" s="17"/>
      <c r="N58" s="18"/>
      <c r="O58" s="44"/>
    </row>
    <row r="59" spans="1:15" ht="12" customHeight="1">
      <c r="A59" s="48"/>
      <c r="B59" s="37" t="s">
        <v>32</v>
      </c>
      <c r="C59" s="15" t="s">
        <v>1</v>
      </c>
      <c r="D59" s="16">
        <f>SUM(E59:N59)</f>
        <v>22</v>
      </c>
      <c r="E59" s="17">
        <f aca="true" t="shared" si="15" ref="E59:N59">SUM(E60:E61)</f>
        <v>0</v>
      </c>
      <c r="F59" s="17">
        <f t="shared" si="15"/>
        <v>0</v>
      </c>
      <c r="G59" s="17">
        <f t="shared" si="15"/>
        <v>5</v>
      </c>
      <c r="H59" s="17">
        <f t="shared" si="15"/>
        <v>8</v>
      </c>
      <c r="I59" s="17">
        <f t="shared" si="15"/>
        <v>9</v>
      </c>
      <c r="J59" s="17">
        <f t="shared" si="15"/>
        <v>0</v>
      </c>
      <c r="K59" s="17">
        <f t="shared" si="15"/>
        <v>0</v>
      </c>
      <c r="L59" s="17">
        <f t="shared" si="15"/>
        <v>0</v>
      </c>
      <c r="M59" s="17">
        <f t="shared" si="15"/>
        <v>0</v>
      </c>
      <c r="N59" s="18">
        <f t="shared" si="15"/>
        <v>0</v>
      </c>
      <c r="O59" s="44"/>
    </row>
    <row r="60" spans="1:15" ht="12" customHeight="1">
      <c r="A60" s="48"/>
      <c r="B60" s="37"/>
      <c r="C60" s="15" t="s">
        <v>2</v>
      </c>
      <c r="D60" s="16">
        <f>SUM(E60:N60)</f>
        <v>11</v>
      </c>
      <c r="E60" s="17">
        <v>0</v>
      </c>
      <c r="F60" s="17">
        <v>0</v>
      </c>
      <c r="G60" s="17">
        <v>4</v>
      </c>
      <c r="H60" s="17">
        <v>2</v>
      </c>
      <c r="I60" s="17">
        <v>5</v>
      </c>
      <c r="J60" s="17">
        <v>0</v>
      </c>
      <c r="K60" s="17">
        <v>0</v>
      </c>
      <c r="L60" s="17">
        <v>0</v>
      </c>
      <c r="M60" s="17">
        <v>0</v>
      </c>
      <c r="N60" s="18">
        <v>0</v>
      </c>
      <c r="O60" s="44"/>
    </row>
    <row r="61" spans="1:15" ht="12" customHeight="1">
      <c r="A61" s="48"/>
      <c r="B61" s="37"/>
      <c r="C61" s="15" t="s">
        <v>3</v>
      </c>
      <c r="D61" s="16">
        <f>SUM(E61:N61)</f>
        <v>11</v>
      </c>
      <c r="E61" s="17">
        <v>0</v>
      </c>
      <c r="F61" s="17">
        <v>0</v>
      </c>
      <c r="G61" s="17">
        <v>1</v>
      </c>
      <c r="H61" s="17">
        <v>6</v>
      </c>
      <c r="I61" s="17">
        <v>4</v>
      </c>
      <c r="J61" s="17">
        <v>0</v>
      </c>
      <c r="K61" s="17">
        <v>0</v>
      </c>
      <c r="L61" s="17">
        <v>0</v>
      </c>
      <c r="M61" s="17">
        <v>0</v>
      </c>
      <c r="N61" s="18">
        <v>0</v>
      </c>
      <c r="O61" s="44"/>
    </row>
    <row r="62" spans="1:15" ht="12" customHeight="1">
      <c r="A62" s="48"/>
      <c r="B62" s="37"/>
      <c r="C62" s="15"/>
      <c r="D62" s="52"/>
      <c r="E62" s="17"/>
      <c r="F62" s="17"/>
      <c r="G62" s="17"/>
      <c r="H62" s="17"/>
      <c r="I62" s="17"/>
      <c r="J62" s="17"/>
      <c r="K62" s="17"/>
      <c r="L62" s="17"/>
      <c r="M62" s="17"/>
      <c r="N62" s="18"/>
      <c r="O62" s="30"/>
    </row>
    <row r="63" spans="1:15" ht="12" customHeight="1">
      <c r="A63" s="48"/>
      <c r="B63" s="37" t="s">
        <v>33</v>
      </c>
      <c r="C63" s="15" t="s">
        <v>1</v>
      </c>
      <c r="D63" s="52">
        <f>SUM(E63:N63)</f>
        <v>377</v>
      </c>
      <c r="E63" s="17">
        <f aca="true" t="shared" si="16" ref="E63:N63">SUM(E64:E65)</f>
        <v>0</v>
      </c>
      <c r="F63" s="17">
        <f t="shared" si="16"/>
        <v>11</v>
      </c>
      <c r="G63" s="17">
        <f t="shared" si="16"/>
        <v>51</v>
      </c>
      <c r="H63" s="17">
        <f t="shared" si="16"/>
        <v>156</v>
      </c>
      <c r="I63" s="17">
        <f t="shared" si="16"/>
        <v>115</v>
      </c>
      <c r="J63" s="17">
        <f t="shared" si="16"/>
        <v>41</v>
      </c>
      <c r="K63" s="17">
        <f t="shared" si="16"/>
        <v>3</v>
      </c>
      <c r="L63" s="17">
        <f t="shared" si="16"/>
        <v>0</v>
      </c>
      <c r="M63" s="17">
        <f t="shared" si="16"/>
        <v>0</v>
      </c>
      <c r="N63" s="18">
        <f t="shared" si="16"/>
        <v>0</v>
      </c>
      <c r="O63" s="44"/>
    </row>
    <row r="64" spans="1:15" ht="12" customHeight="1">
      <c r="A64" s="48"/>
      <c r="B64" s="37"/>
      <c r="C64" s="15" t="s">
        <v>2</v>
      </c>
      <c r="D64" s="52">
        <f>SUM(E64:N64)</f>
        <v>190</v>
      </c>
      <c r="E64" s="17">
        <v>0</v>
      </c>
      <c r="F64" s="17">
        <v>6</v>
      </c>
      <c r="G64" s="17">
        <v>24</v>
      </c>
      <c r="H64" s="17">
        <v>71</v>
      </c>
      <c r="I64" s="17">
        <v>62</v>
      </c>
      <c r="J64" s="17">
        <v>26</v>
      </c>
      <c r="K64" s="17">
        <v>1</v>
      </c>
      <c r="L64" s="17">
        <v>0</v>
      </c>
      <c r="M64" s="17">
        <v>0</v>
      </c>
      <c r="N64" s="18">
        <v>0</v>
      </c>
      <c r="O64" s="44"/>
    </row>
    <row r="65" spans="1:15" ht="12" customHeight="1">
      <c r="A65" s="48"/>
      <c r="B65" s="37"/>
      <c r="C65" s="15" t="s">
        <v>3</v>
      </c>
      <c r="D65" s="52">
        <f>SUM(E65:N65)</f>
        <v>187</v>
      </c>
      <c r="E65" s="17">
        <v>0</v>
      </c>
      <c r="F65" s="17">
        <v>5</v>
      </c>
      <c r="G65" s="17">
        <v>27</v>
      </c>
      <c r="H65" s="17">
        <v>85</v>
      </c>
      <c r="I65" s="17">
        <v>53</v>
      </c>
      <c r="J65" s="17">
        <v>15</v>
      </c>
      <c r="K65" s="17">
        <v>2</v>
      </c>
      <c r="L65" s="17">
        <v>0</v>
      </c>
      <c r="M65" s="17">
        <v>0</v>
      </c>
      <c r="N65" s="18">
        <v>0</v>
      </c>
      <c r="O65" s="44"/>
    </row>
    <row r="66" spans="1:15" ht="12" customHeight="1">
      <c r="A66" s="48"/>
      <c r="B66" s="37"/>
      <c r="C66" s="15"/>
      <c r="D66" s="52"/>
      <c r="E66" s="17"/>
      <c r="F66" s="17"/>
      <c r="G66" s="17"/>
      <c r="H66" s="17"/>
      <c r="I66" s="17"/>
      <c r="J66" s="17"/>
      <c r="K66" s="17"/>
      <c r="L66" s="17"/>
      <c r="M66" s="17"/>
      <c r="N66" s="18"/>
      <c r="O66" s="44"/>
    </row>
    <row r="67" spans="1:15" ht="12" customHeight="1">
      <c r="A67" s="48"/>
      <c r="B67" s="37" t="s">
        <v>34</v>
      </c>
      <c r="C67" s="15" t="s">
        <v>1</v>
      </c>
      <c r="D67" s="52">
        <f>SUM(E67:N67)</f>
        <v>176</v>
      </c>
      <c r="E67" s="17">
        <f aca="true" t="shared" si="17" ref="E67:N67">SUM(E68:E69)</f>
        <v>0</v>
      </c>
      <c r="F67" s="17">
        <f t="shared" si="17"/>
        <v>4</v>
      </c>
      <c r="G67" s="17">
        <f t="shared" si="17"/>
        <v>22</v>
      </c>
      <c r="H67" s="17">
        <f t="shared" si="17"/>
        <v>78</v>
      </c>
      <c r="I67" s="17">
        <f t="shared" si="17"/>
        <v>60</v>
      </c>
      <c r="J67" s="17">
        <f t="shared" si="17"/>
        <v>12</v>
      </c>
      <c r="K67" s="17">
        <f t="shared" si="17"/>
        <v>0</v>
      </c>
      <c r="L67" s="17">
        <f t="shared" si="17"/>
        <v>0</v>
      </c>
      <c r="M67" s="17">
        <f t="shared" si="17"/>
        <v>0</v>
      </c>
      <c r="N67" s="18">
        <f t="shared" si="17"/>
        <v>0</v>
      </c>
      <c r="O67" s="44"/>
    </row>
    <row r="68" spans="1:15" ht="12" customHeight="1">
      <c r="A68" s="48"/>
      <c r="B68" s="37"/>
      <c r="C68" s="15" t="s">
        <v>2</v>
      </c>
      <c r="D68" s="52">
        <f>SUM(E68:N68)</f>
        <v>93</v>
      </c>
      <c r="E68" s="17">
        <v>0</v>
      </c>
      <c r="F68" s="17">
        <v>1</v>
      </c>
      <c r="G68" s="17">
        <v>12</v>
      </c>
      <c r="H68" s="17">
        <v>41</v>
      </c>
      <c r="I68" s="17">
        <v>33</v>
      </c>
      <c r="J68" s="17">
        <v>6</v>
      </c>
      <c r="K68" s="17">
        <v>0</v>
      </c>
      <c r="L68" s="17">
        <v>0</v>
      </c>
      <c r="M68" s="17">
        <v>0</v>
      </c>
      <c r="N68" s="18">
        <v>0</v>
      </c>
      <c r="O68" s="44"/>
    </row>
    <row r="69" spans="1:15" ht="12" customHeight="1">
      <c r="A69" s="48"/>
      <c r="B69" s="37"/>
      <c r="C69" s="15" t="s">
        <v>3</v>
      </c>
      <c r="D69" s="52">
        <f>SUM(E69:N69)</f>
        <v>83</v>
      </c>
      <c r="E69" s="17">
        <v>0</v>
      </c>
      <c r="F69" s="17">
        <v>3</v>
      </c>
      <c r="G69" s="17">
        <v>10</v>
      </c>
      <c r="H69" s="17">
        <v>37</v>
      </c>
      <c r="I69" s="17">
        <v>27</v>
      </c>
      <c r="J69" s="17">
        <v>6</v>
      </c>
      <c r="K69" s="17">
        <v>0</v>
      </c>
      <c r="L69" s="17">
        <v>0</v>
      </c>
      <c r="M69" s="17">
        <v>0</v>
      </c>
      <c r="N69" s="18">
        <v>0</v>
      </c>
      <c r="O69" s="44"/>
    </row>
    <row r="70" spans="1:15" ht="12" customHeight="1">
      <c r="A70" s="60"/>
      <c r="B70" s="61"/>
      <c r="C70" s="40"/>
      <c r="D70" s="62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44"/>
    </row>
    <row r="71" ht="12" customHeight="1">
      <c r="O71" s="44"/>
    </row>
    <row r="72" ht="12" customHeight="1">
      <c r="O72" s="44"/>
    </row>
    <row r="73" spans="8:15" ht="12" customHeight="1">
      <c r="H73" s="45" t="s">
        <v>119</v>
      </c>
      <c r="O73" s="44"/>
    </row>
    <row r="74" ht="12" customHeight="1">
      <c r="O74" s="44"/>
    </row>
    <row r="75" ht="12" customHeight="1">
      <c r="O75" s="44"/>
    </row>
    <row r="76" ht="12" customHeight="1">
      <c r="O76" s="44"/>
    </row>
    <row r="77" ht="12" customHeight="1">
      <c r="O77" s="44"/>
    </row>
    <row r="78" ht="12" customHeight="1">
      <c r="O78" s="44"/>
    </row>
    <row r="79" ht="12" customHeight="1">
      <c r="O79" s="44"/>
    </row>
    <row r="80" ht="12" customHeight="1">
      <c r="O80" s="44"/>
    </row>
    <row r="81" ht="12" customHeight="1">
      <c r="O81" s="44"/>
    </row>
    <row r="82" ht="12" customHeight="1">
      <c r="O82" s="44"/>
    </row>
    <row r="83" ht="12" customHeight="1">
      <c r="O83" s="44"/>
    </row>
    <row r="84" ht="12" customHeight="1">
      <c r="O84" s="44"/>
    </row>
    <row r="85" ht="12" customHeight="1">
      <c r="O85" s="44"/>
    </row>
    <row r="86" ht="12" customHeight="1">
      <c r="O86" s="44"/>
    </row>
    <row r="87" ht="12" customHeight="1">
      <c r="O87" s="44"/>
    </row>
    <row r="88" ht="12" customHeight="1">
      <c r="O88" s="44"/>
    </row>
    <row r="89" ht="12" customHeight="1">
      <c r="O89" s="44"/>
    </row>
    <row r="90" ht="12" customHeight="1">
      <c r="O90" s="44"/>
    </row>
    <row r="91" s="44" customFormat="1" ht="12" customHeight="1"/>
    <row r="92" s="44" customFormat="1" ht="12" customHeight="1"/>
    <row r="93" s="44" customFormat="1" ht="12" customHeight="1"/>
    <row r="94" spans="2:14" s="44" customFormat="1" ht="12" customHeight="1">
      <c r="B94" s="8"/>
      <c r="C94" s="8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2:14" s="44" customFormat="1" ht="12" customHeight="1">
      <c r="B95" s="8"/>
      <c r="C95" s="8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2:14" s="44" customFormat="1" ht="12" customHeight="1">
      <c r="B96" s="8"/>
      <c r="C96" s="8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2:15" ht="12" customHeight="1">
      <c r="B97" s="8"/>
      <c r="C97" s="8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44"/>
    </row>
    <row r="98" spans="2:15" ht="12" customHeight="1">
      <c r="B98" s="8"/>
      <c r="C98" s="8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44"/>
    </row>
    <row r="99" spans="2:15" ht="12" customHeight="1">
      <c r="B99" s="8"/>
      <c r="C99" s="8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44"/>
    </row>
    <row r="100" spans="2:15" ht="12" customHeight="1">
      <c r="B100" s="8"/>
      <c r="C100" s="8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44"/>
    </row>
    <row r="101" spans="2:15" ht="12" customHeight="1">
      <c r="B101" s="8"/>
      <c r="C101" s="8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44"/>
    </row>
    <row r="102" spans="2:15" ht="12" customHeight="1">
      <c r="B102" s="8"/>
      <c r="C102" s="8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44"/>
    </row>
    <row r="103" spans="2:15" ht="12" customHeight="1">
      <c r="B103" s="44"/>
      <c r="C103" s="8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44"/>
    </row>
    <row r="104" spans="2:15" ht="12" customHeight="1">
      <c r="B104" s="20"/>
      <c r="C104" s="8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44"/>
    </row>
    <row r="105" spans="2:15" ht="12" customHeight="1">
      <c r="B105" s="20"/>
      <c r="C105" s="8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44"/>
    </row>
    <row r="106" spans="2:15" ht="12" customHeight="1">
      <c r="B106" s="8"/>
      <c r="C106" s="8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44"/>
    </row>
    <row r="107" spans="2:15" ht="12" customHeight="1">
      <c r="B107" s="8"/>
      <c r="C107" s="8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44"/>
    </row>
    <row r="108" spans="2:15" ht="12" customHeight="1">
      <c r="B108" s="8"/>
      <c r="C108" s="8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44"/>
    </row>
    <row r="109" spans="2:15" ht="12" customHeight="1">
      <c r="B109" s="8"/>
      <c r="C109" s="8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44"/>
    </row>
    <row r="110" spans="2:15" ht="12" customHeight="1">
      <c r="B110" s="8"/>
      <c r="C110" s="8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44"/>
    </row>
    <row r="111" spans="2:15" ht="12" customHeight="1">
      <c r="B111" s="8"/>
      <c r="C111" s="8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44"/>
    </row>
    <row r="112" spans="2:15" ht="12" customHeight="1">
      <c r="B112" s="44"/>
      <c r="C112" s="8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44"/>
    </row>
    <row r="113" spans="2:15" ht="12" customHeight="1">
      <c r="B113" s="44"/>
      <c r="C113" s="8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44"/>
    </row>
    <row r="114" spans="2:15" ht="12" customHeight="1">
      <c r="B114" s="44"/>
      <c r="C114" s="8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44"/>
    </row>
    <row r="115" spans="2:15" ht="12" customHeight="1">
      <c r="B115" s="8"/>
      <c r="C115" s="8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44"/>
    </row>
    <row r="116" spans="2:15" ht="12" customHeight="1">
      <c r="B116" s="20"/>
      <c r="C116" s="8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44"/>
    </row>
    <row r="117" spans="2:14" ht="12" customHeight="1">
      <c r="B117" s="20"/>
      <c r="C117" s="8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 ht="12" customHeight="1">
      <c r="B118" s="8"/>
      <c r="C118" s="8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2:14" ht="12" customHeight="1">
      <c r="B119" s="20"/>
      <c r="C119" s="8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2:14" ht="12" customHeight="1">
      <c r="B120" s="20"/>
      <c r="C120" s="8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2:14" ht="12" customHeight="1">
      <c r="B121" s="8"/>
      <c r="C121" s="8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2:14" ht="12" customHeight="1">
      <c r="B122" s="20"/>
      <c r="C122" s="8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2:14" ht="12" customHeight="1">
      <c r="B123" s="20"/>
      <c r="C123" s="8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2:14" ht="12" customHeight="1">
      <c r="B124" s="8"/>
      <c r="C124" s="8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 ht="12" customHeight="1">
      <c r="B125" s="20"/>
      <c r="C125" s="8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2:14" ht="12" customHeight="1">
      <c r="B126" s="20"/>
      <c r="C126" s="8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2:14" ht="12" customHeight="1">
      <c r="B127" s="8"/>
      <c r="C127" s="8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2:14" ht="12" customHeight="1">
      <c r="B128" s="20"/>
      <c r="C128" s="8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2:14" ht="12" customHeight="1">
      <c r="B129" s="20"/>
      <c r="C129" s="8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2:14" ht="12" customHeight="1">
      <c r="B130" s="8"/>
      <c r="C130" s="8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2:14" ht="12" customHeight="1">
      <c r="B131" s="20"/>
      <c r="C131" s="8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2:14" ht="12" customHeight="1">
      <c r="B132" s="20"/>
      <c r="C132" s="8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2:14" ht="12" customHeight="1">
      <c r="B133" s="8"/>
      <c r="C133" s="8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2:14" ht="12" customHeight="1">
      <c r="B134" s="8"/>
      <c r="C134" s="8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2:14" ht="12" customHeight="1">
      <c r="B135" s="8"/>
      <c r="C135" s="8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2:14" ht="12" customHeight="1">
      <c r="B136" s="8"/>
      <c r="C136" s="8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2:14" ht="12" customHeight="1">
      <c r="B137" s="20"/>
      <c r="C137" s="8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2:14" ht="12" customHeight="1">
      <c r="B138" s="20"/>
      <c r="C138" s="8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2:14" ht="12" customHeight="1">
      <c r="B139" s="8"/>
      <c r="C139" s="8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2:14" ht="12" customHeight="1">
      <c r="B140" s="20"/>
      <c r="C140" s="8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2:14" ht="12" customHeight="1">
      <c r="B141" s="20"/>
      <c r="C141" s="8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2:14" ht="12" customHeight="1">
      <c r="B142" s="8"/>
      <c r="C142" s="8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2:14" ht="12" customHeight="1">
      <c r="B143" s="20"/>
      <c r="C143" s="8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2:14" ht="12" customHeight="1">
      <c r="B144" s="20"/>
      <c r="C144" s="8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2:14" ht="12" customHeight="1">
      <c r="B145" s="8"/>
      <c r="C145" s="8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2:14" ht="12" customHeight="1">
      <c r="B146" s="20"/>
      <c r="C146" s="8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2:14" ht="12" customHeight="1">
      <c r="B147" s="20"/>
      <c r="C147" s="8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2:14" ht="12" customHeight="1">
      <c r="B148" s="8"/>
      <c r="C148" s="8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2:14" ht="12" customHeight="1">
      <c r="B149" s="20"/>
      <c r="C149" s="8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2:14" ht="12" customHeight="1">
      <c r="B150" s="20"/>
      <c r="C150" s="8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2:14" ht="12" customHeight="1">
      <c r="B151" s="8"/>
      <c r="C151" s="8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2:14" ht="12" customHeight="1">
      <c r="B152" s="20"/>
      <c r="C152" s="8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2:14" ht="12" customHeight="1">
      <c r="B153" s="20"/>
      <c r="C153" s="8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2:14" ht="12" customHeight="1">
      <c r="B154" s="8"/>
      <c r="C154" s="8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2:14" ht="12" customHeight="1">
      <c r="B155" s="20"/>
      <c r="C155" s="8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2:14" ht="12" customHeight="1">
      <c r="B156" s="20"/>
      <c r="C156" s="8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2:14" ht="12" customHeight="1">
      <c r="B157" s="8"/>
      <c r="C157" s="8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2:14" ht="12" customHeight="1">
      <c r="B158" s="20"/>
      <c r="C158" s="8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2:14" ht="12" customHeight="1">
      <c r="B159" s="20"/>
      <c r="C159" s="8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2:14" ht="12" customHeight="1">
      <c r="B160" s="8"/>
      <c r="C160" s="8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2:14" ht="12" customHeight="1">
      <c r="B161" s="8"/>
      <c r="C161" s="8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2:14" ht="12" customHeight="1">
      <c r="B162" s="8"/>
      <c r="C162" s="8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2:14" ht="12" customHeight="1">
      <c r="B163" s="8"/>
      <c r="C163" s="8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2:14" ht="12" customHeight="1">
      <c r="B164" s="20"/>
      <c r="C164" s="8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2:14" ht="12" customHeight="1">
      <c r="B165" s="20"/>
      <c r="C165" s="8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2:14" ht="12" customHeight="1">
      <c r="B166" s="8"/>
      <c r="C166" s="8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2:14" ht="12" customHeight="1">
      <c r="B167" s="20"/>
      <c r="C167" s="8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2:14" ht="12" customHeight="1">
      <c r="B168" s="20"/>
      <c r="C168" s="8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2:14" ht="12" customHeight="1">
      <c r="B169" s="8"/>
      <c r="C169" s="8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2:14" ht="12" customHeight="1">
      <c r="B170" s="8"/>
      <c r="C170" s="8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2:14" ht="12" customHeight="1">
      <c r="B171" s="8"/>
      <c r="C171" s="8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2:14" ht="12" customHeight="1">
      <c r="B172" s="8"/>
      <c r="C172" s="8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2:14" ht="12" customHeight="1">
      <c r="B173" s="20"/>
      <c r="C173" s="8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2:14" ht="12" customHeight="1">
      <c r="B174" s="20"/>
      <c r="C174" s="8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2:14" ht="12" customHeight="1">
      <c r="B175" s="8"/>
      <c r="C175" s="8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2:14" ht="12" customHeight="1">
      <c r="B176" s="8"/>
      <c r="C176" s="8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2:14" ht="12" customHeight="1">
      <c r="B177" s="8"/>
      <c r="C177" s="8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2:14" ht="12" customHeight="1">
      <c r="B178" s="8"/>
      <c r="C178" s="8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2:14" ht="12" customHeight="1">
      <c r="B179" s="20"/>
      <c r="C179" s="8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2:14" ht="12" customHeight="1">
      <c r="B180" s="20"/>
      <c r="C180" s="8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2:14" ht="12" customHeight="1">
      <c r="B181" s="8"/>
      <c r="C181" s="8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2:14" ht="12" customHeight="1">
      <c r="B182" s="20"/>
      <c r="C182" s="8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2:14" ht="12" customHeight="1">
      <c r="B183" s="20"/>
      <c r="C183" s="8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2:14" ht="12" customHeight="1">
      <c r="B184" s="8"/>
      <c r="C184" s="8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2:14" ht="12" customHeight="1">
      <c r="B185" s="8"/>
      <c r="C185" s="8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2:14" ht="12" customHeight="1">
      <c r="B186" s="8"/>
      <c r="C186" s="8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2:14" ht="12" customHeight="1">
      <c r="B187" s="8"/>
      <c r="C187" s="8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2:14" ht="12" customHeight="1">
      <c r="B188" s="20"/>
      <c r="C188" s="8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2:14" ht="12" customHeight="1">
      <c r="B189" s="20"/>
      <c r="C189" s="8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2:14" ht="12" customHeight="1">
      <c r="B190" s="8"/>
      <c r="C190" s="8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2:14" ht="12" customHeight="1">
      <c r="B191" s="20"/>
      <c r="C191" s="8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2:14" ht="12" customHeight="1">
      <c r="B192" s="20"/>
      <c r="C192" s="8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2:14" ht="12" customHeight="1">
      <c r="B193" s="8"/>
      <c r="C193" s="8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2:14" ht="12" customHeight="1">
      <c r="B194" s="20"/>
      <c r="C194" s="8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2:14" ht="12" customHeight="1">
      <c r="B195" s="20"/>
      <c r="C195" s="8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2:14" ht="12" customHeight="1">
      <c r="B196" s="8"/>
      <c r="C196" s="8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2:14" ht="12" customHeight="1">
      <c r="B197" s="20"/>
      <c r="C197" s="8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2:14" ht="12" customHeight="1">
      <c r="B198" s="20"/>
      <c r="C198" s="8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2:14" ht="12" customHeight="1">
      <c r="B199" s="8"/>
      <c r="C199" s="8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2:14" ht="12" customHeight="1">
      <c r="B200" s="8"/>
      <c r="C200" s="8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2:14" ht="12" customHeight="1">
      <c r="B201" s="8"/>
      <c r="C201" s="8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2:14" ht="12" customHeight="1">
      <c r="B202" s="8"/>
      <c r="C202" s="8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2:14" ht="12" customHeight="1">
      <c r="B203" s="20"/>
      <c r="C203" s="8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2:14" ht="12" customHeight="1">
      <c r="B204" s="20"/>
      <c r="C204" s="8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2:14" ht="12" customHeight="1">
      <c r="B205" s="8"/>
      <c r="C205" s="8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2:14" ht="12" customHeight="1">
      <c r="B206" s="8"/>
      <c r="C206" s="8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2:14" ht="12" customHeight="1">
      <c r="B207" s="8"/>
      <c r="C207" s="8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2:14" ht="12" customHeight="1">
      <c r="B208" s="8"/>
      <c r="C208" s="8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2:14" ht="12" customHeight="1">
      <c r="B209" s="20"/>
      <c r="C209" s="8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2:14" ht="12" customHeight="1">
      <c r="B210" s="20"/>
      <c r="C210" s="8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2:14" ht="12" customHeight="1">
      <c r="B211" s="8"/>
      <c r="C211" s="8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2:14" ht="12" customHeight="1">
      <c r="B212" s="20"/>
      <c r="C212" s="8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2:14" ht="12" customHeight="1">
      <c r="B213" s="20"/>
      <c r="C213" s="8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2:14" ht="12" customHeight="1">
      <c r="B214" s="8"/>
      <c r="C214" s="8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2:14" ht="12" customHeight="1">
      <c r="B215" s="20"/>
      <c r="C215" s="8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2:14" ht="12" customHeight="1">
      <c r="B216" s="20"/>
      <c r="C216" s="8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2:14" ht="12" customHeight="1">
      <c r="B217" s="8"/>
      <c r="C217" s="8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2:14" ht="12" customHeight="1">
      <c r="B218" s="20"/>
      <c r="C218" s="8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2:14" ht="12" customHeight="1">
      <c r="B219" s="20"/>
      <c r="C219" s="8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2:14" ht="12" customHeight="1">
      <c r="B220" s="8"/>
      <c r="C220" s="8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2:14" ht="12" customHeight="1">
      <c r="B221" s="8"/>
      <c r="C221" s="8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2:14" ht="12" customHeight="1">
      <c r="B222" s="8"/>
      <c r="C222" s="8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2:14" ht="12" customHeight="1">
      <c r="B223" s="8"/>
      <c r="C223" s="8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2:14" ht="12" customHeight="1">
      <c r="B224" s="20"/>
      <c r="C224" s="8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2:14" ht="12" customHeight="1">
      <c r="B225" s="20"/>
      <c r="C225" s="8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2:14" ht="12" customHeight="1">
      <c r="B226" s="8"/>
      <c r="C226" s="8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2:14" ht="12" customHeight="1">
      <c r="B227" s="20"/>
      <c r="C227" s="8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2:14" ht="12" customHeight="1">
      <c r="B228" s="20"/>
      <c r="C228" s="8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2:14" ht="12" customHeight="1">
      <c r="B229" s="8"/>
      <c r="C229" s="8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2:14" ht="12" customHeight="1">
      <c r="B230" s="20"/>
      <c r="C230" s="8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2:14" ht="12" customHeight="1">
      <c r="B231" s="20"/>
      <c r="C231" s="8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2:14" ht="12" customHeight="1">
      <c r="B232" s="8"/>
      <c r="C232" s="8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2:14" ht="12" customHeight="1">
      <c r="B233" s="20"/>
      <c r="C233" s="8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2:14" ht="12" customHeight="1">
      <c r="B234" s="20"/>
      <c r="C234" s="8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2:14" ht="12" customHeight="1">
      <c r="B235" s="8"/>
      <c r="C235" s="8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2:14" ht="12" customHeight="1">
      <c r="B236" s="20"/>
      <c r="C236" s="8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2:14" ht="12" customHeight="1">
      <c r="B237" s="20"/>
      <c r="C237" s="8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2:14" ht="12" customHeight="1">
      <c r="B238" s="8"/>
      <c r="C238" s="8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2:14" ht="12" customHeight="1">
      <c r="B239" s="20"/>
      <c r="C239" s="8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2:14" ht="12" customHeight="1">
      <c r="B240" s="20"/>
      <c r="C240" s="8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2:14" ht="12" customHeight="1">
      <c r="B241" s="8"/>
      <c r="C241" s="8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2:14" ht="12" customHeight="1">
      <c r="B242" s="20"/>
      <c r="C242" s="8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2:14" ht="12" customHeight="1">
      <c r="B243" s="20"/>
      <c r="C243" s="8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2:14" ht="12" customHeight="1">
      <c r="B244" s="8"/>
      <c r="C244" s="8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2:14" ht="12" customHeight="1">
      <c r="B245" s="20"/>
      <c r="C245" s="8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2:14" ht="12" customHeight="1">
      <c r="B246" s="20"/>
      <c r="C246" s="8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2:14" ht="12" customHeight="1">
      <c r="B247" s="8"/>
      <c r="C247" s="8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2:14" ht="12" customHeight="1">
      <c r="B248" s="20"/>
      <c r="C248" s="8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2:14" ht="12" customHeight="1">
      <c r="B249" s="20"/>
      <c r="C249" s="8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2:14" ht="12" customHeight="1">
      <c r="B250" s="8"/>
      <c r="C250" s="8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2:14" ht="12" customHeight="1">
      <c r="B251" s="8"/>
      <c r="C251" s="8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2:14" ht="12" customHeight="1">
      <c r="B252" s="8"/>
      <c r="C252" s="8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2:14" ht="12" customHeight="1">
      <c r="B253" s="8"/>
      <c r="C253" s="8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2:14" ht="12" customHeight="1">
      <c r="B254" s="20"/>
      <c r="C254" s="8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2:14" ht="12" customHeight="1">
      <c r="B255" s="20"/>
      <c r="C255" s="8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2:14" ht="12" customHeight="1">
      <c r="B256" s="8"/>
      <c r="C256" s="8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2:14" ht="12" customHeight="1">
      <c r="B257" s="20"/>
      <c r="C257" s="8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2:14" ht="12" customHeight="1">
      <c r="B258" s="20"/>
      <c r="C258" s="8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2:14" ht="12" customHeight="1">
      <c r="B259" s="8"/>
      <c r="C259" s="8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2:14" ht="12" customHeight="1">
      <c r="B260" s="20"/>
      <c r="C260" s="8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2:14" ht="12" customHeight="1">
      <c r="B261" s="20"/>
      <c r="C261" s="8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2:14" ht="12" customHeight="1">
      <c r="B262" s="8"/>
      <c r="C262" s="8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2:14" ht="12" customHeight="1">
      <c r="B263" s="20"/>
      <c r="C263" s="8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2:14" ht="12" customHeight="1">
      <c r="B264" s="20"/>
      <c r="C264" s="8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2:14" ht="12" customHeight="1">
      <c r="B265" s="8"/>
      <c r="C265" s="8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2:14" ht="12" customHeight="1">
      <c r="B266" s="20"/>
      <c r="C266" s="8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2:14" ht="12" customHeight="1">
      <c r="B267" s="20"/>
      <c r="C267" s="8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2:14" ht="12" customHeight="1">
      <c r="B268" s="8"/>
      <c r="C268" s="8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2:14" ht="12" customHeight="1">
      <c r="B269" s="20"/>
      <c r="C269" s="8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2:14" ht="12" customHeight="1">
      <c r="B270" s="20"/>
      <c r="C270" s="8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2:14" ht="12" customHeight="1">
      <c r="B271" s="8"/>
      <c r="C271" s="8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2:14" ht="12" customHeight="1">
      <c r="B272" s="8"/>
      <c r="C272" s="8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2:14" ht="12" customHeight="1">
      <c r="B273" s="8"/>
      <c r="C273" s="8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2:14" ht="12" customHeight="1">
      <c r="B274" s="8"/>
      <c r="C274" s="8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2:14" ht="12" customHeight="1">
      <c r="B275" s="20"/>
      <c r="C275" s="8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2:14" ht="12" customHeight="1">
      <c r="B276" s="20"/>
      <c r="C276" s="8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2:14" ht="12" customHeight="1">
      <c r="B277" s="8"/>
      <c r="C277" s="8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2:14" ht="12" customHeight="1">
      <c r="B278" s="20"/>
      <c r="C278" s="8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2:14" ht="12" customHeight="1">
      <c r="B279" s="20"/>
      <c r="C279" s="8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2:14" ht="12" customHeight="1">
      <c r="B280" s="8"/>
      <c r="C280" s="8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2:14" ht="12" customHeight="1">
      <c r="B281" s="20"/>
      <c r="C281" s="8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2:14" ht="12" customHeight="1">
      <c r="B282" s="20"/>
      <c r="C282" s="8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2:14" ht="12" customHeight="1">
      <c r="B283" s="8"/>
      <c r="C283" s="8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2:14" ht="12" customHeight="1">
      <c r="B284" s="20"/>
      <c r="C284" s="8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2:14" ht="12" customHeight="1">
      <c r="B285" s="20"/>
      <c r="C285" s="8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2:14" ht="12" customHeight="1">
      <c r="B286" s="8"/>
      <c r="C286" s="8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2:14" ht="12" customHeight="1">
      <c r="B287" s="20"/>
      <c r="C287" s="8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2:14" ht="12" customHeight="1">
      <c r="B288" s="20"/>
      <c r="C288" s="8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2:14" ht="12" customHeight="1">
      <c r="B289" s="8"/>
      <c r="C289" s="8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2:14" ht="12" customHeight="1">
      <c r="B290" s="20"/>
      <c r="C290" s="8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2:14" ht="12" customHeight="1">
      <c r="B291" s="20"/>
      <c r="C291" s="8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2:14" ht="12" customHeight="1">
      <c r="B292" s="8"/>
      <c r="C292" s="8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2:14" ht="12" customHeight="1">
      <c r="B293" s="20"/>
      <c r="C293" s="8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2:14" ht="12" customHeight="1">
      <c r="B294" s="20"/>
      <c r="C294" s="8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2:14" ht="12" customHeight="1">
      <c r="B295" s="8"/>
      <c r="C295" s="8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2:14" ht="12" customHeight="1">
      <c r="B296" s="8"/>
      <c r="C296" s="8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2:14" ht="12" customHeight="1">
      <c r="B297" s="8"/>
      <c r="C297" s="8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2:14" ht="12" customHeight="1">
      <c r="B298" s="8"/>
      <c r="C298" s="8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2:14" ht="12" customHeight="1">
      <c r="B299" s="20"/>
      <c r="C299" s="8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2:14" ht="12" customHeight="1">
      <c r="B300" s="20"/>
      <c r="C300" s="8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2:14" ht="12" customHeight="1">
      <c r="B301" s="8"/>
      <c r="C301" s="8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2:14" ht="12" customHeight="1">
      <c r="B302" s="20"/>
      <c r="C302" s="8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2:14" ht="12" customHeight="1">
      <c r="B303" s="20"/>
      <c r="C303" s="8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2:14" ht="12" customHeight="1">
      <c r="B304" s="8"/>
      <c r="C304" s="8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2:14" ht="12" customHeight="1">
      <c r="B305" s="20"/>
      <c r="C305" s="8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2:14" ht="12" customHeight="1">
      <c r="B306" s="20"/>
      <c r="C306" s="8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2:14" ht="12" customHeight="1">
      <c r="B307" s="8"/>
      <c r="C307" s="8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2:14" ht="12" customHeight="1">
      <c r="B308" s="20"/>
      <c r="C308" s="8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2:14" ht="12" customHeight="1">
      <c r="B309" s="20"/>
      <c r="C309" s="8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2:14" ht="12" customHeight="1">
      <c r="B310" s="8"/>
      <c r="C310" s="8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2:14" ht="12" customHeight="1">
      <c r="B311" s="20"/>
      <c r="C311" s="8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2:14" ht="12" customHeight="1">
      <c r="B312" s="20"/>
      <c r="C312" s="8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2:14" ht="12" customHeight="1">
      <c r="B313" s="8"/>
      <c r="C313" s="8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2:14" ht="12" customHeight="1">
      <c r="B314" s="20"/>
      <c r="C314" s="8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2:14" ht="12" customHeight="1">
      <c r="B315" s="20"/>
      <c r="C315" s="8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2:14" ht="12" customHeight="1">
      <c r="B316" s="8"/>
      <c r="C316" s="8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2:14" ht="12" customHeight="1">
      <c r="B317" s="20"/>
      <c r="C317" s="8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2:14" ht="12" customHeight="1">
      <c r="B318" s="20"/>
      <c r="C318" s="8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2:14" ht="12" customHeight="1">
      <c r="B319" s="8"/>
      <c r="C319" s="8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2:14" ht="12" customHeight="1">
      <c r="B320" s="8"/>
      <c r="C320" s="8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2:14" ht="12" customHeight="1">
      <c r="B321" s="8"/>
      <c r="C321" s="8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2:14" ht="12" customHeight="1">
      <c r="B322" s="8"/>
      <c r="C322" s="8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2:14" ht="12" customHeight="1">
      <c r="B323" s="20"/>
      <c r="C323" s="8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2:14" ht="12" customHeight="1">
      <c r="B324" s="20"/>
      <c r="C324" s="8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2:14" ht="12" customHeight="1">
      <c r="B325" s="8"/>
      <c r="C325" s="8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2:14" ht="12" customHeight="1">
      <c r="B326" s="8"/>
      <c r="C326" s="8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2:14" ht="12" customHeight="1">
      <c r="B327" s="8"/>
      <c r="C327" s="8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2:14" ht="12" customHeight="1">
      <c r="B328" s="8"/>
      <c r="C328" s="8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2:14" ht="12" customHeight="1">
      <c r="B329" s="20"/>
      <c r="C329" s="8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2:14" ht="12" customHeight="1">
      <c r="B330" s="20"/>
      <c r="C330" s="8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2:14" ht="12" customHeight="1">
      <c r="B331" s="8"/>
      <c r="C331" s="8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2:14" ht="12" customHeight="1">
      <c r="B332" s="20"/>
      <c r="C332" s="8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2:14" ht="12" customHeight="1">
      <c r="B333" s="20"/>
      <c r="C333" s="8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2:14" ht="12" customHeight="1">
      <c r="B334" s="8"/>
      <c r="C334" s="8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2:14" ht="12" customHeight="1">
      <c r="B335" s="20"/>
      <c r="C335" s="8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2:14" ht="12" customHeight="1">
      <c r="B336" s="20"/>
      <c r="C336" s="8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2:14" ht="12" customHeight="1">
      <c r="B337" s="8"/>
      <c r="C337" s="8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2:14" ht="12" customHeight="1">
      <c r="B338" s="20"/>
      <c r="C338" s="8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2:14" ht="12" customHeight="1">
      <c r="B339" s="20"/>
      <c r="C339" s="8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2:14" ht="12" customHeight="1">
      <c r="B340" s="8"/>
      <c r="C340" s="8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2:14" ht="12" customHeight="1">
      <c r="B341" s="8"/>
      <c r="C341" s="8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2:14" ht="12" customHeight="1">
      <c r="B342" s="8"/>
      <c r="C342" s="8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2:14" ht="12" customHeight="1">
      <c r="B343" s="8"/>
      <c r="C343" s="8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2:14" ht="12" customHeight="1">
      <c r="B344" s="20"/>
      <c r="C344" s="8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2:14" ht="12" customHeight="1">
      <c r="B345" s="20"/>
      <c r="C345" s="8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2:14" ht="12" customHeight="1">
      <c r="B346" s="8"/>
      <c r="C346" s="8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2:14" ht="12" customHeight="1">
      <c r="B347" s="20"/>
      <c r="C347" s="8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2:14" ht="12" customHeight="1">
      <c r="B348" s="20"/>
      <c r="C348" s="8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2:14" ht="12" customHeight="1">
      <c r="B349" s="8"/>
      <c r="C349" s="8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3:14" ht="12" customHeight="1">
      <c r="C350" s="8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3:14" ht="12" customHeight="1">
      <c r="C351" s="8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</sheetData>
  <mergeCells count="4">
    <mergeCell ref="M2:N2"/>
    <mergeCell ref="A18:B18"/>
    <mergeCell ref="A31:B31"/>
    <mergeCell ref="A3:C3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8"/>
  <sheetViews>
    <sheetView showGridLines="0" zoomScale="90" zoomScaleNormal="9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 customHeight="1"/>
  <cols>
    <col min="1" max="1" width="2.625" style="2" customWidth="1"/>
    <col min="2" max="2" width="9.50390625" style="2" customWidth="1"/>
    <col min="3" max="3" width="5.125" style="3" customWidth="1"/>
    <col min="4" max="14" width="7.125" style="2" customWidth="1"/>
    <col min="15" max="15" width="7.125" style="44" customWidth="1"/>
    <col min="16" max="16384" width="7.125" style="2" customWidth="1"/>
  </cols>
  <sheetData>
    <row r="1" spans="1:2" ht="12">
      <c r="A1" s="46"/>
      <c r="B1" s="47"/>
    </row>
    <row r="2" spans="1:14" ht="12">
      <c r="A2" s="2" t="s">
        <v>52</v>
      </c>
      <c r="M2" s="113" t="s">
        <v>122</v>
      </c>
      <c r="N2" s="113"/>
    </row>
    <row r="3" spans="1:15" ht="21" customHeight="1">
      <c r="A3" s="114"/>
      <c r="B3" s="115"/>
      <c r="C3" s="116"/>
      <c r="D3" s="65" t="s">
        <v>101</v>
      </c>
      <c r="E3" s="6" t="s">
        <v>114</v>
      </c>
      <c r="F3" s="6" t="s">
        <v>102</v>
      </c>
      <c r="G3" s="6" t="s">
        <v>103</v>
      </c>
      <c r="H3" s="6" t="s">
        <v>104</v>
      </c>
      <c r="I3" s="6" t="s">
        <v>105</v>
      </c>
      <c r="J3" s="6" t="s">
        <v>106</v>
      </c>
      <c r="K3" s="6" t="s">
        <v>107</v>
      </c>
      <c r="L3" s="6" t="s">
        <v>108</v>
      </c>
      <c r="M3" s="6" t="s">
        <v>115</v>
      </c>
      <c r="N3" s="7" t="s">
        <v>109</v>
      </c>
      <c r="O3" s="8"/>
    </row>
    <row r="4" spans="1:15" ht="12" customHeight="1">
      <c r="A4" s="66"/>
      <c r="B4" s="10"/>
      <c r="C4" s="11"/>
      <c r="D4" s="67"/>
      <c r="E4" s="68"/>
      <c r="F4" s="68"/>
      <c r="G4" s="68"/>
      <c r="H4" s="68"/>
      <c r="I4" s="68"/>
      <c r="J4" s="68"/>
      <c r="K4" s="68"/>
      <c r="L4" s="68"/>
      <c r="M4" s="68"/>
      <c r="N4" s="69"/>
      <c r="O4" s="8"/>
    </row>
    <row r="5" spans="1:14" ht="12" customHeight="1">
      <c r="A5" s="48"/>
      <c r="B5" s="37" t="s">
        <v>35</v>
      </c>
      <c r="C5" s="15" t="s">
        <v>1</v>
      </c>
      <c r="D5" s="56">
        <f>SUM(E5:N5)</f>
        <v>105</v>
      </c>
      <c r="E5" s="17">
        <f aca="true" t="shared" si="0" ref="E5:N5">SUM(E6:E7)</f>
        <v>0</v>
      </c>
      <c r="F5" s="17">
        <f t="shared" si="0"/>
        <v>6</v>
      </c>
      <c r="G5" s="17">
        <f t="shared" si="0"/>
        <v>12</v>
      </c>
      <c r="H5" s="17">
        <f t="shared" si="0"/>
        <v>40</v>
      </c>
      <c r="I5" s="17">
        <f t="shared" si="0"/>
        <v>34</v>
      </c>
      <c r="J5" s="17">
        <f t="shared" si="0"/>
        <v>11</v>
      </c>
      <c r="K5" s="17">
        <f t="shared" si="0"/>
        <v>2</v>
      </c>
      <c r="L5" s="17">
        <f t="shared" si="0"/>
        <v>0</v>
      </c>
      <c r="M5" s="17">
        <f t="shared" si="0"/>
        <v>0</v>
      </c>
      <c r="N5" s="18">
        <f t="shared" si="0"/>
        <v>0</v>
      </c>
    </row>
    <row r="6" spans="1:14" ht="12" customHeight="1">
      <c r="A6" s="48"/>
      <c r="B6" s="37"/>
      <c r="C6" s="15" t="s">
        <v>2</v>
      </c>
      <c r="D6" s="56">
        <f>SUM(E6:N6)</f>
        <v>54</v>
      </c>
      <c r="E6" s="17">
        <v>0</v>
      </c>
      <c r="F6" s="17">
        <v>4</v>
      </c>
      <c r="G6" s="17">
        <v>6</v>
      </c>
      <c r="H6" s="17">
        <v>19</v>
      </c>
      <c r="I6" s="17">
        <v>22</v>
      </c>
      <c r="J6" s="17">
        <v>2</v>
      </c>
      <c r="K6" s="17">
        <v>1</v>
      </c>
      <c r="L6" s="17">
        <v>0</v>
      </c>
      <c r="M6" s="17">
        <v>0</v>
      </c>
      <c r="N6" s="18">
        <v>0</v>
      </c>
    </row>
    <row r="7" spans="1:14" ht="12" customHeight="1">
      <c r="A7" s="48"/>
      <c r="B7" s="37"/>
      <c r="C7" s="15" t="s">
        <v>3</v>
      </c>
      <c r="D7" s="56">
        <f>SUM(E7:N7)</f>
        <v>51</v>
      </c>
      <c r="E7" s="17">
        <v>0</v>
      </c>
      <c r="F7" s="17">
        <v>2</v>
      </c>
      <c r="G7" s="17">
        <v>6</v>
      </c>
      <c r="H7" s="17">
        <v>21</v>
      </c>
      <c r="I7" s="17">
        <v>12</v>
      </c>
      <c r="J7" s="17">
        <v>9</v>
      </c>
      <c r="K7" s="17">
        <v>1</v>
      </c>
      <c r="L7" s="17">
        <v>0</v>
      </c>
      <c r="M7" s="17">
        <v>0</v>
      </c>
      <c r="N7" s="18">
        <v>0</v>
      </c>
    </row>
    <row r="8" spans="1:14" ht="12" customHeight="1">
      <c r="A8" s="48"/>
      <c r="B8" s="37"/>
      <c r="C8" s="15"/>
      <c r="D8" s="56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12" customHeight="1">
      <c r="A9" s="48"/>
      <c r="B9" s="59" t="s">
        <v>36</v>
      </c>
      <c r="C9" s="15" t="s">
        <v>1</v>
      </c>
      <c r="D9" s="56">
        <f>SUM(E9:N9)</f>
        <v>41</v>
      </c>
      <c r="E9" s="17">
        <f aca="true" t="shared" si="1" ref="E9:N9">SUM(E10:E11)</f>
        <v>0</v>
      </c>
      <c r="F9" s="17">
        <f t="shared" si="1"/>
        <v>2</v>
      </c>
      <c r="G9" s="17">
        <f t="shared" si="1"/>
        <v>4</v>
      </c>
      <c r="H9" s="17">
        <f t="shared" si="1"/>
        <v>17</v>
      </c>
      <c r="I9" s="17">
        <f t="shared" si="1"/>
        <v>8</v>
      </c>
      <c r="J9" s="17">
        <f t="shared" si="1"/>
        <v>9</v>
      </c>
      <c r="K9" s="17">
        <f t="shared" si="1"/>
        <v>1</v>
      </c>
      <c r="L9" s="17">
        <f t="shared" si="1"/>
        <v>0</v>
      </c>
      <c r="M9" s="17">
        <f t="shared" si="1"/>
        <v>0</v>
      </c>
      <c r="N9" s="18">
        <f t="shared" si="1"/>
        <v>0</v>
      </c>
    </row>
    <row r="10" spans="1:14" ht="12" customHeight="1">
      <c r="A10" s="48"/>
      <c r="B10" s="37"/>
      <c r="C10" s="15" t="s">
        <v>2</v>
      </c>
      <c r="D10" s="56">
        <f>SUM(E10:N10)</f>
        <v>20</v>
      </c>
      <c r="E10" s="17">
        <v>0</v>
      </c>
      <c r="F10" s="17">
        <v>2</v>
      </c>
      <c r="G10" s="17">
        <v>3</v>
      </c>
      <c r="H10" s="17">
        <v>8</v>
      </c>
      <c r="I10" s="17">
        <v>3</v>
      </c>
      <c r="J10" s="17">
        <v>3</v>
      </c>
      <c r="K10" s="17">
        <v>1</v>
      </c>
      <c r="L10" s="17">
        <v>0</v>
      </c>
      <c r="M10" s="17">
        <v>0</v>
      </c>
      <c r="N10" s="18">
        <v>0</v>
      </c>
    </row>
    <row r="11" spans="1:14" ht="12" customHeight="1">
      <c r="A11" s="48"/>
      <c r="B11" s="37"/>
      <c r="C11" s="15" t="s">
        <v>3</v>
      </c>
      <c r="D11" s="56">
        <f>SUM(E11:N11)</f>
        <v>21</v>
      </c>
      <c r="E11" s="17">
        <v>0</v>
      </c>
      <c r="F11" s="17">
        <v>0</v>
      </c>
      <c r="G11" s="17">
        <v>1</v>
      </c>
      <c r="H11" s="17">
        <v>9</v>
      </c>
      <c r="I11" s="17">
        <v>5</v>
      </c>
      <c r="J11" s="17">
        <v>6</v>
      </c>
      <c r="K11" s="17">
        <v>0</v>
      </c>
      <c r="L11" s="17">
        <v>0</v>
      </c>
      <c r="M11" s="17">
        <v>0</v>
      </c>
      <c r="N11" s="18">
        <v>0</v>
      </c>
    </row>
    <row r="12" spans="1:14" ht="12" customHeight="1">
      <c r="A12" s="48"/>
      <c r="B12" s="37"/>
      <c r="C12" s="15"/>
      <c r="D12" s="56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2" customHeight="1">
      <c r="A13" s="48"/>
      <c r="B13" s="37" t="s">
        <v>37</v>
      </c>
      <c r="C13" s="15" t="s">
        <v>1</v>
      </c>
      <c r="D13" s="56">
        <f>SUM(E13:N13)</f>
        <v>54</v>
      </c>
      <c r="E13" s="17">
        <f aca="true" t="shared" si="2" ref="E13:N13">SUM(E14:E15)</f>
        <v>0</v>
      </c>
      <c r="F13" s="17">
        <f t="shared" si="2"/>
        <v>0</v>
      </c>
      <c r="G13" s="17">
        <f t="shared" si="2"/>
        <v>7</v>
      </c>
      <c r="H13" s="17">
        <f t="shared" si="2"/>
        <v>26</v>
      </c>
      <c r="I13" s="17">
        <f t="shared" si="2"/>
        <v>19</v>
      </c>
      <c r="J13" s="17">
        <f t="shared" si="2"/>
        <v>1</v>
      </c>
      <c r="K13" s="17">
        <f t="shared" si="2"/>
        <v>1</v>
      </c>
      <c r="L13" s="17">
        <f t="shared" si="2"/>
        <v>0</v>
      </c>
      <c r="M13" s="17">
        <f t="shared" si="2"/>
        <v>0</v>
      </c>
      <c r="N13" s="18">
        <f t="shared" si="2"/>
        <v>0</v>
      </c>
    </row>
    <row r="14" spans="1:14" ht="12" customHeight="1">
      <c r="A14" s="48"/>
      <c r="B14" s="44"/>
      <c r="C14" s="15" t="s">
        <v>2</v>
      </c>
      <c r="D14" s="56">
        <f>SUM(E14:N14)</f>
        <v>27</v>
      </c>
      <c r="E14" s="17">
        <v>0</v>
      </c>
      <c r="F14" s="17">
        <v>0</v>
      </c>
      <c r="G14" s="17">
        <v>3</v>
      </c>
      <c r="H14" s="17">
        <v>14</v>
      </c>
      <c r="I14" s="17">
        <v>9</v>
      </c>
      <c r="J14" s="17">
        <v>0</v>
      </c>
      <c r="K14" s="17">
        <v>1</v>
      </c>
      <c r="L14" s="17">
        <v>0</v>
      </c>
      <c r="M14" s="17">
        <v>0</v>
      </c>
      <c r="N14" s="18">
        <v>0</v>
      </c>
    </row>
    <row r="15" spans="1:14" ht="12" customHeight="1">
      <c r="A15" s="48"/>
      <c r="B15" s="20"/>
      <c r="C15" s="15" t="s">
        <v>3</v>
      </c>
      <c r="D15" s="56">
        <f>SUM(E15:N15)</f>
        <v>27</v>
      </c>
      <c r="E15" s="17">
        <v>0</v>
      </c>
      <c r="F15" s="17">
        <v>0</v>
      </c>
      <c r="G15" s="17">
        <v>4</v>
      </c>
      <c r="H15" s="17">
        <v>12</v>
      </c>
      <c r="I15" s="17">
        <v>10</v>
      </c>
      <c r="J15" s="17">
        <v>1</v>
      </c>
      <c r="K15" s="17">
        <v>0</v>
      </c>
      <c r="L15" s="17">
        <v>0</v>
      </c>
      <c r="M15" s="17">
        <v>0</v>
      </c>
      <c r="N15" s="18">
        <v>0</v>
      </c>
    </row>
    <row r="16" spans="1:14" ht="12" customHeight="1">
      <c r="A16" s="48"/>
      <c r="B16" s="44"/>
      <c r="C16" s="70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3"/>
    </row>
    <row r="17" spans="1:14" ht="12" customHeight="1">
      <c r="A17" s="48"/>
      <c r="B17" s="37" t="s">
        <v>38</v>
      </c>
      <c r="C17" s="15" t="s">
        <v>1</v>
      </c>
      <c r="D17" s="56">
        <f>SUM(E17:N17)</f>
        <v>373</v>
      </c>
      <c r="E17" s="17">
        <f aca="true" t="shared" si="3" ref="E17:N17">SUM(E18:E19)</f>
        <v>0</v>
      </c>
      <c r="F17" s="17">
        <f t="shared" si="3"/>
        <v>6</v>
      </c>
      <c r="G17" s="17">
        <f t="shared" si="3"/>
        <v>57</v>
      </c>
      <c r="H17" s="17">
        <f t="shared" si="3"/>
        <v>146</v>
      </c>
      <c r="I17" s="17">
        <f t="shared" si="3"/>
        <v>124</v>
      </c>
      <c r="J17" s="17">
        <f t="shared" si="3"/>
        <v>37</v>
      </c>
      <c r="K17" s="17">
        <f t="shared" si="3"/>
        <v>3</v>
      </c>
      <c r="L17" s="17">
        <f t="shared" si="3"/>
        <v>0</v>
      </c>
      <c r="M17" s="17">
        <f t="shared" si="3"/>
        <v>0</v>
      </c>
      <c r="N17" s="18">
        <f t="shared" si="3"/>
        <v>0</v>
      </c>
    </row>
    <row r="18" spans="1:14" ht="12" customHeight="1">
      <c r="A18" s="48"/>
      <c r="B18" s="37"/>
      <c r="C18" s="15" t="s">
        <v>2</v>
      </c>
      <c r="D18" s="56">
        <f>SUM(E18:N18)</f>
        <v>200</v>
      </c>
      <c r="E18" s="17">
        <v>0</v>
      </c>
      <c r="F18" s="17">
        <v>2</v>
      </c>
      <c r="G18" s="17">
        <v>33</v>
      </c>
      <c r="H18" s="17">
        <v>70</v>
      </c>
      <c r="I18" s="17">
        <v>73</v>
      </c>
      <c r="J18" s="17">
        <v>21</v>
      </c>
      <c r="K18" s="17">
        <v>1</v>
      </c>
      <c r="L18" s="17">
        <v>0</v>
      </c>
      <c r="M18" s="17">
        <v>0</v>
      </c>
      <c r="N18" s="18">
        <v>0</v>
      </c>
    </row>
    <row r="19" spans="1:14" ht="12" customHeight="1">
      <c r="A19" s="48"/>
      <c r="B19" s="37"/>
      <c r="C19" s="15" t="s">
        <v>3</v>
      </c>
      <c r="D19" s="56">
        <f>SUM(E19:N19)</f>
        <v>173</v>
      </c>
      <c r="E19" s="17">
        <v>0</v>
      </c>
      <c r="F19" s="17">
        <v>4</v>
      </c>
      <c r="G19" s="17">
        <v>24</v>
      </c>
      <c r="H19" s="17">
        <v>76</v>
      </c>
      <c r="I19" s="17">
        <v>51</v>
      </c>
      <c r="J19" s="17">
        <v>16</v>
      </c>
      <c r="K19" s="17">
        <v>2</v>
      </c>
      <c r="L19" s="17">
        <v>0</v>
      </c>
      <c r="M19" s="17">
        <v>0</v>
      </c>
      <c r="N19" s="18">
        <v>0</v>
      </c>
    </row>
    <row r="20" spans="1:14" ht="12" customHeight="1">
      <c r="A20" s="48"/>
      <c r="B20" s="44"/>
      <c r="C20" s="70"/>
      <c r="D20" s="71"/>
      <c r="E20" s="72"/>
      <c r="F20" s="72"/>
      <c r="G20" s="72"/>
      <c r="H20" s="72"/>
      <c r="I20" s="72"/>
      <c r="J20" s="72"/>
      <c r="K20" s="72"/>
      <c r="L20" s="72"/>
      <c r="M20" s="72"/>
      <c r="N20" s="73"/>
    </row>
    <row r="21" spans="1:14" ht="12" customHeight="1">
      <c r="A21" s="48"/>
      <c r="B21" s="37" t="s">
        <v>39</v>
      </c>
      <c r="C21" s="15" t="s">
        <v>1</v>
      </c>
      <c r="D21" s="56">
        <f>SUM(E21:N21)</f>
        <v>468</v>
      </c>
      <c r="E21" s="17">
        <f aca="true" t="shared" si="4" ref="E21:N21">SUM(E22:E23)</f>
        <v>0</v>
      </c>
      <c r="F21" s="17">
        <f t="shared" si="4"/>
        <v>3</v>
      </c>
      <c r="G21" s="17">
        <f t="shared" si="4"/>
        <v>60</v>
      </c>
      <c r="H21" s="17">
        <f t="shared" si="4"/>
        <v>193</v>
      </c>
      <c r="I21" s="17">
        <f t="shared" si="4"/>
        <v>155</v>
      </c>
      <c r="J21" s="17">
        <f t="shared" si="4"/>
        <v>47</v>
      </c>
      <c r="K21" s="17">
        <f t="shared" si="4"/>
        <v>10</v>
      </c>
      <c r="L21" s="17">
        <f t="shared" si="4"/>
        <v>0</v>
      </c>
      <c r="M21" s="17">
        <f t="shared" si="4"/>
        <v>0</v>
      </c>
      <c r="N21" s="18">
        <f t="shared" si="4"/>
        <v>0</v>
      </c>
    </row>
    <row r="22" spans="1:14" ht="12" customHeight="1">
      <c r="A22" s="48"/>
      <c r="B22" s="20"/>
      <c r="C22" s="15" t="s">
        <v>2</v>
      </c>
      <c r="D22" s="56">
        <f>SUM(E22:N22)</f>
        <v>229</v>
      </c>
      <c r="E22" s="17">
        <v>0</v>
      </c>
      <c r="F22" s="17">
        <v>2</v>
      </c>
      <c r="G22" s="17">
        <v>25</v>
      </c>
      <c r="H22" s="17">
        <v>95</v>
      </c>
      <c r="I22" s="17">
        <v>81</v>
      </c>
      <c r="J22" s="17">
        <v>20</v>
      </c>
      <c r="K22" s="17">
        <v>6</v>
      </c>
      <c r="L22" s="17">
        <v>0</v>
      </c>
      <c r="M22" s="17">
        <v>0</v>
      </c>
      <c r="N22" s="18">
        <v>0</v>
      </c>
    </row>
    <row r="23" spans="1:14" ht="12" customHeight="1">
      <c r="A23" s="48"/>
      <c r="B23" s="20"/>
      <c r="C23" s="15" t="s">
        <v>3</v>
      </c>
      <c r="D23" s="56">
        <f>SUM(E23:N23)</f>
        <v>239</v>
      </c>
      <c r="E23" s="17">
        <v>0</v>
      </c>
      <c r="F23" s="17">
        <v>1</v>
      </c>
      <c r="G23" s="17">
        <v>35</v>
      </c>
      <c r="H23" s="17">
        <v>98</v>
      </c>
      <c r="I23" s="17">
        <v>74</v>
      </c>
      <c r="J23" s="17">
        <v>27</v>
      </c>
      <c r="K23" s="17">
        <v>4</v>
      </c>
      <c r="L23" s="17">
        <v>0</v>
      </c>
      <c r="M23" s="17">
        <v>0</v>
      </c>
      <c r="N23" s="18">
        <v>0</v>
      </c>
    </row>
    <row r="24" spans="1:14" ht="12" customHeight="1">
      <c r="A24" s="48"/>
      <c r="B24" s="44"/>
      <c r="C24" s="74"/>
      <c r="D24" s="58"/>
      <c r="E24" s="75"/>
      <c r="F24" s="75"/>
      <c r="G24" s="75"/>
      <c r="H24" s="75"/>
      <c r="I24" s="75"/>
      <c r="J24" s="75"/>
      <c r="K24" s="75"/>
      <c r="L24" s="75"/>
      <c r="M24" s="75"/>
      <c r="N24" s="76"/>
    </row>
    <row r="25" spans="1:14" ht="12" customHeight="1">
      <c r="A25" s="53"/>
      <c r="B25" s="77"/>
      <c r="C25" s="78"/>
      <c r="D25" s="55"/>
      <c r="E25" s="79"/>
      <c r="F25" s="79"/>
      <c r="G25" s="79"/>
      <c r="H25" s="79"/>
      <c r="I25" s="79"/>
      <c r="J25" s="79"/>
      <c r="K25" s="79"/>
      <c r="L25" s="79"/>
      <c r="M25" s="79"/>
      <c r="N25" s="80"/>
    </row>
    <row r="26" spans="1:14" ht="12" customHeight="1">
      <c r="A26" s="123" t="s">
        <v>40</v>
      </c>
      <c r="B26" s="124"/>
      <c r="C26" s="15" t="s">
        <v>1</v>
      </c>
      <c r="D26" s="56">
        <f>SUM(E26:N26)</f>
        <v>1087</v>
      </c>
      <c r="E26" s="17">
        <f aca="true" t="shared" si="5" ref="E26:N26">SUM(E27:E28)</f>
        <v>0</v>
      </c>
      <c r="F26" s="17">
        <f t="shared" si="5"/>
        <v>17</v>
      </c>
      <c r="G26" s="17">
        <f t="shared" si="5"/>
        <v>144</v>
      </c>
      <c r="H26" s="17">
        <f t="shared" si="5"/>
        <v>428</v>
      </c>
      <c r="I26" s="17">
        <f t="shared" si="5"/>
        <v>375</v>
      </c>
      <c r="J26" s="17">
        <f t="shared" si="5"/>
        <v>111</v>
      </c>
      <c r="K26" s="17">
        <f t="shared" si="5"/>
        <v>12</v>
      </c>
      <c r="L26" s="17">
        <f t="shared" si="5"/>
        <v>0</v>
      </c>
      <c r="M26" s="17">
        <f t="shared" si="5"/>
        <v>0</v>
      </c>
      <c r="N26" s="18">
        <f t="shared" si="5"/>
        <v>0</v>
      </c>
    </row>
    <row r="27" spans="1:14" ht="12" customHeight="1">
      <c r="A27" s="48"/>
      <c r="B27" s="8"/>
      <c r="C27" s="15" t="s">
        <v>2</v>
      </c>
      <c r="D27" s="56">
        <f>SUM(E27:N27)</f>
        <v>581</v>
      </c>
      <c r="E27" s="17">
        <f aca="true" t="shared" si="6" ref="E27:N27">SUM(E31,E35)</f>
        <v>0</v>
      </c>
      <c r="F27" s="17">
        <f t="shared" si="6"/>
        <v>9</v>
      </c>
      <c r="G27" s="17">
        <f t="shared" si="6"/>
        <v>85</v>
      </c>
      <c r="H27" s="17">
        <f t="shared" si="6"/>
        <v>224</v>
      </c>
      <c r="I27" s="17">
        <f t="shared" si="6"/>
        <v>201</v>
      </c>
      <c r="J27" s="17">
        <f t="shared" si="6"/>
        <v>60</v>
      </c>
      <c r="K27" s="17">
        <f t="shared" si="6"/>
        <v>2</v>
      </c>
      <c r="L27" s="17">
        <f t="shared" si="6"/>
        <v>0</v>
      </c>
      <c r="M27" s="17">
        <f t="shared" si="6"/>
        <v>0</v>
      </c>
      <c r="N27" s="18">
        <f t="shared" si="6"/>
        <v>0</v>
      </c>
    </row>
    <row r="28" spans="1:14" ht="12" customHeight="1">
      <c r="A28" s="48"/>
      <c r="B28" s="8"/>
      <c r="C28" s="15" t="s">
        <v>3</v>
      </c>
      <c r="D28" s="56">
        <f>SUM(E28:N28)</f>
        <v>506</v>
      </c>
      <c r="E28" s="17">
        <f aca="true" t="shared" si="7" ref="E28:N28">SUM(E32,E36)</f>
        <v>0</v>
      </c>
      <c r="F28" s="17">
        <f t="shared" si="7"/>
        <v>8</v>
      </c>
      <c r="G28" s="17">
        <f t="shared" si="7"/>
        <v>59</v>
      </c>
      <c r="H28" s="17">
        <f t="shared" si="7"/>
        <v>204</v>
      </c>
      <c r="I28" s="17">
        <f t="shared" si="7"/>
        <v>174</v>
      </c>
      <c r="J28" s="17">
        <f t="shared" si="7"/>
        <v>51</v>
      </c>
      <c r="K28" s="17">
        <f t="shared" si="7"/>
        <v>10</v>
      </c>
      <c r="L28" s="17">
        <f t="shared" si="7"/>
        <v>0</v>
      </c>
      <c r="M28" s="17">
        <f t="shared" si="7"/>
        <v>0</v>
      </c>
      <c r="N28" s="18">
        <f t="shared" si="7"/>
        <v>0</v>
      </c>
    </row>
    <row r="29" spans="1:14" ht="12" customHeight="1">
      <c r="A29" s="48"/>
      <c r="B29" s="8"/>
      <c r="C29" s="15"/>
      <c r="D29" s="56"/>
      <c r="E29" s="17"/>
      <c r="F29" s="17"/>
      <c r="G29" s="17"/>
      <c r="H29" s="17"/>
      <c r="I29" s="17"/>
      <c r="J29" s="17"/>
      <c r="K29" s="17"/>
      <c r="L29" s="17"/>
      <c r="M29" s="17"/>
      <c r="N29" s="18"/>
    </row>
    <row r="30" spans="1:14" ht="12" customHeight="1">
      <c r="A30" s="48"/>
      <c r="B30" s="37" t="s">
        <v>41</v>
      </c>
      <c r="C30" s="15" t="s">
        <v>1</v>
      </c>
      <c r="D30" s="56">
        <f>SUM(E30:N30)</f>
        <v>896</v>
      </c>
      <c r="E30" s="17">
        <f aca="true" t="shared" si="8" ref="E30:N30">SUM(E31:E32)</f>
        <v>0</v>
      </c>
      <c r="F30" s="17">
        <f t="shared" si="8"/>
        <v>11</v>
      </c>
      <c r="G30" s="17">
        <f t="shared" si="8"/>
        <v>130</v>
      </c>
      <c r="H30" s="17">
        <f t="shared" si="8"/>
        <v>350</v>
      </c>
      <c r="I30" s="17">
        <f t="shared" si="8"/>
        <v>315</v>
      </c>
      <c r="J30" s="17">
        <f t="shared" si="8"/>
        <v>82</v>
      </c>
      <c r="K30" s="17">
        <f t="shared" si="8"/>
        <v>8</v>
      </c>
      <c r="L30" s="17">
        <f t="shared" si="8"/>
        <v>0</v>
      </c>
      <c r="M30" s="17">
        <f t="shared" si="8"/>
        <v>0</v>
      </c>
      <c r="N30" s="18">
        <f t="shared" si="8"/>
        <v>0</v>
      </c>
    </row>
    <row r="31" spans="1:14" ht="12" customHeight="1">
      <c r="A31" s="48"/>
      <c r="B31" s="37"/>
      <c r="C31" s="15" t="s">
        <v>2</v>
      </c>
      <c r="D31" s="56">
        <f>SUM(E31:N31)</f>
        <v>477</v>
      </c>
      <c r="E31" s="81">
        <v>0</v>
      </c>
      <c r="F31" s="17">
        <v>4</v>
      </c>
      <c r="G31" s="17">
        <v>77</v>
      </c>
      <c r="H31" s="17">
        <v>176</v>
      </c>
      <c r="I31" s="17">
        <v>174</v>
      </c>
      <c r="J31" s="17">
        <v>44</v>
      </c>
      <c r="K31" s="17">
        <v>2</v>
      </c>
      <c r="L31" s="17">
        <v>0</v>
      </c>
      <c r="M31" s="17">
        <v>0</v>
      </c>
      <c r="N31" s="18">
        <v>0</v>
      </c>
    </row>
    <row r="32" spans="1:14" ht="12" customHeight="1">
      <c r="A32" s="48"/>
      <c r="B32" s="37"/>
      <c r="C32" s="15" t="s">
        <v>3</v>
      </c>
      <c r="D32" s="56">
        <f>SUM(E32:N32)</f>
        <v>419</v>
      </c>
      <c r="E32" s="81">
        <v>0</v>
      </c>
      <c r="F32" s="17">
        <v>7</v>
      </c>
      <c r="G32" s="17">
        <v>53</v>
      </c>
      <c r="H32" s="17">
        <v>174</v>
      </c>
      <c r="I32" s="17">
        <v>141</v>
      </c>
      <c r="J32" s="17">
        <v>38</v>
      </c>
      <c r="K32" s="17">
        <v>6</v>
      </c>
      <c r="L32" s="17">
        <v>0</v>
      </c>
      <c r="M32" s="17">
        <v>0</v>
      </c>
      <c r="N32" s="18">
        <v>0</v>
      </c>
    </row>
    <row r="33" spans="1:14" ht="12" customHeight="1">
      <c r="A33" s="48"/>
      <c r="B33" s="37"/>
      <c r="C33" s="15"/>
      <c r="D33" s="56"/>
      <c r="E33" s="17"/>
      <c r="F33" s="17"/>
      <c r="G33" s="17"/>
      <c r="H33" s="17"/>
      <c r="I33" s="17"/>
      <c r="J33" s="17"/>
      <c r="K33" s="17"/>
      <c r="L33" s="17"/>
      <c r="M33" s="17"/>
      <c r="N33" s="18"/>
    </row>
    <row r="34" spans="1:14" ht="12" customHeight="1">
      <c r="A34" s="48"/>
      <c r="B34" s="37" t="s">
        <v>42</v>
      </c>
      <c r="C34" s="15" t="s">
        <v>1</v>
      </c>
      <c r="D34" s="56">
        <f>SUM(E34:N34)</f>
        <v>191</v>
      </c>
      <c r="E34" s="17">
        <f aca="true" t="shared" si="9" ref="E34:N34">SUM(E35:E36)</f>
        <v>0</v>
      </c>
      <c r="F34" s="17">
        <f t="shared" si="9"/>
        <v>6</v>
      </c>
      <c r="G34" s="17">
        <f t="shared" si="9"/>
        <v>14</v>
      </c>
      <c r="H34" s="17">
        <f t="shared" si="9"/>
        <v>78</v>
      </c>
      <c r="I34" s="17">
        <f t="shared" si="9"/>
        <v>60</v>
      </c>
      <c r="J34" s="17">
        <f t="shared" si="9"/>
        <v>29</v>
      </c>
      <c r="K34" s="17">
        <f t="shared" si="9"/>
        <v>4</v>
      </c>
      <c r="L34" s="17">
        <f t="shared" si="9"/>
        <v>0</v>
      </c>
      <c r="M34" s="17">
        <f t="shared" si="9"/>
        <v>0</v>
      </c>
      <c r="N34" s="18">
        <f t="shared" si="9"/>
        <v>0</v>
      </c>
    </row>
    <row r="35" spans="1:14" ht="12" customHeight="1">
      <c r="A35" s="48"/>
      <c r="B35" s="20"/>
      <c r="C35" s="15" t="s">
        <v>2</v>
      </c>
      <c r="D35" s="56">
        <f>SUM(E35:N35)</f>
        <v>104</v>
      </c>
      <c r="E35" s="17">
        <v>0</v>
      </c>
      <c r="F35" s="17">
        <v>5</v>
      </c>
      <c r="G35" s="17">
        <v>8</v>
      </c>
      <c r="H35" s="17">
        <v>48</v>
      </c>
      <c r="I35" s="17">
        <v>27</v>
      </c>
      <c r="J35" s="17">
        <v>16</v>
      </c>
      <c r="K35" s="17">
        <v>0</v>
      </c>
      <c r="L35" s="17">
        <v>0</v>
      </c>
      <c r="M35" s="17">
        <v>0</v>
      </c>
      <c r="N35" s="18">
        <v>0</v>
      </c>
    </row>
    <row r="36" spans="1:14" ht="12" customHeight="1">
      <c r="A36" s="48"/>
      <c r="B36" s="20"/>
      <c r="C36" s="15" t="s">
        <v>3</v>
      </c>
      <c r="D36" s="56">
        <f>SUM(E36:N36)</f>
        <v>87</v>
      </c>
      <c r="E36" s="17">
        <v>0</v>
      </c>
      <c r="F36" s="17">
        <v>1</v>
      </c>
      <c r="G36" s="17">
        <v>6</v>
      </c>
      <c r="H36" s="17">
        <v>30</v>
      </c>
      <c r="I36" s="17">
        <v>33</v>
      </c>
      <c r="J36" s="17">
        <v>13</v>
      </c>
      <c r="K36" s="17">
        <v>4</v>
      </c>
      <c r="L36" s="17">
        <v>0</v>
      </c>
      <c r="M36" s="17">
        <v>0</v>
      </c>
      <c r="N36" s="18">
        <v>0</v>
      </c>
    </row>
    <row r="37" spans="1:14" ht="12" customHeight="1">
      <c r="A37" s="57"/>
      <c r="B37" s="22"/>
      <c r="C37" s="23"/>
      <c r="D37" s="58"/>
      <c r="E37" s="35"/>
      <c r="F37" s="35"/>
      <c r="G37" s="35"/>
      <c r="H37" s="35"/>
      <c r="I37" s="35"/>
      <c r="J37" s="35"/>
      <c r="K37" s="35"/>
      <c r="L37" s="35"/>
      <c r="M37" s="35"/>
      <c r="N37" s="36"/>
    </row>
    <row r="38" spans="1:14" ht="12" customHeight="1">
      <c r="A38" s="48"/>
      <c r="B38" s="20"/>
      <c r="C38" s="15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2" customHeight="1">
      <c r="A39" s="123" t="s">
        <v>43</v>
      </c>
      <c r="B39" s="125"/>
      <c r="C39" s="15" t="s">
        <v>1</v>
      </c>
      <c r="D39" s="16">
        <f>SUM(E39:N39)</f>
        <v>3809</v>
      </c>
      <c r="E39" s="17">
        <f aca="true" t="shared" si="10" ref="E39:N39">SUM(E40:E41)</f>
        <v>0</v>
      </c>
      <c r="F39" s="17">
        <f t="shared" si="10"/>
        <v>69</v>
      </c>
      <c r="G39" s="17">
        <f t="shared" si="10"/>
        <v>559</v>
      </c>
      <c r="H39" s="17">
        <f t="shared" si="10"/>
        <v>1560</v>
      </c>
      <c r="I39" s="17">
        <f t="shared" si="10"/>
        <v>1239</v>
      </c>
      <c r="J39" s="17">
        <f t="shared" si="10"/>
        <v>345</v>
      </c>
      <c r="K39" s="17">
        <f t="shared" si="10"/>
        <v>36</v>
      </c>
      <c r="L39" s="17">
        <f t="shared" si="10"/>
        <v>1</v>
      </c>
      <c r="M39" s="17">
        <f t="shared" si="10"/>
        <v>0</v>
      </c>
      <c r="N39" s="18">
        <f t="shared" si="10"/>
        <v>0</v>
      </c>
    </row>
    <row r="40" spans="1:14" ht="12" customHeight="1">
      <c r="A40" s="48"/>
      <c r="B40" s="8"/>
      <c r="C40" s="15" t="s">
        <v>2</v>
      </c>
      <c r="D40" s="16">
        <f>SUM(E40:N40)</f>
        <v>1970</v>
      </c>
      <c r="E40" s="17">
        <f aca="true" t="shared" si="11" ref="E40:N40">SUM(E48,E44,E52)</f>
        <v>0</v>
      </c>
      <c r="F40" s="17">
        <f t="shared" si="11"/>
        <v>33</v>
      </c>
      <c r="G40" s="17">
        <f t="shared" si="11"/>
        <v>282</v>
      </c>
      <c r="H40" s="17">
        <f t="shared" si="11"/>
        <v>802</v>
      </c>
      <c r="I40" s="17">
        <f t="shared" si="11"/>
        <v>649</v>
      </c>
      <c r="J40" s="17">
        <f t="shared" si="11"/>
        <v>182</v>
      </c>
      <c r="K40" s="17">
        <f t="shared" si="11"/>
        <v>22</v>
      </c>
      <c r="L40" s="17">
        <f t="shared" si="11"/>
        <v>0</v>
      </c>
      <c r="M40" s="17">
        <f t="shared" si="11"/>
        <v>0</v>
      </c>
      <c r="N40" s="18">
        <f t="shared" si="11"/>
        <v>0</v>
      </c>
    </row>
    <row r="41" spans="1:14" ht="12" customHeight="1">
      <c r="A41" s="48"/>
      <c r="B41" s="8"/>
      <c r="C41" s="15" t="s">
        <v>3</v>
      </c>
      <c r="D41" s="16">
        <f>SUM(E41:N41)</f>
        <v>1839</v>
      </c>
      <c r="E41" s="17">
        <f aca="true" t="shared" si="12" ref="E41:N41">SUM(E49,E45,E53)</f>
        <v>0</v>
      </c>
      <c r="F41" s="17">
        <f t="shared" si="12"/>
        <v>36</v>
      </c>
      <c r="G41" s="17">
        <f t="shared" si="12"/>
        <v>277</v>
      </c>
      <c r="H41" s="17">
        <f t="shared" si="12"/>
        <v>758</v>
      </c>
      <c r="I41" s="17">
        <f t="shared" si="12"/>
        <v>590</v>
      </c>
      <c r="J41" s="17">
        <f t="shared" si="12"/>
        <v>163</v>
      </c>
      <c r="K41" s="17">
        <f t="shared" si="12"/>
        <v>14</v>
      </c>
      <c r="L41" s="17">
        <f t="shared" si="12"/>
        <v>1</v>
      </c>
      <c r="M41" s="17">
        <f t="shared" si="12"/>
        <v>0</v>
      </c>
      <c r="N41" s="18">
        <f t="shared" si="12"/>
        <v>0</v>
      </c>
    </row>
    <row r="42" spans="1:14" ht="12" customHeight="1">
      <c r="A42" s="48"/>
      <c r="B42" s="8"/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8"/>
    </row>
    <row r="43" spans="1:14" ht="12" customHeight="1">
      <c r="A43" s="48"/>
      <c r="B43" s="37" t="s">
        <v>44</v>
      </c>
      <c r="C43" s="15" t="s">
        <v>1</v>
      </c>
      <c r="D43" s="16">
        <f>SUM(E43:N43)</f>
        <v>1203</v>
      </c>
      <c r="E43" s="17">
        <f aca="true" t="shared" si="13" ref="E43:N43">SUM(E44:E45)</f>
        <v>0</v>
      </c>
      <c r="F43" s="17">
        <f t="shared" si="13"/>
        <v>28</v>
      </c>
      <c r="G43" s="17">
        <f t="shared" si="13"/>
        <v>197</v>
      </c>
      <c r="H43" s="17">
        <f t="shared" si="13"/>
        <v>490</v>
      </c>
      <c r="I43" s="17">
        <f t="shared" si="13"/>
        <v>371</v>
      </c>
      <c r="J43" s="17">
        <f t="shared" si="13"/>
        <v>101</v>
      </c>
      <c r="K43" s="17">
        <f t="shared" si="13"/>
        <v>16</v>
      </c>
      <c r="L43" s="17">
        <f t="shared" si="13"/>
        <v>0</v>
      </c>
      <c r="M43" s="17">
        <f t="shared" si="13"/>
        <v>0</v>
      </c>
      <c r="N43" s="18">
        <f t="shared" si="13"/>
        <v>0</v>
      </c>
    </row>
    <row r="44" spans="1:14" ht="12" customHeight="1">
      <c r="A44" s="48"/>
      <c r="B44" s="37"/>
      <c r="C44" s="15" t="s">
        <v>2</v>
      </c>
      <c r="D44" s="16">
        <f>SUM(E44:N44)</f>
        <v>635</v>
      </c>
      <c r="E44" s="17">
        <v>0</v>
      </c>
      <c r="F44" s="17">
        <v>14</v>
      </c>
      <c r="G44" s="17">
        <v>106</v>
      </c>
      <c r="H44" s="17">
        <v>247</v>
      </c>
      <c r="I44" s="17">
        <v>203</v>
      </c>
      <c r="J44" s="17">
        <v>56</v>
      </c>
      <c r="K44" s="17">
        <v>9</v>
      </c>
      <c r="L44" s="17">
        <v>0</v>
      </c>
      <c r="M44" s="17">
        <v>0</v>
      </c>
      <c r="N44" s="18">
        <v>0</v>
      </c>
    </row>
    <row r="45" spans="1:14" ht="12" customHeight="1">
      <c r="A45" s="48"/>
      <c r="B45" s="37"/>
      <c r="C45" s="15" t="s">
        <v>3</v>
      </c>
      <c r="D45" s="16">
        <f>SUM(E45:N45)</f>
        <v>568</v>
      </c>
      <c r="E45" s="17">
        <v>0</v>
      </c>
      <c r="F45" s="17">
        <v>14</v>
      </c>
      <c r="G45" s="17">
        <v>91</v>
      </c>
      <c r="H45" s="17">
        <v>243</v>
      </c>
      <c r="I45" s="17">
        <v>168</v>
      </c>
      <c r="J45" s="17">
        <v>45</v>
      </c>
      <c r="K45" s="17">
        <v>7</v>
      </c>
      <c r="L45" s="17">
        <v>0</v>
      </c>
      <c r="M45" s="17">
        <v>0</v>
      </c>
      <c r="N45" s="18">
        <v>0</v>
      </c>
    </row>
    <row r="46" spans="1:14" ht="12" customHeight="1">
      <c r="A46" s="48"/>
      <c r="B46" s="37"/>
      <c r="C46" s="15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8"/>
    </row>
    <row r="47" spans="1:14" ht="12" customHeight="1">
      <c r="A47" s="48"/>
      <c r="B47" s="37" t="s">
        <v>45</v>
      </c>
      <c r="C47" s="15" t="s">
        <v>1</v>
      </c>
      <c r="D47" s="16">
        <f>SUM(E47:N47)</f>
        <v>2545</v>
      </c>
      <c r="E47" s="17">
        <f aca="true" t="shared" si="14" ref="E47:N47">SUM(E48:E49)</f>
        <v>0</v>
      </c>
      <c r="F47" s="17">
        <f t="shared" si="14"/>
        <v>40</v>
      </c>
      <c r="G47" s="17">
        <f t="shared" si="14"/>
        <v>353</v>
      </c>
      <c r="H47" s="17">
        <f t="shared" si="14"/>
        <v>1044</v>
      </c>
      <c r="I47" s="17">
        <f t="shared" si="14"/>
        <v>853</v>
      </c>
      <c r="J47" s="17">
        <f t="shared" si="14"/>
        <v>234</v>
      </c>
      <c r="K47" s="17">
        <f t="shared" si="14"/>
        <v>20</v>
      </c>
      <c r="L47" s="17">
        <f t="shared" si="14"/>
        <v>1</v>
      </c>
      <c r="M47" s="17">
        <f t="shared" si="14"/>
        <v>0</v>
      </c>
      <c r="N47" s="18">
        <f t="shared" si="14"/>
        <v>0</v>
      </c>
    </row>
    <row r="48" spans="1:14" ht="12" customHeight="1">
      <c r="A48" s="48"/>
      <c r="B48" s="20"/>
      <c r="C48" s="15" t="s">
        <v>2</v>
      </c>
      <c r="D48" s="16">
        <f>SUM(E48:N48)</f>
        <v>1306</v>
      </c>
      <c r="E48" s="17">
        <v>0</v>
      </c>
      <c r="F48" s="17">
        <v>19</v>
      </c>
      <c r="G48" s="17">
        <v>171</v>
      </c>
      <c r="H48" s="17">
        <v>540</v>
      </c>
      <c r="I48" s="17">
        <v>442</v>
      </c>
      <c r="J48" s="17">
        <v>121</v>
      </c>
      <c r="K48" s="17">
        <v>13</v>
      </c>
      <c r="L48" s="17">
        <v>0</v>
      </c>
      <c r="M48" s="17">
        <v>0</v>
      </c>
      <c r="N48" s="18">
        <v>0</v>
      </c>
    </row>
    <row r="49" spans="1:14" ht="12" customHeight="1">
      <c r="A49" s="48"/>
      <c r="B49" s="20"/>
      <c r="C49" s="15" t="s">
        <v>3</v>
      </c>
      <c r="D49" s="16">
        <f>SUM(E49:N49)</f>
        <v>1239</v>
      </c>
      <c r="E49" s="17">
        <v>0</v>
      </c>
      <c r="F49" s="17">
        <v>21</v>
      </c>
      <c r="G49" s="17">
        <v>182</v>
      </c>
      <c r="H49" s="17">
        <v>504</v>
      </c>
      <c r="I49" s="17">
        <v>411</v>
      </c>
      <c r="J49" s="17">
        <v>113</v>
      </c>
      <c r="K49" s="17">
        <v>7</v>
      </c>
      <c r="L49" s="17">
        <v>1</v>
      </c>
      <c r="M49" s="17">
        <v>0</v>
      </c>
      <c r="N49" s="18">
        <v>0</v>
      </c>
    </row>
    <row r="50" spans="1:14" ht="12" customHeight="1">
      <c r="A50" s="48"/>
      <c r="B50" s="8"/>
      <c r="C50" s="15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8"/>
    </row>
    <row r="51" spans="1:14" ht="12" customHeight="1">
      <c r="A51" s="48"/>
      <c r="B51" s="37" t="s">
        <v>46</v>
      </c>
      <c r="C51" s="15" t="s">
        <v>1</v>
      </c>
      <c r="D51" s="16">
        <f>SUM(E51:N51)</f>
        <v>61</v>
      </c>
      <c r="E51" s="17">
        <f aca="true" t="shared" si="15" ref="E51:N51">SUM(E52:E53)</f>
        <v>0</v>
      </c>
      <c r="F51" s="17">
        <f t="shared" si="15"/>
        <v>1</v>
      </c>
      <c r="G51" s="17">
        <f t="shared" si="15"/>
        <v>9</v>
      </c>
      <c r="H51" s="17">
        <f t="shared" si="15"/>
        <v>26</v>
      </c>
      <c r="I51" s="17">
        <f t="shared" si="15"/>
        <v>15</v>
      </c>
      <c r="J51" s="17">
        <f t="shared" si="15"/>
        <v>10</v>
      </c>
      <c r="K51" s="17">
        <f t="shared" si="15"/>
        <v>0</v>
      </c>
      <c r="L51" s="17">
        <f t="shared" si="15"/>
        <v>0</v>
      </c>
      <c r="M51" s="17">
        <f t="shared" si="15"/>
        <v>0</v>
      </c>
      <c r="N51" s="18">
        <f t="shared" si="15"/>
        <v>0</v>
      </c>
    </row>
    <row r="52" spans="1:14" ht="12" customHeight="1">
      <c r="A52" s="48"/>
      <c r="B52" s="20"/>
      <c r="C52" s="15" t="s">
        <v>2</v>
      </c>
      <c r="D52" s="16">
        <f>SUM(E52:N52)</f>
        <v>29</v>
      </c>
      <c r="E52" s="17">
        <v>0</v>
      </c>
      <c r="F52" s="17">
        <v>0</v>
      </c>
      <c r="G52" s="17">
        <v>5</v>
      </c>
      <c r="H52" s="17">
        <v>15</v>
      </c>
      <c r="I52" s="17">
        <v>4</v>
      </c>
      <c r="J52" s="17">
        <v>5</v>
      </c>
      <c r="K52" s="17">
        <v>0</v>
      </c>
      <c r="L52" s="17">
        <v>0</v>
      </c>
      <c r="M52" s="17">
        <v>0</v>
      </c>
      <c r="N52" s="18">
        <v>0</v>
      </c>
    </row>
    <row r="53" spans="1:14" ht="12" customHeight="1">
      <c r="A53" s="48"/>
      <c r="B53" s="20"/>
      <c r="C53" s="15" t="s">
        <v>3</v>
      </c>
      <c r="D53" s="16">
        <f>SUM(E53:N53)</f>
        <v>32</v>
      </c>
      <c r="E53" s="17">
        <v>0</v>
      </c>
      <c r="F53" s="17">
        <v>1</v>
      </c>
      <c r="G53" s="17">
        <v>4</v>
      </c>
      <c r="H53" s="17">
        <v>11</v>
      </c>
      <c r="I53" s="17">
        <v>11</v>
      </c>
      <c r="J53" s="17">
        <v>5</v>
      </c>
      <c r="K53" s="17">
        <v>0</v>
      </c>
      <c r="L53" s="17">
        <v>0</v>
      </c>
      <c r="M53" s="17">
        <v>0</v>
      </c>
      <c r="N53" s="18">
        <v>0</v>
      </c>
    </row>
    <row r="54" spans="1:14" ht="12" customHeight="1">
      <c r="A54" s="48"/>
      <c r="B54" s="20"/>
      <c r="C54" s="15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8"/>
    </row>
    <row r="55" spans="1:14" ht="12" customHeight="1">
      <c r="A55" s="53"/>
      <c r="B55" s="25"/>
      <c r="C55" s="26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9"/>
    </row>
    <row r="56" spans="1:14" ht="12" customHeight="1">
      <c r="A56" s="123" t="s">
        <v>47</v>
      </c>
      <c r="B56" s="122"/>
      <c r="C56" s="15" t="s">
        <v>1</v>
      </c>
      <c r="D56" s="56">
        <f aca="true" t="shared" si="16" ref="D56:N56">SUM(D57:D58)</f>
        <v>2339</v>
      </c>
      <c r="E56" s="17">
        <f t="shared" si="16"/>
        <v>0</v>
      </c>
      <c r="F56" s="17">
        <f t="shared" si="16"/>
        <v>36</v>
      </c>
      <c r="G56" s="17">
        <f t="shared" si="16"/>
        <v>273</v>
      </c>
      <c r="H56" s="17">
        <f t="shared" si="16"/>
        <v>909</v>
      </c>
      <c r="I56" s="17">
        <f t="shared" si="16"/>
        <v>824</v>
      </c>
      <c r="J56" s="17">
        <f t="shared" si="16"/>
        <v>276</v>
      </c>
      <c r="K56" s="17">
        <f t="shared" si="16"/>
        <v>21</v>
      </c>
      <c r="L56" s="17">
        <f t="shared" si="16"/>
        <v>0</v>
      </c>
      <c r="M56" s="17">
        <f t="shared" si="16"/>
        <v>0</v>
      </c>
      <c r="N56" s="18">
        <f t="shared" si="16"/>
        <v>0</v>
      </c>
    </row>
    <row r="57" spans="1:14" ht="12" customHeight="1">
      <c r="A57" s="48"/>
      <c r="B57" s="8"/>
      <c r="C57" s="15" t="s">
        <v>2</v>
      </c>
      <c r="D57" s="56">
        <f>SUM(E57:N57)</f>
        <v>1192</v>
      </c>
      <c r="E57" s="17">
        <f>SUM(E61,E65,E69,'表４④'!E6)</f>
        <v>0</v>
      </c>
      <c r="F57" s="17">
        <f>SUM(F61,F65,F69,'表４④'!F6)</f>
        <v>22</v>
      </c>
      <c r="G57" s="17">
        <f>SUM(G61,G65,G69,'表４④'!G6)</f>
        <v>144</v>
      </c>
      <c r="H57" s="17">
        <f>SUM(H61,H65,H69,'表４④'!H6)</f>
        <v>447</v>
      </c>
      <c r="I57" s="17">
        <f>SUM(I61,I65,I69,'表４④'!I6)</f>
        <v>426</v>
      </c>
      <c r="J57" s="17">
        <f>SUM(J61,J65,J69,'表４④'!J6)</f>
        <v>141</v>
      </c>
      <c r="K57" s="17">
        <f>SUM(K61,K65,K69,'表４④'!K6)</f>
        <v>12</v>
      </c>
      <c r="L57" s="17">
        <f>SUM(L61,L65,L69,'表４④'!L6)</f>
        <v>0</v>
      </c>
      <c r="M57" s="17">
        <f>SUM(M61,M65,M69,'表４④'!M6)</f>
        <v>0</v>
      </c>
      <c r="N57" s="18">
        <f>SUM(N61,N65,N69,'表４④'!N6)</f>
        <v>0</v>
      </c>
    </row>
    <row r="58" spans="1:14" ht="12" customHeight="1">
      <c r="A58" s="48"/>
      <c r="B58" s="8"/>
      <c r="C58" s="15" t="s">
        <v>3</v>
      </c>
      <c r="D58" s="56">
        <f>SUM(E58:N58)</f>
        <v>1147</v>
      </c>
      <c r="E58" s="17">
        <f>SUM(E62,E66,E70,'表４④'!E7)</f>
        <v>0</v>
      </c>
      <c r="F58" s="17">
        <f>SUM(F62,F66,F70,'表４④'!F7)</f>
        <v>14</v>
      </c>
      <c r="G58" s="17">
        <f>SUM(G62,G66,G70,'表４④'!G7)</f>
        <v>129</v>
      </c>
      <c r="H58" s="17">
        <f>SUM(H62,H66,H70,'表４④'!H7)</f>
        <v>462</v>
      </c>
      <c r="I58" s="17">
        <f>SUM(I62,I66,I70,'表４④'!I7)</f>
        <v>398</v>
      </c>
      <c r="J58" s="17">
        <f>SUM(J62,J66,J70,'表４④'!J7)</f>
        <v>135</v>
      </c>
      <c r="K58" s="17">
        <f>SUM(K62,K66,K70,'表４④'!K7)</f>
        <v>9</v>
      </c>
      <c r="L58" s="17">
        <f>SUM(L62,L66,L70,'表４④'!L7)</f>
        <v>0</v>
      </c>
      <c r="M58" s="17">
        <f>SUM(M62,M66,M70,'表４④'!M7)</f>
        <v>0</v>
      </c>
      <c r="N58" s="18">
        <f>SUM(N62,N66,N70,'表４④'!N7)</f>
        <v>0</v>
      </c>
    </row>
    <row r="59" spans="1:14" ht="12" customHeight="1">
      <c r="A59" s="48"/>
      <c r="B59" s="8"/>
      <c r="C59" s="15"/>
      <c r="D59" s="56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spans="1:14" ht="12" customHeight="1">
      <c r="A60" s="48"/>
      <c r="B60" s="37" t="s">
        <v>48</v>
      </c>
      <c r="C60" s="15" t="s">
        <v>1</v>
      </c>
      <c r="D60" s="56">
        <f>SUM(E60:N60)</f>
        <v>2019</v>
      </c>
      <c r="E60" s="17">
        <f aca="true" t="shared" si="17" ref="E60:N60">SUM(E61:E62)</f>
        <v>0</v>
      </c>
      <c r="F60" s="17">
        <f t="shared" si="17"/>
        <v>27</v>
      </c>
      <c r="G60" s="17">
        <f t="shared" si="17"/>
        <v>234</v>
      </c>
      <c r="H60" s="17">
        <f t="shared" si="17"/>
        <v>781</v>
      </c>
      <c r="I60" s="17">
        <f t="shared" si="17"/>
        <v>717</v>
      </c>
      <c r="J60" s="17">
        <f t="shared" si="17"/>
        <v>241</v>
      </c>
      <c r="K60" s="17">
        <f t="shared" si="17"/>
        <v>19</v>
      </c>
      <c r="L60" s="17">
        <f t="shared" si="17"/>
        <v>0</v>
      </c>
      <c r="M60" s="17">
        <f t="shared" si="17"/>
        <v>0</v>
      </c>
      <c r="N60" s="18">
        <f t="shared" si="17"/>
        <v>0</v>
      </c>
    </row>
    <row r="61" spans="1:14" ht="12" customHeight="1">
      <c r="A61" s="48"/>
      <c r="B61" s="20"/>
      <c r="C61" s="15" t="s">
        <v>2</v>
      </c>
      <c r="D61" s="56">
        <f>SUM(E61:N61)</f>
        <v>1022</v>
      </c>
      <c r="E61" s="17">
        <v>0</v>
      </c>
      <c r="F61" s="17">
        <v>18</v>
      </c>
      <c r="G61" s="17">
        <v>124</v>
      </c>
      <c r="H61" s="17">
        <v>380</v>
      </c>
      <c r="I61" s="17">
        <v>362</v>
      </c>
      <c r="J61" s="17">
        <v>127</v>
      </c>
      <c r="K61" s="17">
        <v>11</v>
      </c>
      <c r="L61" s="17">
        <v>0</v>
      </c>
      <c r="M61" s="17">
        <v>0</v>
      </c>
      <c r="N61" s="18">
        <v>0</v>
      </c>
    </row>
    <row r="62" spans="1:14" ht="12" customHeight="1">
      <c r="A62" s="48"/>
      <c r="B62" s="20"/>
      <c r="C62" s="15" t="s">
        <v>3</v>
      </c>
      <c r="D62" s="56">
        <f>SUM(E62:N62)</f>
        <v>997</v>
      </c>
      <c r="E62" s="17">
        <v>0</v>
      </c>
      <c r="F62" s="17">
        <v>9</v>
      </c>
      <c r="G62" s="17">
        <v>110</v>
      </c>
      <c r="H62" s="17">
        <v>401</v>
      </c>
      <c r="I62" s="17">
        <v>355</v>
      </c>
      <c r="J62" s="17">
        <v>114</v>
      </c>
      <c r="K62" s="17">
        <v>8</v>
      </c>
      <c r="L62" s="17">
        <v>0</v>
      </c>
      <c r="M62" s="17">
        <v>0</v>
      </c>
      <c r="N62" s="18">
        <v>0</v>
      </c>
    </row>
    <row r="63" spans="1:14" ht="12" customHeight="1">
      <c r="A63" s="48"/>
      <c r="B63" s="20"/>
      <c r="C63" s="15"/>
      <c r="D63" s="56"/>
      <c r="E63" s="17"/>
      <c r="F63" s="17"/>
      <c r="G63" s="17"/>
      <c r="H63" s="17"/>
      <c r="I63" s="17"/>
      <c r="J63" s="17"/>
      <c r="K63" s="17"/>
      <c r="L63" s="17"/>
      <c r="M63" s="17"/>
      <c r="N63" s="18"/>
    </row>
    <row r="64" spans="1:14" ht="12" customHeight="1">
      <c r="A64" s="48"/>
      <c r="B64" s="37" t="s">
        <v>49</v>
      </c>
      <c r="C64" s="15" t="s">
        <v>1</v>
      </c>
      <c r="D64" s="56">
        <f>SUM(E64:N64)</f>
        <v>147</v>
      </c>
      <c r="E64" s="17">
        <f aca="true" t="shared" si="18" ref="E64:N64">SUM(E65:E66)</f>
        <v>0</v>
      </c>
      <c r="F64" s="17">
        <f t="shared" si="18"/>
        <v>3</v>
      </c>
      <c r="G64" s="17">
        <f t="shared" si="18"/>
        <v>16</v>
      </c>
      <c r="H64" s="17">
        <f t="shared" si="18"/>
        <v>64</v>
      </c>
      <c r="I64" s="17">
        <f t="shared" si="18"/>
        <v>51</v>
      </c>
      <c r="J64" s="17">
        <f t="shared" si="18"/>
        <v>12</v>
      </c>
      <c r="K64" s="17">
        <f t="shared" si="18"/>
        <v>1</v>
      </c>
      <c r="L64" s="17">
        <f t="shared" si="18"/>
        <v>0</v>
      </c>
      <c r="M64" s="17">
        <f t="shared" si="18"/>
        <v>0</v>
      </c>
      <c r="N64" s="18">
        <f t="shared" si="18"/>
        <v>0</v>
      </c>
    </row>
    <row r="65" spans="1:14" ht="12" customHeight="1">
      <c r="A65" s="48"/>
      <c r="B65" s="37"/>
      <c r="C65" s="15" t="s">
        <v>2</v>
      </c>
      <c r="D65" s="56">
        <f>SUM(E65:N65)</f>
        <v>75</v>
      </c>
      <c r="E65" s="17">
        <v>0</v>
      </c>
      <c r="F65" s="17">
        <v>2</v>
      </c>
      <c r="G65" s="17">
        <v>7</v>
      </c>
      <c r="H65" s="17">
        <v>31</v>
      </c>
      <c r="I65" s="17">
        <v>30</v>
      </c>
      <c r="J65" s="17">
        <v>4</v>
      </c>
      <c r="K65" s="17">
        <v>1</v>
      </c>
      <c r="L65" s="17">
        <v>0</v>
      </c>
      <c r="M65" s="17">
        <v>0</v>
      </c>
      <c r="N65" s="18">
        <v>0</v>
      </c>
    </row>
    <row r="66" spans="1:14" ht="12" customHeight="1">
      <c r="A66" s="48"/>
      <c r="B66" s="37"/>
      <c r="C66" s="15" t="s">
        <v>3</v>
      </c>
      <c r="D66" s="56">
        <f>SUM(E66:N66)</f>
        <v>72</v>
      </c>
      <c r="E66" s="17">
        <v>0</v>
      </c>
      <c r="F66" s="17">
        <v>1</v>
      </c>
      <c r="G66" s="17">
        <v>9</v>
      </c>
      <c r="H66" s="17">
        <v>33</v>
      </c>
      <c r="I66" s="17">
        <v>21</v>
      </c>
      <c r="J66" s="17">
        <v>8</v>
      </c>
      <c r="K66" s="17">
        <v>0</v>
      </c>
      <c r="L66" s="17">
        <v>0</v>
      </c>
      <c r="M66" s="17">
        <v>0</v>
      </c>
      <c r="N66" s="18">
        <v>0</v>
      </c>
    </row>
    <row r="67" spans="1:14" ht="12" customHeight="1">
      <c r="A67" s="48"/>
      <c r="B67" s="37"/>
      <c r="C67" s="15"/>
      <c r="D67" s="56"/>
      <c r="E67" s="17"/>
      <c r="F67" s="17"/>
      <c r="G67" s="17"/>
      <c r="H67" s="17"/>
      <c r="I67" s="17"/>
      <c r="J67" s="17"/>
      <c r="K67" s="17"/>
      <c r="L67" s="17"/>
      <c r="M67" s="17"/>
      <c r="N67" s="18"/>
    </row>
    <row r="68" spans="1:14" ht="12" customHeight="1">
      <c r="A68" s="48"/>
      <c r="B68" s="37" t="s">
        <v>50</v>
      </c>
      <c r="C68" s="15" t="s">
        <v>1</v>
      </c>
      <c r="D68" s="56">
        <f>SUM(E68:N68)</f>
        <v>107</v>
      </c>
      <c r="E68" s="17">
        <f aca="true" t="shared" si="19" ref="E68:N68">SUM(E69:E70)</f>
        <v>0</v>
      </c>
      <c r="F68" s="17">
        <f t="shared" si="19"/>
        <v>2</v>
      </c>
      <c r="G68" s="17">
        <f t="shared" si="19"/>
        <v>17</v>
      </c>
      <c r="H68" s="17">
        <f t="shared" si="19"/>
        <v>40</v>
      </c>
      <c r="I68" s="17">
        <f t="shared" si="19"/>
        <v>30</v>
      </c>
      <c r="J68" s="17">
        <f t="shared" si="19"/>
        <v>17</v>
      </c>
      <c r="K68" s="17">
        <f t="shared" si="19"/>
        <v>1</v>
      </c>
      <c r="L68" s="17">
        <f t="shared" si="19"/>
        <v>0</v>
      </c>
      <c r="M68" s="17">
        <f t="shared" si="19"/>
        <v>0</v>
      </c>
      <c r="N68" s="18">
        <f t="shared" si="19"/>
        <v>0</v>
      </c>
    </row>
    <row r="69" spans="1:15" ht="12" customHeight="1">
      <c r="A69" s="48"/>
      <c r="B69" s="37"/>
      <c r="C69" s="15" t="s">
        <v>2</v>
      </c>
      <c r="D69" s="56">
        <f>SUM(E69:N69)</f>
        <v>56</v>
      </c>
      <c r="E69" s="17">
        <v>0</v>
      </c>
      <c r="F69" s="17">
        <v>1</v>
      </c>
      <c r="G69" s="17">
        <v>9</v>
      </c>
      <c r="H69" s="17">
        <v>19</v>
      </c>
      <c r="I69" s="17">
        <v>18</v>
      </c>
      <c r="J69" s="17">
        <v>9</v>
      </c>
      <c r="K69" s="17">
        <v>0</v>
      </c>
      <c r="L69" s="17">
        <v>0</v>
      </c>
      <c r="M69" s="17">
        <v>0</v>
      </c>
      <c r="N69" s="18">
        <v>0</v>
      </c>
      <c r="O69" s="30"/>
    </row>
    <row r="70" spans="1:15" ht="12" customHeight="1">
      <c r="A70" s="48"/>
      <c r="B70" s="37"/>
      <c r="C70" s="15" t="s">
        <v>3</v>
      </c>
      <c r="D70" s="56">
        <f>SUM(E70:N70)</f>
        <v>51</v>
      </c>
      <c r="E70" s="17">
        <v>0</v>
      </c>
      <c r="F70" s="17">
        <v>1</v>
      </c>
      <c r="G70" s="17">
        <v>8</v>
      </c>
      <c r="H70" s="17">
        <v>21</v>
      </c>
      <c r="I70" s="17">
        <v>12</v>
      </c>
      <c r="J70" s="17">
        <v>8</v>
      </c>
      <c r="K70" s="17">
        <v>1</v>
      </c>
      <c r="L70" s="17">
        <v>0</v>
      </c>
      <c r="M70" s="17">
        <v>0</v>
      </c>
      <c r="N70" s="18">
        <v>0</v>
      </c>
      <c r="O70" s="30"/>
    </row>
    <row r="71" spans="1:15" ht="12" customHeight="1">
      <c r="A71" s="60"/>
      <c r="B71" s="61"/>
      <c r="C71" s="40"/>
      <c r="D71" s="82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30"/>
    </row>
    <row r="72" spans="3:14" s="44" customFormat="1" ht="12" customHeight="1">
      <c r="C72" s="4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2:14" ht="12" customHeight="1">
      <c r="B73" s="8"/>
      <c r="C73" s="49"/>
      <c r="D73" s="30"/>
      <c r="E73" s="30"/>
      <c r="F73" s="30"/>
      <c r="G73" s="30"/>
      <c r="H73" s="83" t="s">
        <v>110</v>
      </c>
      <c r="I73" s="30"/>
      <c r="J73" s="30"/>
      <c r="K73" s="30"/>
      <c r="L73" s="30"/>
      <c r="M73" s="30"/>
      <c r="N73" s="30"/>
    </row>
    <row r="74" spans="2:14" ht="12" customHeight="1">
      <c r="B74" s="8"/>
      <c r="C74" s="4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4" ht="12" customHeight="1">
      <c r="B75" s="8"/>
      <c r="C75" s="4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4" ht="12" customHeight="1">
      <c r="B76" s="8"/>
      <c r="C76" s="4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2:14" ht="12" customHeight="1">
      <c r="B77" s="8"/>
      <c r="C77" s="4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2:14" ht="12" customHeight="1">
      <c r="B78" s="8"/>
      <c r="C78" s="4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2:14" ht="12" customHeight="1">
      <c r="B79" s="44"/>
      <c r="C79" s="4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2:14" ht="12" customHeight="1">
      <c r="B80" s="44"/>
      <c r="C80" s="49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2:14" ht="12" customHeight="1">
      <c r="B81" s="44"/>
      <c r="C81" s="4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2:14" ht="12" customHeight="1">
      <c r="B82" s="8"/>
      <c r="C82" s="4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2:14" ht="12" customHeight="1">
      <c r="B83" s="20"/>
      <c r="C83" s="4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2:14" ht="12" customHeight="1">
      <c r="B84" s="20"/>
      <c r="C84" s="49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2:14" ht="12" customHeight="1">
      <c r="B85" s="8"/>
      <c r="C85" s="4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2:14" ht="12" customHeight="1">
      <c r="B86" s="20"/>
      <c r="C86" s="4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2:14" ht="12" customHeight="1">
      <c r="B87" s="20"/>
      <c r="C87" s="4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2:14" ht="12" customHeight="1">
      <c r="B88" s="8"/>
      <c r="C88" s="4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2:14" ht="12" customHeight="1">
      <c r="B89" s="20"/>
      <c r="C89" s="49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2:14" ht="12" customHeight="1">
      <c r="B90" s="20"/>
      <c r="C90" s="4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2:14" ht="12" customHeight="1">
      <c r="B91" s="8"/>
      <c r="C91" s="4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2:14" ht="12" customHeight="1">
      <c r="B92" s="20"/>
      <c r="C92" s="4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2:14" ht="12" customHeight="1">
      <c r="B93" s="20"/>
      <c r="C93" s="4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2:14" ht="12" customHeight="1">
      <c r="B94" s="8"/>
      <c r="C94" s="4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2:14" ht="12" customHeight="1">
      <c r="B95" s="20"/>
      <c r="C95" s="49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2:14" ht="12" customHeight="1">
      <c r="B96" s="20"/>
      <c r="C96" s="49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2:14" ht="12" customHeight="1">
      <c r="B97" s="8"/>
      <c r="C97" s="49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2:14" ht="12" customHeight="1">
      <c r="B98" s="20"/>
      <c r="C98" s="4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2:14" ht="12" customHeight="1">
      <c r="B99" s="20"/>
      <c r="C99" s="4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2:14" ht="12" customHeight="1">
      <c r="B100" s="8"/>
      <c r="C100" s="49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2:14" ht="12" customHeight="1">
      <c r="B101" s="8"/>
      <c r="C101" s="4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ht="12" customHeight="1">
      <c r="B102" s="8"/>
      <c r="C102" s="49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ht="12" customHeight="1">
      <c r="B103" s="8"/>
      <c r="C103" s="4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 ht="12" customHeight="1">
      <c r="B104" s="20"/>
      <c r="C104" s="4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ht="12" customHeight="1">
      <c r="B105" s="20"/>
      <c r="C105" s="4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 ht="12" customHeight="1">
      <c r="B106" s="8"/>
      <c r="C106" s="4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 ht="12" customHeight="1">
      <c r="B107" s="20"/>
      <c r="C107" s="49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 ht="12" customHeight="1">
      <c r="B108" s="20"/>
      <c r="C108" s="4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 ht="12" customHeight="1">
      <c r="B109" s="8"/>
      <c r="C109" s="4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ht="12" customHeight="1">
      <c r="B110" s="20"/>
      <c r="C110" s="4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4" ht="12" customHeight="1">
      <c r="B111" s="20"/>
      <c r="C111" s="4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2:14" ht="12" customHeight="1">
      <c r="B112" s="8"/>
      <c r="C112" s="4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2:14" ht="12" customHeight="1">
      <c r="B113" s="20"/>
      <c r="C113" s="4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2:14" ht="12" customHeight="1">
      <c r="B114" s="20"/>
      <c r="C114" s="4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2:14" ht="12" customHeight="1">
      <c r="B115" s="8"/>
      <c r="C115" s="4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2:14" ht="12" customHeight="1">
      <c r="B116" s="20"/>
      <c r="C116" s="4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2:14" ht="12" customHeight="1">
      <c r="B117" s="20"/>
      <c r="C117" s="4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 ht="12" customHeight="1">
      <c r="B118" s="8"/>
      <c r="C118" s="49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2:14" ht="12" customHeight="1">
      <c r="B119" s="20"/>
      <c r="C119" s="49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2:14" ht="12" customHeight="1">
      <c r="B120" s="20"/>
      <c r="C120" s="49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2:14" ht="12" customHeight="1">
      <c r="B121" s="8"/>
      <c r="C121" s="49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2:14" ht="12" customHeight="1">
      <c r="B122" s="20"/>
      <c r="C122" s="49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2:14" ht="12" customHeight="1">
      <c r="B123" s="20"/>
      <c r="C123" s="49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2:14" ht="12" customHeight="1">
      <c r="B124" s="8"/>
      <c r="C124" s="49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 ht="12" customHeight="1">
      <c r="B125" s="20"/>
      <c r="C125" s="4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2:14" ht="12" customHeight="1">
      <c r="B126" s="20"/>
      <c r="C126" s="4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2:14" ht="12" customHeight="1">
      <c r="B127" s="8"/>
      <c r="C127" s="4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2:14" ht="12" customHeight="1">
      <c r="B128" s="8"/>
      <c r="C128" s="4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2:14" ht="12" customHeight="1">
      <c r="B129" s="8"/>
      <c r="C129" s="4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2:14" ht="12" customHeight="1">
      <c r="B130" s="8"/>
      <c r="C130" s="49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2:14" ht="12" customHeight="1">
      <c r="B131" s="20"/>
      <c r="C131" s="49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2:14" ht="12" customHeight="1">
      <c r="B132" s="20"/>
      <c r="C132" s="49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2:14" ht="12" customHeight="1">
      <c r="B133" s="8"/>
      <c r="C133" s="49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2:14" ht="12" customHeight="1">
      <c r="B134" s="20"/>
      <c r="C134" s="49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2:14" ht="12" customHeight="1">
      <c r="B135" s="20"/>
      <c r="C135" s="49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2:14" ht="12" customHeight="1">
      <c r="B136" s="8"/>
      <c r="C136" s="4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2:14" ht="12" customHeight="1">
      <c r="B137" s="8"/>
      <c r="C137" s="49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2:14" ht="12" customHeight="1">
      <c r="B138" s="8"/>
      <c r="C138" s="49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2:14" ht="12" customHeight="1">
      <c r="B139" s="8"/>
      <c r="C139" s="49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2:14" ht="12" customHeight="1">
      <c r="B140" s="20"/>
      <c r="C140" s="4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2:14" ht="12" customHeight="1">
      <c r="B141" s="20"/>
      <c r="C141" s="49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2:14" ht="12" customHeight="1">
      <c r="B142" s="8"/>
      <c r="C142" s="4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2:14" ht="12" customHeight="1">
      <c r="B143" s="8"/>
      <c r="C143" s="49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2:14" ht="12" customHeight="1">
      <c r="B144" s="8"/>
      <c r="C144" s="4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2:14" ht="12" customHeight="1">
      <c r="B145" s="8"/>
      <c r="C145" s="49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2:14" ht="12" customHeight="1">
      <c r="B146" s="20"/>
      <c r="C146" s="4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2:14" ht="12" customHeight="1">
      <c r="B147" s="20"/>
      <c r="C147" s="4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2:14" ht="12" customHeight="1">
      <c r="B148" s="8"/>
      <c r="C148" s="49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2:14" ht="12" customHeight="1">
      <c r="B149" s="20"/>
      <c r="C149" s="49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2:14" ht="12" customHeight="1">
      <c r="B150" s="20"/>
      <c r="C150" s="49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2:14" ht="12" customHeight="1">
      <c r="B151" s="8"/>
      <c r="C151" s="49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2:14" ht="12" customHeight="1">
      <c r="B152" s="8"/>
      <c r="C152" s="49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2:14" ht="12" customHeight="1">
      <c r="B153" s="8"/>
      <c r="C153" s="49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2:14" ht="12" customHeight="1">
      <c r="B154" s="8"/>
      <c r="C154" s="49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2:14" ht="12" customHeight="1">
      <c r="B155" s="20"/>
      <c r="C155" s="49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2:14" ht="12" customHeight="1">
      <c r="B156" s="20"/>
      <c r="C156" s="49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2:14" ht="12" customHeight="1">
      <c r="B157" s="8"/>
      <c r="C157" s="49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2:14" ht="12" customHeight="1">
      <c r="B158" s="20"/>
      <c r="C158" s="49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2:14" ht="12" customHeight="1">
      <c r="B159" s="20"/>
      <c r="C159" s="49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2:14" ht="12" customHeight="1">
      <c r="B160" s="8"/>
      <c r="C160" s="49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2:14" ht="12" customHeight="1">
      <c r="B161" s="20"/>
      <c r="C161" s="49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2:14" ht="12" customHeight="1">
      <c r="B162" s="20"/>
      <c r="C162" s="4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2:14" ht="12" customHeight="1">
      <c r="B163" s="8"/>
      <c r="C163" s="49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2:14" ht="12" customHeight="1">
      <c r="B164" s="20"/>
      <c r="C164" s="4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2:14" ht="12" customHeight="1">
      <c r="B165" s="20"/>
      <c r="C165" s="4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2:14" ht="12" customHeight="1">
      <c r="B166" s="8"/>
      <c r="C166" s="4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2:14" ht="12" customHeight="1">
      <c r="B167" s="8"/>
      <c r="C167" s="49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2:14" ht="12" customHeight="1">
      <c r="B168" s="8"/>
      <c r="C168" s="49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2:14" ht="12" customHeight="1">
      <c r="B169" s="8"/>
      <c r="C169" s="49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2:14" ht="12" customHeight="1">
      <c r="B170" s="20"/>
      <c r="C170" s="49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2:14" ht="12" customHeight="1">
      <c r="B171" s="20"/>
      <c r="C171" s="49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2:14" ht="12" customHeight="1">
      <c r="B172" s="8"/>
      <c r="C172" s="49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2:14" ht="12" customHeight="1">
      <c r="B173" s="8"/>
      <c r="C173" s="49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2:14" ht="12" customHeight="1">
      <c r="B174" s="8"/>
      <c r="C174" s="49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2:14" ht="12" customHeight="1">
      <c r="B175" s="8"/>
      <c r="C175" s="49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2:14" ht="12" customHeight="1">
      <c r="B176" s="20"/>
      <c r="C176" s="49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2:14" ht="12" customHeight="1">
      <c r="B177" s="20"/>
      <c r="C177" s="49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2:14" ht="12" customHeight="1">
      <c r="B178" s="8"/>
      <c r="C178" s="49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2:14" ht="12" customHeight="1">
      <c r="B179" s="20"/>
      <c r="C179" s="49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2:14" ht="12" customHeight="1">
      <c r="B180" s="20"/>
      <c r="C180" s="4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2:14" ht="12" customHeight="1">
      <c r="B181" s="8"/>
      <c r="C181" s="49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2:14" ht="12" customHeight="1">
      <c r="B182" s="20"/>
      <c r="C182" s="49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2:14" ht="12" customHeight="1">
      <c r="B183" s="20"/>
      <c r="C183" s="4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2:14" ht="12" customHeight="1">
      <c r="B184" s="8"/>
      <c r="C184" s="4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2:14" ht="12" customHeight="1">
      <c r="B185" s="20"/>
      <c r="C185" s="49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2:14" ht="12" customHeight="1">
      <c r="B186" s="20"/>
      <c r="C186" s="49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2:14" ht="12" customHeight="1">
      <c r="B187" s="8"/>
      <c r="C187" s="49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2:14" ht="12" customHeight="1">
      <c r="B188" s="8"/>
      <c r="C188" s="49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2:14" ht="12" customHeight="1">
      <c r="B189" s="8"/>
      <c r="C189" s="49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2:14" ht="12" customHeight="1">
      <c r="B190" s="8"/>
      <c r="C190" s="49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2:14" ht="12" customHeight="1">
      <c r="B191" s="20"/>
      <c r="C191" s="49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2:14" ht="12" customHeight="1">
      <c r="B192" s="20"/>
      <c r="C192" s="49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2:14" ht="12" customHeight="1">
      <c r="B193" s="8"/>
      <c r="C193" s="49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2:14" ht="12" customHeight="1">
      <c r="B194" s="20"/>
      <c r="C194" s="49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2:14" ht="12" customHeight="1">
      <c r="B195" s="20"/>
      <c r="C195" s="49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2:14" ht="12" customHeight="1">
      <c r="B196" s="8"/>
      <c r="C196" s="49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2:14" ht="12" customHeight="1">
      <c r="B197" s="20"/>
      <c r="C197" s="49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2:14" ht="12" customHeight="1">
      <c r="B198" s="20"/>
      <c r="C198" s="4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2:14" ht="12" customHeight="1">
      <c r="B199" s="8"/>
      <c r="C199" s="49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2:14" ht="12" customHeight="1">
      <c r="B200" s="20"/>
      <c r="C200" s="49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2:14" ht="12" customHeight="1">
      <c r="B201" s="20"/>
      <c r="C201" s="4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2:14" ht="12" customHeight="1">
      <c r="B202" s="8"/>
      <c r="C202" s="4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2:14" ht="12" customHeight="1">
      <c r="B203" s="20"/>
      <c r="C203" s="4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2:14" ht="12" customHeight="1">
      <c r="B204" s="20"/>
      <c r="C204" s="49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2:14" ht="12" customHeight="1">
      <c r="B205" s="8"/>
      <c r="C205" s="49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2:14" ht="12" customHeight="1">
      <c r="B206" s="20"/>
      <c r="C206" s="49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2:14" ht="12" customHeight="1">
      <c r="B207" s="20"/>
      <c r="C207" s="49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2:14" ht="12" customHeight="1">
      <c r="B208" s="8"/>
      <c r="C208" s="49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2:14" ht="12" customHeight="1">
      <c r="B209" s="20"/>
      <c r="C209" s="49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2:14" ht="12" customHeight="1">
      <c r="B210" s="20"/>
      <c r="C210" s="49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2:14" ht="12" customHeight="1">
      <c r="B211" s="8"/>
      <c r="C211" s="49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2:14" ht="12" customHeight="1">
      <c r="B212" s="20"/>
      <c r="C212" s="49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2:14" ht="12" customHeight="1">
      <c r="B213" s="20"/>
      <c r="C213" s="49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2:14" ht="12" customHeight="1">
      <c r="B214" s="8"/>
      <c r="C214" s="49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2:14" ht="12" customHeight="1">
      <c r="B215" s="20"/>
      <c r="C215" s="49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2:14" ht="12" customHeight="1">
      <c r="B216" s="20"/>
      <c r="C216" s="4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2:14" ht="12" customHeight="1">
      <c r="B217" s="8"/>
      <c r="C217" s="49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2:14" ht="12" customHeight="1">
      <c r="B218" s="8"/>
      <c r="C218" s="49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2:14" ht="12" customHeight="1">
      <c r="B219" s="8"/>
      <c r="C219" s="49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2:14" ht="12" customHeight="1">
      <c r="B220" s="8"/>
      <c r="C220" s="4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2:14" ht="12" customHeight="1">
      <c r="B221" s="20"/>
      <c r="C221" s="4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2:14" ht="12" customHeight="1">
      <c r="B222" s="20"/>
      <c r="C222" s="4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2:14" ht="12" customHeight="1">
      <c r="B223" s="8"/>
      <c r="C223" s="49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2:14" ht="12" customHeight="1">
      <c r="B224" s="20"/>
      <c r="C224" s="49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2:14" ht="12" customHeight="1">
      <c r="B225" s="20"/>
      <c r="C225" s="49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2:14" ht="12" customHeight="1">
      <c r="B226" s="8"/>
      <c r="C226" s="49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2:14" ht="12" customHeight="1">
      <c r="B227" s="20"/>
      <c r="C227" s="4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2:14" ht="12" customHeight="1">
      <c r="B228" s="20"/>
      <c r="C228" s="4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2:14" ht="12" customHeight="1">
      <c r="B229" s="8"/>
      <c r="C229" s="4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2:14" ht="12" customHeight="1">
      <c r="B230" s="20"/>
      <c r="C230" s="4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2:14" ht="12" customHeight="1">
      <c r="B231" s="20"/>
      <c r="C231" s="4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2:14" ht="12" customHeight="1">
      <c r="B232" s="8"/>
      <c r="C232" s="49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2:14" ht="12" customHeight="1">
      <c r="B233" s="20"/>
      <c r="C233" s="49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2:14" ht="12" customHeight="1">
      <c r="B234" s="20"/>
      <c r="C234" s="4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2:14" ht="12" customHeight="1">
      <c r="B235" s="8"/>
      <c r="C235" s="4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2:14" ht="12" customHeight="1">
      <c r="B236" s="20"/>
      <c r="C236" s="4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2:14" ht="12" customHeight="1">
      <c r="B237" s="20"/>
      <c r="C237" s="4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2:14" ht="12" customHeight="1">
      <c r="B238" s="8"/>
      <c r="C238" s="4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2:14" ht="12" customHeight="1">
      <c r="B239" s="8"/>
      <c r="C239" s="4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2:14" ht="12" customHeight="1">
      <c r="B240" s="8"/>
      <c r="C240" s="4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2:14" ht="12" customHeight="1">
      <c r="B241" s="8"/>
      <c r="C241" s="4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2:14" ht="12" customHeight="1">
      <c r="B242" s="20"/>
      <c r="C242" s="4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2:14" ht="12" customHeight="1">
      <c r="B243" s="20"/>
      <c r="C243" s="4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2:14" ht="12" customHeight="1">
      <c r="B244" s="8"/>
      <c r="C244" s="49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2:14" ht="12" customHeight="1">
      <c r="B245" s="20"/>
      <c r="C245" s="4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2:14" ht="12" customHeight="1">
      <c r="B246" s="20"/>
      <c r="C246" s="49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2:14" ht="12" customHeight="1">
      <c r="B247" s="8"/>
      <c r="C247" s="4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2:14" ht="12" customHeight="1">
      <c r="B248" s="20"/>
      <c r="C248" s="49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2:14" ht="12" customHeight="1">
      <c r="B249" s="20"/>
      <c r="C249" s="4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2:14" ht="12" customHeight="1">
      <c r="B250" s="8"/>
      <c r="C250" s="49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2:14" ht="12" customHeight="1">
      <c r="B251" s="20"/>
      <c r="C251" s="49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2:14" ht="12" customHeight="1">
      <c r="B252" s="20"/>
      <c r="C252" s="4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2:14" ht="12" customHeight="1">
      <c r="B253" s="8"/>
      <c r="C253" s="49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2:14" ht="12" customHeight="1">
      <c r="B254" s="20"/>
      <c r="C254" s="49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2:14" ht="12" customHeight="1">
      <c r="B255" s="20"/>
      <c r="C255" s="49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2:14" ht="12" customHeight="1">
      <c r="B256" s="8"/>
      <c r="C256" s="4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2:14" ht="12" customHeight="1">
      <c r="B257" s="20"/>
      <c r="C257" s="49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2:14" ht="12" customHeight="1">
      <c r="B258" s="20"/>
      <c r="C258" s="49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2:14" ht="12" customHeight="1">
      <c r="B259" s="8"/>
      <c r="C259" s="49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2:14" ht="12" customHeight="1">
      <c r="B260" s="20"/>
      <c r="C260" s="49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2:14" ht="12" customHeight="1">
      <c r="B261" s="20"/>
      <c r="C261" s="49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2:14" ht="12" customHeight="1">
      <c r="B262" s="8"/>
      <c r="C262" s="49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2:14" ht="12" customHeight="1">
      <c r="B263" s="8"/>
      <c r="C263" s="49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2:14" ht="12" customHeight="1">
      <c r="B264" s="8"/>
      <c r="C264" s="49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2:14" ht="12" customHeight="1">
      <c r="B265" s="8"/>
      <c r="C265" s="49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2:14" ht="12" customHeight="1">
      <c r="B266" s="20"/>
      <c r="C266" s="49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2:14" ht="12" customHeight="1">
      <c r="B267" s="20"/>
      <c r="C267" s="49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2:14" ht="12" customHeight="1">
      <c r="B268" s="8"/>
      <c r="C268" s="49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2:14" ht="12" customHeight="1">
      <c r="B269" s="20"/>
      <c r="C269" s="49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2:14" ht="12" customHeight="1">
      <c r="B270" s="20"/>
      <c r="C270" s="4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2:14" ht="12" customHeight="1">
      <c r="B271" s="8"/>
      <c r="C271" s="49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2:14" ht="12" customHeight="1">
      <c r="B272" s="20"/>
      <c r="C272" s="49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2:14" ht="12" customHeight="1">
      <c r="B273" s="20"/>
      <c r="C273" s="4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2:14" ht="12" customHeight="1">
      <c r="B274" s="8"/>
      <c r="C274" s="49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2:14" ht="12" customHeight="1">
      <c r="B275" s="20"/>
      <c r="C275" s="49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2:14" ht="12" customHeight="1">
      <c r="B276" s="20"/>
      <c r="C276" s="49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2:14" ht="12" customHeight="1">
      <c r="B277" s="8"/>
      <c r="C277" s="4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2:14" ht="12" customHeight="1">
      <c r="B278" s="20"/>
      <c r="C278" s="49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2:14" ht="12" customHeight="1">
      <c r="B279" s="20"/>
      <c r="C279" s="49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2:14" ht="12" customHeight="1">
      <c r="B280" s="8"/>
      <c r="C280" s="49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2:14" ht="12" customHeight="1">
      <c r="B281" s="20"/>
      <c r="C281" s="49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2:14" ht="12" customHeight="1">
      <c r="B282" s="20"/>
      <c r="C282" s="49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2:14" ht="12" customHeight="1">
      <c r="B283" s="8"/>
      <c r="C283" s="49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2:14" ht="12" customHeight="1">
      <c r="B284" s="20"/>
      <c r="C284" s="49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2:14" ht="12" customHeight="1">
      <c r="B285" s="20"/>
      <c r="C285" s="4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2:14" ht="12" customHeight="1">
      <c r="B286" s="8"/>
      <c r="C286" s="49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2:14" ht="12" customHeight="1">
      <c r="B287" s="8"/>
      <c r="C287" s="49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2:14" ht="12" customHeight="1">
      <c r="B288" s="8"/>
      <c r="C288" s="4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2:14" ht="12" customHeight="1">
      <c r="B289" s="8"/>
      <c r="C289" s="49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2:14" ht="12" customHeight="1">
      <c r="B290" s="20"/>
      <c r="C290" s="49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2:14" ht="12" customHeight="1">
      <c r="B291" s="20"/>
      <c r="C291" s="49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2:14" ht="12" customHeight="1">
      <c r="B292" s="8"/>
      <c r="C292" s="49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2:14" ht="12" customHeight="1">
      <c r="B293" s="8"/>
      <c r="C293" s="49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2:14" ht="12" customHeight="1">
      <c r="B294" s="8"/>
      <c r="C294" s="49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2:14" ht="12" customHeight="1">
      <c r="B295" s="8"/>
      <c r="C295" s="49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2:14" ht="12" customHeight="1">
      <c r="B296" s="20"/>
      <c r="C296" s="49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2:14" ht="12" customHeight="1">
      <c r="B297" s="20"/>
      <c r="C297" s="49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2:14" ht="12" customHeight="1">
      <c r="B298" s="8"/>
      <c r="C298" s="49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2:14" ht="12" customHeight="1">
      <c r="B299" s="20"/>
      <c r="C299" s="49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2:14" ht="12" customHeight="1">
      <c r="B300" s="20"/>
      <c r="C300" s="49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2:14" ht="12" customHeight="1">
      <c r="B301" s="8"/>
      <c r="C301" s="49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2:14" ht="12" customHeight="1">
      <c r="B302" s="20"/>
      <c r="C302" s="49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2:14" ht="12" customHeight="1">
      <c r="B303" s="20"/>
      <c r="C303" s="49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2:14" ht="12" customHeight="1">
      <c r="B304" s="8"/>
      <c r="C304" s="49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2:14" ht="12" customHeight="1">
      <c r="B305" s="20"/>
      <c r="C305" s="49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2:14" ht="12" customHeight="1">
      <c r="B306" s="20"/>
      <c r="C306" s="49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2:14" ht="12" customHeight="1">
      <c r="B307" s="8"/>
      <c r="C307" s="49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2:14" ht="12" customHeight="1">
      <c r="B308" s="8"/>
      <c r="C308" s="49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2:14" ht="12" customHeight="1">
      <c r="B309" s="8"/>
      <c r="C309" s="49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2:14" ht="12" customHeight="1">
      <c r="B310" s="8"/>
      <c r="C310" s="49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2:14" ht="12" customHeight="1">
      <c r="B311" s="20"/>
      <c r="C311" s="49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2:14" ht="12" customHeight="1">
      <c r="B312" s="20"/>
      <c r="C312" s="49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2:14" ht="12" customHeight="1">
      <c r="B313" s="8"/>
      <c r="C313" s="49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2:14" ht="12" customHeight="1">
      <c r="B314" s="20"/>
      <c r="C314" s="49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2:14" ht="12" customHeight="1">
      <c r="B315" s="20"/>
      <c r="C315" s="49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2:14" ht="12" customHeight="1">
      <c r="B316" s="8"/>
      <c r="C316" s="49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3:14" ht="12" customHeight="1">
      <c r="C317" s="49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3:14" ht="12" customHeight="1">
      <c r="C318" s="49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</sheetData>
  <mergeCells count="5">
    <mergeCell ref="A56:B56"/>
    <mergeCell ref="M2:N2"/>
    <mergeCell ref="A3:C3"/>
    <mergeCell ref="A26:B26"/>
    <mergeCell ref="A39:B39"/>
  </mergeCells>
  <printOptions horizontalCentered="1"/>
  <pageMargins left="0.5905511811023623" right="0.5905511811023623" top="0.5905511811023623" bottom="0.5905511811023623" header="0.5118110236220472" footer="0.2755905511811024"/>
  <pageSetup blackAndWhite="1"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7"/>
  <sheetViews>
    <sheetView showGridLines="0" zoomScale="90" zoomScaleNormal="9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 customHeight="1"/>
  <cols>
    <col min="1" max="1" width="2.625" style="44" customWidth="1"/>
    <col min="2" max="2" width="9.625" style="44" customWidth="1"/>
    <col min="3" max="3" width="5.125" style="51" customWidth="1"/>
    <col min="4" max="16384" width="7.125" style="44" customWidth="1"/>
  </cols>
  <sheetData>
    <row r="1" spans="1:2" ht="12">
      <c r="A1" s="84"/>
      <c r="B1" s="85"/>
    </row>
    <row r="2" spans="1:14" ht="12">
      <c r="A2" s="44" t="s">
        <v>52</v>
      </c>
      <c r="M2" s="113" t="s">
        <v>121</v>
      </c>
      <c r="N2" s="113"/>
    </row>
    <row r="3" spans="1:15" s="2" customFormat="1" ht="21" customHeight="1">
      <c r="A3" s="114"/>
      <c r="B3" s="115"/>
      <c r="C3" s="116"/>
      <c r="D3" s="5" t="s">
        <v>101</v>
      </c>
      <c r="E3" s="6" t="s">
        <v>114</v>
      </c>
      <c r="F3" s="6" t="s">
        <v>102</v>
      </c>
      <c r="G3" s="6" t="s">
        <v>103</v>
      </c>
      <c r="H3" s="6" t="s">
        <v>104</v>
      </c>
      <c r="I3" s="6" t="s">
        <v>105</v>
      </c>
      <c r="J3" s="6" t="s">
        <v>106</v>
      </c>
      <c r="K3" s="6" t="s">
        <v>107</v>
      </c>
      <c r="L3" s="6" t="s">
        <v>108</v>
      </c>
      <c r="M3" s="6" t="s">
        <v>115</v>
      </c>
      <c r="N3" s="7" t="s">
        <v>109</v>
      </c>
      <c r="O3" s="8"/>
    </row>
    <row r="4" spans="1:14" ht="12" customHeight="1">
      <c r="A4" s="66"/>
      <c r="B4" s="10"/>
      <c r="C4" s="11"/>
      <c r="D4" s="86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2" customHeight="1">
      <c r="A5" s="48"/>
      <c r="B5" s="37" t="s">
        <v>51</v>
      </c>
      <c r="C5" s="15" t="s">
        <v>1</v>
      </c>
      <c r="D5" s="87">
        <f>SUM(E5:N5)</f>
        <v>66</v>
      </c>
      <c r="E5" s="17">
        <f aca="true" t="shared" si="0" ref="E5:N5">SUM(E6:E7)</f>
        <v>0</v>
      </c>
      <c r="F5" s="17">
        <f t="shared" si="0"/>
        <v>4</v>
      </c>
      <c r="G5" s="17">
        <f t="shared" si="0"/>
        <v>6</v>
      </c>
      <c r="H5" s="17">
        <f t="shared" si="0"/>
        <v>24</v>
      </c>
      <c r="I5" s="17">
        <f t="shared" si="0"/>
        <v>26</v>
      </c>
      <c r="J5" s="17">
        <f t="shared" si="0"/>
        <v>6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8">
        <f t="shared" si="0"/>
        <v>0</v>
      </c>
    </row>
    <row r="6" spans="1:14" ht="12" customHeight="1">
      <c r="A6" s="48"/>
      <c r="B6" s="37"/>
      <c r="C6" s="15" t="s">
        <v>2</v>
      </c>
      <c r="D6" s="87">
        <f>SUM(E6:N6)</f>
        <v>39</v>
      </c>
      <c r="E6" s="17">
        <v>0</v>
      </c>
      <c r="F6" s="17">
        <v>1</v>
      </c>
      <c r="G6" s="17">
        <v>4</v>
      </c>
      <c r="H6" s="17">
        <v>17</v>
      </c>
      <c r="I6" s="17">
        <v>16</v>
      </c>
      <c r="J6" s="17">
        <v>1</v>
      </c>
      <c r="K6" s="17">
        <v>0</v>
      </c>
      <c r="L6" s="17">
        <v>0</v>
      </c>
      <c r="M6" s="17">
        <v>0</v>
      </c>
      <c r="N6" s="18">
        <v>0</v>
      </c>
    </row>
    <row r="7" spans="1:14" ht="12" customHeight="1">
      <c r="A7" s="48"/>
      <c r="B7" s="20"/>
      <c r="C7" s="15" t="s">
        <v>3</v>
      </c>
      <c r="D7" s="87">
        <f>SUM(E7:N7)</f>
        <v>27</v>
      </c>
      <c r="E7" s="17">
        <v>0</v>
      </c>
      <c r="F7" s="17">
        <v>3</v>
      </c>
      <c r="G7" s="17">
        <v>2</v>
      </c>
      <c r="H7" s="17">
        <v>7</v>
      </c>
      <c r="I7" s="17">
        <v>10</v>
      </c>
      <c r="J7" s="17">
        <v>5</v>
      </c>
      <c r="K7" s="17">
        <v>0</v>
      </c>
      <c r="L7" s="17">
        <v>0</v>
      </c>
      <c r="M7" s="17">
        <v>0</v>
      </c>
      <c r="N7" s="18">
        <v>0</v>
      </c>
    </row>
    <row r="8" spans="1:14" ht="12" customHeight="1">
      <c r="A8" s="48"/>
      <c r="B8" s="20"/>
      <c r="C8" s="15"/>
      <c r="D8" s="8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12" customHeight="1">
      <c r="A9" s="53"/>
      <c r="B9" s="25"/>
      <c r="C9" s="26"/>
      <c r="D9" s="8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12" customHeight="1">
      <c r="A10" s="123" t="s">
        <v>53</v>
      </c>
      <c r="B10" s="124"/>
      <c r="C10" s="15" t="s">
        <v>1</v>
      </c>
      <c r="D10" s="89">
        <f>SUM(E10:N10)</f>
        <v>4250</v>
      </c>
      <c r="E10" s="17">
        <f>SUM(E11:E12)</f>
        <v>0</v>
      </c>
      <c r="F10" s="17">
        <f aca="true" t="shared" si="1" ref="F10:N10">IF(SUM(F11:F12)=0,"-",SUM(F11:F12))</f>
        <v>69</v>
      </c>
      <c r="G10" s="17">
        <f t="shared" si="1"/>
        <v>482</v>
      </c>
      <c r="H10" s="17">
        <f t="shared" si="1"/>
        <v>1552</v>
      </c>
      <c r="I10" s="17">
        <f t="shared" si="1"/>
        <v>1571</v>
      </c>
      <c r="J10" s="17">
        <f t="shared" si="1"/>
        <v>518</v>
      </c>
      <c r="K10" s="17">
        <f t="shared" si="1"/>
        <v>57</v>
      </c>
      <c r="L10" s="17" t="str">
        <f t="shared" si="1"/>
        <v>-</v>
      </c>
      <c r="M10" s="17" t="str">
        <f t="shared" si="1"/>
        <v>-</v>
      </c>
      <c r="N10" s="18">
        <f t="shared" si="1"/>
        <v>1</v>
      </c>
    </row>
    <row r="11" spans="1:14" ht="12" customHeight="1">
      <c r="A11" s="48"/>
      <c r="B11" s="20"/>
      <c r="C11" s="15" t="s">
        <v>2</v>
      </c>
      <c r="D11" s="89">
        <f>SUM(E11:N11)</f>
        <v>2187</v>
      </c>
      <c r="E11" s="17">
        <f aca="true" t="shared" si="2" ref="E11:N11">E15</f>
        <v>0</v>
      </c>
      <c r="F11" s="17">
        <f t="shared" si="2"/>
        <v>34</v>
      </c>
      <c r="G11" s="17">
        <f t="shared" si="2"/>
        <v>252</v>
      </c>
      <c r="H11" s="17">
        <f t="shared" si="2"/>
        <v>815</v>
      </c>
      <c r="I11" s="17">
        <f t="shared" si="2"/>
        <v>779</v>
      </c>
      <c r="J11" s="17">
        <f t="shared" si="2"/>
        <v>274</v>
      </c>
      <c r="K11" s="17">
        <f t="shared" si="2"/>
        <v>33</v>
      </c>
      <c r="L11" s="17">
        <f t="shared" si="2"/>
        <v>0</v>
      </c>
      <c r="M11" s="17">
        <f t="shared" si="2"/>
        <v>0</v>
      </c>
      <c r="N11" s="18">
        <f t="shared" si="2"/>
        <v>0</v>
      </c>
    </row>
    <row r="12" spans="1:14" ht="12" customHeight="1">
      <c r="A12" s="48"/>
      <c r="B12" s="20"/>
      <c r="C12" s="15" t="s">
        <v>3</v>
      </c>
      <c r="D12" s="89">
        <f>SUM(E12:N12)</f>
        <v>2063</v>
      </c>
      <c r="E12" s="17">
        <f aca="true" t="shared" si="3" ref="E12:N12">E16</f>
        <v>0</v>
      </c>
      <c r="F12" s="17">
        <f t="shared" si="3"/>
        <v>35</v>
      </c>
      <c r="G12" s="17">
        <f t="shared" si="3"/>
        <v>230</v>
      </c>
      <c r="H12" s="17">
        <f t="shared" si="3"/>
        <v>737</v>
      </c>
      <c r="I12" s="17">
        <f t="shared" si="3"/>
        <v>792</v>
      </c>
      <c r="J12" s="17">
        <f t="shared" si="3"/>
        <v>244</v>
      </c>
      <c r="K12" s="17">
        <f t="shared" si="3"/>
        <v>24</v>
      </c>
      <c r="L12" s="17">
        <f t="shared" si="3"/>
        <v>0</v>
      </c>
      <c r="M12" s="17">
        <f t="shared" si="3"/>
        <v>0</v>
      </c>
      <c r="N12" s="18">
        <f t="shared" si="3"/>
        <v>1</v>
      </c>
    </row>
    <row r="13" spans="1:14" ht="12" customHeight="1">
      <c r="A13" s="48"/>
      <c r="B13" s="20"/>
      <c r="C13" s="15"/>
      <c r="D13" s="89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1:14" ht="12" customHeight="1">
      <c r="A14" s="48"/>
      <c r="B14" s="37" t="s">
        <v>54</v>
      </c>
      <c r="C14" s="15" t="s">
        <v>1</v>
      </c>
      <c r="D14" s="89">
        <f>SUM(E14:N14)</f>
        <v>4250</v>
      </c>
      <c r="E14" s="17">
        <f aca="true" t="shared" si="4" ref="E14:N14">SUM(E15:E16)</f>
        <v>0</v>
      </c>
      <c r="F14" s="17">
        <f t="shared" si="4"/>
        <v>69</v>
      </c>
      <c r="G14" s="17">
        <f t="shared" si="4"/>
        <v>482</v>
      </c>
      <c r="H14" s="17">
        <f t="shared" si="4"/>
        <v>1552</v>
      </c>
      <c r="I14" s="17">
        <f t="shared" si="4"/>
        <v>1571</v>
      </c>
      <c r="J14" s="17">
        <f t="shared" si="4"/>
        <v>518</v>
      </c>
      <c r="K14" s="17">
        <f t="shared" si="4"/>
        <v>57</v>
      </c>
      <c r="L14" s="17">
        <f t="shared" si="4"/>
        <v>0</v>
      </c>
      <c r="M14" s="17">
        <f t="shared" si="4"/>
        <v>0</v>
      </c>
      <c r="N14" s="18">
        <f t="shared" si="4"/>
        <v>1</v>
      </c>
    </row>
    <row r="15" spans="1:14" ht="12" customHeight="1">
      <c r="A15" s="48"/>
      <c r="B15" s="20"/>
      <c r="C15" s="15" t="s">
        <v>2</v>
      </c>
      <c r="D15" s="89">
        <f>SUM(E15:N15)</f>
        <v>2187</v>
      </c>
      <c r="E15" s="17">
        <v>0</v>
      </c>
      <c r="F15" s="17">
        <v>34</v>
      </c>
      <c r="G15" s="17">
        <v>252</v>
      </c>
      <c r="H15" s="17">
        <v>815</v>
      </c>
      <c r="I15" s="17">
        <v>779</v>
      </c>
      <c r="J15" s="17">
        <v>274</v>
      </c>
      <c r="K15" s="17">
        <v>33</v>
      </c>
      <c r="L15" s="17">
        <v>0</v>
      </c>
      <c r="M15" s="17">
        <v>0</v>
      </c>
      <c r="N15" s="18">
        <v>0</v>
      </c>
    </row>
    <row r="16" spans="1:14" ht="12" customHeight="1">
      <c r="A16" s="48"/>
      <c r="B16" s="20"/>
      <c r="C16" s="15" t="s">
        <v>3</v>
      </c>
      <c r="D16" s="89">
        <f>SUM(E16:N16)</f>
        <v>2063</v>
      </c>
      <c r="E16" s="17">
        <v>0</v>
      </c>
      <c r="F16" s="17">
        <v>35</v>
      </c>
      <c r="G16" s="17">
        <v>230</v>
      </c>
      <c r="H16" s="17">
        <v>737</v>
      </c>
      <c r="I16" s="17">
        <v>792</v>
      </c>
      <c r="J16" s="17">
        <v>244</v>
      </c>
      <c r="K16" s="17">
        <v>24</v>
      </c>
      <c r="L16" s="17">
        <v>0</v>
      </c>
      <c r="M16" s="17">
        <v>0</v>
      </c>
      <c r="N16" s="18">
        <v>1</v>
      </c>
    </row>
    <row r="17" spans="1:14" ht="12" customHeight="1">
      <c r="A17" s="57"/>
      <c r="B17" s="22"/>
      <c r="C17" s="23"/>
      <c r="D17" s="90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" customHeight="1">
      <c r="A18" s="48"/>
      <c r="B18" s="20"/>
      <c r="C18" s="15"/>
      <c r="D18" s="87"/>
      <c r="E18" s="17"/>
      <c r="F18" s="17"/>
      <c r="G18" s="17"/>
      <c r="H18" s="17"/>
      <c r="I18" s="17"/>
      <c r="J18" s="17"/>
      <c r="K18" s="17"/>
      <c r="L18" s="17"/>
      <c r="M18" s="17"/>
      <c r="N18" s="29"/>
    </row>
    <row r="19" spans="1:14" ht="12" customHeight="1">
      <c r="A19" s="126" t="s">
        <v>55</v>
      </c>
      <c r="B19" s="127"/>
      <c r="C19" s="15" t="s">
        <v>1</v>
      </c>
      <c r="D19" s="87">
        <f>SUM(E19:N19)</f>
        <v>4350</v>
      </c>
      <c r="E19" s="17">
        <f aca="true" t="shared" si="5" ref="E19:N19">SUM(E20:E21)</f>
        <v>0</v>
      </c>
      <c r="F19" s="17">
        <f t="shared" si="5"/>
        <v>88</v>
      </c>
      <c r="G19" s="17">
        <f t="shared" si="5"/>
        <v>623</v>
      </c>
      <c r="H19" s="17">
        <f t="shared" si="5"/>
        <v>1697</v>
      </c>
      <c r="I19" s="17">
        <f t="shared" si="5"/>
        <v>1448</v>
      </c>
      <c r="J19" s="17">
        <f t="shared" si="5"/>
        <v>429</v>
      </c>
      <c r="K19" s="17">
        <f t="shared" si="5"/>
        <v>65</v>
      </c>
      <c r="L19" s="17">
        <f t="shared" si="5"/>
        <v>0</v>
      </c>
      <c r="M19" s="17">
        <f t="shared" si="5"/>
        <v>0</v>
      </c>
      <c r="N19" s="18">
        <f t="shared" si="5"/>
        <v>0</v>
      </c>
    </row>
    <row r="20" spans="1:14" ht="12" customHeight="1">
      <c r="A20" s="48"/>
      <c r="B20" s="8"/>
      <c r="C20" s="15" t="s">
        <v>2</v>
      </c>
      <c r="D20" s="87">
        <f>SUM(E20:N20)</f>
        <v>2212</v>
      </c>
      <c r="E20" s="17">
        <f>SUM('表４④'!E24,E28,E32,E36,E40,E44,E48,E52,E56,E60,E64,E68,'表４⑤'!E6)</f>
        <v>0</v>
      </c>
      <c r="F20" s="17">
        <f>SUM('表４④'!F24,F28,F32,F36,F40,F44,F48,F52,F56,F60,F64,F68,'表４⑤'!F6)</f>
        <v>39</v>
      </c>
      <c r="G20" s="17">
        <f>SUM('表４④'!G24,G28,G32,G36,G40,G44,G48,G52,G56,G60,G64,G68,'表４⑤'!G6)</f>
        <v>321</v>
      </c>
      <c r="H20" s="17">
        <f>SUM('表４④'!H24,H28,H32,H36,H40,H44,H48,H52,H56,H60,H64,H68,'表４⑤'!H6)</f>
        <v>851</v>
      </c>
      <c r="I20" s="17">
        <f>SUM('表４④'!I24,I28,I32,I36,I40,I44,I48,I52,I56,I60,I64,I68,'表４⑤'!I6)</f>
        <v>752</v>
      </c>
      <c r="J20" s="17">
        <f>SUM('表４④'!J24,J28,J32,J36,J40,J44,J48,J52,J56,J60,J64,J68,'表４⑤'!J6)</f>
        <v>221</v>
      </c>
      <c r="K20" s="17">
        <f>SUM('表４④'!K24,K28,K32,K36,K40,K44,K48,K52,K56,K60,K64,K68,'表４⑤'!K6)</f>
        <v>28</v>
      </c>
      <c r="L20" s="17">
        <f>SUM('表４④'!L24,L28,L32,L36,L40,L44,L48,L52,L56,L60,L64,L68,'表４⑤'!L6)</f>
        <v>0</v>
      </c>
      <c r="M20" s="17">
        <f>SUM('表４④'!M24,M28,M32,M36,M40,M44,M48,M52,M56,M60,M64,M68,'表４⑤'!M6)</f>
        <v>0</v>
      </c>
      <c r="N20" s="18">
        <f>SUM('表４④'!N24,N28,N32,N36,N40,N44,N48,N52,N56,N60,N64,N68,'表４⑤'!N6)</f>
        <v>0</v>
      </c>
    </row>
    <row r="21" spans="1:14" ht="12" customHeight="1">
      <c r="A21" s="48"/>
      <c r="B21" s="8"/>
      <c r="C21" s="15" t="s">
        <v>3</v>
      </c>
      <c r="D21" s="87">
        <f>SUM(E21:N21)</f>
        <v>2138</v>
      </c>
      <c r="E21" s="17">
        <f>SUM('表４④'!E25,E29,E33,E37,E41,E45,E49,E53,E57,E61,E65,E69,'表４⑤'!E7)</f>
        <v>0</v>
      </c>
      <c r="F21" s="17">
        <f>SUM('表４④'!F25,F29,F33,F37,F41,F45,F49,F53,F57,F61,F65,F69,'表４⑤'!F7)</f>
        <v>49</v>
      </c>
      <c r="G21" s="17">
        <f>SUM('表４④'!G25,G29,G33,G37,G41,G45,G49,G53,G57,G61,G65,G69,'表４⑤'!G7)</f>
        <v>302</v>
      </c>
      <c r="H21" s="17">
        <f>SUM('表４④'!H25,H29,H33,H37,H41,H45,H49,H53,H57,H61,H65,H69,'表４⑤'!H7)</f>
        <v>846</v>
      </c>
      <c r="I21" s="17">
        <f>SUM('表４④'!I25,I29,I33,I37,I41,I45,I49,I53,I57,I61,I65,I69,'表４⑤'!I7)</f>
        <v>696</v>
      </c>
      <c r="J21" s="17">
        <f>SUM('表４④'!J25,J29,J33,J37,J41,J45,J49,J53,J57,J61,J65,J69,'表４⑤'!J7)</f>
        <v>208</v>
      </c>
      <c r="K21" s="17">
        <f>SUM('表４④'!K25,K29,K33,K37,K41,K45,K49,K53,K57,K61,K65,K69,'表４⑤'!K7)</f>
        <v>37</v>
      </c>
      <c r="L21" s="17">
        <f>SUM('表４④'!L25,L29,L33,L37,L41,L45,L49,L53,L57,L61,L65,L69,'表４⑤'!L7)</f>
        <v>0</v>
      </c>
      <c r="M21" s="17">
        <f>SUM('表４④'!M25,M29,M33,M37,M41,M45,M49,M53,M57,M61,M65,M69,'表４⑤'!M7)</f>
        <v>0</v>
      </c>
      <c r="N21" s="18">
        <f>SUM('表４④'!N25,N29,N33,N37,N41,N45,N49,N53,N57,N61,N65,N69,'表４⑤'!N7)</f>
        <v>0</v>
      </c>
    </row>
    <row r="22" spans="1:14" ht="12" customHeight="1">
      <c r="A22" s="48"/>
      <c r="B22" s="8"/>
      <c r="C22" s="15"/>
      <c r="D22" s="87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12" customHeight="1">
      <c r="A23" s="48"/>
      <c r="B23" s="37" t="s">
        <v>56</v>
      </c>
      <c r="C23" s="15" t="s">
        <v>1</v>
      </c>
      <c r="D23" s="87">
        <f>SUM(E23:N23)</f>
        <v>685</v>
      </c>
      <c r="E23" s="17">
        <f aca="true" t="shared" si="6" ref="E23:N23">SUM(E24:E25)</f>
        <v>0</v>
      </c>
      <c r="F23" s="17">
        <f t="shared" si="6"/>
        <v>17</v>
      </c>
      <c r="G23" s="17">
        <f t="shared" si="6"/>
        <v>94</v>
      </c>
      <c r="H23" s="17">
        <f t="shared" si="6"/>
        <v>259</v>
      </c>
      <c r="I23" s="17">
        <f t="shared" si="6"/>
        <v>236</v>
      </c>
      <c r="J23" s="17">
        <f t="shared" si="6"/>
        <v>64</v>
      </c>
      <c r="K23" s="17">
        <f t="shared" si="6"/>
        <v>15</v>
      </c>
      <c r="L23" s="17">
        <f t="shared" si="6"/>
        <v>0</v>
      </c>
      <c r="M23" s="17">
        <f t="shared" si="6"/>
        <v>0</v>
      </c>
      <c r="N23" s="18">
        <f t="shared" si="6"/>
        <v>0</v>
      </c>
    </row>
    <row r="24" spans="1:14" ht="12" customHeight="1">
      <c r="A24" s="48"/>
      <c r="B24" s="37"/>
      <c r="C24" s="15" t="s">
        <v>2</v>
      </c>
      <c r="D24" s="87">
        <f>SUM(E24:N24)</f>
        <v>348</v>
      </c>
      <c r="E24" s="17">
        <v>0</v>
      </c>
      <c r="F24" s="17">
        <v>7</v>
      </c>
      <c r="G24" s="17">
        <v>48</v>
      </c>
      <c r="H24" s="17">
        <v>118</v>
      </c>
      <c r="I24" s="17">
        <v>139</v>
      </c>
      <c r="J24" s="17">
        <v>29</v>
      </c>
      <c r="K24" s="17">
        <v>7</v>
      </c>
      <c r="L24" s="17">
        <v>0</v>
      </c>
      <c r="M24" s="17">
        <v>0</v>
      </c>
      <c r="N24" s="18">
        <v>0</v>
      </c>
    </row>
    <row r="25" spans="1:14" ht="12" customHeight="1">
      <c r="A25" s="48"/>
      <c r="B25" s="37"/>
      <c r="C25" s="15" t="s">
        <v>3</v>
      </c>
      <c r="D25" s="87">
        <f>SUM(E25:N25)</f>
        <v>337</v>
      </c>
      <c r="E25" s="17">
        <v>0</v>
      </c>
      <c r="F25" s="17">
        <v>10</v>
      </c>
      <c r="G25" s="17">
        <v>46</v>
      </c>
      <c r="H25" s="17">
        <v>141</v>
      </c>
      <c r="I25" s="17">
        <v>97</v>
      </c>
      <c r="J25" s="17">
        <v>35</v>
      </c>
      <c r="K25" s="17">
        <v>8</v>
      </c>
      <c r="L25" s="17">
        <v>0</v>
      </c>
      <c r="M25" s="17">
        <v>0</v>
      </c>
      <c r="N25" s="18">
        <v>0</v>
      </c>
    </row>
    <row r="26" spans="1:14" ht="12" customHeight="1">
      <c r="A26" s="48"/>
      <c r="B26" s="8"/>
      <c r="C26" s="15"/>
      <c r="D26" s="8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2" customHeight="1">
      <c r="A27" s="48"/>
      <c r="B27" s="37" t="s">
        <v>57</v>
      </c>
      <c r="C27" s="15" t="s">
        <v>1</v>
      </c>
      <c r="D27" s="87">
        <f>SUM(E27:N27)</f>
        <v>1118</v>
      </c>
      <c r="E27" s="17">
        <f aca="true" t="shared" si="7" ref="E27:N27">SUM(E28:E29)</f>
        <v>0</v>
      </c>
      <c r="F27" s="17">
        <f t="shared" si="7"/>
        <v>26</v>
      </c>
      <c r="G27" s="17">
        <f t="shared" si="7"/>
        <v>153</v>
      </c>
      <c r="H27" s="17">
        <f t="shared" si="7"/>
        <v>438</v>
      </c>
      <c r="I27" s="17">
        <f t="shared" si="7"/>
        <v>370</v>
      </c>
      <c r="J27" s="17">
        <f t="shared" si="7"/>
        <v>115</v>
      </c>
      <c r="K27" s="17">
        <f t="shared" si="7"/>
        <v>16</v>
      </c>
      <c r="L27" s="17">
        <f t="shared" si="7"/>
        <v>0</v>
      </c>
      <c r="M27" s="17">
        <f t="shared" si="7"/>
        <v>0</v>
      </c>
      <c r="N27" s="18">
        <f t="shared" si="7"/>
        <v>0</v>
      </c>
    </row>
    <row r="28" spans="1:14" ht="12" customHeight="1">
      <c r="A28" s="48"/>
      <c r="B28" s="37"/>
      <c r="C28" s="15" t="s">
        <v>2</v>
      </c>
      <c r="D28" s="87">
        <f>SUM(E28:N28)</f>
        <v>561</v>
      </c>
      <c r="E28" s="17">
        <v>0</v>
      </c>
      <c r="F28" s="17">
        <v>14</v>
      </c>
      <c r="G28" s="17">
        <v>71</v>
      </c>
      <c r="H28" s="17">
        <v>228</v>
      </c>
      <c r="I28" s="17">
        <v>185</v>
      </c>
      <c r="J28" s="17">
        <v>58</v>
      </c>
      <c r="K28" s="17">
        <v>5</v>
      </c>
      <c r="L28" s="17">
        <v>0</v>
      </c>
      <c r="M28" s="17">
        <v>0</v>
      </c>
      <c r="N28" s="18">
        <v>0</v>
      </c>
    </row>
    <row r="29" spans="1:14" ht="12" customHeight="1">
      <c r="A29" s="48"/>
      <c r="B29" s="37"/>
      <c r="C29" s="15" t="s">
        <v>3</v>
      </c>
      <c r="D29" s="87">
        <f>SUM(E29:N29)</f>
        <v>557</v>
      </c>
      <c r="E29" s="17">
        <v>0</v>
      </c>
      <c r="F29" s="17">
        <v>12</v>
      </c>
      <c r="G29" s="17">
        <v>82</v>
      </c>
      <c r="H29" s="17">
        <v>210</v>
      </c>
      <c r="I29" s="17">
        <v>185</v>
      </c>
      <c r="J29" s="17">
        <v>57</v>
      </c>
      <c r="K29" s="17">
        <v>11</v>
      </c>
      <c r="L29" s="17">
        <v>0</v>
      </c>
      <c r="M29" s="17">
        <v>0</v>
      </c>
      <c r="N29" s="18">
        <v>0</v>
      </c>
    </row>
    <row r="30" spans="1:14" ht="12" customHeight="1">
      <c r="A30" s="48"/>
      <c r="B30" s="37"/>
      <c r="C30" s="15"/>
      <c r="D30" s="87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4" ht="12" customHeight="1">
      <c r="A31" s="48"/>
      <c r="B31" s="37" t="s">
        <v>58</v>
      </c>
      <c r="C31" s="15" t="s">
        <v>1</v>
      </c>
      <c r="D31" s="87">
        <f>SUM(E31:N31)</f>
        <v>1215</v>
      </c>
      <c r="E31" s="17">
        <f aca="true" t="shared" si="8" ref="E31:N31">SUM(E32:E33)</f>
        <v>0</v>
      </c>
      <c r="F31" s="17">
        <f t="shared" si="8"/>
        <v>14</v>
      </c>
      <c r="G31" s="17">
        <f t="shared" si="8"/>
        <v>154</v>
      </c>
      <c r="H31" s="17">
        <f t="shared" si="8"/>
        <v>471</v>
      </c>
      <c r="I31" s="17">
        <f t="shared" si="8"/>
        <v>431</v>
      </c>
      <c r="J31" s="17">
        <f t="shared" si="8"/>
        <v>123</v>
      </c>
      <c r="K31" s="17">
        <f t="shared" si="8"/>
        <v>22</v>
      </c>
      <c r="L31" s="17">
        <f t="shared" si="8"/>
        <v>0</v>
      </c>
      <c r="M31" s="17">
        <f t="shared" si="8"/>
        <v>0</v>
      </c>
      <c r="N31" s="18">
        <f t="shared" si="8"/>
        <v>0</v>
      </c>
    </row>
    <row r="32" spans="1:14" ht="12" customHeight="1">
      <c r="A32" s="48"/>
      <c r="B32" s="37"/>
      <c r="C32" s="15" t="s">
        <v>2</v>
      </c>
      <c r="D32" s="87">
        <f>SUM(E32:N32)</f>
        <v>632</v>
      </c>
      <c r="E32" s="17">
        <v>0</v>
      </c>
      <c r="F32" s="17">
        <v>4</v>
      </c>
      <c r="G32" s="17">
        <v>83</v>
      </c>
      <c r="H32" s="17">
        <v>237</v>
      </c>
      <c r="I32" s="17">
        <v>227</v>
      </c>
      <c r="J32" s="17">
        <v>69</v>
      </c>
      <c r="K32" s="17">
        <v>12</v>
      </c>
      <c r="L32" s="17">
        <v>0</v>
      </c>
      <c r="M32" s="17">
        <v>0</v>
      </c>
      <c r="N32" s="18">
        <v>0</v>
      </c>
    </row>
    <row r="33" spans="1:14" ht="12" customHeight="1">
      <c r="A33" s="48"/>
      <c r="B33" s="37"/>
      <c r="C33" s="15" t="s">
        <v>3</v>
      </c>
      <c r="D33" s="87">
        <f>SUM(E33:N33)</f>
        <v>583</v>
      </c>
      <c r="E33" s="17">
        <v>0</v>
      </c>
      <c r="F33" s="17">
        <v>10</v>
      </c>
      <c r="G33" s="17">
        <v>71</v>
      </c>
      <c r="H33" s="17">
        <v>234</v>
      </c>
      <c r="I33" s="17">
        <v>204</v>
      </c>
      <c r="J33" s="17">
        <v>54</v>
      </c>
      <c r="K33" s="17">
        <v>10</v>
      </c>
      <c r="L33" s="17">
        <v>0</v>
      </c>
      <c r="M33" s="17">
        <v>0</v>
      </c>
      <c r="N33" s="18">
        <v>0</v>
      </c>
    </row>
    <row r="34" spans="1:14" ht="12" customHeight="1">
      <c r="A34" s="48"/>
      <c r="B34" s="37"/>
      <c r="C34" s="15"/>
      <c r="D34" s="87"/>
      <c r="E34" s="17"/>
      <c r="F34" s="17"/>
      <c r="G34" s="17"/>
      <c r="H34" s="17"/>
      <c r="I34" s="17"/>
      <c r="J34" s="17"/>
      <c r="K34" s="17"/>
      <c r="L34" s="17"/>
      <c r="M34" s="17"/>
      <c r="N34" s="18"/>
    </row>
    <row r="35" spans="1:14" ht="12" customHeight="1">
      <c r="A35" s="48"/>
      <c r="B35" s="37" t="s">
        <v>59</v>
      </c>
      <c r="C35" s="15" t="s">
        <v>1</v>
      </c>
      <c r="D35" s="87">
        <f>SUM(E35:N35)</f>
        <v>88</v>
      </c>
      <c r="E35" s="17">
        <f aca="true" t="shared" si="9" ref="E35:N35">SUM(E36:E37)</f>
        <v>0</v>
      </c>
      <c r="F35" s="17">
        <f t="shared" si="9"/>
        <v>1</v>
      </c>
      <c r="G35" s="17">
        <f t="shared" si="9"/>
        <v>15</v>
      </c>
      <c r="H35" s="17">
        <f t="shared" si="9"/>
        <v>37</v>
      </c>
      <c r="I35" s="17">
        <f t="shared" si="9"/>
        <v>26</v>
      </c>
      <c r="J35" s="17">
        <f t="shared" si="9"/>
        <v>8</v>
      </c>
      <c r="K35" s="17">
        <f t="shared" si="9"/>
        <v>1</v>
      </c>
      <c r="L35" s="17">
        <f t="shared" si="9"/>
        <v>0</v>
      </c>
      <c r="M35" s="17">
        <f t="shared" si="9"/>
        <v>0</v>
      </c>
      <c r="N35" s="18">
        <f t="shared" si="9"/>
        <v>0</v>
      </c>
    </row>
    <row r="36" spans="1:14" ht="12" customHeight="1">
      <c r="A36" s="48"/>
      <c r="B36" s="37"/>
      <c r="C36" s="15" t="s">
        <v>2</v>
      </c>
      <c r="D36" s="87">
        <f>SUM(E36:N36)</f>
        <v>40</v>
      </c>
      <c r="E36" s="17">
        <v>0</v>
      </c>
      <c r="F36" s="17">
        <v>0</v>
      </c>
      <c r="G36" s="17">
        <v>7</v>
      </c>
      <c r="H36" s="17">
        <v>19</v>
      </c>
      <c r="I36" s="17">
        <v>11</v>
      </c>
      <c r="J36" s="17">
        <v>2</v>
      </c>
      <c r="K36" s="17">
        <v>1</v>
      </c>
      <c r="L36" s="17">
        <v>0</v>
      </c>
      <c r="M36" s="17">
        <v>0</v>
      </c>
      <c r="N36" s="18">
        <v>0</v>
      </c>
    </row>
    <row r="37" spans="1:14" ht="12" customHeight="1">
      <c r="A37" s="48"/>
      <c r="B37" s="37"/>
      <c r="C37" s="15" t="s">
        <v>3</v>
      </c>
      <c r="D37" s="87">
        <f>SUM(E37:N37)</f>
        <v>48</v>
      </c>
      <c r="E37" s="17">
        <v>0</v>
      </c>
      <c r="F37" s="17">
        <v>1</v>
      </c>
      <c r="G37" s="17">
        <v>8</v>
      </c>
      <c r="H37" s="17">
        <v>18</v>
      </c>
      <c r="I37" s="17">
        <v>15</v>
      </c>
      <c r="J37" s="17">
        <v>6</v>
      </c>
      <c r="K37" s="17">
        <v>0</v>
      </c>
      <c r="L37" s="17">
        <v>0</v>
      </c>
      <c r="M37" s="17">
        <v>0</v>
      </c>
      <c r="N37" s="18">
        <v>0</v>
      </c>
    </row>
    <row r="38" spans="1:14" ht="12" customHeight="1">
      <c r="A38" s="48"/>
      <c r="B38" s="37"/>
      <c r="C38" s="15"/>
      <c r="D38" s="8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6" ht="12" customHeight="1">
      <c r="A39" s="48"/>
      <c r="B39" s="37" t="s">
        <v>60</v>
      </c>
      <c r="C39" s="15" t="s">
        <v>1</v>
      </c>
      <c r="D39" s="87">
        <f>SUM(E39:N39)</f>
        <v>190</v>
      </c>
      <c r="E39" s="17">
        <f aca="true" t="shared" si="10" ref="E39:N39">SUM(E40:E41)</f>
        <v>0</v>
      </c>
      <c r="F39" s="17">
        <f t="shared" si="10"/>
        <v>6</v>
      </c>
      <c r="G39" s="17">
        <f t="shared" si="10"/>
        <v>25</v>
      </c>
      <c r="H39" s="17">
        <f t="shared" si="10"/>
        <v>70</v>
      </c>
      <c r="I39" s="17">
        <f t="shared" si="10"/>
        <v>66</v>
      </c>
      <c r="J39" s="17">
        <f t="shared" si="10"/>
        <v>21</v>
      </c>
      <c r="K39" s="17">
        <f t="shared" si="10"/>
        <v>2</v>
      </c>
      <c r="L39" s="17">
        <f t="shared" si="10"/>
        <v>0</v>
      </c>
      <c r="M39" s="17">
        <f t="shared" si="10"/>
        <v>0</v>
      </c>
      <c r="N39" s="18">
        <f t="shared" si="10"/>
        <v>0</v>
      </c>
      <c r="O39" s="52"/>
      <c r="P39" s="52"/>
    </row>
    <row r="40" spans="1:14" ht="12" customHeight="1">
      <c r="A40" s="48"/>
      <c r="B40" s="20"/>
      <c r="C40" s="15" t="s">
        <v>2</v>
      </c>
      <c r="D40" s="87">
        <f>SUM(E40:N40)</f>
        <v>99</v>
      </c>
      <c r="E40" s="17">
        <v>0</v>
      </c>
      <c r="F40" s="17">
        <v>3</v>
      </c>
      <c r="G40" s="17">
        <v>17</v>
      </c>
      <c r="H40" s="17">
        <v>39</v>
      </c>
      <c r="I40" s="17">
        <v>30</v>
      </c>
      <c r="J40" s="17">
        <v>10</v>
      </c>
      <c r="K40" s="17">
        <v>0</v>
      </c>
      <c r="L40" s="17">
        <v>0</v>
      </c>
      <c r="M40" s="17">
        <v>0</v>
      </c>
      <c r="N40" s="18">
        <v>0</v>
      </c>
    </row>
    <row r="41" spans="1:14" ht="12" customHeight="1">
      <c r="A41" s="48"/>
      <c r="B41" s="20"/>
      <c r="C41" s="15" t="s">
        <v>3</v>
      </c>
      <c r="D41" s="87">
        <f>SUM(E41:N41)</f>
        <v>91</v>
      </c>
      <c r="E41" s="17">
        <v>0</v>
      </c>
      <c r="F41" s="17">
        <v>3</v>
      </c>
      <c r="G41" s="17">
        <v>8</v>
      </c>
      <c r="H41" s="17">
        <v>31</v>
      </c>
      <c r="I41" s="17">
        <v>36</v>
      </c>
      <c r="J41" s="17">
        <v>11</v>
      </c>
      <c r="K41" s="17">
        <v>2</v>
      </c>
      <c r="L41" s="17">
        <v>0</v>
      </c>
      <c r="M41" s="17">
        <v>0</v>
      </c>
      <c r="N41" s="18">
        <v>0</v>
      </c>
    </row>
    <row r="42" spans="1:14" ht="12" customHeight="1">
      <c r="A42" s="48"/>
      <c r="B42" s="8"/>
      <c r="C42" s="15"/>
      <c r="D42" s="87"/>
      <c r="E42" s="17"/>
      <c r="F42" s="17"/>
      <c r="G42" s="17"/>
      <c r="H42" s="17"/>
      <c r="I42" s="17"/>
      <c r="J42" s="17"/>
      <c r="K42" s="17"/>
      <c r="L42" s="17"/>
      <c r="M42" s="17"/>
      <c r="N42" s="18"/>
    </row>
    <row r="43" spans="1:14" ht="12" customHeight="1">
      <c r="A43" s="48"/>
      <c r="B43" s="37" t="s">
        <v>61</v>
      </c>
      <c r="C43" s="15" t="s">
        <v>1</v>
      </c>
      <c r="D43" s="87">
        <f>SUM(E43:N43)</f>
        <v>107</v>
      </c>
      <c r="E43" s="17">
        <f aca="true" t="shared" si="11" ref="E43:N43">SUM(E44:E45)</f>
        <v>0</v>
      </c>
      <c r="F43" s="17">
        <f t="shared" si="11"/>
        <v>1</v>
      </c>
      <c r="G43" s="17">
        <f t="shared" si="11"/>
        <v>17</v>
      </c>
      <c r="H43" s="17">
        <f t="shared" si="11"/>
        <v>48</v>
      </c>
      <c r="I43" s="17">
        <f t="shared" si="11"/>
        <v>27</v>
      </c>
      <c r="J43" s="17">
        <f t="shared" si="11"/>
        <v>12</v>
      </c>
      <c r="K43" s="17">
        <f t="shared" si="11"/>
        <v>2</v>
      </c>
      <c r="L43" s="17">
        <f t="shared" si="11"/>
        <v>0</v>
      </c>
      <c r="M43" s="17">
        <f t="shared" si="11"/>
        <v>0</v>
      </c>
      <c r="N43" s="18">
        <f t="shared" si="11"/>
        <v>0</v>
      </c>
    </row>
    <row r="44" spans="1:14" ht="12" customHeight="1">
      <c r="A44" s="48"/>
      <c r="B44" s="37"/>
      <c r="C44" s="15" t="s">
        <v>2</v>
      </c>
      <c r="D44" s="87">
        <f>SUM(E44:N44)</f>
        <v>54</v>
      </c>
      <c r="E44" s="17">
        <v>0</v>
      </c>
      <c r="F44" s="17">
        <v>0</v>
      </c>
      <c r="G44" s="17">
        <v>11</v>
      </c>
      <c r="H44" s="17">
        <v>21</v>
      </c>
      <c r="I44" s="17">
        <v>14</v>
      </c>
      <c r="J44" s="17">
        <v>8</v>
      </c>
      <c r="K44" s="17">
        <v>0</v>
      </c>
      <c r="L44" s="17">
        <v>0</v>
      </c>
      <c r="M44" s="17">
        <v>0</v>
      </c>
      <c r="N44" s="18">
        <v>0</v>
      </c>
    </row>
    <row r="45" spans="1:14" ht="12" customHeight="1">
      <c r="A45" s="48"/>
      <c r="B45" s="37"/>
      <c r="C45" s="15" t="s">
        <v>3</v>
      </c>
      <c r="D45" s="87">
        <f>SUM(E45:N45)</f>
        <v>53</v>
      </c>
      <c r="E45" s="17">
        <v>0</v>
      </c>
      <c r="F45" s="17">
        <v>1</v>
      </c>
      <c r="G45" s="17">
        <v>6</v>
      </c>
      <c r="H45" s="17">
        <v>27</v>
      </c>
      <c r="I45" s="17">
        <v>13</v>
      </c>
      <c r="J45" s="17">
        <v>4</v>
      </c>
      <c r="K45" s="17">
        <v>2</v>
      </c>
      <c r="L45" s="17">
        <v>0</v>
      </c>
      <c r="M45" s="17">
        <v>0</v>
      </c>
      <c r="N45" s="18">
        <v>0</v>
      </c>
    </row>
    <row r="46" spans="1:14" ht="12" customHeight="1">
      <c r="A46" s="48"/>
      <c r="B46" s="37"/>
      <c r="C46" s="15"/>
      <c r="D46" s="87"/>
      <c r="E46" s="17"/>
      <c r="F46" s="17"/>
      <c r="G46" s="17"/>
      <c r="H46" s="17"/>
      <c r="I46" s="17"/>
      <c r="J46" s="17"/>
      <c r="K46" s="17"/>
      <c r="L46" s="17"/>
      <c r="M46" s="17"/>
      <c r="N46" s="18"/>
    </row>
    <row r="47" spans="1:14" ht="12" customHeight="1">
      <c r="A47" s="48"/>
      <c r="B47" s="37" t="s">
        <v>62</v>
      </c>
      <c r="C47" s="15" t="s">
        <v>1</v>
      </c>
      <c r="D47" s="87">
        <f>SUM(E47:N47)</f>
        <v>207</v>
      </c>
      <c r="E47" s="17">
        <f aca="true" t="shared" si="12" ref="E47:N47">SUM(E48:E49)</f>
        <v>0</v>
      </c>
      <c r="F47" s="17">
        <f t="shared" si="12"/>
        <v>12</v>
      </c>
      <c r="G47" s="17">
        <f t="shared" si="12"/>
        <v>38</v>
      </c>
      <c r="H47" s="17">
        <f t="shared" si="12"/>
        <v>81</v>
      </c>
      <c r="I47" s="17">
        <f t="shared" si="12"/>
        <v>52</v>
      </c>
      <c r="J47" s="17">
        <f t="shared" si="12"/>
        <v>23</v>
      </c>
      <c r="K47" s="17">
        <f t="shared" si="12"/>
        <v>1</v>
      </c>
      <c r="L47" s="17">
        <f t="shared" si="12"/>
        <v>0</v>
      </c>
      <c r="M47" s="17">
        <f t="shared" si="12"/>
        <v>0</v>
      </c>
      <c r="N47" s="18">
        <f t="shared" si="12"/>
        <v>0</v>
      </c>
    </row>
    <row r="48" spans="1:14" ht="12" customHeight="1">
      <c r="A48" s="48"/>
      <c r="B48" s="37"/>
      <c r="C48" s="15" t="s">
        <v>2</v>
      </c>
      <c r="D48" s="87">
        <f>SUM(E48:N48)</f>
        <v>101</v>
      </c>
      <c r="E48" s="17">
        <v>0</v>
      </c>
      <c r="F48" s="17">
        <v>7</v>
      </c>
      <c r="G48" s="17">
        <v>18</v>
      </c>
      <c r="H48" s="17">
        <v>34</v>
      </c>
      <c r="I48" s="17">
        <v>28</v>
      </c>
      <c r="J48" s="17">
        <v>14</v>
      </c>
      <c r="K48" s="17">
        <v>0</v>
      </c>
      <c r="L48" s="17">
        <v>0</v>
      </c>
      <c r="M48" s="17">
        <v>0</v>
      </c>
      <c r="N48" s="18">
        <v>0</v>
      </c>
    </row>
    <row r="49" spans="1:14" ht="12" customHeight="1">
      <c r="A49" s="48"/>
      <c r="B49" s="37"/>
      <c r="C49" s="15" t="s">
        <v>3</v>
      </c>
      <c r="D49" s="87">
        <f>SUM(E49:N49)</f>
        <v>106</v>
      </c>
      <c r="E49" s="17">
        <v>0</v>
      </c>
      <c r="F49" s="17">
        <v>5</v>
      </c>
      <c r="G49" s="17">
        <v>20</v>
      </c>
      <c r="H49" s="17">
        <v>47</v>
      </c>
      <c r="I49" s="17">
        <v>24</v>
      </c>
      <c r="J49" s="17">
        <v>9</v>
      </c>
      <c r="K49" s="17">
        <v>1</v>
      </c>
      <c r="L49" s="17">
        <v>0</v>
      </c>
      <c r="M49" s="17">
        <v>0</v>
      </c>
      <c r="N49" s="18">
        <v>0</v>
      </c>
    </row>
    <row r="50" spans="1:14" ht="12" customHeight="1">
      <c r="A50" s="48"/>
      <c r="B50" s="37"/>
      <c r="C50" s="15"/>
      <c r="D50" s="87"/>
      <c r="E50" s="17"/>
      <c r="F50" s="17"/>
      <c r="G50" s="17"/>
      <c r="H50" s="17"/>
      <c r="I50" s="17"/>
      <c r="J50" s="17"/>
      <c r="K50" s="17"/>
      <c r="L50" s="17"/>
      <c r="M50" s="17"/>
      <c r="N50" s="18"/>
    </row>
    <row r="51" spans="1:14" ht="12" customHeight="1">
      <c r="A51" s="48"/>
      <c r="B51" s="37" t="s">
        <v>63</v>
      </c>
      <c r="C51" s="15" t="s">
        <v>1</v>
      </c>
      <c r="D51" s="87">
        <f>SUM(E51:N51)</f>
        <v>215</v>
      </c>
      <c r="E51" s="17">
        <f aca="true" t="shared" si="13" ref="E51:N51">SUM(E52:E53)</f>
        <v>0</v>
      </c>
      <c r="F51" s="17">
        <f t="shared" si="13"/>
        <v>2</v>
      </c>
      <c r="G51" s="17">
        <f t="shared" si="13"/>
        <v>37</v>
      </c>
      <c r="H51" s="17">
        <f t="shared" si="13"/>
        <v>90</v>
      </c>
      <c r="I51" s="17">
        <f t="shared" si="13"/>
        <v>69</v>
      </c>
      <c r="J51" s="17">
        <f t="shared" si="13"/>
        <v>16</v>
      </c>
      <c r="K51" s="17">
        <f t="shared" si="13"/>
        <v>1</v>
      </c>
      <c r="L51" s="17">
        <f t="shared" si="13"/>
        <v>0</v>
      </c>
      <c r="M51" s="17">
        <f t="shared" si="13"/>
        <v>0</v>
      </c>
      <c r="N51" s="18">
        <f t="shared" si="13"/>
        <v>0</v>
      </c>
    </row>
    <row r="52" spans="1:14" ht="12" customHeight="1">
      <c r="A52" s="48"/>
      <c r="B52" s="20"/>
      <c r="C52" s="15" t="s">
        <v>2</v>
      </c>
      <c r="D52" s="87">
        <f>SUM(E52:N52)</f>
        <v>109</v>
      </c>
      <c r="E52" s="17">
        <v>0</v>
      </c>
      <c r="F52" s="17">
        <v>0</v>
      </c>
      <c r="G52" s="17">
        <v>16</v>
      </c>
      <c r="H52" s="17">
        <v>52</v>
      </c>
      <c r="I52" s="17">
        <v>34</v>
      </c>
      <c r="J52" s="17">
        <v>7</v>
      </c>
      <c r="K52" s="17">
        <v>0</v>
      </c>
      <c r="L52" s="17">
        <v>0</v>
      </c>
      <c r="M52" s="17">
        <v>0</v>
      </c>
      <c r="N52" s="18">
        <v>0</v>
      </c>
    </row>
    <row r="53" spans="1:14" ht="12" customHeight="1">
      <c r="A53" s="48"/>
      <c r="B53" s="20"/>
      <c r="C53" s="15" t="s">
        <v>3</v>
      </c>
      <c r="D53" s="87">
        <f>SUM(E53:N53)</f>
        <v>106</v>
      </c>
      <c r="E53" s="17">
        <v>0</v>
      </c>
      <c r="F53" s="17">
        <v>2</v>
      </c>
      <c r="G53" s="17">
        <v>21</v>
      </c>
      <c r="H53" s="17">
        <v>38</v>
      </c>
      <c r="I53" s="17">
        <v>35</v>
      </c>
      <c r="J53" s="17">
        <v>9</v>
      </c>
      <c r="K53" s="17">
        <v>1</v>
      </c>
      <c r="L53" s="17">
        <v>0</v>
      </c>
      <c r="M53" s="17">
        <v>0</v>
      </c>
      <c r="N53" s="18">
        <v>0</v>
      </c>
    </row>
    <row r="54" spans="1:14" ht="12" customHeight="1">
      <c r="A54" s="48"/>
      <c r="B54" s="8"/>
      <c r="C54" s="49"/>
      <c r="D54" s="89"/>
      <c r="E54" s="17"/>
      <c r="F54" s="17"/>
      <c r="G54" s="17"/>
      <c r="H54" s="17"/>
      <c r="I54" s="17"/>
      <c r="J54" s="17"/>
      <c r="K54" s="17"/>
      <c r="L54" s="17"/>
      <c r="M54" s="17"/>
      <c r="N54" s="18"/>
    </row>
    <row r="55" spans="1:15" s="2" customFormat="1" ht="12">
      <c r="A55" s="12"/>
      <c r="B55" s="37" t="s">
        <v>64</v>
      </c>
      <c r="C55" s="15" t="s">
        <v>1</v>
      </c>
      <c r="D55" s="91">
        <f aca="true" t="shared" si="14" ref="D55:N55">SUM(D56:D57)</f>
        <v>291</v>
      </c>
      <c r="E55" s="92">
        <f t="shared" si="14"/>
        <v>0</v>
      </c>
      <c r="F55" s="92">
        <f t="shared" si="14"/>
        <v>5</v>
      </c>
      <c r="G55" s="92">
        <f t="shared" si="14"/>
        <v>50</v>
      </c>
      <c r="H55" s="92">
        <f t="shared" si="14"/>
        <v>121</v>
      </c>
      <c r="I55" s="92">
        <f t="shared" si="14"/>
        <v>86</v>
      </c>
      <c r="J55" s="92">
        <f t="shared" si="14"/>
        <v>27</v>
      </c>
      <c r="K55" s="92">
        <f t="shared" si="14"/>
        <v>2</v>
      </c>
      <c r="L55" s="92">
        <f t="shared" si="14"/>
        <v>0</v>
      </c>
      <c r="M55" s="92">
        <f t="shared" si="14"/>
        <v>0</v>
      </c>
      <c r="N55" s="93">
        <f t="shared" si="14"/>
        <v>0</v>
      </c>
      <c r="O55" s="8"/>
    </row>
    <row r="56" spans="1:15" s="2" customFormat="1" ht="12" customHeight="1">
      <c r="A56" s="48"/>
      <c r="B56" s="37"/>
      <c r="C56" s="15" t="s">
        <v>2</v>
      </c>
      <c r="D56" s="52">
        <f>SUM(E56:N56)</f>
        <v>141</v>
      </c>
      <c r="E56" s="17">
        <v>0</v>
      </c>
      <c r="F56" s="17">
        <v>1</v>
      </c>
      <c r="G56" s="17">
        <v>27</v>
      </c>
      <c r="H56" s="17">
        <v>59</v>
      </c>
      <c r="I56" s="17">
        <v>40</v>
      </c>
      <c r="J56" s="17">
        <v>13</v>
      </c>
      <c r="K56" s="17">
        <v>1</v>
      </c>
      <c r="L56" s="17">
        <v>0</v>
      </c>
      <c r="M56" s="17">
        <v>0</v>
      </c>
      <c r="N56" s="18">
        <v>0</v>
      </c>
      <c r="O56" s="44"/>
    </row>
    <row r="57" spans="1:15" s="2" customFormat="1" ht="12" customHeight="1">
      <c r="A57" s="48"/>
      <c r="B57" s="37"/>
      <c r="C57" s="15" t="s">
        <v>3</v>
      </c>
      <c r="D57" s="52">
        <f>SUM(E57:N57)</f>
        <v>150</v>
      </c>
      <c r="E57" s="17">
        <v>0</v>
      </c>
      <c r="F57" s="17">
        <v>4</v>
      </c>
      <c r="G57" s="17">
        <v>23</v>
      </c>
      <c r="H57" s="17">
        <v>62</v>
      </c>
      <c r="I57" s="17">
        <v>46</v>
      </c>
      <c r="J57" s="17">
        <v>14</v>
      </c>
      <c r="K57" s="17">
        <v>1</v>
      </c>
      <c r="L57" s="17">
        <v>0</v>
      </c>
      <c r="M57" s="17">
        <v>0</v>
      </c>
      <c r="N57" s="18">
        <v>0</v>
      </c>
      <c r="O57" s="44"/>
    </row>
    <row r="58" spans="1:14" ht="12" customHeight="1">
      <c r="A58" s="48"/>
      <c r="B58" s="37"/>
      <c r="C58" s="15"/>
      <c r="D58" s="87"/>
      <c r="E58" s="17"/>
      <c r="F58" s="17"/>
      <c r="G58" s="17"/>
      <c r="H58" s="17"/>
      <c r="I58" s="17"/>
      <c r="J58" s="17"/>
      <c r="K58" s="17"/>
      <c r="L58" s="17"/>
      <c r="M58" s="17"/>
      <c r="N58" s="18"/>
    </row>
    <row r="59" spans="1:14" ht="12" customHeight="1">
      <c r="A59" s="48"/>
      <c r="B59" s="37" t="s">
        <v>65</v>
      </c>
      <c r="C59" s="15" t="s">
        <v>1</v>
      </c>
      <c r="D59" s="87">
        <f>SUM(E59:N59)</f>
        <v>146</v>
      </c>
      <c r="E59" s="17">
        <f aca="true" t="shared" si="15" ref="E59:N59">SUM(E60:E61)</f>
        <v>0</v>
      </c>
      <c r="F59" s="17">
        <f t="shared" si="15"/>
        <v>3</v>
      </c>
      <c r="G59" s="17">
        <f t="shared" si="15"/>
        <v>27</v>
      </c>
      <c r="H59" s="17">
        <f t="shared" si="15"/>
        <v>51</v>
      </c>
      <c r="I59" s="17">
        <f t="shared" si="15"/>
        <v>52</v>
      </c>
      <c r="J59" s="17">
        <f t="shared" si="15"/>
        <v>10</v>
      </c>
      <c r="K59" s="17">
        <f t="shared" si="15"/>
        <v>3</v>
      </c>
      <c r="L59" s="17">
        <f t="shared" si="15"/>
        <v>0</v>
      </c>
      <c r="M59" s="17">
        <f t="shared" si="15"/>
        <v>0</v>
      </c>
      <c r="N59" s="18">
        <f t="shared" si="15"/>
        <v>0</v>
      </c>
    </row>
    <row r="60" spans="1:14" ht="12" customHeight="1">
      <c r="A60" s="48"/>
      <c r="B60" s="37"/>
      <c r="C60" s="15" t="s">
        <v>2</v>
      </c>
      <c r="D60" s="87">
        <f>SUM(E60:N60)</f>
        <v>81</v>
      </c>
      <c r="E60" s="17">
        <v>0</v>
      </c>
      <c r="F60" s="17">
        <v>2</v>
      </c>
      <c r="G60" s="17">
        <v>16</v>
      </c>
      <c r="H60" s="17">
        <v>27</v>
      </c>
      <c r="I60" s="17">
        <v>29</v>
      </c>
      <c r="J60" s="17">
        <v>5</v>
      </c>
      <c r="K60" s="17">
        <v>2</v>
      </c>
      <c r="L60" s="17">
        <v>0</v>
      </c>
      <c r="M60" s="17">
        <v>0</v>
      </c>
      <c r="N60" s="18">
        <v>0</v>
      </c>
    </row>
    <row r="61" spans="1:14" ht="12" customHeight="1">
      <c r="A61" s="48"/>
      <c r="B61" s="37"/>
      <c r="C61" s="15" t="s">
        <v>3</v>
      </c>
      <c r="D61" s="87">
        <f>SUM(E61:N61)</f>
        <v>65</v>
      </c>
      <c r="E61" s="17">
        <v>0</v>
      </c>
      <c r="F61" s="17">
        <v>1</v>
      </c>
      <c r="G61" s="17">
        <v>11</v>
      </c>
      <c r="H61" s="17">
        <v>24</v>
      </c>
      <c r="I61" s="17">
        <v>23</v>
      </c>
      <c r="J61" s="17">
        <v>5</v>
      </c>
      <c r="K61" s="17">
        <v>1</v>
      </c>
      <c r="L61" s="17">
        <v>0</v>
      </c>
      <c r="M61" s="17">
        <v>0</v>
      </c>
      <c r="N61" s="18">
        <v>0</v>
      </c>
    </row>
    <row r="62" spans="1:14" ht="12" customHeight="1">
      <c r="A62" s="48"/>
      <c r="B62" s="37"/>
      <c r="C62" s="15"/>
      <c r="D62" s="8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4" ht="12" customHeight="1">
      <c r="A63" s="48"/>
      <c r="B63" s="37" t="s">
        <v>66</v>
      </c>
      <c r="C63" s="15" t="s">
        <v>1</v>
      </c>
      <c r="D63" s="87">
        <f>SUM(E63:N63)</f>
        <v>30</v>
      </c>
      <c r="E63" s="17">
        <f aca="true" t="shared" si="16" ref="E63:N63">SUM(E64:E65)</f>
        <v>0</v>
      </c>
      <c r="F63" s="17">
        <f t="shared" si="16"/>
        <v>1</v>
      </c>
      <c r="G63" s="17">
        <f t="shared" si="16"/>
        <v>5</v>
      </c>
      <c r="H63" s="17">
        <f t="shared" si="16"/>
        <v>14</v>
      </c>
      <c r="I63" s="17">
        <f t="shared" si="16"/>
        <v>7</v>
      </c>
      <c r="J63" s="17">
        <f t="shared" si="16"/>
        <v>3</v>
      </c>
      <c r="K63" s="17">
        <f t="shared" si="16"/>
        <v>0</v>
      </c>
      <c r="L63" s="17">
        <f t="shared" si="16"/>
        <v>0</v>
      </c>
      <c r="M63" s="17">
        <f t="shared" si="16"/>
        <v>0</v>
      </c>
      <c r="N63" s="18">
        <f t="shared" si="16"/>
        <v>0</v>
      </c>
    </row>
    <row r="64" spans="1:14" ht="12" customHeight="1">
      <c r="A64" s="48"/>
      <c r="B64" s="37"/>
      <c r="C64" s="15" t="s">
        <v>2</v>
      </c>
      <c r="D64" s="87">
        <f>SUM(E64:N64)</f>
        <v>16</v>
      </c>
      <c r="E64" s="17">
        <v>0</v>
      </c>
      <c r="F64" s="17">
        <v>1</v>
      </c>
      <c r="G64" s="17">
        <v>4</v>
      </c>
      <c r="H64" s="17">
        <v>8</v>
      </c>
      <c r="I64" s="17">
        <v>3</v>
      </c>
      <c r="J64" s="17">
        <v>0</v>
      </c>
      <c r="K64" s="17">
        <v>0</v>
      </c>
      <c r="L64" s="17">
        <v>0</v>
      </c>
      <c r="M64" s="17">
        <v>0</v>
      </c>
      <c r="N64" s="18">
        <v>0</v>
      </c>
    </row>
    <row r="65" spans="1:14" ht="12" customHeight="1">
      <c r="A65" s="48"/>
      <c r="B65" s="37"/>
      <c r="C65" s="15" t="s">
        <v>3</v>
      </c>
      <c r="D65" s="87">
        <f>SUM(E65:N65)</f>
        <v>14</v>
      </c>
      <c r="E65" s="17">
        <v>0</v>
      </c>
      <c r="F65" s="17">
        <v>0</v>
      </c>
      <c r="G65" s="17">
        <v>1</v>
      </c>
      <c r="H65" s="17">
        <v>6</v>
      </c>
      <c r="I65" s="17">
        <v>4</v>
      </c>
      <c r="J65" s="17">
        <v>3</v>
      </c>
      <c r="K65" s="17">
        <v>0</v>
      </c>
      <c r="L65" s="17">
        <v>0</v>
      </c>
      <c r="M65" s="17">
        <v>0</v>
      </c>
      <c r="N65" s="18">
        <v>0</v>
      </c>
    </row>
    <row r="66" spans="1:14" ht="12" customHeight="1">
      <c r="A66" s="48"/>
      <c r="B66" s="37"/>
      <c r="C66" s="15"/>
      <c r="D66" s="87"/>
      <c r="E66" s="17"/>
      <c r="F66" s="17"/>
      <c r="G66" s="17"/>
      <c r="H66" s="17"/>
      <c r="I66" s="17"/>
      <c r="J66" s="17"/>
      <c r="K66" s="17"/>
      <c r="L66" s="17"/>
      <c r="M66" s="17"/>
      <c r="N66" s="18"/>
    </row>
    <row r="67" spans="1:14" ht="12" customHeight="1">
      <c r="A67" s="48"/>
      <c r="B67" s="37" t="s">
        <v>67</v>
      </c>
      <c r="C67" s="15" t="s">
        <v>1</v>
      </c>
      <c r="D67" s="87">
        <f>SUM(E67:N67)</f>
        <v>39</v>
      </c>
      <c r="E67" s="17">
        <f aca="true" t="shared" si="17" ref="E67:N67">SUM(E68:E69)</f>
        <v>0</v>
      </c>
      <c r="F67" s="17">
        <f t="shared" si="17"/>
        <v>0</v>
      </c>
      <c r="G67" s="17">
        <f t="shared" si="17"/>
        <v>6</v>
      </c>
      <c r="H67" s="17">
        <f t="shared" si="17"/>
        <v>9</v>
      </c>
      <c r="I67" s="17">
        <f t="shared" si="17"/>
        <v>19</v>
      </c>
      <c r="J67" s="17">
        <f t="shared" si="17"/>
        <v>5</v>
      </c>
      <c r="K67" s="17">
        <f t="shared" si="17"/>
        <v>0</v>
      </c>
      <c r="L67" s="17">
        <f t="shared" si="17"/>
        <v>0</v>
      </c>
      <c r="M67" s="17">
        <f t="shared" si="17"/>
        <v>0</v>
      </c>
      <c r="N67" s="18">
        <f t="shared" si="17"/>
        <v>0</v>
      </c>
    </row>
    <row r="68" spans="1:14" ht="12" customHeight="1">
      <c r="A68" s="48"/>
      <c r="B68" s="37"/>
      <c r="C68" s="15" t="s">
        <v>2</v>
      </c>
      <c r="D68" s="87">
        <f>SUM(E68:N68)</f>
        <v>19</v>
      </c>
      <c r="E68" s="17">
        <v>0</v>
      </c>
      <c r="F68" s="17">
        <v>0</v>
      </c>
      <c r="G68" s="17">
        <v>3</v>
      </c>
      <c r="H68" s="17">
        <v>4</v>
      </c>
      <c r="I68" s="17">
        <v>7</v>
      </c>
      <c r="J68" s="17">
        <v>5</v>
      </c>
      <c r="K68" s="17">
        <v>0</v>
      </c>
      <c r="L68" s="17">
        <v>0</v>
      </c>
      <c r="M68" s="17">
        <v>0</v>
      </c>
      <c r="N68" s="18">
        <v>0</v>
      </c>
    </row>
    <row r="69" spans="1:14" ht="12" customHeight="1">
      <c r="A69" s="48"/>
      <c r="B69" s="37"/>
      <c r="C69" s="15" t="s">
        <v>3</v>
      </c>
      <c r="D69" s="87">
        <f>SUM(E69:N69)</f>
        <v>20</v>
      </c>
      <c r="E69" s="17">
        <v>0</v>
      </c>
      <c r="F69" s="17">
        <v>0</v>
      </c>
      <c r="G69" s="17">
        <v>3</v>
      </c>
      <c r="H69" s="17">
        <v>5</v>
      </c>
      <c r="I69" s="17">
        <v>12</v>
      </c>
      <c r="J69" s="17">
        <v>0</v>
      </c>
      <c r="K69" s="17">
        <v>0</v>
      </c>
      <c r="L69" s="17">
        <v>0</v>
      </c>
      <c r="M69" s="17">
        <v>0</v>
      </c>
      <c r="N69" s="18">
        <v>0</v>
      </c>
    </row>
    <row r="70" spans="1:14" ht="12" customHeight="1">
      <c r="A70" s="60"/>
      <c r="B70" s="94"/>
      <c r="C70" s="95"/>
      <c r="D70" s="96"/>
      <c r="E70" s="97"/>
      <c r="F70" s="97"/>
      <c r="G70" s="97"/>
      <c r="H70" s="97"/>
      <c r="I70" s="97"/>
      <c r="J70" s="97"/>
      <c r="K70" s="97"/>
      <c r="L70" s="97"/>
      <c r="M70" s="97"/>
      <c r="N70" s="98"/>
    </row>
    <row r="72" spans="2:14" ht="12" customHeight="1">
      <c r="B72" s="8"/>
      <c r="C72" s="4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2:14" ht="12" customHeight="1">
      <c r="B73" s="8"/>
      <c r="C73" s="49"/>
      <c r="D73" s="30"/>
      <c r="E73" s="30"/>
      <c r="F73" s="30"/>
      <c r="G73" s="30"/>
      <c r="H73" s="83" t="s">
        <v>111</v>
      </c>
      <c r="I73" s="30"/>
      <c r="J73" s="30"/>
      <c r="K73" s="30"/>
      <c r="L73" s="30"/>
      <c r="M73" s="30"/>
      <c r="N73" s="30"/>
    </row>
    <row r="74" spans="2:14" ht="12" customHeight="1">
      <c r="B74" s="8"/>
      <c r="C74" s="4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4" ht="12" customHeight="1">
      <c r="B75" s="8"/>
      <c r="C75" s="4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4" ht="12" customHeight="1">
      <c r="B76" s="8"/>
      <c r="C76" s="4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2:14" ht="12" customHeight="1">
      <c r="B77" s="8"/>
      <c r="C77" s="4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2:14" ht="12" customHeight="1">
      <c r="B78" s="8"/>
      <c r="C78" s="4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3:14" ht="12" customHeight="1">
      <c r="C79" s="4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2:14" ht="12" customHeight="1">
      <c r="B80" s="20"/>
      <c r="C80" s="49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2:14" ht="12" customHeight="1">
      <c r="B81" s="20"/>
      <c r="C81" s="4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2:14" ht="12" customHeight="1">
      <c r="B82" s="8"/>
      <c r="C82" s="4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2:14" ht="12" customHeight="1">
      <c r="B83" s="8"/>
      <c r="C83" s="4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2:14" ht="12" customHeight="1">
      <c r="B84" s="8"/>
      <c r="C84" s="49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2:14" ht="12" customHeight="1">
      <c r="B85" s="8"/>
      <c r="C85" s="4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2:14" ht="12" customHeight="1">
      <c r="B86" s="8"/>
      <c r="C86" s="4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2:14" ht="12" customHeight="1">
      <c r="B87" s="8"/>
      <c r="C87" s="4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3:14" ht="12" customHeight="1">
      <c r="C88" s="4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3:14" ht="12" customHeight="1">
      <c r="C89" s="49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3:14" ht="12" customHeight="1">
      <c r="C90" s="4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2:14" ht="12" customHeight="1">
      <c r="B91" s="8"/>
      <c r="C91" s="4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2:14" ht="12" customHeight="1">
      <c r="B92" s="20"/>
      <c r="C92" s="4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2:14" ht="12" customHeight="1">
      <c r="B93" s="20"/>
      <c r="C93" s="4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2:14" ht="12" customHeight="1">
      <c r="B94" s="8"/>
      <c r="C94" s="4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2:14" ht="12" customHeight="1">
      <c r="B95" s="20"/>
      <c r="C95" s="49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2:14" ht="12" customHeight="1">
      <c r="B96" s="20"/>
      <c r="C96" s="49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2:14" ht="12" customHeight="1">
      <c r="B97" s="8"/>
      <c r="C97" s="49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2:14" ht="12" customHeight="1">
      <c r="B98" s="20"/>
      <c r="C98" s="4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2:14" ht="12" customHeight="1">
      <c r="B99" s="20"/>
      <c r="C99" s="4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2:14" ht="12" customHeight="1">
      <c r="B100" s="8"/>
      <c r="C100" s="49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2:14" ht="12" customHeight="1">
      <c r="B101" s="20"/>
      <c r="C101" s="4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ht="12" customHeight="1">
      <c r="B102" s="20"/>
      <c r="C102" s="49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ht="12" customHeight="1">
      <c r="B103" s="8"/>
      <c r="C103" s="4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 ht="12" customHeight="1">
      <c r="B104" s="20"/>
      <c r="C104" s="4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ht="12" customHeight="1">
      <c r="B105" s="20"/>
      <c r="C105" s="4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 ht="12" customHeight="1">
      <c r="B106" s="8"/>
      <c r="C106" s="4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 ht="12" customHeight="1">
      <c r="B107" s="20"/>
      <c r="C107" s="49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 ht="12" customHeight="1">
      <c r="B108" s="20"/>
      <c r="C108" s="4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 ht="12" customHeight="1">
      <c r="B109" s="8"/>
      <c r="C109" s="4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ht="12" customHeight="1">
      <c r="B110" s="8"/>
      <c r="C110" s="4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4" ht="12" customHeight="1">
      <c r="B111" s="8"/>
      <c r="C111" s="4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2:14" ht="12" customHeight="1">
      <c r="B112" s="8"/>
      <c r="C112" s="4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2:14" ht="12" customHeight="1">
      <c r="B113" s="20"/>
      <c r="C113" s="4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2:14" ht="12" customHeight="1">
      <c r="B114" s="20"/>
      <c r="C114" s="4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2:14" ht="12" customHeight="1">
      <c r="B115" s="8"/>
      <c r="C115" s="4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2:14" ht="12" customHeight="1">
      <c r="B116" s="20"/>
      <c r="C116" s="4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2:14" ht="12" customHeight="1">
      <c r="B117" s="20"/>
      <c r="C117" s="4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 ht="12" customHeight="1">
      <c r="B118" s="8"/>
      <c r="C118" s="49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2:14" ht="12" customHeight="1">
      <c r="B119" s="20"/>
      <c r="C119" s="49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2:14" ht="12" customHeight="1">
      <c r="B120" s="20"/>
      <c r="C120" s="49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2:14" ht="12" customHeight="1">
      <c r="B121" s="8"/>
      <c r="C121" s="49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2:14" ht="12" customHeight="1">
      <c r="B122" s="20"/>
      <c r="C122" s="49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2:14" ht="12" customHeight="1">
      <c r="B123" s="20"/>
      <c r="C123" s="49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2:14" ht="12" customHeight="1">
      <c r="B124" s="8"/>
      <c r="C124" s="49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 ht="12" customHeight="1">
      <c r="B125" s="20"/>
      <c r="C125" s="4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2:14" ht="12" customHeight="1">
      <c r="B126" s="20"/>
      <c r="C126" s="4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2:14" ht="12" customHeight="1">
      <c r="B127" s="8"/>
      <c r="C127" s="4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2:14" ht="12" customHeight="1">
      <c r="B128" s="20"/>
      <c r="C128" s="4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2:14" ht="12" customHeight="1">
      <c r="B129" s="20"/>
      <c r="C129" s="4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2:14" ht="12" customHeight="1">
      <c r="B130" s="8"/>
      <c r="C130" s="49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2:14" ht="12" customHeight="1">
      <c r="B131" s="20"/>
      <c r="C131" s="49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2:14" ht="12" customHeight="1">
      <c r="B132" s="20"/>
      <c r="C132" s="49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2:14" ht="12" customHeight="1">
      <c r="B133" s="8"/>
      <c r="C133" s="49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2:14" ht="12" customHeight="1">
      <c r="B134" s="20"/>
      <c r="C134" s="49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2:14" ht="12" customHeight="1">
      <c r="B135" s="20"/>
      <c r="C135" s="49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2:14" ht="12" customHeight="1">
      <c r="B136" s="8"/>
      <c r="C136" s="4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2:14" ht="12" customHeight="1">
      <c r="B137" s="8"/>
      <c r="C137" s="49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2:14" ht="12" customHeight="1">
      <c r="B138" s="8"/>
      <c r="C138" s="49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2:14" ht="12" customHeight="1">
      <c r="B139" s="8"/>
      <c r="C139" s="49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2:14" ht="12" customHeight="1">
      <c r="B140" s="20"/>
      <c r="C140" s="4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2:14" ht="12" customHeight="1">
      <c r="B141" s="20"/>
      <c r="C141" s="49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2:14" ht="12" customHeight="1">
      <c r="B142" s="8"/>
      <c r="C142" s="4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2:14" ht="12" customHeight="1">
      <c r="B143" s="20"/>
      <c r="C143" s="49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2:14" ht="12" customHeight="1">
      <c r="B144" s="20"/>
      <c r="C144" s="4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2:14" ht="12" customHeight="1">
      <c r="B145" s="8"/>
      <c r="C145" s="49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2:14" ht="12" customHeight="1">
      <c r="B146" s="8"/>
      <c r="C146" s="4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2:14" ht="12" customHeight="1">
      <c r="B147" s="8"/>
      <c r="C147" s="4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2:14" ht="12" customHeight="1">
      <c r="B148" s="8"/>
      <c r="C148" s="49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2:14" ht="12" customHeight="1">
      <c r="B149" s="20"/>
      <c r="C149" s="49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2:14" ht="12" customHeight="1">
      <c r="B150" s="20"/>
      <c r="C150" s="49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2:14" ht="12" customHeight="1">
      <c r="B151" s="8"/>
      <c r="C151" s="49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2:14" ht="12" customHeight="1">
      <c r="B152" s="8"/>
      <c r="C152" s="49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2:14" ht="12" customHeight="1">
      <c r="B153" s="8"/>
      <c r="C153" s="49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2:14" ht="12" customHeight="1">
      <c r="B154" s="8"/>
      <c r="C154" s="49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2:14" ht="12" customHeight="1">
      <c r="B155" s="20"/>
      <c r="C155" s="49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2:14" ht="12" customHeight="1">
      <c r="B156" s="20"/>
      <c r="C156" s="49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2:14" ht="12" customHeight="1">
      <c r="B157" s="8"/>
      <c r="C157" s="49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2:14" ht="12" customHeight="1">
      <c r="B158" s="20"/>
      <c r="C158" s="49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2:14" ht="12" customHeight="1">
      <c r="B159" s="20"/>
      <c r="C159" s="49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2:14" ht="12" customHeight="1">
      <c r="B160" s="8"/>
      <c r="C160" s="49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2:14" ht="12" customHeight="1">
      <c r="B161" s="8"/>
      <c r="C161" s="49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2:14" ht="12" customHeight="1">
      <c r="B162" s="8"/>
      <c r="C162" s="4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2:14" ht="12" customHeight="1">
      <c r="B163" s="8"/>
      <c r="C163" s="49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2:14" ht="12" customHeight="1">
      <c r="B164" s="20"/>
      <c r="C164" s="4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2:14" ht="12" customHeight="1">
      <c r="B165" s="20"/>
      <c r="C165" s="4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2:14" ht="12" customHeight="1">
      <c r="B166" s="8"/>
      <c r="C166" s="4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2:14" ht="12" customHeight="1">
      <c r="B167" s="20"/>
      <c r="C167" s="49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2:14" ht="12" customHeight="1">
      <c r="B168" s="20"/>
      <c r="C168" s="49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2:14" ht="12" customHeight="1">
      <c r="B169" s="8"/>
      <c r="C169" s="49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2:14" ht="12" customHeight="1">
      <c r="B170" s="20"/>
      <c r="C170" s="49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2:14" ht="12" customHeight="1">
      <c r="B171" s="20"/>
      <c r="C171" s="49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2:14" ht="12" customHeight="1">
      <c r="B172" s="8"/>
      <c r="C172" s="49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2:14" ht="12" customHeight="1">
      <c r="B173" s="20"/>
      <c r="C173" s="49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2:14" ht="12" customHeight="1">
      <c r="B174" s="20"/>
      <c r="C174" s="49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2:14" ht="12" customHeight="1">
      <c r="B175" s="8"/>
      <c r="C175" s="49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2:14" ht="12" customHeight="1">
      <c r="B176" s="8"/>
      <c r="C176" s="49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2:14" ht="12" customHeight="1">
      <c r="B177" s="8"/>
      <c r="C177" s="49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2:14" ht="12" customHeight="1">
      <c r="B178" s="8"/>
      <c r="C178" s="49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2:14" ht="12" customHeight="1">
      <c r="B179" s="20"/>
      <c r="C179" s="49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2:14" ht="12" customHeight="1">
      <c r="B180" s="20"/>
      <c r="C180" s="4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2:14" ht="12" customHeight="1">
      <c r="B181" s="8"/>
      <c r="C181" s="49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2:14" ht="12" customHeight="1">
      <c r="B182" s="8"/>
      <c r="C182" s="49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2:14" ht="12" customHeight="1">
      <c r="B183" s="8"/>
      <c r="C183" s="4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2:14" ht="12" customHeight="1">
      <c r="B184" s="8"/>
      <c r="C184" s="4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2:14" ht="12" customHeight="1">
      <c r="B185" s="20"/>
      <c r="C185" s="49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2:14" ht="12" customHeight="1">
      <c r="B186" s="20"/>
      <c r="C186" s="49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2:14" ht="12" customHeight="1">
      <c r="B187" s="8"/>
      <c r="C187" s="49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2:14" ht="12" customHeight="1">
      <c r="B188" s="20"/>
      <c r="C188" s="49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2:14" ht="12" customHeight="1">
      <c r="B189" s="20"/>
      <c r="C189" s="49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2:14" ht="12" customHeight="1">
      <c r="B190" s="8"/>
      <c r="C190" s="49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2:14" ht="12" customHeight="1">
      <c r="B191" s="20"/>
      <c r="C191" s="49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2:14" ht="12" customHeight="1">
      <c r="B192" s="20"/>
      <c r="C192" s="49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2:14" ht="12" customHeight="1">
      <c r="B193" s="8"/>
      <c r="C193" s="49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2:14" ht="12" customHeight="1">
      <c r="B194" s="20"/>
      <c r="C194" s="49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2:14" ht="12" customHeight="1">
      <c r="B195" s="20"/>
      <c r="C195" s="49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2:14" ht="12" customHeight="1">
      <c r="B196" s="8"/>
      <c r="C196" s="49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2:14" ht="12" customHeight="1">
      <c r="B197" s="8"/>
      <c r="C197" s="49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2:14" ht="12" customHeight="1">
      <c r="B198" s="8"/>
      <c r="C198" s="4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2:14" ht="12" customHeight="1">
      <c r="B199" s="8"/>
      <c r="C199" s="49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2:14" ht="12" customHeight="1">
      <c r="B200" s="20"/>
      <c r="C200" s="49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2:14" ht="12" customHeight="1">
      <c r="B201" s="20"/>
      <c r="C201" s="4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2:14" ht="12" customHeight="1">
      <c r="B202" s="8"/>
      <c r="C202" s="4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2:14" ht="12" customHeight="1">
      <c r="B203" s="20"/>
      <c r="C203" s="4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2:14" ht="12" customHeight="1">
      <c r="B204" s="20"/>
      <c r="C204" s="49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2:14" ht="12" customHeight="1">
      <c r="B205" s="8"/>
      <c r="C205" s="49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2:14" ht="12" customHeight="1">
      <c r="B206" s="20"/>
      <c r="C206" s="49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2:14" ht="12" customHeight="1">
      <c r="B207" s="20"/>
      <c r="C207" s="49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2:14" ht="12" customHeight="1">
      <c r="B208" s="8"/>
      <c r="C208" s="49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2:14" ht="12" customHeight="1">
      <c r="B209" s="20"/>
      <c r="C209" s="49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2:14" ht="12" customHeight="1">
      <c r="B210" s="20"/>
      <c r="C210" s="49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2:14" ht="12" customHeight="1">
      <c r="B211" s="8"/>
      <c r="C211" s="49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2:14" ht="12" customHeight="1">
      <c r="B212" s="20"/>
      <c r="C212" s="49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2:14" ht="12" customHeight="1">
      <c r="B213" s="20"/>
      <c r="C213" s="49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2:14" ht="12" customHeight="1">
      <c r="B214" s="8"/>
      <c r="C214" s="49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2:14" ht="12" customHeight="1">
      <c r="B215" s="20"/>
      <c r="C215" s="49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2:14" ht="12" customHeight="1">
      <c r="B216" s="20"/>
      <c r="C216" s="4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2:14" ht="12" customHeight="1">
      <c r="B217" s="8"/>
      <c r="C217" s="49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2:14" ht="12" customHeight="1">
      <c r="B218" s="20"/>
      <c r="C218" s="49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2:14" ht="12" customHeight="1">
      <c r="B219" s="20"/>
      <c r="C219" s="49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2:14" ht="12" customHeight="1">
      <c r="B220" s="8"/>
      <c r="C220" s="4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2:14" ht="12" customHeight="1">
      <c r="B221" s="20"/>
      <c r="C221" s="4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2:14" ht="12" customHeight="1">
      <c r="B222" s="20"/>
      <c r="C222" s="4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2:14" ht="12" customHeight="1">
      <c r="B223" s="8"/>
      <c r="C223" s="49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2:14" ht="12" customHeight="1">
      <c r="B224" s="20"/>
      <c r="C224" s="49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2:14" ht="12" customHeight="1">
      <c r="B225" s="20"/>
      <c r="C225" s="49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2:14" ht="12" customHeight="1">
      <c r="B226" s="8"/>
      <c r="C226" s="49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2:14" ht="12" customHeight="1">
      <c r="B227" s="8"/>
      <c r="C227" s="4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2:14" ht="12" customHeight="1">
      <c r="B228" s="8"/>
      <c r="C228" s="4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2:14" ht="12" customHeight="1">
      <c r="B229" s="8"/>
      <c r="C229" s="4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2:14" ht="12" customHeight="1">
      <c r="B230" s="20"/>
      <c r="C230" s="4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2:14" ht="12" customHeight="1">
      <c r="B231" s="20"/>
      <c r="C231" s="4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2:14" ht="12" customHeight="1">
      <c r="B232" s="8"/>
      <c r="C232" s="49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2:14" ht="12" customHeight="1">
      <c r="B233" s="20"/>
      <c r="C233" s="49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2:14" ht="12" customHeight="1">
      <c r="B234" s="20"/>
      <c r="C234" s="4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2:14" ht="12" customHeight="1">
      <c r="B235" s="8"/>
      <c r="C235" s="4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2:14" ht="12" customHeight="1">
      <c r="B236" s="20"/>
      <c r="C236" s="4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2:14" ht="12" customHeight="1">
      <c r="B237" s="20"/>
      <c r="C237" s="4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2:14" ht="12" customHeight="1">
      <c r="B238" s="8"/>
      <c r="C238" s="4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2:14" ht="12" customHeight="1">
      <c r="B239" s="20"/>
      <c r="C239" s="4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2:14" ht="12" customHeight="1">
      <c r="B240" s="20"/>
      <c r="C240" s="4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2:14" ht="12" customHeight="1">
      <c r="B241" s="8"/>
      <c r="C241" s="4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2:14" ht="12" customHeight="1">
      <c r="B242" s="20"/>
      <c r="C242" s="4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2:14" ht="12" customHeight="1">
      <c r="B243" s="20"/>
      <c r="C243" s="4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2:14" ht="12" customHeight="1">
      <c r="B244" s="8"/>
      <c r="C244" s="49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2:14" ht="12" customHeight="1">
      <c r="B245" s="20"/>
      <c r="C245" s="4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2:14" ht="12" customHeight="1">
      <c r="B246" s="20"/>
      <c r="C246" s="49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2:14" ht="12" customHeight="1">
      <c r="B247" s="8"/>
      <c r="C247" s="4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2:14" ht="12" customHeight="1">
      <c r="B248" s="8"/>
      <c r="C248" s="49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2:14" ht="12" customHeight="1">
      <c r="B249" s="8"/>
      <c r="C249" s="4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2:14" ht="12" customHeight="1">
      <c r="B250" s="8"/>
      <c r="C250" s="49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2:14" ht="12" customHeight="1">
      <c r="B251" s="20"/>
      <c r="C251" s="49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2:14" ht="12" customHeight="1">
      <c r="B252" s="20"/>
      <c r="C252" s="4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2:14" ht="12" customHeight="1">
      <c r="B253" s="8"/>
      <c r="C253" s="49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2:14" ht="12" customHeight="1">
      <c r="B254" s="20"/>
      <c r="C254" s="49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2:14" ht="12" customHeight="1">
      <c r="B255" s="20"/>
      <c r="C255" s="49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2:14" ht="12" customHeight="1">
      <c r="B256" s="8"/>
      <c r="C256" s="4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2:14" ht="12" customHeight="1">
      <c r="B257" s="20"/>
      <c r="C257" s="49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2:14" ht="12" customHeight="1">
      <c r="B258" s="20"/>
      <c r="C258" s="49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2:14" ht="12" customHeight="1">
      <c r="B259" s="8"/>
      <c r="C259" s="49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2:14" ht="12" customHeight="1">
      <c r="B260" s="20"/>
      <c r="C260" s="49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2:14" ht="12" customHeight="1">
      <c r="B261" s="20"/>
      <c r="C261" s="49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2:14" ht="12" customHeight="1">
      <c r="B262" s="8"/>
      <c r="C262" s="49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2:14" ht="12" customHeight="1">
      <c r="B263" s="20"/>
      <c r="C263" s="49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2:14" ht="12" customHeight="1">
      <c r="B264" s="20"/>
      <c r="C264" s="49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2:14" ht="12" customHeight="1">
      <c r="B265" s="8"/>
      <c r="C265" s="49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2:14" ht="12" customHeight="1">
      <c r="B266" s="20"/>
      <c r="C266" s="49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2:14" ht="12" customHeight="1">
      <c r="B267" s="20"/>
      <c r="C267" s="49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2:14" ht="12" customHeight="1">
      <c r="B268" s="8"/>
      <c r="C268" s="49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2:14" ht="12" customHeight="1">
      <c r="B269" s="20"/>
      <c r="C269" s="49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2:14" ht="12" customHeight="1">
      <c r="B270" s="20"/>
      <c r="C270" s="4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2:14" ht="12" customHeight="1">
      <c r="B271" s="8"/>
      <c r="C271" s="49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2:14" ht="12" customHeight="1">
      <c r="B272" s="8"/>
      <c r="C272" s="49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2:14" ht="12" customHeight="1">
      <c r="B273" s="8"/>
      <c r="C273" s="4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2:14" ht="12" customHeight="1">
      <c r="B274" s="8"/>
      <c r="C274" s="49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2:14" ht="12" customHeight="1">
      <c r="B275" s="20"/>
      <c r="C275" s="49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2:14" ht="12" customHeight="1">
      <c r="B276" s="20"/>
      <c r="C276" s="49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2:14" ht="12" customHeight="1">
      <c r="B277" s="8"/>
      <c r="C277" s="4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2:14" ht="12" customHeight="1">
      <c r="B278" s="20"/>
      <c r="C278" s="49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2:14" ht="12" customHeight="1">
      <c r="B279" s="20"/>
      <c r="C279" s="49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2:14" ht="12" customHeight="1">
      <c r="B280" s="8"/>
      <c r="C280" s="49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2:14" ht="12" customHeight="1">
      <c r="B281" s="20"/>
      <c r="C281" s="49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2:14" ht="12" customHeight="1">
      <c r="B282" s="20"/>
      <c r="C282" s="49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2:14" ht="12" customHeight="1">
      <c r="B283" s="8"/>
      <c r="C283" s="49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2:14" ht="12" customHeight="1">
      <c r="B284" s="20"/>
      <c r="C284" s="49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2:14" ht="12" customHeight="1">
      <c r="B285" s="20"/>
      <c r="C285" s="4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2:14" ht="12" customHeight="1">
      <c r="B286" s="8"/>
      <c r="C286" s="49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2:14" ht="12" customHeight="1">
      <c r="B287" s="20"/>
      <c r="C287" s="49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2:14" ht="12" customHeight="1">
      <c r="B288" s="20"/>
      <c r="C288" s="4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2:14" ht="12" customHeight="1">
      <c r="B289" s="8"/>
      <c r="C289" s="49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2:14" ht="12" customHeight="1">
      <c r="B290" s="20"/>
      <c r="C290" s="49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2:14" ht="12" customHeight="1">
      <c r="B291" s="20"/>
      <c r="C291" s="49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2:14" ht="12" customHeight="1">
      <c r="B292" s="8"/>
      <c r="C292" s="49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2:14" ht="12" customHeight="1">
      <c r="B293" s="20"/>
      <c r="C293" s="49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2:14" ht="12" customHeight="1">
      <c r="B294" s="20"/>
      <c r="C294" s="49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2:14" ht="12" customHeight="1">
      <c r="B295" s="8"/>
      <c r="C295" s="49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2:14" ht="12" customHeight="1">
      <c r="B296" s="8"/>
      <c r="C296" s="49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2:14" ht="12" customHeight="1">
      <c r="B297" s="8"/>
      <c r="C297" s="49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2:14" ht="12" customHeight="1">
      <c r="B298" s="8"/>
      <c r="C298" s="49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2:14" ht="12" customHeight="1">
      <c r="B299" s="20"/>
      <c r="C299" s="49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2:14" ht="12" customHeight="1">
      <c r="B300" s="20"/>
      <c r="C300" s="49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2:14" ht="12" customHeight="1">
      <c r="B301" s="8"/>
      <c r="C301" s="49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2:14" ht="12" customHeight="1">
      <c r="B302" s="8"/>
      <c r="C302" s="49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2:14" ht="12" customHeight="1">
      <c r="B303" s="8"/>
      <c r="C303" s="49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2:14" ht="12" customHeight="1">
      <c r="B304" s="8"/>
      <c r="C304" s="49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2:14" ht="12" customHeight="1">
      <c r="B305" s="20"/>
      <c r="C305" s="49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2:14" ht="12" customHeight="1">
      <c r="B306" s="20"/>
      <c r="C306" s="49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2:14" ht="12" customHeight="1">
      <c r="B307" s="8"/>
      <c r="C307" s="49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2:14" ht="12" customHeight="1">
      <c r="B308" s="20"/>
      <c r="C308" s="49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2:14" ht="12" customHeight="1">
      <c r="B309" s="20"/>
      <c r="C309" s="49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2:14" ht="12" customHeight="1">
      <c r="B310" s="8"/>
      <c r="C310" s="49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2:14" ht="12" customHeight="1">
      <c r="B311" s="20"/>
      <c r="C311" s="49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2:14" ht="12" customHeight="1">
      <c r="B312" s="20"/>
      <c r="C312" s="49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2:14" ht="12" customHeight="1">
      <c r="B313" s="8"/>
      <c r="C313" s="49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2:14" ht="12" customHeight="1">
      <c r="B314" s="20"/>
      <c r="C314" s="49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2:14" ht="12" customHeight="1">
      <c r="B315" s="20"/>
      <c r="C315" s="49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2:14" ht="12" customHeight="1">
      <c r="B316" s="8"/>
      <c r="C316" s="49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2:14" ht="12" customHeight="1">
      <c r="B317" s="8"/>
      <c r="C317" s="49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2:14" ht="12" customHeight="1">
      <c r="B318" s="8"/>
      <c r="C318" s="49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2:14" ht="12" customHeight="1">
      <c r="B319" s="8"/>
      <c r="C319" s="49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2:14" ht="12" customHeight="1">
      <c r="B320" s="20"/>
      <c r="C320" s="49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2:14" ht="12" customHeight="1">
      <c r="B321" s="20"/>
      <c r="C321" s="49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2:14" ht="12" customHeight="1">
      <c r="B322" s="8"/>
      <c r="C322" s="49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2:14" ht="12" customHeight="1">
      <c r="B323" s="20"/>
      <c r="C323" s="49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2:14" ht="12" customHeight="1">
      <c r="B324" s="20"/>
      <c r="C324" s="4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2:14" ht="12" customHeight="1">
      <c r="B325" s="8"/>
      <c r="C325" s="49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3:14" ht="12" customHeight="1">
      <c r="C326" s="49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3:14" ht="12" customHeight="1">
      <c r="C327" s="49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</sheetData>
  <mergeCells count="4">
    <mergeCell ref="M2:N2"/>
    <mergeCell ref="A3:C3"/>
    <mergeCell ref="A10:B10"/>
    <mergeCell ref="A19:B19"/>
  </mergeCells>
  <printOptions horizontalCentered="1"/>
  <pageMargins left="0.5905511811023623" right="0.5905511811023623" top="0.5905511811023623" bottom="0.5905511811023623" header="0.7480314960629921" footer="0.2755905511811024"/>
  <pageSetup blackAndWhite="1"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2"/>
  <sheetViews>
    <sheetView showGridLines="0" zoomScale="90" zoomScaleNormal="9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 customHeight="1"/>
  <cols>
    <col min="1" max="1" width="2.625" style="2" customWidth="1"/>
    <col min="2" max="2" width="9.50390625" style="2" customWidth="1"/>
    <col min="3" max="3" width="5.125" style="3" customWidth="1"/>
    <col min="4" max="16384" width="7.125" style="2" customWidth="1"/>
  </cols>
  <sheetData>
    <row r="1" spans="1:3" s="44" customFormat="1" ht="12">
      <c r="A1" s="84"/>
      <c r="B1" s="85"/>
      <c r="C1" s="51"/>
    </row>
    <row r="2" spans="1:14" s="44" customFormat="1" ht="12">
      <c r="A2" s="44" t="s">
        <v>52</v>
      </c>
      <c r="C2" s="51"/>
      <c r="M2" s="113" t="s">
        <v>122</v>
      </c>
      <c r="N2" s="113"/>
    </row>
    <row r="3" spans="1:15" ht="21" customHeight="1">
      <c r="A3" s="114"/>
      <c r="B3" s="115"/>
      <c r="C3" s="116"/>
      <c r="D3" s="5" t="s">
        <v>101</v>
      </c>
      <c r="E3" s="6" t="s">
        <v>114</v>
      </c>
      <c r="F3" s="6" t="s">
        <v>102</v>
      </c>
      <c r="G3" s="6" t="s">
        <v>103</v>
      </c>
      <c r="H3" s="6" t="s">
        <v>104</v>
      </c>
      <c r="I3" s="6" t="s">
        <v>105</v>
      </c>
      <c r="J3" s="6" t="s">
        <v>106</v>
      </c>
      <c r="K3" s="6" t="s">
        <v>107</v>
      </c>
      <c r="L3" s="6" t="s">
        <v>108</v>
      </c>
      <c r="M3" s="6" t="s">
        <v>115</v>
      </c>
      <c r="N3" s="7" t="s">
        <v>109</v>
      </c>
      <c r="O3" s="8"/>
    </row>
    <row r="4" spans="1:15" ht="12">
      <c r="A4" s="9"/>
      <c r="B4" s="10"/>
      <c r="C4" s="11"/>
      <c r="D4" s="10"/>
      <c r="E4" s="68"/>
      <c r="F4" s="68"/>
      <c r="G4" s="68"/>
      <c r="H4" s="68"/>
      <c r="I4" s="68"/>
      <c r="J4" s="68"/>
      <c r="K4" s="68"/>
      <c r="L4" s="68"/>
      <c r="M4" s="68"/>
      <c r="N4" s="69"/>
      <c r="O4" s="8"/>
    </row>
    <row r="5" spans="1:14" s="44" customFormat="1" ht="12" customHeight="1">
      <c r="A5" s="48"/>
      <c r="B5" s="37" t="s">
        <v>68</v>
      </c>
      <c r="C5" s="15" t="s">
        <v>1</v>
      </c>
      <c r="D5" s="87">
        <f>SUM(E5:N5)</f>
        <v>19</v>
      </c>
      <c r="E5" s="17">
        <f aca="true" t="shared" si="0" ref="E5:N5">SUM(E6:E7)</f>
        <v>0</v>
      </c>
      <c r="F5" s="17">
        <f t="shared" si="0"/>
        <v>0</v>
      </c>
      <c r="G5" s="17">
        <f t="shared" si="0"/>
        <v>2</v>
      </c>
      <c r="H5" s="17">
        <f t="shared" si="0"/>
        <v>8</v>
      </c>
      <c r="I5" s="17">
        <f t="shared" si="0"/>
        <v>7</v>
      </c>
      <c r="J5" s="17">
        <f t="shared" si="0"/>
        <v>2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8">
        <f t="shared" si="0"/>
        <v>0</v>
      </c>
    </row>
    <row r="6" spans="1:14" s="44" customFormat="1" ht="12" customHeight="1">
      <c r="A6" s="48"/>
      <c r="B6" s="20"/>
      <c r="C6" s="15" t="s">
        <v>2</v>
      </c>
      <c r="D6" s="87">
        <f>SUM(E6:N6)</f>
        <v>11</v>
      </c>
      <c r="E6" s="17">
        <v>0</v>
      </c>
      <c r="F6" s="17">
        <v>0</v>
      </c>
      <c r="G6" s="17">
        <v>0</v>
      </c>
      <c r="H6" s="17">
        <v>5</v>
      </c>
      <c r="I6" s="17">
        <v>5</v>
      </c>
      <c r="J6" s="17">
        <v>1</v>
      </c>
      <c r="K6" s="17">
        <v>0</v>
      </c>
      <c r="L6" s="17">
        <v>0</v>
      </c>
      <c r="M6" s="17">
        <v>0</v>
      </c>
      <c r="N6" s="18">
        <v>0</v>
      </c>
    </row>
    <row r="7" spans="1:14" s="44" customFormat="1" ht="12" customHeight="1">
      <c r="A7" s="48"/>
      <c r="B7" s="20"/>
      <c r="C7" s="15" t="s">
        <v>3</v>
      </c>
      <c r="D7" s="87">
        <f>SUM(E7:N7)</f>
        <v>8</v>
      </c>
      <c r="E7" s="17">
        <v>0</v>
      </c>
      <c r="F7" s="17">
        <v>0</v>
      </c>
      <c r="G7" s="17">
        <v>2</v>
      </c>
      <c r="H7" s="17">
        <v>3</v>
      </c>
      <c r="I7" s="17">
        <v>2</v>
      </c>
      <c r="J7" s="17">
        <v>1</v>
      </c>
      <c r="K7" s="17">
        <v>0</v>
      </c>
      <c r="L7" s="17">
        <v>0</v>
      </c>
      <c r="M7" s="17">
        <v>0</v>
      </c>
      <c r="N7" s="18">
        <v>0</v>
      </c>
    </row>
    <row r="8" spans="1:15" ht="12" customHeight="1">
      <c r="A8" s="48"/>
      <c r="B8" s="44"/>
      <c r="C8" s="70"/>
      <c r="D8" s="52"/>
      <c r="E8" s="99"/>
      <c r="F8" s="99"/>
      <c r="G8" s="99"/>
      <c r="H8" s="99"/>
      <c r="I8" s="99"/>
      <c r="J8" s="99"/>
      <c r="K8" s="99"/>
      <c r="L8" s="99"/>
      <c r="M8" s="99"/>
      <c r="N8" s="76"/>
      <c r="O8" s="44"/>
    </row>
    <row r="9" spans="1:15" ht="12" customHeight="1">
      <c r="A9" s="53"/>
      <c r="B9" s="77"/>
      <c r="C9" s="100"/>
      <c r="D9" s="55"/>
      <c r="E9" s="79"/>
      <c r="F9" s="79"/>
      <c r="G9" s="79"/>
      <c r="H9" s="79"/>
      <c r="I9" s="79"/>
      <c r="J9" s="79"/>
      <c r="K9" s="79"/>
      <c r="L9" s="79"/>
      <c r="M9" s="79"/>
      <c r="N9" s="80"/>
      <c r="O9" s="44"/>
    </row>
    <row r="10" spans="1:15" ht="12" customHeight="1">
      <c r="A10" s="123" t="s">
        <v>69</v>
      </c>
      <c r="B10" s="124"/>
      <c r="C10" s="15" t="s">
        <v>1</v>
      </c>
      <c r="D10" s="56">
        <f>SUM(E10:N10)</f>
        <v>4231</v>
      </c>
      <c r="E10" s="17">
        <f aca="true" t="shared" si="1" ref="E10:N10">SUM(E11:E12)</f>
        <v>1</v>
      </c>
      <c r="F10" s="17">
        <f t="shared" si="1"/>
        <v>80</v>
      </c>
      <c r="G10" s="17">
        <f t="shared" si="1"/>
        <v>627</v>
      </c>
      <c r="H10" s="17">
        <f t="shared" si="1"/>
        <v>1766</v>
      </c>
      <c r="I10" s="17">
        <f t="shared" si="1"/>
        <v>1311</v>
      </c>
      <c r="J10" s="17">
        <f t="shared" si="1"/>
        <v>401</v>
      </c>
      <c r="K10" s="17">
        <f t="shared" si="1"/>
        <v>41</v>
      </c>
      <c r="L10" s="17">
        <f t="shared" si="1"/>
        <v>4</v>
      </c>
      <c r="M10" s="17">
        <f t="shared" si="1"/>
        <v>0</v>
      </c>
      <c r="N10" s="18">
        <f t="shared" si="1"/>
        <v>0</v>
      </c>
      <c r="O10" s="44"/>
    </row>
    <row r="11" spans="1:15" ht="12" customHeight="1">
      <c r="A11" s="48"/>
      <c r="B11" s="8"/>
      <c r="C11" s="15" t="s">
        <v>2</v>
      </c>
      <c r="D11" s="56">
        <f>SUM(E11:N11)</f>
        <v>2156</v>
      </c>
      <c r="E11" s="17">
        <f>SUM(E15,E19,E23,E27,E31,E35,E39,E43,E47,E51,E55,E59,E63)</f>
        <v>1</v>
      </c>
      <c r="F11" s="17">
        <f aca="true" t="shared" si="2" ref="F11:N11">SUM(F15,F19,F23,F27,F31,F35,F39,F43,F47,F51,F55,F59,F63)</f>
        <v>45</v>
      </c>
      <c r="G11" s="17">
        <f t="shared" si="2"/>
        <v>330</v>
      </c>
      <c r="H11" s="17">
        <f t="shared" si="2"/>
        <v>905</v>
      </c>
      <c r="I11" s="17">
        <f t="shared" si="2"/>
        <v>646</v>
      </c>
      <c r="J11" s="17">
        <f t="shared" si="2"/>
        <v>206</v>
      </c>
      <c r="K11" s="17">
        <f t="shared" si="2"/>
        <v>21</v>
      </c>
      <c r="L11" s="17">
        <f t="shared" si="2"/>
        <v>2</v>
      </c>
      <c r="M11" s="17">
        <f t="shared" si="2"/>
        <v>0</v>
      </c>
      <c r="N11" s="18">
        <f t="shared" si="2"/>
        <v>0</v>
      </c>
      <c r="O11" s="44"/>
    </row>
    <row r="12" spans="1:15" ht="12" customHeight="1">
      <c r="A12" s="48"/>
      <c r="B12" s="8"/>
      <c r="C12" s="15" t="s">
        <v>3</v>
      </c>
      <c r="D12" s="56">
        <f>SUM(E12:N12)</f>
        <v>2075</v>
      </c>
      <c r="E12" s="17">
        <f aca="true" t="shared" si="3" ref="E12:N12">SUM(E16,E20,E24,E28,E32,E36,E40,E44,E48,E52,E56,E60,E64)</f>
        <v>0</v>
      </c>
      <c r="F12" s="17">
        <f t="shared" si="3"/>
        <v>35</v>
      </c>
      <c r="G12" s="17">
        <f t="shared" si="3"/>
        <v>297</v>
      </c>
      <c r="H12" s="17">
        <f t="shared" si="3"/>
        <v>861</v>
      </c>
      <c r="I12" s="17">
        <f t="shared" si="3"/>
        <v>665</v>
      </c>
      <c r="J12" s="17">
        <f t="shared" si="3"/>
        <v>195</v>
      </c>
      <c r="K12" s="17">
        <f t="shared" si="3"/>
        <v>20</v>
      </c>
      <c r="L12" s="17">
        <f t="shared" si="3"/>
        <v>2</v>
      </c>
      <c r="M12" s="17">
        <f t="shared" si="3"/>
        <v>0</v>
      </c>
      <c r="N12" s="18">
        <f t="shared" si="3"/>
        <v>0</v>
      </c>
      <c r="O12" s="44"/>
    </row>
    <row r="13" spans="1:15" ht="12" customHeight="1">
      <c r="A13" s="48"/>
      <c r="B13" s="8"/>
      <c r="C13" s="15"/>
      <c r="D13" s="56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44"/>
    </row>
    <row r="14" spans="1:15" ht="12" customHeight="1">
      <c r="A14" s="48"/>
      <c r="B14" s="37" t="s">
        <v>70</v>
      </c>
      <c r="C14" s="15" t="s">
        <v>1</v>
      </c>
      <c r="D14" s="56">
        <f>SUM(E14:N14)</f>
        <v>817</v>
      </c>
      <c r="E14" s="17">
        <f aca="true" t="shared" si="4" ref="E14:N14">SUM(E15:E16)</f>
        <v>0</v>
      </c>
      <c r="F14" s="17">
        <f t="shared" si="4"/>
        <v>14</v>
      </c>
      <c r="G14" s="17">
        <f t="shared" si="4"/>
        <v>102</v>
      </c>
      <c r="H14" s="17">
        <f t="shared" si="4"/>
        <v>304</v>
      </c>
      <c r="I14" s="17">
        <f t="shared" si="4"/>
        <v>280</v>
      </c>
      <c r="J14" s="17">
        <f t="shared" si="4"/>
        <v>106</v>
      </c>
      <c r="K14" s="17">
        <f t="shared" si="4"/>
        <v>11</v>
      </c>
      <c r="L14" s="17">
        <f t="shared" si="4"/>
        <v>0</v>
      </c>
      <c r="M14" s="17">
        <f t="shared" si="4"/>
        <v>0</v>
      </c>
      <c r="N14" s="18">
        <f t="shared" si="4"/>
        <v>0</v>
      </c>
      <c r="O14" s="44"/>
    </row>
    <row r="15" spans="1:15" ht="12" customHeight="1">
      <c r="A15" s="48"/>
      <c r="B15" s="37"/>
      <c r="C15" s="15" t="s">
        <v>2</v>
      </c>
      <c r="D15" s="56">
        <f>SUM(E15:N15)</f>
        <v>420</v>
      </c>
      <c r="E15" s="17">
        <v>0</v>
      </c>
      <c r="F15" s="17">
        <v>9</v>
      </c>
      <c r="G15" s="17">
        <v>57</v>
      </c>
      <c r="H15" s="17">
        <v>160</v>
      </c>
      <c r="I15" s="17">
        <v>135</v>
      </c>
      <c r="J15" s="17">
        <v>52</v>
      </c>
      <c r="K15" s="17">
        <v>7</v>
      </c>
      <c r="L15" s="17">
        <v>0</v>
      </c>
      <c r="M15" s="17">
        <v>0</v>
      </c>
      <c r="N15" s="18">
        <v>0</v>
      </c>
      <c r="O15" s="44"/>
    </row>
    <row r="16" spans="1:15" ht="12" customHeight="1">
      <c r="A16" s="48"/>
      <c r="B16" s="37"/>
      <c r="C16" s="15" t="s">
        <v>3</v>
      </c>
      <c r="D16" s="56">
        <f>SUM(E16:N16)</f>
        <v>397</v>
      </c>
      <c r="E16" s="17">
        <v>0</v>
      </c>
      <c r="F16" s="17">
        <v>5</v>
      </c>
      <c r="G16" s="17">
        <v>45</v>
      </c>
      <c r="H16" s="17">
        <v>144</v>
      </c>
      <c r="I16" s="17">
        <v>145</v>
      </c>
      <c r="J16" s="17">
        <v>54</v>
      </c>
      <c r="K16" s="17">
        <v>4</v>
      </c>
      <c r="L16" s="17">
        <v>0</v>
      </c>
      <c r="M16" s="17">
        <v>0</v>
      </c>
      <c r="N16" s="18">
        <v>0</v>
      </c>
      <c r="O16" s="44"/>
    </row>
    <row r="17" spans="1:15" ht="12" customHeight="1">
      <c r="A17" s="48"/>
      <c r="B17" s="37"/>
      <c r="C17" s="15"/>
      <c r="D17" s="56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44"/>
    </row>
    <row r="18" spans="1:15" ht="12" customHeight="1">
      <c r="A18" s="48"/>
      <c r="B18" s="37" t="s">
        <v>71</v>
      </c>
      <c r="C18" s="15" t="s">
        <v>1</v>
      </c>
      <c r="D18" s="56">
        <f>SUM(E18:N18)</f>
        <v>777</v>
      </c>
      <c r="E18" s="17">
        <f aca="true" t="shared" si="5" ref="E18:N18">SUM(E19:E20)</f>
        <v>1</v>
      </c>
      <c r="F18" s="17">
        <f t="shared" si="5"/>
        <v>17</v>
      </c>
      <c r="G18" s="17">
        <f t="shared" si="5"/>
        <v>111</v>
      </c>
      <c r="H18" s="17">
        <f t="shared" si="5"/>
        <v>315</v>
      </c>
      <c r="I18" s="17">
        <f t="shared" si="5"/>
        <v>257</v>
      </c>
      <c r="J18" s="17">
        <f t="shared" si="5"/>
        <v>68</v>
      </c>
      <c r="K18" s="17">
        <f t="shared" si="5"/>
        <v>7</v>
      </c>
      <c r="L18" s="17">
        <f t="shared" si="5"/>
        <v>1</v>
      </c>
      <c r="M18" s="17">
        <f t="shared" si="5"/>
        <v>0</v>
      </c>
      <c r="N18" s="18">
        <f t="shared" si="5"/>
        <v>0</v>
      </c>
      <c r="O18" s="44"/>
    </row>
    <row r="19" spans="1:15" ht="12" customHeight="1">
      <c r="A19" s="48"/>
      <c r="B19" s="37"/>
      <c r="C19" s="15" t="s">
        <v>2</v>
      </c>
      <c r="D19" s="56">
        <f>SUM(E19:N19)</f>
        <v>406</v>
      </c>
      <c r="E19" s="17">
        <v>1</v>
      </c>
      <c r="F19" s="17">
        <v>13</v>
      </c>
      <c r="G19" s="17">
        <v>64</v>
      </c>
      <c r="H19" s="17">
        <v>151</v>
      </c>
      <c r="I19" s="17">
        <v>133</v>
      </c>
      <c r="J19" s="17">
        <v>41</v>
      </c>
      <c r="K19" s="17">
        <v>3</v>
      </c>
      <c r="L19" s="17">
        <v>0</v>
      </c>
      <c r="M19" s="17">
        <v>0</v>
      </c>
      <c r="N19" s="18">
        <v>0</v>
      </c>
      <c r="O19" s="44"/>
    </row>
    <row r="20" spans="1:15" ht="12" customHeight="1">
      <c r="A20" s="48"/>
      <c r="B20" s="37"/>
      <c r="C20" s="15" t="s">
        <v>3</v>
      </c>
      <c r="D20" s="56">
        <f>SUM(E20:N20)</f>
        <v>371</v>
      </c>
      <c r="E20" s="17">
        <v>0</v>
      </c>
      <c r="F20" s="17">
        <v>4</v>
      </c>
      <c r="G20" s="17">
        <v>47</v>
      </c>
      <c r="H20" s="17">
        <v>164</v>
      </c>
      <c r="I20" s="17">
        <v>124</v>
      </c>
      <c r="J20" s="17">
        <v>27</v>
      </c>
      <c r="K20" s="17">
        <v>4</v>
      </c>
      <c r="L20" s="17">
        <v>1</v>
      </c>
      <c r="M20" s="17">
        <v>0</v>
      </c>
      <c r="N20" s="18">
        <v>0</v>
      </c>
      <c r="O20" s="44"/>
    </row>
    <row r="21" spans="1:15" ht="12" customHeight="1">
      <c r="A21" s="48"/>
      <c r="B21" s="37"/>
      <c r="C21" s="15"/>
      <c r="D21" s="56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44"/>
    </row>
    <row r="22" spans="1:15" ht="12" customHeight="1">
      <c r="A22" s="48"/>
      <c r="B22" s="37" t="s">
        <v>72</v>
      </c>
      <c r="C22" s="15" t="s">
        <v>1</v>
      </c>
      <c r="D22" s="56">
        <f>SUM(E22:N22)</f>
        <v>675</v>
      </c>
      <c r="E22" s="17">
        <f aca="true" t="shared" si="6" ref="E22:N22">SUM(E23:E24)</f>
        <v>0</v>
      </c>
      <c r="F22" s="17">
        <f t="shared" si="6"/>
        <v>10</v>
      </c>
      <c r="G22" s="17">
        <f t="shared" si="6"/>
        <v>100</v>
      </c>
      <c r="H22" s="17">
        <f t="shared" si="6"/>
        <v>295</v>
      </c>
      <c r="I22" s="17">
        <f t="shared" si="6"/>
        <v>207</v>
      </c>
      <c r="J22" s="17">
        <f t="shared" si="6"/>
        <v>58</v>
      </c>
      <c r="K22" s="17">
        <f t="shared" si="6"/>
        <v>5</v>
      </c>
      <c r="L22" s="17">
        <f t="shared" si="6"/>
        <v>0</v>
      </c>
      <c r="M22" s="17">
        <f t="shared" si="6"/>
        <v>0</v>
      </c>
      <c r="N22" s="18">
        <f t="shared" si="6"/>
        <v>0</v>
      </c>
      <c r="O22" s="44"/>
    </row>
    <row r="23" spans="1:15" ht="12" customHeight="1">
      <c r="A23" s="48"/>
      <c r="B23" s="37"/>
      <c r="C23" s="15" t="s">
        <v>2</v>
      </c>
      <c r="D23" s="56">
        <f>SUM(E23:N23)</f>
        <v>346</v>
      </c>
      <c r="E23" s="17">
        <v>0</v>
      </c>
      <c r="F23" s="17">
        <v>6</v>
      </c>
      <c r="G23" s="17">
        <v>53</v>
      </c>
      <c r="H23" s="17">
        <v>152</v>
      </c>
      <c r="I23" s="17">
        <v>106</v>
      </c>
      <c r="J23" s="17">
        <v>27</v>
      </c>
      <c r="K23" s="17">
        <v>2</v>
      </c>
      <c r="L23" s="17">
        <v>0</v>
      </c>
      <c r="M23" s="17">
        <v>0</v>
      </c>
      <c r="N23" s="18">
        <v>0</v>
      </c>
      <c r="O23" s="44"/>
    </row>
    <row r="24" spans="1:15" ht="12" customHeight="1">
      <c r="A24" s="48"/>
      <c r="B24" s="37"/>
      <c r="C24" s="15" t="s">
        <v>3</v>
      </c>
      <c r="D24" s="56">
        <f>SUM(E24:N24)</f>
        <v>329</v>
      </c>
      <c r="E24" s="17">
        <v>0</v>
      </c>
      <c r="F24" s="17">
        <v>4</v>
      </c>
      <c r="G24" s="17">
        <v>47</v>
      </c>
      <c r="H24" s="17">
        <v>143</v>
      </c>
      <c r="I24" s="17">
        <v>101</v>
      </c>
      <c r="J24" s="17">
        <v>31</v>
      </c>
      <c r="K24" s="17">
        <v>3</v>
      </c>
      <c r="L24" s="17">
        <v>0</v>
      </c>
      <c r="M24" s="17">
        <v>0</v>
      </c>
      <c r="N24" s="18">
        <v>0</v>
      </c>
      <c r="O24" s="44"/>
    </row>
    <row r="25" spans="1:15" ht="12" customHeight="1">
      <c r="A25" s="48"/>
      <c r="B25" s="37"/>
      <c r="C25" s="15"/>
      <c r="D25" s="56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44"/>
    </row>
    <row r="26" spans="1:15" ht="12" customHeight="1">
      <c r="A26" s="48"/>
      <c r="B26" s="37" t="s">
        <v>73</v>
      </c>
      <c r="C26" s="15" t="s">
        <v>1</v>
      </c>
      <c r="D26" s="56">
        <f>SUM(E26:N26)</f>
        <v>97</v>
      </c>
      <c r="E26" s="17">
        <f aca="true" t="shared" si="7" ref="E26:N26">SUM(E27:E28)</f>
        <v>0</v>
      </c>
      <c r="F26" s="17">
        <f t="shared" si="7"/>
        <v>2</v>
      </c>
      <c r="G26" s="17">
        <f t="shared" si="7"/>
        <v>18</v>
      </c>
      <c r="H26" s="17">
        <f t="shared" si="7"/>
        <v>45</v>
      </c>
      <c r="I26" s="17">
        <f t="shared" si="7"/>
        <v>23</v>
      </c>
      <c r="J26" s="17">
        <f t="shared" si="7"/>
        <v>9</v>
      </c>
      <c r="K26" s="17">
        <f t="shared" si="7"/>
        <v>0</v>
      </c>
      <c r="L26" s="17">
        <f t="shared" si="7"/>
        <v>0</v>
      </c>
      <c r="M26" s="17">
        <f t="shared" si="7"/>
        <v>0</v>
      </c>
      <c r="N26" s="18">
        <f t="shared" si="7"/>
        <v>0</v>
      </c>
      <c r="O26" s="44"/>
    </row>
    <row r="27" spans="1:15" ht="12" customHeight="1">
      <c r="A27" s="48"/>
      <c r="B27" s="37"/>
      <c r="C27" s="15" t="s">
        <v>2</v>
      </c>
      <c r="D27" s="56">
        <f>SUM(E27:N27)</f>
        <v>47</v>
      </c>
      <c r="E27" s="17">
        <v>0</v>
      </c>
      <c r="F27" s="17">
        <v>0</v>
      </c>
      <c r="G27" s="17">
        <v>9</v>
      </c>
      <c r="H27" s="17">
        <v>22</v>
      </c>
      <c r="I27" s="17">
        <v>12</v>
      </c>
      <c r="J27" s="17">
        <v>4</v>
      </c>
      <c r="K27" s="17">
        <v>0</v>
      </c>
      <c r="L27" s="17">
        <v>0</v>
      </c>
      <c r="M27" s="17">
        <v>0</v>
      </c>
      <c r="N27" s="18">
        <v>0</v>
      </c>
      <c r="O27" s="44"/>
    </row>
    <row r="28" spans="1:15" ht="12" customHeight="1">
      <c r="A28" s="48"/>
      <c r="B28" s="37"/>
      <c r="C28" s="15" t="s">
        <v>3</v>
      </c>
      <c r="D28" s="56">
        <f>SUM(E28:N28)</f>
        <v>50</v>
      </c>
      <c r="E28" s="17">
        <v>0</v>
      </c>
      <c r="F28" s="17">
        <v>2</v>
      </c>
      <c r="G28" s="17">
        <v>9</v>
      </c>
      <c r="H28" s="17">
        <v>23</v>
      </c>
      <c r="I28" s="17">
        <v>11</v>
      </c>
      <c r="J28" s="17">
        <v>5</v>
      </c>
      <c r="K28" s="17">
        <v>0</v>
      </c>
      <c r="L28" s="17">
        <v>0</v>
      </c>
      <c r="M28" s="17">
        <v>0</v>
      </c>
      <c r="N28" s="18">
        <v>0</v>
      </c>
      <c r="O28" s="44"/>
    </row>
    <row r="29" spans="1:15" ht="12" customHeight="1">
      <c r="A29" s="48"/>
      <c r="B29" s="37"/>
      <c r="C29" s="15"/>
      <c r="D29" s="56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44"/>
    </row>
    <row r="30" spans="1:15" ht="12" customHeight="1">
      <c r="A30" s="48"/>
      <c r="B30" s="37" t="s">
        <v>74</v>
      </c>
      <c r="C30" s="15" t="s">
        <v>1</v>
      </c>
      <c r="D30" s="56">
        <f>SUM(E30:N30)</f>
        <v>273</v>
      </c>
      <c r="E30" s="17">
        <f aca="true" t="shared" si="8" ref="E30:N30">SUM(E31:E32)</f>
        <v>0</v>
      </c>
      <c r="F30" s="17">
        <f t="shared" si="8"/>
        <v>3</v>
      </c>
      <c r="G30" s="17">
        <f t="shared" si="8"/>
        <v>43</v>
      </c>
      <c r="H30" s="17">
        <f t="shared" si="8"/>
        <v>132</v>
      </c>
      <c r="I30" s="17">
        <f t="shared" si="8"/>
        <v>68</v>
      </c>
      <c r="J30" s="17">
        <f t="shared" si="8"/>
        <v>24</v>
      </c>
      <c r="K30" s="17">
        <f t="shared" si="8"/>
        <v>1</v>
      </c>
      <c r="L30" s="17">
        <f t="shared" si="8"/>
        <v>2</v>
      </c>
      <c r="M30" s="17">
        <f t="shared" si="8"/>
        <v>0</v>
      </c>
      <c r="N30" s="18">
        <f t="shared" si="8"/>
        <v>0</v>
      </c>
      <c r="O30" s="44"/>
    </row>
    <row r="31" spans="1:15" ht="12" customHeight="1">
      <c r="A31" s="48"/>
      <c r="B31" s="37"/>
      <c r="C31" s="15" t="s">
        <v>2</v>
      </c>
      <c r="D31" s="56">
        <f>SUM(E31:N31)</f>
        <v>132</v>
      </c>
      <c r="E31" s="17">
        <v>0</v>
      </c>
      <c r="F31" s="17">
        <v>1</v>
      </c>
      <c r="G31" s="17">
        <v>21</v>
      </c>
      <c r="H31" s="17">
        <v>64</v>
      </c>
      <c r="I31" s="17">
        <v>34</v>
      </c>
      <c r="J31" s="17">
        <v>11</v>
      </c>
      <c r="K31" s="17">
        <v>0</v>
      </c>
      <c r="L31" s="17">
        <v>1</v>
      </c>
      <c r="M31" s="17">
        <v>0</v>
      </c>
      <c r="N31" s="18">
        <v>0</v>
      </c>
      <c r="O31" s="44"/>
    </row>
    <row r="32" spans="1:15" ht="12" customHeight="1">
      <c r="A32" s="48"/>
      <c r="B32" s="37"/>
      <c r="C32" s="15" t="s">
        <v>3</v>
      </c>
      <c r="D32" s="56">
        <f>SUM(E32:N32)</f>
        <v>141</v>
      </c>
      <c r="E32" s="17">
        <v>0</v>
      </c>
      <c r="F32" s="17">
        <v>2</v>
      </c>
      <c r="G32" s="17">
        <v>22</v>
      </c>
      <c r="H32" s="17">
        <v>68</v>
      </c>
      <c r="I32" s="17">
        <v>34</v>
      </c>
      <c r="J32" s="17">
        <v>13</v>
      </c>
      <c r="K32" s="17">
        <v>1</v>
      </c>
      <c r="L32" s="17">
        <v>1</v>
      </c>
      <c r="M32" s="17">
        <v>0</v>
      </c>
      <c r="N32" s="18">
        <v>0</v>
      </c>
      <c r="O32" s="44"/>
    </row>
    <row r="33" spans="1:15" ht="12" customHeight="1">
      <c r="A33" s="48"/>
      <c r="B33" s="37"/>
      <c r="C33" s="15"/>
      <c r="D33" s="56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44"/>
    </row>
    <row r="34" spans="1:15" ht="12" customHeight="1">
      <c r="A34" s="48"/>
      <c r="B34" s="37" t="s">
        <v>75</v>
      </c>
      <c r="C34" s="15" t="s">
        <v>1</v>
      </c>
      <c r="D34" s="56">
        <f>SUM(E34:N34)</f>
        <v>143</v>
      </c>
      <c r="E34" s="17">
        <f aca="true" t="shared" si="9" ref="E34:N34">SUM(E35:E36)</f>
        <v>0</v>
      </c>
      <c r="F34" s="17">
        <f t="shared" si="9"/>
        <v>3</v>
      </c>
      <c r="G34" s="17">
        <f t="shared" si="9"/>
        <v>21</v>
      </c>
      <c r="H34" s="17">
        <f t="shared" si="9"/>
        <v>65</v>
      </c>
      <c r="I34" s="17">
        <f t="shared" si="9"/>
        <v>37</v>
      </c>
      <c r="J34" s="17">
        <f t="shared" si="9"/>
        <v>14</v>
      </c>
      <c r="K34" s="17">
        <f t="shared" si="9"/>
        <v>3</v>
      </c>
      <c r="L34" s="17">
        <f t="shared" si="9"/>
        <v>0</v>
      </c>
      <c r="M34" s="17">
        <f t="shared" si="9"/>
        <v>0</v>
      </c>
      <c r="N34" s="18">
        <f t="shared" si="9"/>
        <v>0</v>
      </c>
      <c r="O34" s="44"/>
    </row>
    <row r="35" spans="1:15" ht="12" customHeight="1">
      <c r="A35" s="48"/>
      <c r="B35" s="37"/>
      <c r="C35" s="15" t="s">
        <v>2</v>
      </c>
      <c r="D35" s="56">
        <f>SUM(E35:N35)</f>
        <v>74</v>
      </c>
      <c r="E35" s="17">
        <v>0</v>
      </c>
      <c r="F35" s="17">
        <v>2</v>
      </c>
      <c r="G35" s="17">
        <v>11</v>
      </c>
      <c r="H35" s="17">
        <v>38</v>
      </c>
      <c r="I35" s="17">
        <v>14</v>
      </c>
      <c r="J35" s="17">
        <v>7</v>
      </c>
      <c r="K35" s="17">
        <v>2</v>
      </c>
      <c r="L35" s="17">
        <v>0</v>
      </c>
      <c r="M35" s="17">
        <v>0</v>
      </c>
      <c r="N35" s="18">
        <v>0</v>
      </c>
      <c r="O35" s="44"/>
    </row>
    <row r="36" spans="1:15" ht="12" customHeight="1">
      <c r="A36" s="48"/>
      <c r="B36" s="37"/>
      <c r="C36" s="15" t="s">
        <v>3</v>
      </c>
      <c r="D36" s="56">
        <f>SUM(E36:N36)</f>
        <v>69</v>
      </c>
      <c r="E36" s="17">
        <v>0</v>
      </c>
      <c r="F36" s="17">
        <v>1</v>
      </c>
      <c r="G36" s="17">
        <v>10</v>
      </c>
      <c r="H36" s="17">
        <v>27</v>
      </c>
      <c r="I36" s="17">
        <v>23</v>
      </c>
      <c r="J36" s="17">
        <v>7</v>
      </c>
      <c r="K36" s="17">
        <v>1</v>
      </c>
      <c r="L36" s="17">
        <v>0</v>
      </c>
      <c r="M36" s="17">
        <v>0</v>
      </c>
      <c r="N36" s="18">
        <v>0</v>
      </c>
      <c r="O36" s="44"/>
    </row>
    <row r="37" spans="1:15" ht="12" customHeight="1">
      <c r="A37" s="48"/>
      <c r="B37" s="37"/>
      <c r="C37" s="15"/>
      <c r="D37" s="56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44"/>
    </row>
    <row r="38" spans="1:15" ht="12" customHeight="1">
      <c r="A38" s="48"/>
      <c r="B38" s="37" t="s">
        <v>76</v>
      </c>
      <c r="C38" s="15" t="s">
        <v>1</v>
      </c>
      <c r="D38" s="56">
        <f>SUM(E38:N38)</f>
        <v>320</v>
      </c>
      <c r="E38" s="17">
        <f aca="true" t="shared" si="10" ref="E38:N38">SUM(E39:E40)</f>
        <v>0</v>
      </c>
      <c r="F38" s="17">
        <f t="shared" si="10"/>
        <v>5</v>
      </c>
      <c r="G38" s="17">
        <f t="shared" si="10"/>
        <v>52</v>
      </c>
      <c r="H38" s="17">
        <f t="shared" si="10"/>
        <v>132</v>
      </c>
      <c r="I38" s="17">
        <f t="shared" si="10"/>
        <v>104</v>
      </c>
      <c r="J38" s="17">
        <f t="shared" si="10"/>
        <v>23</v>
      </c>
      <c r="K38" s="17">
        <f t="shared" si="10"/>
        <v>3</v>
      </c>
      <c r="L38" s="17">
        <f t="shared" si="10"/>
        <v>1</v>
      </c>
      <c r="M38" s="17">
        <f t="shared" si="10"/>
        <v>0</v>
      </c>
      <c r="N38" s="18">
        <f t="shared" si="10"/>
        <v>0</v>
      </c>
      <c r="O38" s="44"/>
    </row>
    <row r="39" spans="1:15" ht="12" customHeight="1">
      <c r="A39" s="48"/>
      <c r="B39" s="37"/>
      <c r="C39" s="15" t="s">
        <v>2</v>
      </c>
      <c r="D39" s="56">
        <f>SUM(E39:N39)</f>
        <v>156</v>
      </c>
      <c r="E39" s="17">
        <v>0</v>
      </c>
      <c r="F39" s="17">
        <v>2</v>
      </c>
      <c r="G39" s="17">
        <v>20</v>
      </c>
      <c r="H39" s="17">
        <v>66</v>
      </c>
      <c r="I39" s="17">
        <v>53</v>
      </c>
      <c r="J39" s="17">
        <v>13</v>
      </c>
      <c r="K39" s="17">
        <v>1</v>
      </c>
      <c r="L39" s="17">
        <v>1</v>
      </c>
      <c r="M39" s="17">
        <v>0</v>
      </c>
      <c r="N39" s="18">
        <v>0</v>
      </c>
      <c r="O39" s="44"/>
    </row>
    <row r="40" spans="1:15" ht="12" customHeight="1">
      <c r="A40" s="48"/>
      <c r="B40" s="37"/>
      <c r="C40" s="15" t="s">
        <v>3</v>
      </c>
      <c r="D40" s="56">
        <f>SUM(E40:N40)</f>
        <v>164</v>
      </c>
      <c r="E40" s="17">
        <v>0</v>
      </c>
      <c r="F40" s="17">
        <v>3</v>
      </c>
      <c r="G40" s="17">
        <v>32</v>
      </c>
      <c r="H40" s="17">
        <v>66</v>
      </c>
      <c r="I40" s="17">
        <v>51</v>
      </c>
      <c r="J40" s="17">
        <v>10</v>
      </c>
      <c r="K40" s="17">
        <v>2</v>
      </c>
      <c r="L40" s="17">
        <v>0</v>
      </c>
      <c r="M40" s="17">
        <v>0</v>
      </c>
      <c r="N40" s="18">
        <v>0</v>
      </c>
      <c r="O40" s="44"/>
    </row>
    <row r="41" spans="1:15" ht="12" customHeight="1">
      <c r="A41" s="48"/>
      <c r="B41" s="37"/>
      <c r="C41" s="15"/>
      <c r="D41" s="56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44"/>
    </row>
    <row r="42" spans="1:15" ht="12" customHeight="1">
      <c r="A42" s="48"/>
      <c r="B42" s="37" t="s">
        <v>77</v>
      </c>
      <c r="C42" s="15" t="s">
        <v>1</v>
      </c>
      <c r="D42" s="56">
        <f>SUM(E42:N42)</f>
        <v>158</v>
      </c>
      <c r="E42" s="17">
        <f aca="true" t="shared" si="11" ref="E42:N42">SUM(E43:E44)</f>
        <v>0</v>
      </c>
      <c r="F42" s="17">
        <f t="shared" si="11"/>
        <v>6</v>
      </c>
      <c r="G42" s="17">
        <f t="shared" si="11"/>
        <v>23</v>
      </c>
      <c r="H42" s="17">
        <f t="shared" si="11"/>
        <v>71</v>
      </c>
      <c r="I42" s="17">
        <f t="shared" si="11"/>
        <v>42</v>
      </c>
      <c r="J42" s="17">
        <f t="shared" si="11"/>
        <v>15</v>
      </c>
      <c r="K42" s="17">
        <f t="shared" si="11"/>
        <v>1</v>
      </c>
      <c r="L42" s="17">
        <f t="shared" si="11"/>
        <v>0</v>
      </c>
      <c r="M42" s="17">
        <f t="shared" si="11"/>
        <v>0</v>
      </c>
      <c r="N42" s="18">
        <f t="shared" si="11"/>
        <v>0</v>
      </c>
      <c r="O42" s="44"/>
    </row>
    <row r="43" spans="1:15" ht="12" customHeight="1">
      <c r="A43" s="48"/>
      <c r="B43" s="20"/>
      <c r="C43" s="15" t="s">
        <v>2</v>
      </c>
      <c r="D43" s="56">
        <f>SUM(E43:N43)</f>
        <v>85</v>
      </c>
      <c r="E43" s="17">
        <v>0</v>
      </c>
      <c r="F43" s="17">
        <v>3</v>
      </c>
      <c r="G43" s="17">
        <v>14</v>
      </c>
      <c r="H43" s="17">
        <v>43</v>
      </c>
      <c r="I43" s="17">
        <v>19</v>
      </c>
      <c r="J43" s="17">
        <v>5</v>
      </c>
      <c r="K43" s="17">
        <v>1</v>
      </c>
      <c r="L43" s="17">
        <v>0</v>
      </c>
      <c r="M43" s="17">
        <v>0</v>
      </c>
      <c r="N43" s="18">
        <v>0</v>
      </c>
      <c r="O43" s="44"/>
    </row>
    <row r="44" spans="1:15" ht="12" customHeight="1">
      <c r="A44" s="48"/>
      <c r="B44" s="20"/>
      <c r="C44" s="15" t="s">
        <v>3</v>
      </c>
      <c r="D44" s="56">
        <f>SUM(E44:N44)</f>
        <v>73</v>
      </c>
      <c r="E44" s="17">
        <v>0</v>
      </c>
      <c r="F44" s="17">
        <v>3</v>
      </c>
      <c r="G44" s="17">
        <v>9</v>
      </c>
      <c r="H44" s="17">
        <v>28</v>
      </c>
      <c r="I44" s="17">
        <v>23</v>
      </c>
      <c r="J44" s="17">
        <v>10</v>
      </c>
      <c r="K44" s="17">
        <v>0</v>
      </c>
      <c r="L44" s="17">
        <v>0</v>
      </c>
      <c r="M44" s="17">
        <v>0</v>
      </c>
      <c r="N44" s="18">
        <v>0</v>
      </c>
      <c r="O44" s="44"/>
    </row>
    <row r="45" spans="1:15" ht="12" customHeight="1">
      <c r="A45" s="48"/>
      <c r="B45" s="37"/>
      <c r="C45" s="15"/>
      <c r="D45" s="56"/>
      <c r="E45" s="17"/>
      <c r="F45" s="17"/>
      <c r="G45" s="17"/>
      <c r="H45" s="17"/>
      <c r="I45" s="17"/>
      <c r="J45" s="17"/>
      <c r="K45" s="17"/>
      <c r="L45" s="17"/>
      <c r="M45" s="17"/>
      <c r="N45" s="18"/>
      <c r="O45" s="44"/>
    </row>
    <row r="46" spans="1:15" ht="12" customHeight="1">
      <c r="A46" s="48"/>
      <c r="B46" s="37" t="s">
        <v>78</v>
      </c>
      <c r="C46" s="15" t="s">
        <v>1</v>
      </c>
      <c r="D46" s="56">
        <f>SUM(E46:N46)</f>
        <v>145</v>
      </c>
      <c r="E46" s="17">
        <f aca="true" t="shared" si="12" ref="E46:N46">SUM(E47:E48)</f>
        <v>0</v>
      </c>
      <c r="F46" s="17">
        <f t="shared" si="12"/>
        <v>3</v>
      </c>
      <c r="G46" s="17">
        <f t="shared" si="12"/>
        <v>25</v>
      </c>
      <c r="H46" s="17">
        <f t="shared" si="12"/>
        <v>55</v>
      </c>
      <c r="I46" s="17">
        <f t="shared" si="12"/>
        <v>41</v>
      </c>
      <c r="J46" s="17">
        <f t="shared" si="12"/>
        <v>18</v>
      </c>
      <c r="K46" s="17">
        <f t="shared" si="12"/>
        <v>3</v>
      </c>
      <c r="L46" s="17">
        <f t="shared" si="12"/>
        <v>0</v>
      </c>
      <c r="M46" s="17">
        <f t="shared" si="12"/>
        <v>0</v>
      </c>
      <c r="N46" s="18">
        <f t="shared" si="12"/>
        <v>0</v>
      </c>
      <c r="O46" s="44"/>
    </row>
    <row r="47" spans="1:15" ht="12" customHeight="1">
      <c r="A47" s="48"/>
      <c r="B47" s="20"/>
      <c r="C47" s="15" t="s">
        <v>2</v>
      </c>
      <c r="D47" s="56">
        <f>SUM(E47:N47)</f>
        <v>72</v>
      </c>
      <c r="E47" s="17">
        <v>0</v>
      </c>
      <c r="F47" s="17">
        <v>3</v>
      </c>
      <c r="G47" s="17">
        <v>16</v>
      </c>
      <c r="H47" s="17">
        <v>24</v>
      </c>
      <c r="I47" s="17">
        <v>20</v>
      </c>
      <c r="J47" s="17">
        <v>8</v>
      </c>
      <c r="K47" s="17">
        <v>1</v>
      </c>
      <c r="L47" s="17">
        <v>0</v>
      </c>
      <c r="M47" s="17">
        <v>0</v>
      </c>
      <c r="N47" s="18">
        <v>0</v>
      </c>
      <c r="O47" s="44"/>
    </row>
    <row r="48" spans="1:15" ht="12" customHeight="1">
      <c r="A48" s="48"/>
      <c r="B48" s="20"/>
      <c r="C48" s="15" t="s">
        <v>3</v>
      </c>
      <c r="D48" s="56">
        <f>SUM(E48:N48)</f>
        <v>73</v>
      </c>
      <c r="E48" s="17">
        <v>0</v>
      </c>
      <c r="F48" s="17">
        <v>0</v>
      </c>
      <c r="G48" s="17">
        <v>9</v>
      </c>
      <c r="H48" s="17">
        <v>31</v>
      </c>
      <c r="I48" s="17">
        <v>21</v>
      </c>
      <c r="J48" s="17">
        <v>10</v>
      </c>
      <c r="K48" s="17">
        <v>2</v>
      </c>
      <c r="L48" s="17">
        <v>0</v>
      </c>
      <c r="M48" s="17">
        <v>0</v>
      </c>
      <c r="N48" s="18">
        <v>0</v>
      </c>
      <c r="O48" s="44"/>
    </row>
    <row r="49" spans="1:15" ht="12" customHeight="1">
      <c r="A49" s="48"/>
      <c r="B49" s="44"/>
      <c r="C49" s="74"/>
      <c r="D49" s="56"/>
      <c r="E49" s="99"/>
      <c r="F49" s="99"/>
      <c r="G49" s="99"/>
      <c r="H49" s="99"/>
      <c r="I49" s="99"/>
      <c r="J49" s="99"/>
      <c r="K49" s="99"/>
      <c r="L49" s="99"/>
      <c r="M49" s="99"/>
      <c r="N49" s="101"/>
      <c r="O49" s="44"/>
    </row>
    <row r="50" spans="1:15" ht="12" customHeight="1">
      <c r="A50" s="48"/>
      <c r="B50" s="37" t="s">
        <v>79</v>
      </c>
      <c r="C50" s="15" t="s">
        <v>1</v>
      </c>
      <c r="D50" s="56">
        <f>SUM(E50:N50)</f>
        <v>189</v>
      </c>
      <c r="E50" s="17">
        <f aca="true" t="shared" si="13" ref="E50:N50">SUM(E51:E52)</f>
        <v>0</v>
      </c>
      <c r="F50" s="17">
        <f t="shared" si="13"/>
        <v>2</v>
      </c>
      <c r="G50" s="17">
        <f t="shared" si="13"/>
        <v>31</v>
      </c>
      <c r="H50" s="17">
        <f t="shared" si="13"/>
        <v>81</v>
      </c>
      <c r="I50" s="17">
        <f t="shared" si="13"/>
        <v>53</v>
      </c>
      <c r="J50" s="17">
        <f t="shared" si="13"/>
        <v>19</v>
      </c>
      <c r="K50" s="17">
        <f t="shared" si="13"/>
        <v>3</v>
      </c>
      <c r="L50" s="17">
        <f t="shared" si="13"/>
        <v>0</v>
      </c>
      <c r="M50" s="17">
        <f t="shared" si="13"/>
        <v>0</v>
      </c>
      <c r="N50" s="18">
        <f t="shared" si="13"/>
        <v>0</v>
      </c>
      <c r="O50" s="44"/>
    </row>
    <row r="51" spans="1:15" ht="12" customHeight="1">
      <c r="A51" s="48"/>
      <c r="B51" s="37"/>
      <c r="C51" s="15" t="s">
        <v>2</v>
      </c>
      <c r="D51" s="56">
        <f>SUM(E51:N51)</f>
        <v>97</v>
      </c>
      <c r="E51" s="17">
        <v>0</v>
      </c>
      <c r="F51" s="17">
        <v>2</v>
      </c>
      <c r="G51" s="17">
        <v>15</v>
      </c>
      <c r="H51" s="17">
        <v>41</v>
      </c>
      <c r="I51" s="17">
        <v>24</v>
      </c>
      <c r="J51" s="17">
        <v>12</v>
      </c>
      <c r="K51" s="17">
        <v>3</v>
      </c>
      <c r="L51" s="17">
        <v>0</v>
      </c>
      <c r="M51" s="17">
        <v>0</v>
      </c>
      <c r="N51" s="18">
        <v>0</v>
      </c>
      <c r="O51" s="44"/>
    </row>
    <row r="52" spans="1:15" ht="12" customHeight="1">
      <c r="A52" s="48"/>
      <c r="B52" s="37"/>
      <c r="C52" s="15" t="s">
        <v>3</v>
      </c>
      <c r="D52" s="56">
        <f>SUM(E52:N52)</f>
        <v>92</v>
      </c>
      <c r="E52" s="17">
        <v>0</v>
      </c>
      <c r="F52" s="17">
        <v>0</v>
      </c>
      <c r="G52" s="17">
        <v>16</v>
      </c>
      <c r="H52" s="17">
        <v>40</v>
      </c>
      <c r="I52" s="17">
        <v>29</v>
      </c>
      <c r="J52" s="17">
        <v>7</v>
      </c>
      <c r="K52" s="17">
        <v>0</v>
      </c>
      <c r="L52" s="17">
        <v>0</v>
      </c>
      <c r="M52" s="17">
        <v>0</v>
      </c>
      <c r="N52" s="18">
        <v>0</v>
      </c>
      <c r="O52" s="44"/>
    </row>
    <row r="53" spans="1:15" ht="12" customHeight="1">
      <c r="A53" s="48"/>
      <c r="B53" s="8"/>
      <c r="C53" s="15"/>
      <c r="D53" s="56"/>
      <c r="E53" s="17"/>
      <c r="F53" s="17"/>
      <c r="G53" s="17"/>
      <c r="H53" s="17"/>
      <c r="I53" s="17"/>
      <c r="J53" s="17"/>
      <c r="K53" s="17"/>
      <c r="L53" s="17"/>
      <c r="M53" s="17"/>
      <c r="N53" s="18"/>
      <c r="O53" s="44"/>
    </row>
    <row r="54" spans="1:15" ht="12" customHeight="1">
      <c r="A54" s="48"/>
      <c r="B54" s="37" t="s">
        <v>80</v>
      </c>
      <c r="C54" s="15" t="s">
        <v>1</v>
      </c>
      <c r="D54" s="56">
        <f>SUM(E54:N54)</f>
        <v>174</v>
      </c>
      <c r="E54" s="17">
        <f aca="true" t="shared" si="14" ref="E54:N54">SUM(E55:E56)</f>
        <v>0</v>
      </c>
      <c r="F54" s="17">
        <f t="shared" si="14"/>
        <v>5</v>
      </c>
      <c r="G54" s="17">
        <f t="shared" si="14"/>
        <v>24</v>
      </c>
      <c r="H54" s="17">
        <f t="shared" si="14"/>
        <v>78</v>
      </c>
      <c r="I54" s="17">
        <f t="shared" si="14"/>
        <v>54</v>
      </c>
      <c r="J54" s="17">
        <f t="shared" si="14"/>
        <v>13</v>
      </c>
      <c r="K54" s="17">
        <f t="shared" si="14"/>
        <v>0</v>
      </c>
      <c r="L54" s="17">
        <f t="shared" si="14"/>
        <v>0</v>
      </c>
      <c r="M54" s="17">
        <f t="shared" si="14"/>
        <v>0</v>
      </c>
      <c r="N54" s="18">
        <f t="shared" si="14"/>
        <v>0</v>
      </c>
      <c r="O54" s="44"/>
    </row>
    <row r="55" spans="1:15" ht="12" customHeight="1">
      <c r="A55" s="48"/>
      <c r="B55" s="37"/>
      <c r="C55" s="15" t="s">
        <v>2</v>
      </c>
      <c r="D55" s="56">
        <f>SUM(E55:N55)</f>
        <v>86</v>
      </c>
      <c r="E55" s="17">
        <v>0</v>
      </c>
      <c r="F55" s="17">
        <v>2</v>
      </c>
      <c r="G55" s="17">
        <v>15</v>
      </c>
      <c r="H55" s="17">
        <v>43</v>
      </c>
      <c r="I55" s="17">
        <v>18</v>
      </c>
      <c r="J55" s="17">
        <v>8</v>
      </c>
      <c r="K55" s="17">
        <v>0</v>
      </c>
      <c r="L55" s="17">
        <v>0</v>
      </c>
      <c r="M55" s="17">
        <v>0</v>
      </c>
      <c r="N55" s="18">
        <v>0</v>
      </c>
      <c r="O55" s="44"/>
    </row>
    <row r="56" spans="1:15" ht="12" customHeight="1">
      <c r="A56" s="48"/>
      <c r="B56" s="37"/>
      <c r="C56" s="15" t="s">
        <v>3</v>
      </c>
      <c r="D56" s="56">
        <f>SUM(E56:N56)</f>
        <v>88</v>
      </c>
      <c r="E56" s="17">
        <v>0</v>
      </c>
      <c r="F56" s="17">
        <v>3</v>
      </c>
      <c r="G56" s="17">
        <v>9</v>
      </c>
      <c r="H56" s="17">
        <v>35</v>
      </c>
      <c r="I56" s="17">
        <v>36</v>
      </c>
      <c r="J56" s="17">
        <v>5</v>
      </c>
      <c r="K56" s="17">
        <v>0</v>
      </c>
      <c r="L56" s="17">
        <v>0</v>
      </c>
      <c r="M56" s="17">
        <v>0</v>
      </c>
      <c r="N56" s="18">
        <v>0</v>
      </c>
      <c r="O56" s="44"/>
    </row>
    <row r="57" spans="1:15" ht="12" customHeight="1">
      <c r="A57" s="48"/>
      <c r="B57" s="37"/>
      <c r="C57" s="15"/>
      <c r="D57" s="56"/>
      <c r="E57" s="17"/>
      <c r="F57" s="17"/>
      <c r="G57" s="17"/>
      <c r="H57" s="17"/>
      <c r="I57" s="17"/>
      <c r="J57" s="17"/>
      <c r="K57" s="17"/>
      <c r="L57" s="17"/>
      <c r="M57" s="17"/>
      <c r="N57" s="18"/>
      <c r="O57" s="44"/>
    </row>
    <row r="58" spans="1:15" ht="12" customHeight="1">
      <c r="A58" s="48"/>
      <c r="B58" s="37" t="s">
        <v>81</v>
      </c>
      <c r="C58" s="15" t="s">
        <v>1</v>
      </c>
      <c r="D58" s="56">
        <f>SUM(E58:N58)</f>
        <v>145</v>
      </c>
      <c r="E58" s="17">
        <f aca="true" t="shared" si="15" ref="E58:N58">SUM(E59:E60)</f>
        <v>0</v>
      </c>
      <c r="F58" s="17">
        <f t="shared" si="15"/>
        <v>1</v>
      </c>
      <c r="G58" s="17">
        <f t="shared" si="15"/>
        <v>27</v>
      </c>
      <c r="H58" s="17">
        <f t="shared" si="15"/>
        <v>67</v>
      </c>
      <c r="I58" s="17">
        <f t="shared" si="15"/>
        <v>38</v>
      </c>
      <c r="J58" s="17">
        <f t="shared" si="15"/>
        <v>11</v>
      </c>
      <c r="K58" s="17">
        <f t="shared" si="15"/>
        <v>1</v>
      </c>
      <c r="L58" s="17">
        <f t="shared" si="15"/>
        <v>0</v>
      </c>
      <c r="M58" s="17">
        <f t="shared" si="15"/>
        <v>0</v>
      </c>
      <c r="N58" s="18">
        <f t="shared" si="15"/>
        <v>0</v>
      </c>
      <c r="O58" s="44"/>
    </row>
    <row r="59" spans="1:15" ht="12" customHeight="1">
      <c r="A59" s="48"/>
      <c r="B59" s="37"/>
      <c r="C59" s="15" t="s">
        <v>2</v>
      </c>
      <c r="D59" s="56">
        <f>SUM(E59:N59)</f>
        <v>80</v>
      </c>
      <c r="E59" s="17">
        <v>0</v>
      </c>
      <c r="F59" s="17">
        <v>0</v>
      </c>
      <c r="G59" s="17">
        <v>16</v>
      </c>
      <c r="H59" s="17">
        <v>32</v>
      </c>
      <c r="I59" s="17">
        <v>24</v>
      </c>
      <c r="J59" s="17">
        <v>8</v>
      </c>
      <c r="K59" s="17">
        <v>0</v>
      </c>
      <c r="L59" s="17">
        <v>0</v>
      </c>
      <c r="M59" s="17">
        <v>0</v>
      </c>
      <c r="N59" s="18">
        <v>0</v>
      </c>
      <c r="O59" s="44"/>
    </row>
    <row r="60" spans="1:15" ht="12" customHeight="1">
      <c r="A60" s="48"/>
      <c r="B60" s="37"/>
      <c r="C60" s="15" t="s">
        <v>3</v>
      </c>
      <c r="D60" s="56">
        <f>SUM(E60:N60)</f>
        <v>65</v>
      </c>
      <c r="E60" s="17">
        <v>0</v>
      </c>
      <c r="F60" s="17">
        <v>1</v>
      </c>
      <c r="G60" s="17">
        <v>11</v>
      </c>
      <c r="H60" s="17">
        <v>35</v>
      </c>
      <c r="I60" s="17">
        <v>14</v>
      </c>
      <c r="J60" s="17">
        <v>3</v>
      </c>
      <c r="K60" s="17">
        <v>1</v>
      </c>
      <c r="L60" s="17">
        <v>0</v>
      </c>
      <c r="M60" s="17">
        <v>0</v>
      </c>
      <c r="N60" s="18">
        <v>0</v>
      </c>
      <c r="O60" s="44"/>
    </row>
    <row r="61" spans="1:15" ht="12" customHeight="1">
      <c r="A61" s="48"/>
      <c r="B61" s="37"/>
      <c r="C61" s="15"/>
      <c r="D61" s="56"/>
      <c r="E61" s="17"/>
      <c r="F61" s="17"/>
      <c r="G61" s="17"/>
      <c r="H61" s="17"/>
      <c r="I61" s="17"/>
      <c r="J61" s="17"/>
      <c r="K61" s="17"/>
      <c r="L61" s="17"/>
      <c r="M61" s="17"/>
      <c r="N61" s="18"/>
      <c r="O61" s="44"/>
    </row>
    <row r="62" spans="1:15" ht="12" customHeight="1">
      <c r="A62" s="48"/>
      <c r="B62" s="37" t="s">
        <v>82</v>
      </c>
      <c r="C62" s="15" t="s">
        <v>1</v>
      </c>
      <c r="D62" s="56">
        <f>SUM(E62:N62)</f>
        <v>318</v>
      </c>
      <c r="E62" s="17">
        <f aca="true" t="shared" si="16" ref="E62:N62">SUM(E63:E64)</f>
        <v>0</v>
      </c>
      <c r="F62" s="17">
        <f t="shared" si="16"/>
        <v>9</v>
      </c>
      <c r="G62" s="17">
        <f t="shared" si="16"/>
        <v>50</v>
      </c>
      <c r="H62" s="17">
        <f t="shared" si="16"/>
        <v>126</v>
      </c>
      <c r="I62" s="17">
        <f t="shared" si="16"/>
        <v>107</v>
      </c>
      <c r="J62" s="17">
        <f t="shared" si="16"/>
        <v>23</v>
      </c>
      <c r="K62" s="17">
        <f t="shared" si="16"/>
        <v>3</v>
      </c>
      <c r="L62" s="17">
        <f t="shared" si="16"/>
        <v>0</v>
      </c>
      <c r="M62" s="17">
        <f t="shared" si="16"/>
        <v>0</v>
      </c>
      <c r="N62" s="18">
        <f t="shared" si="16"/>
        <v>0</v>
      </c>
      <c r="O62" s="44"/>
    </row>
    <row r="63" spans="1:15" ht="12" customHeight="1">
      <c r="A63" s="48"/>
      <c r="B63" s="20"/>
      <c r="C63" s="15" t="s">
        <v>2</v>
      </c>
      <c r="D63" s="56">
        <f>SUM(E63:N63)</f>
        <v>155</v>
      </c>
      <c r="E63" s="17">
        <v>0</v>
      </c>
      <c r="F63" s="17">
        <v>2</v>
      </c>
      <c r="G63" s="17">
        <v>19</v>
      </c>
      <c r="H63" s="17">
        <v>69</v>
      </c>
      <c r="I63" s="17">
        <v>54</v>
      </c>
      <c r="J63" s="17">
        <v>10</v>
      </c>
      <c r="K63" s="17">
        <v>1</v>
      </c>
      <c r="L63" s="17">
        <v>0</v>
      </c>
      <c r="M63" s="17">
        <v>0</v>
      </c>
      <c r="N63" s="18">
        <v>0</v>
      </c>
      <c r="O63" s="44"/>
    </row>
    <row r="64" spans="1:15" ht="12" customHeight="1">
      <c r="A64" s="48"/>
      <c r="B64" s="20"/>
      <c r="C64" s="15" t="s">
        <v>3</v>
      </c>
      <c r="D64" s="56">
        <f>SUM(E64:N64)</f>
        <v>163</v>
      </c>
      <c r="E64" s="17">
        <v>0</v>
      </c>
      <c r="F64" s="17">
        <v>7</v>
      </c>
      <c r="G64" s="17">
        <v>31</v>
      </c>
      <c r="H64" s="17">
        <v>57</v>
      </c>
      <c r="I64" s="17">
        <v>53</v>
      </c>
      <c r="J64" s="17">
        <v>13</v>
      </c>
      <c r="K64" s="17">
        <v>2</v>
      </c>
      <c r="L64" s="17">
        <v>0</v>
      </c>
      <c r="M64" s="17">
        <v>0</v>
      </c>
      <c r="N64" s="18">
        <v>0</v>
      </c>
      <c r="O64" s="44"/>
    </row>
    <row r="65" spans="1:15" ht="12" customHeight="1">
      <c r="A65" s="57"/>
      <c r="B65" s="102"/>
      <c r="C65" s="23"/>
      <c r="D65" s="58"/>
      <c r="E65" s="103"/>
      <c r="F65" s="103"/>
      <c r="G65" s="103"/>
      <c r="H65" s="103"/>
      <c r="I65" s="103"/>
      <c r="J65" s="103"/>
      <c r="K65" s="103"/>
      <c r="L65" s="103"/>
      <c r="M65" s="103"/>
      <c r="N65" s="104"/>
      <c r="O65" s="44"/>
    </row>
    <row r="66" spans="1:15" ht="12" customHeight="1">
      <c r="A66" s="53"/>
      <c r="B66" s="105"/>
      <c r="C66" s="26"/>
      <c r="D66" s="52"/>
      <c r="E66" s="92"/>
      <c r="F66" s="92"/>
      <c r="G66" s="92"/>
      <c r="H66" s="92"/>
      <c r="I66" s="92"/>
      <c r="J66" s="92"/>
      <c r="K66" s="92"/>
      <c r="L66" s="92"/>
      <c r="M66" s="92"/>
      <c r="N66" s="93"/>
      <c r="O66" s="44"/>
    </row>
    <row r="67" spans="1:15" ht="12" customHeight="1">
      <c r="A67" s="123" t="s">
        <v>83</v>
      </c>
      <c r="B67" s="125"/>
      <c r="C67" s="15" t="s">
        <v>1</v>
      </c>
      <c r="D67" s="52">
        <f>SUM(E67:N67)</f>
        <v>296</v>
      </c>
      <c r="E67" s="17">
        <f aca="true" t="shared" si="17" ref="E67:N67">SUM(E68:E69)</f>
        <v>0</v>
      </c>
      <c r="F67" s="17">
        <f t="shared" si="17"/>
        <v>7</v>
      </c>
      <c r="G67" s="17">
        <f t="shared" si="17"/>
        <v>41</v>
      </c>
      <c r="H67" s="17">
        <f t="shared" si="17"/>
        <v>129</v>
      </c>
      <c r="I67" s="17">
        <f t="shared" si="17"/>
        <v>87</v>
      </c>
      <c r="J67" s="17">
        <f t="shared" si="17"/>
        <v>30</v>
      </c>
      <c r="K67" s="17">
        <f t="shared" si="17"/>
        <v>2</v>
      </c>
      <c r="L67" s="17">
        <f t="shared" si="17"/>
        <v>0</v>
      </c>
      <c r="M67" s="17">
        <f t="shared" si="17"/>
        <v>0</v>
      </c>
      <c r="N67" s="18">
        <f t="shared" si="17"/>
        <v>0</v>
      </c>
      <c r="O67" s="44"/>
    </row>
    <row r="68" spans="1:15" ht="12" customHeight="1">
      <c r="A68" s="48"/>
      <c r="B68" s="8"/>
      <c r="C68" s="15" t="s">
        <v>2</v>
      </c>
      <c r="D68" s="52">
        <f>SUM(E68:N68)</f>
        <v>154</v>
      </c>
      <c r="E68" s="17">
        <f>SUM(E72+'表４⑥'!E6+'表４⑥'!E10+'表４⑥'!E14+'表４⑥'!E18+'表４⑥'!E22)</f>
        <v>0</v>
      </c>
      <c r="F68" s="17">
        <f>SUM(F72+'表４⑥'!F6+'表４⑥'!F10+'表４⑥'!F14+'表４⑥'!F18+'表４⑥'!F22)</f>
        <v>4</v>
      </c>
      <c r="G68" s="17">
        <f>SUM(G72+'表４⑥'!G6+'表４⑥'!G10+'表４⑥'!G14+'表４⑥'!G18+'表４⑥'!G22)</f>
        <v>21</v>
      </c>
      <c r="H68" s="17">
        <f>SUM(H72+'表４⑥'!H6+'表４⑥'!H10+'表４⑥'!H14+'表４⑥'!H18+'表４⑥'!H22)</f>
        <v>75</v>
      </c>
      <c r="I68" s="17">
        <f>SUM(I72+'表４⑥'!I6+'表４⑥'!I10+'表４⑥'!I14+'表４⑥'!I18+'表４⑥'!I22)</f>
        <v>41</v>
      </c>
      <c r="J68" s="17">
        <f>SUM(J72+'表４⑥'!J6+'表４⑥'!J10+'表４⑥'!J14+'表４⑥'!J18+'表４⑥'!J22)</f>
        <v>11</v>
      </c>
      <c r="K68" s="17">
        <f>SUM(K72+'表４⑥'!K6+'表４⑥'!K10+'表４⑥'!K14+'表４⑥'!K18+'表４⑥'!K22)</f>
        <v>2</v>
      </c>
      <c r="L68" s="17">
        <f>SUM(L72+'表４⑥'!L6+'表４⑥'!L10+'表４⑥'!L14+'表４⑥'!L18+'表４⑥'!L22)</f>
        <v>0</v>
      </c>
      <c r="M68" s="17">
        <f>SUM(M72+'表４⑥'!M6+'表４⑥'!M10+'表４⑥'!M14+'表４⑥'!M18+'表４⑥'!M22)</f>
        <v>0</v>
      </c>
      <c r="N68" s="18">
        <f>SUM(N72+'表４⑥'!N6+'表４⑥'!N10+'表４⑥'!N14+'表４⑥'!N18+'表４⑥'!N22)</f>
        <v>0</v>
      </c>
      <c r="O68" s="44"/>
    </row>
    <row r="69" spans="1:15" ht="12" customHeight="1">
      <c r="A69" s="48"/>
      <c r="B69" s="8"/>
      <c r="C69" s="15" t="s">
        <v>3</v>
      </c>
      <c r="D69" s="52">
        <f>SUM(E69:N69)</f>
        <v>142</v>
      </c>
      <c r="E69" s="17">
        <f>SUM(E73+'表４⑥'!E7+'表４⑥'!E11+'表４⑥'!E15+'表４⑥'!E19+'表４⑥'!E23)</f>
        <v>0</v>
      </c>
      <c r="F69" s="17">
        <f>SUM(F73+'表４⑥'!F7+'表４⑥'!F11+'表４⑥'!F15+'表４⑥'!F19+'表４⑥'!F23)</f>
        <v>3</v>
      </c>
      <c r="G69" s="17">
        <f>SUM(G73+'表４⑥'!G7+'表４⑥'!G11+'表４⑥'!G15+'表４⑥'!G19+'表４⑥'!G23)</f>
        <v>20</v>
      </c>
      <c r="H69" s="17">
        <f>SUM(H73+'表４⑥'!H7+'表４⑥'!H11+'表４⑥'!H15+'表４⑥'!H19+'表４⑥'!H23)</f>
        <v>54</v>
      </c>
      <c r="I69" s="17">
        <f>SUM(I73+'表４⑥'!I7+'表４⑥'!I11+'表４⑥'!I15+'表４⑥'!I19+'表４⑥'!I23)</f>
        <v>46</v>
      </c>
      <c r="J69" s="17">
        <f>SUM(J73+'表４⑥'!J7+'表４⑥'!J11+'表４⑥'!J15+'表４⑥'!J19+'表４⑥'!J23)</f>
        <v>19</v>
      </c>
      <c r="K69" s="17">
        <f>SUM(K73+'表４⑥'!K7+'表４⑥'!K11+'表４⑥'!K15+'表４⑥'!K19+'表４⑥'!K23)</f>
        <v>0</v>
      </c>
      <c r="L69" s="17">
        <f>SUM(L73+'表４⑥'!L7+'表４⑥'!L11+'表４⑥'!L15+'表４⑥'!L19+'表４⑥'!L23)</f>
        <v>0</v>
      </c>
      <c r="M69" s="17">
        <f>SUM(M73+'表４⑥'!M7+'表４⑥'!M11+'表４⑥'!M15+'表４⑥'!M19+'表４⑥'!M23)</f>
        <v>0</v>
      </c>
      <c r="N69" s="18">
        <f>SUM(N73+'表４⑥'!N7+'表４⑥'!N11+'表４⑥'!N15+'表４⑥'!N19+'表４⑥'!N23)</f>
        <v>0</v>
      </c>
      <c r="O69" s="44"/>
    </row>
    <row r="70" spans="1:15" ht="12" customHeight="1">
      <c r="A70" s="48"/>
      <c r="B70" s="8"/>
      <c r="C70" s="15"/>
      <c r="D70" s="52"/>
      <c r="E70" s="17"/>
      <c r="F70" s="17"/>
      <c r="G70" s="17"/>
      <c r="H70" s="17"/>
      <c r="I70" s="17"/>
      <c r="J70" s="17"/>
      <c r="K70" s="17"/>
      <c r="L70" s="17"/>
      <c r="M70" s="17"/>
      <c r="N70" s="18"/>
      <c r="O70" s="44"/>
    </row>
    <row r="71" spans="1:15" ht="12" customHeight="1">
      <c r="A71" s="48"/>
      <c r="B71" s="37" t="s">
        <v>84</v>
      </c>
      <c r="C71" s="15" t="s">
        <v>1</v>
      </c>
      <c r="D71" s="52">
        <f>SUM(E71:N71)</f>
        <v>136</v>
      </c>
      <c r="E71" s="17">
        <f aca="true" t="shared" si="18" ref="E71:N71">SUM(E72:E73)</f>
        <v>0</v>
      </c>
      <c r="F71" s="17">
        <f t="shared" si="18"/>
        <v>3</v>
      </c>
      <c r="G71" s="17">
        <f t="shared" si="18"/>
        <v>15</v>
      </c>
      <c r="H71" s="17">
        <f t="shared" si="18"/>
        <v>68</v>
      </c>
      <c r="I71" s="17">
        <f t="shared" si="18"/>
        <v>37</v>
      </c>
      <c r="J71" s="17">
        <f t="shared" si="18"/>
        <v>12</v>
      </c>
      <c r="K71" s="17">
        <f t="shared" si="18"/>
        <v>1</v>
      </c>
      <c r="L71" s="17">
        <f t="shared" si="18"/>
        <v>0</v>
      </c>
      <c r="M71" s="17">
        <f t="shared" si="18"/>
        <v>0</v>
      </c>
      <c r="N71" s="18">
        <f t="shared" si="18"/>
        <v>0</v>
      </c>
      <c r="O71" s="44"/>
    </row>
    <row r="72" spans="1:15" ht="12" customHeight="1">
      <c r="A72" s="48"/>
      <c r="B72" s="37"/>
      <c r="C72" s="15" t="s">
        <v>2</v>
      </c>
      <c r="D72" s="52">
        <f>SUM(E72:N72)</f>
        <v>70</v>
      </c>
      <c r="E72" s="17">
        <v>0</v>
      </c>
      <c r="F72" s="17">
        <v>0</v>
      </c>
      <c r="G72" s="17">
        <v>12</v>
      </c>
      <c r="H72" s="17">
        <v>36</v>
      </c>
      <c r="I72" s="17">
        <v>18</v>
      </c>
      <c r="J72" s="17">
        <v>3</v>
      </c>
      <c r="K72" s="17">
        <v>1</v>
      </c>
      <c r="L72" s="17">
        <v>0</v>
      </c>
      <c r="M72" s="17">
        <v>0</v>
      </c>
      <c r="N72" s="18">
        <v>0</v>
      </c>
      <c r="O72" s="44"/>
    </row>
    <row r="73" spans="1:14" ht="12" customHeight="1">
      <c r="A73" s="48"/>
      <c r="B73" s="37"/>
      <c r="C73" s="15" t="s">
        <v>3</v>
      </c>
      <c r="D73" s="52">
        <f>SUM(E73:N73)</f>
        <v>66</v>
      </c>
      <c r="E73" s="17">
        <v>0</v>
      </c>
      <c r="F73" s="17">
        <v>3</v>
      </c>
      <c r="G73" s="17">
        <v>3</v>
      </c>
      <c r="H73" s="17">
        <v>32</v>
      </c>
      <c r="I73" s="17">
        <v>19</v>
      </c>
      <c r="J73" s="17">
        <v>9</v>
      </c>
      <c r="K73" s="17">
        <v>0</v>
      </c>
      <c r="L73" s="17">
        <v>0</v>
      </c>
      <c r="M73" s="17">
        <v>0</v>
      </c>
      <c r="N73" s="18">
        <v>0</v>
      </c>
    </row>
    <row r="74" spans="1:14" ht="12" customHeight="1">
      <c r="A74" s="60"/>
      <c r="B74" s="39"/>
      <c r="C74" s="40"/>
      <c r="D74" s="106"/>
      <c r="E74" s="107"/>
      <c r="F74" s="107"/>
      <c r="G74" s="107"/>
      <c r="H74" s="107"/>
      <c r="I74" s="107"/>
      <c r="J74" s="107"/>
      <c r="K74" s="107"/>
      <c r="L74" s="107"/>
      <c r="M74" s="107"/>
      <c r="N74" s="108"/>
    </row>
    <row r="75" spans="1:14" ht="12" customHeight="1">
      <c r="A75" s="44"/>
      <c r="B75" s="8"/>
      <c r="C75" s="4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4" ht="12" customHeight="1">
      <c r="B76" s="8"/>
      <c r="C76" s="49"/>
      <c r="D76" s="30"/>
      <c r="E76" s="30"/>
      <c r="F76" s="30"/>
      <c r="G76" s="30"/>
      <c r="H76" s="83" t="s">
        <v>112</v>
      </c>
      <c r="I76" s="30"/>
      <c r="J76" s="30"/>
      <c r="K76" s="30"/>
      <c r="L76" s="30"/>
      <c r="M76" s="30"/>
      <c r="N76" s="30"/>
    </row>
    <row r="77" spans="2:14" ht="12" customHeight="1">
      <c r="B77" s="8"/>
      <c r="C77" s="4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2:14" ht="12" customHeight="1">
      <c r="B78" s="8"/>
      <c r="C78" s="4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2:14" ht="12" customHeight="1">
      <c r="B79" s="8"/>
      <c r="C79" s="4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2:14" ht="12" customHeight="1">
      <c r="B80" s="8"/>
      <c r="C80" s="49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2:14" ht="12" customHeight="1">
      <c r="B81" s="8"/>
      <c r="C81" s="4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2:14" ht="12" customHeight="1">
      <c r="B82" s="8"/>
      <c r="C82" s="4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2:14" ht="12" customHeight="1">
      <c r="B83" s="8"/>
      <c r="C83" s="4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2:14" ht="12" customHeight="1">
      <c r="B84" s="44"/>
      <c r="C84" s="49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2:14" ht="12" customHeight="1">
      <c r="B85" s="20"/>
      <c r="C85" s="4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2:14" ht="12" customHeight="1">
      <c r="B86" s="20"/>
      <c r="C86" s="4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2:14" ht="12" customHeight="1">
      <c r="B87" s="8"/>
      <c r="C87" s="4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2:14" ht="12" customHeight="1">
      <c r="B88" s="8"/>
      <c r="C88" s="4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2:14" ht="12" customHeight="1">
      <c r="B89" s="8"/>
      <c r="C89" s="49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2:14" ht="12" customHeight="1">
      <c r="B90" s="8"/>
      <c r="C90" s="4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2:14" ht="12" customHeight="1">
      <c r="B91" s="8"/>
      <c r="C91" s="4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2:14" ht="12" customHeight="1">
      <c r="B92" s="8"/>
      <c r="C92" s="4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2:14" ht="12" customHeight="1">
      <c r="B93" s="44"/>
      <c r="C93" s="4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2:14" ht="12" customHeight="1">
      <c r="B94" s="44"/>
      <c r="C94" s="4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2:14" ht="12" customHeight="1">
      <c r="B95" s="44"/>
      <c r="C95" s="49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2:14" ht="12" customHeight="1">
      <c r="B96" s="8"/>
      <c r="C96" s="49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2:14" ht="12" customHeight="1">
      <c r="B97" s="20"/>
      <c r="C97" s="49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2:14" ht="12" customHeight="1">
      <c r="B98" s="20"/>
      <c r="C98" s="4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2:14" ht="12" customHeight="1">
      <c r="B99" s="8"/>
      <c r="C99" s="4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2:14" ht="12" customHeight="1">
      <c r="B100" s="20"/>
      <c r="C100" s="49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2:14" ht="12" customHeight="1">
      <c r="B101" s="20"/>
      <c r="C101" s="4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ht="12" customHeight="1">
      <c r="B102" s="8"/>
      <c r="C102" s="49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ht="12" customHeight="1">
      <c r="B103" s="20"/>
      <c r="C103" s="4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 ht="12" customHeight="1">
      <c r="B104" s="20"/>
      <c r="C104" s="4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ht="12" customHeight="1">
      <c r="B105" s="8"/>
      <c r="C105" s="4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 ht="12" customHeight="1">
      <c r="B106" s="20"/>
      <c r="C106" s="4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 ht="12" customHeight="1">
      <c r="B107" s="20"/>
      <c r="C107" s="49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 ht="12" customHeight="1">
      <c r="B108" s="8"/>
      <c r="C108" s="4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 ht="12" customHeight="1">
      <c r="B109" s="20"/>
      <c r="C109" s="4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ht="12" customHeight="1">
      <c r="B110" s="20"/>
      <c r="C110" s="4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4" ht="12" customHeight="1">
      <c r="B111" s="8"/>
      <c r="C111" s="4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2:14" ht="12" customHeight="1">
      <c r="B112" s="20"/>
      <c r="C112" s="4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2:14" ht="12" customHeight="1">
      <c r="B113" s="20"/>
      <c r="C113" s="4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2:14" ht="12" customHeight="1">
      <c r="B114" s="8"/>
      <c r="C114" s="4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2:14" ht="12" customHeight="1">
      <c r="B115" s="8"/>
      <c r="C115" s="4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2:14" ht="12" customHeight="1">
      <c r="B116" s="8"/>
      <c r="C116" s="4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2:14" ht="12" customHeight="1">
      <c r="B117" s="8"/>
      <c r="C117" s="4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 ht="12" customHeight="1">
      <c r="B118" s="20"/>
      <c r="C118" s="49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2:14" ht="12" customHeight="1">
      <c r="B119" s="20"/>
      <c r="C119" s="49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2:14" ht="12" customHeight="1">
      <c r="B120" s="8"/>
      <c r="C120" s="49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2:14" ht="12" customHeight="1">
      <c r="B121" s="20"/>
      <c r="C121" s="49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2:14" ht="12" customHeight="1">
      <c r="B122" s="20"/>
      <c r="C122" s="49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2:14" ht="12" customHeight="1">
      <c r="B123" s="8"/>
      <c r="C123" s="49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2:14" ht="12" customHeight="1">
      <c r="B124" s="20"/>
      <c r="C124" s="49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 ht="12" customHeight="1">
      <c r="B125" s="20"/>
      <c r="C125" s="4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2:14" ht="12" customHeight="1">
      <c r="B126" s="8"/>
      <c r="C126" s="4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2:14" ht="12" customHeight="1">
      <c r="B127" s="20"/>
      <c r="C127" s="4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2:14" ht="12" customHeight="1">
      <c r="B128" s="20"/>
      <c r="C128" s="4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2:14" ht="12" customHeight="1">
      <c r="B129" s="8"/>
      <c r="C129" s="4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2:14" ht="12" customHeight="1">
      <c r="B130" s="20"/>
      <c r="C130" s="49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2:14" ht="12" customHeight="1">
      <c r="B131" s="20"/>
      <c r="C131" s="49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2:14" ht="12" customHeight="1">
      <c r="B132" s="8"/>
      <c r="C132" s="49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2:14" ht="12" customHeight="1">
      <c r="B133" s="20"/>
      <c r="C133" s="49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2:14" ht="12" customHeight="1">
      <c r="B134" s="20"/>
      <c r="C134" s="49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2:14" ht="12" customHeight="1">
      <c r="B135" s="8"/>
      <c r="C135" s="49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2:14" ht="12" customHeight="1">
      <c r="B136" s="20"/>
      <c r="C136" s="4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2:14" ht="12" customHeight="1">
      <c r="B137" s="20"/>
      <c r="C137" s="49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2:14" ht="12" customHeight="1">
      <c r="B138" s="8"/>
      <c r="C138" s="49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2:14" ht="12" customHeight="1">
      <c r="B139" s="20"/>
      <c r="C139" s="49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2:14" ht="12" customHeight="1">
      <c r="B140" s="20"/>
      <c r="C140" s="4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2:14" ht="12" customHeight="1">
      <c r="B141" s="8"/>
      <c r="C141" s="49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2:14" ht="12" customHeight="1">
      <c r="B142" s="8"/>
      <c r="C142" s="4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2:14" ht="12" customHeight="1">
      <c r="B143" s="8"/>
      <c r="C143" s="49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2:14" ht="12" customHeight="1">
      <c r="B144" s="8"/>
      <c r="C144" s="4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2:14" ht="12" customHeight="1">
      <c r="B145" s="20"/>
      <c r="C145" s="49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2:14" ht="12" customHeight="1">
      <c r="B146" s="20"/>
      <c r="C146" s="4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2:14" ht="12" customHeight="1">
      <c r="B147" s="8"/>
      <c r="C147" s="4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2:14" ht="12" customHeight="1">
      <c r="B148" s="20"/>
      <c r="C148" s="49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2:14" ht="12" customHeight="1">
      <c r="B149" s="20"/>
      <c r="C149" s="49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2:14" ht="12" customHeight="1">
      <c r="B150" s="8"/>
      <c r="C150" s="49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2:14" ht="12" customHeight="1">
      <c r="B151" s="8"/>
      <c r="C151" s="49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2:14" ht="12" customHeight="1">
      <c r="B152" s="8"/>
      <c r="C152" s="49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2:14" ht="12" customHeight="1">
      <c r="B153" s="8"/>
      <c r="C153" s="49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2:14" ht="12" customHeight="1">
      <c r="B154" s="20"/>
      <c r="C154" s="49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2:14" ht="12" customHeight="1">
      <c r="B155" s="20"/>
      <c r="C155" s="49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2:14" ht="12" customHeight="1">
      <c r="B156" s="8"/>
      <c r="C156" s="49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2:14" ht="12" customHeight="1">
      <c r="B157" s="8"/>
      <c r="C157" s="49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2:14" ht="12" customHeight="1">
      <c r="B158" s="8"/>
      <c r="C158" s="49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2:14" ht="12" customHeight="1">
      <c r="B159" s="8"/>
      <c r="C159" s="49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2:14" ht="12" customHeight="1">
      <c r="B160" s="20"/>
      <c r="C160" s="49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2:14" ht="12" customHeight="1">
      <c r="B161" s="20"/>
      <c r="C161" s="49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2:14" ht="12" customHeight="1">
      <c r="B162" s="8"/>
      <c r="C162" s="4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2:14" ht="12" customHeight="1">
      <c r="B163" s="20"/>
      <c r="C163" s="49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2:14" ht="12" customHeight="1">
      <c r="B164" s="20"/>
      <c r="C164" s="4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2:14" ht="12" customHeight="1">
      <c r="B165" s="8"/>
      <c r="C165" s="4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2:14" ht="12" customHeight="1">
      <c r="B166" s="8"/>
      <c r="C166" s="4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2:14" ht="12" customHeight="1">
      <c r="B167" s="8"/>
      <c r="C167" s="49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2:14" ht="12" customHeight="1">
      <c r="B168" s="8"/>
      <c r="C168" s="49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2:14" ht="12" customHeight="1">
      <c r="B169" s="20"/>
      <c r="C169" s="49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2:14" ht="12" customHeight="1">
      <c r="B170" s="20"/>
      <c r="C170" s="49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2:14" ht="12" customHeight="1">
      <c r="B171" s="8"/>
      <c r="C171" s="49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2:14" ht="12" customHeight="1">
      <c r="B172" s="20"/>
      <c r="C172" s="49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2:14" ht="12" customHeight="1">
      <c r="B173" s="20"/>
      <c r="C173" s="49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2:14" ht="12" customHeight="1">
      <c r="B174" s="8"/>
      <c r="C174" s="49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2:14" ht="12" customHeight="1">
      <c r="B175" s="20"/>
      <c r="C175" s="49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2:14" ht="12" customHeight="1">
      <c r="B176" s="20"/>
      <c r="C176" s="49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2:14" ht="12" customHeight="1">
      <c r="B177" s="8"/>
      <c r="C177" s="49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2:14" ht="12" customHeight="1">
      <c r="B178" s="20"/>
      <c r="C178" s="49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2:14" ht="12" customHeight="1">
      <c r="B179" s="20"/>
      <c r="C179" s="49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2:14" ht="12" customHeight="1">
      <c r="B180" s="8"/>
      <c r="C180" s="4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2:14" ht="12" customHeight="1">
      <c r="B181" s="8"/>
      <c r="C181" s="49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2:14" ht="12" customHeight="1">
      <c r="B182" s="8"/>
      <c r="C182" s="49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2:14" ht="12" customHeight="1">
      <c r="B183" s="8"/>
      <c r="C183" s="4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2:14" ht="12" customHeight="1">
      <c r="B184" s="20"/>
      <c r="C184" s="4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2:14" ht="12" customHeight="1">
      <c r="B185" s="20"/>
      <c r="C185" s="49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2:14" ht="12" customHeight="1">
      <c r="B186" s="8"/>
      <c r="C186" s="49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2:14" ht="12" customHeight="1">
      <c r="B187" s="8"/>
      <c r="C187" s="49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2:14" ht="12" customHeight="1">
      <c r="B188" s="8"/>
      <c r="C188" s="49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2:14" ht="12" customHeight="1">
      <c r="B189" s="8"/>
      <c r="C189" s="49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2:14" ht="12" customHeight="1">
      <c r="B190" s="20"/>
      <c r="C190" s="49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2:14" ht="12" customHeight="1">
      <c r="B191" s="20"/>
      <c r="C191" s="49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2:14" ht="12" customHeight="1">
      <c r="B192" s="8"/>
      <c r="C192" s="49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2:14" ht="12" customHeight="1">
      <c r="B193" s="20"/>
      <c r="C193" s="49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2:14" ht="12" customHeight="1">
      <c r="B194" s="20"/>
      <c r="C194" s="49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2:14" ht="12" customHeight="1">
      <c r="B195" s="8"/>
      <c r="C195" s="49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2:14" ht="12" customHeight="1">
      <c r="B196" s="20"/>
      <c r="C196" s="49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2:14" ht="12" customHeight="1">
      <c r="B197" s="20"/>
      <c r="C197" s="49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2:14" ht="12" customHeight="1">
      <c r="B198" s="8"/>
      <c r="C198" s="4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2:14" ht="12" customHeight="1">
      <c r="B199" s="20"/>
      <c r="C199" s="49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2:14" ht="12" customHeight="1">
      <c r="B200" s="20"/>
      <c r="C200" s="49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2:14" ht="12" customHeight="1">
      <c r="B201" s="8"/>
      <c r="C201" s="4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2:14" ht="12" customHeight="1">
      <c r="B202" s="8"/>
      <c r="C202" s="4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2:14" ht="12" customHeight="1">
      <c r="B203" s="8"/>
      <c r="C203" s="4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2:14" ht="12" customHeight="1">
      <c r="B204" s="8"/>
      <c r="C204" s="49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2:14" ht="12" customHeight="1">
      <c r="B205" s="20"/>
      <c r="C205" s="49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2:14" ht="12" customHeight="1">
      <c r="B206" s="20"/>
      <c r="C206" s="49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2:14" ht="12" customHeight="1">
      <c r="B207" s="8"/>
      <c r="C207" s="49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2:14" ht="12" customHeight="1">
      <c r="B208" s="20"/>
      <c r="C208" s="49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2:14" ht="12" customHeight="1">
      <c r="B209" s="20"/>
      <c r="C209" s="49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2:14" ht="12" customHeight="1">
      <c r="B210" s="8"/>
      <c r="C210" s="49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2:14" ht="12" customHeight="1">
      <c r="B211" s="20"/>
      <c r="C211" s="49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2:14" ht="12" customHeight="1">
      <c r="B212" s="20"/>
      <c r="C212" s="49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2:14" ht="12" customHeight="1">
      <c r="B213" s="8"/>
      <c r="C213" s="49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2:14" ht="12" customHeight="1">
      <c r="B214" s="20"/>
      <c r="C214" s="49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2:14" ht="12" customHeight="1">
      <c r="B215" s="20"/>
      <c r="C215" s="49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2:14" ht="12" customHeight="1">
      <c r="B216" s="8"/>
      <c r="C216" s="4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2:14" ht="12" customHeight="1">
      <c r="B217" s="20"/>
      <c r="C217" s="49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2:14" ht="12" customHeight="1">
      <c r="B218" s="20"/>
      <c r="C218" s="49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2:14" ht="12" customHeight="1">
      <c r="B219" s="8"/>
      <c r="C219" s="49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2:14" ht="12" customHeight="1">
      <c r="B220" s="20"/>
      <c r="C220" s="4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2:14" ht="12" customHeight="1">
      <c r="B221" s="20"/>
      <c r="C221" s="4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2:14" ht="12" customHeight="1">
      <c r="B222" s="8"/>
      <c r="C222" s="4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2:14" ht="12" customHeight="1">
      <c r="B223" s="20"/>
      <c r="C223" s="49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2:14" ht="12" customHeight="1">
      <c r="B224" s="20"/>
      <c r="C224" s="49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2:14" ht="12" customHeight="1">
      <c r="B225" s="8"/>
      <c r="C225" s="49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2:14" ht="12" customHeight="1">
      <c r="B226" s="20"/>
      <c r="C226" s="49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2:14" ht="12" customHeight="1">
      <c r="B227" s="20"/>
      <c r="C227" s="4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2:14" ht="12" customHeight="1">
      <c r="B228" s="8"/>
      <c r="C228" s="4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2:14" ht="12" customHeight="1">
      <c r="B229" s="20"/>
      <c r="C229" s="4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2:14" ht="12" customHeight="1">
      <c r="B230" s="20"/>
      <c r="C230" s="4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2:14" ht="12" customHeight="1">
      <c r="B231" s="8"/>
      <c r="C231" s="4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2:14" ht="12" customHeight="1">
      <c r="B232" s="8"/>
      <c r="C232" s="49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2:14" ht="12" customHeight="1">
      <c r="B233" s="8"/>
      <c r="C233" s="49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2:14" ht="12" customHeight="1">
      <c r="B234" s="8"/>
      <c r="C234" s="4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2:14" ht="12" customHeight="1">
      <c r="B235" s="20"/>
      <c r="C235" s="4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2:14" ht="12" customHeight="1">
      <c r="B236" s="20"/>
      <c r="C236" s="4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2:14" ht="12" customHeight="1">
      <c r="B237" s="8"/>
      <c r="C237" s="4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2:14" ht="12" customHeight="1">
      <c r="B238" s="20"/>
      <c r="C238" s="4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2:14" ht="12" customHeight="1">
      <c r="B239" s="20"/>
      <c r="C239" s="4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2:14" ht="12" customHeight="1">
      <c r="B240" s="8"/>
      <c r="C240" s="4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2:14" ht="12" customHeight="1">
      <c r="B241" s="20"/>
      <c r="C241" s="4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2:14" ht="12" customHeight="1">
      <c r="B242" s="20"/>
      <c r="C242" s="4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2:14" ht="12" customHeight="1">
      <c r="B243" s="8"/>
      <c r="C243" s="4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2:14" ht="12" customHeight="1">
      <c r="B244" s="20"/>
      <c r="C244" s="49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2:14" ht="12" customHeight="1">
      <c r="B245" s="20"/>
      <c r="C245" s="4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2:14" ht="12" customHeight="1">
      <c r="B246" s="8"/>
      <c r="C246" s="49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2:14" ht="12" customHeight="1">
      <c r="B247" s="20"/>
      <c r="C247" s="4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2:14" ht="12" customHeight="1">
      <c r="B248" s="20"/>
      <c r="C248" s="49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2:14" ht="12" customHeight="1">
      <c r="B249" s="8"/>
      <c r="C249" s="4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2:14" ht="12" customHeight="1">
      <c r="B250" s="20"/>
      <c r="C250" s="49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2:14" ht="12" customHeight="1">
      <c r="B251" s="20"/>
      <c r="C251" s="49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2:14" ht="12" customHeight="1">
      <c r="B252" s="8"/>
      <c r="C252" s="4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2:14" ht="12" customHeight="1">
      <c r="B253" s="8"/>
      <c r="C253" s="49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2:14" ht="12" customHeight="1">
      <c r="B254" s="8"/>
      <c r="C254" s="49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2:14" ht="12" customHeight="1">
      <c r="B255" s="8"/>
      <c r="C255" s="49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2:14" ht="12" customHeight="1">
      <c r="B256" s="20"/>
      <c r="C256" s="4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2:14" ht="12" customHeight="1">
      <c r="B257" s="20"/>
      <c r="C257" s="49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2:14" ht="12" customHeight="1">
      <c r="B258" s="8"/>
      <c r="C258" s="49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2:14" ht="12" customHeight="1">
      <c r="B259" s="20"/>
      <c r="C259" s="49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2:14" ht="12" customHeight="1">
      <c r="B260" s="20"/>
      <c r="C260" s="49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2:14" ht="12" customHeight="1">
      <c r="B261" s="8"/>
      <c r="C261" s="49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2:14" ht="12" customHeight="1">
      <c r="B262" s="20"/>
      <c r="C262" s="49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2:14" ht="12" customHeight="1">
      <c r="B263" s="20"/>
      <c r="C263" s="49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2:14" ht="12" customHeight="1">
      <c r="B264" s="8"/>
      <c r="C264" s="49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2:14" ht="12" customHeight="1">
      <c r="B265" s="20"/>
      <c r="C265" s="49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2:14" ht="12" customHeight="1">
      <c r="B266" s="20"/>
      <c r="C266" s="49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2:14" ht="12" customHeight="1">
      <c r="B267" s="8"/>
      <c r="C267" s="49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2:14" ht="12" customHeight="1">
      <c r="B268" s="20"/>
      <c r="C268" s="49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2:14" ht="12" customHeight="1">
      <c r="B269" s="20"/>
      <c r="C269" s="49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2:14" ht="12" customHeight="1">
      <c r="B270" s="8"/>
      <c r="C270" s="4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2:14" ht="12" customHeight="1">
      <c r="B271" s="20"/>
      <c r="C271" s="49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2:14" ht="12" customHeight="1">
      <c r="B272" s="20"/>
      <c r="C272" s="49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2:14" ht="12" customHeight="1">
      <c r="B273" s="8"/>
      <c r="C273" s="4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2:14" ht="12" customHeight="1">
      <c r="B274" s="20"/>
      <c r="C274" s="49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2:14" ht="12" customHeight="1">
      <c r="B275" s="20"/>
      <c r="C275" s="49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2:14" ht="12" customHeight="1">
      <c r="B276" s="8"/>
      <c r="C276" s="49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2:14" ht="12" customHeight="1">
      <c r="B277" s="8"/>
      <c r="C277" s="4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2:14" ht="12" customHeight="1">
      <c r="B278" s="8"/>
      <c r="C278" s="49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2:14" ht="12" customHeight="1">
      <c r="B279" s="8"/>
      <c r="C279" s="49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2:14" ht="12" customHeight="1">
      <c r="B280" s="20"/>
      <c r="C280" s="49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2:14" ht="12" customHeight="1">
      <c r="B281" s="20"/>
      <c r="C281" s="49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2:14" ht="12" customHeight="1">
      <c r="B282" s="8"/>
      <c r="C282" s="49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2:14" ht="12" customHeight="1">
      <c r="B283" s="20"/>
      <c r="C283" s="49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2:14" ht="12" customHeight="1">
      <c r="B284" s="20"/>
      <c r="C284" s="49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2:14" ht="12" customHeight="1">
      <c r="B285" s="8"/>
      <c r="C285" s="4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2:14" ht="12" customHeight="1">
      <c r="B286" s="20"/>
      <c r="C286" s="49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2:14" ht="12" customHeight="1">
      <c r="B287" s="20"/>
      <c r="C287" s="49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2:14" ht="12" customHeight="1">
      <c r="B288" s="8"/>
      <c r="C288" s="4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2:14" ht="12" customHeight="1">
      <c r="B289" s="20"/>
      <c r="C289" s="49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2:14" ht="12" customHeight="1">
      <c r="B290" s="20"/>
      <c r="C290" s="49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2:14" ht="12" customHeight="1">
      <c r="B291" s="8"/>
      <c r="C291" s="49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2:14" ht="12" customHeight="1">
      <c r="B292" s="20"/>
      <c r="C292" s="49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2:14" ht="12" customHeight="1">
      <c r="B293" s="20"/>
      <c r="C293" s="49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2:14" ht="12" customHeight="1">
      <c r="B294" s="8"/>
      <c r="C294" s="49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2:14" ht="12" customHeight="1">
      <c r="B295" s="20"/>
      <c r="C295" s="49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2:14" ht="12" customHeight="1">
      <c r="B296" s="20"/>
      <c r="C296" s="49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2:14" ht="12" customHeight="1">
      <c r="B297" s="8"/>
      <c r="C297" s="49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2:14" ht="12" customHeight="1">
      <c r="B298" s="20"/>
      <c r="C298" s="49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2:14" ht="12" customHeight="1">
      <c r="B299" s="20"/>
      <c r="C299" s="49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2:14" ht="12" customHeight="1">
      <c r="B300" s="8"/>
      <c r="C300" s="49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2:14" ht="12" customHeight="1">
      <c r="B301" s="8"/>
      <c r="C301" s="49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2:14" ht="12" customHeight="1">
      <c r="B302" s="8"/>
      <c r="C302" s="49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2:14" ht="12" customHeight="1">
      <c r="B303" s="8"/>
      <c r="C303" s="49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2:14" ht="12" customHeight="1">
      <c r="B304" s="20"/>
      <c r="C304" s="49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2:14" ht="12" customHeight="1">
      <c r="B305" s="20"/>
      <c r="C305" s="49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2:14" ht="12" customHeight="1">
      <c r="B306" s="8"/>
      <c r="C306" s="49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2:14" ht="12" customHeight="1">
      <c r="B307" s="8"/>
      <c r="C307" s="49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2:14" ht="12" customHeight="1">
      <c r="B308" s="8"/>
      <c r="C308" s="49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2:14" ht="12" customHeight="1">
      <c r="B309" s="8"/>
      <c r="C309" s="49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2:14" ht="12" customHeight="1">
      <c r="B310" s="20"/>
      <c r="C310" s="49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2:14" ht="12" customHeight="1">
      <c r="B311" s="20"/>
      <c r="C311" s="49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2:14" ht="12" customHeight="1">
      <c r="B312" s="8"/>
      <c r="C312" s="49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2:14" ht="12" customHeight="1">
      <c r="B313" s="20"/>
      <c r="C313" s="49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2:14" ht="12" customHeight="1">
      <c r="B314" s="20"/>
      <c r="C314" s="49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2:14" ht="12" customHeight="1">
      <c r="B315" s="8"/>
      <c r="C315" s="49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2:14" ht="12" customHeight="1">
      <c r="B316" s="20"/>
      <c r="C316" s="49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2:14" ht="12" customHeight="1">
      <c r="B317" s="20"/>
      <c r="C317" s="49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2:14" ht="12" customHeight="1">
      <c r="B318" s="8"/>
      <c r="C318" s="49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2:14" ht="12" customHeight="1">
      <c r="B319" s="20"/>
      <c r="C319" s="49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2:14" ht="12" customHeight="1">
      <c r="B320" s="20"/>
      <c r="C320" s="49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2:14" ht="12" customHeight="1">
      <c r="B321" s="8"/>
      <c r="C321" s="49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2:14" ht="12" customHeight="1">
      <c r="B322" s="8"/>
      <c r="C322" s="49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2:14" ht="12" customHeight="1">
      <c r="B323" s="8"/>
      <c r="C323" s="49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2:14" ht="12" customHeight="1">
      <c r="B324" s="8"/>
      <c r="C324" s="4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2:14" ht="12" customHeight="1">
      <c r="B325" s="20"/>
      <c r="C325" s="49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2:14" ht="12" customHeight="1">
      <c r="B326" s="20"/>
      <c r="C326" s="49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2:14" ht="12" customHeight="1">
      <c r="B327" s="8"/>
      <c r="C327" s="49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2:14" ht="12" customHeight="1">
      <c r="B328" s="20"/>
      <c r="C328" s="49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2:14" ht="12" customHeight="1">
      <c r="B329" s="20"/>
      <c r="C329" s="49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2:14" ht="12" customHeight="1">
      <c r="B330" s="8"/>
      <c r="C330" s="49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3:14" ht="12" customHeight="1">
      <c r="C331" s="49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3:14" ht="12" customHeight="1">
      <c r="C332" s="49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</sheetData>
  <mergeCells count="4">
    <mergeCell ref="A3:C3"/>
    <mergeCell ref="M2:N2"/>
    <mergeCell ref="A10:B10"/>
    <mergeCell ref="A67:B67"/>
  </mergeCells>
  <printOptions horizontalCentered="1"/>
  <pageMargins left="0.5905511811023623" right="0.5905511811023623" top="0.3937007874015748" bottom="0.1968503937007874" header="0.5118110236220472" footer="0.5511811023622047"/>
  <pageSetup blackAndWhite="1" horizontalDpi="360" verticalDpi="36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6"/>
  <sheetViews>
    <sheetView showGridLines="0" zoomScale="90" zoomScaleNormal="9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 customHeight="1"/>
  <cols>
    <col min="1" max="1" width="2.625" style="2" customWidth="1"/>
    <col min="2" max="2" width="9.50390625" style="2" customWidth="1"/>
    <col min="3" max="3" width="5.125" style="3" customWidth="1"/>
    <col min="4" max="14" width="7.125" style="2" customWidth="1"/>
    <col min="15" max="15" width="7.125" style="44" customWidth="1"/>
    <col min="16" max="16384" width="7.125" style="2" customWidth="1"/>
  </cols>
  <sheetData>
    <row r="1" ht="12">
      <c r="A1" s="46"/>
    </row>
    <row r="2" spans="1:14" ht="12">
      <c r="A2" s="2" t="s">
        <v>52</v>
      </c>
      <c r="M2" s="113" t="s">
        <v>121</v>
      </c>
      <c r="N2" s="113"/>
    </row>
    <row r="3" spans="1:15" ht="21" customHeight="1">
      <c r="A3" s="114"/>
      <c r="B3" s="115"/>
      <c r="C3" s="116"/>
      <c r="D3" s="5" t="s">
        <v>101</v>
      </c>
      <c r="E3" s="6" t="s">
        <v>114</v>
      </c>
      <c r="F3" s="6" t="s">
        <v>102</v>
      </c>
      <c r="G3" s="6" t="s">
        <v>103</v>
      </c>
      <c r="H3" s="6" t="s">
        <v>104</v>
      </c>
      <c r="I3" s="6" t="s">
        <v>105</v>
      </c>
      <c r="J3" s="6" t="s">
        <v>106</v>
      </c>
      <c r="K3" s="6" t="s">
        <v>107</v>
      </c>
      <c r="L3" s="6" t="s">
        <v>108</v>
      </c>
      <c r="M3" s="6" t="s">
        <v>115</v>
      </c>
      <c r="N3" s="7" t="s">
        <v>109</v>
      </c>
      <c r="O3" s="8"/>
    </row>
    <row r="4" spans="1:14" ht="12" customHeight="1">
      <c r="A4" s="66"/>
      <c r="B4" s="10"/>
      <c r="C4" s="11"/>
      <c r="D4" s="51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12" customHeight="1">
      <c r="A5" s="48"/>
      <c r="B5" s="37" t="s">
        <v>85</v>
      </c>
      <c r="C5" s="15" t="s">
        <v>1</v>
      </c>
      <c r="D5" s="52">
        <f>SUM(E5:N5)</f>
        <v>27</v>
      </c>
      <c r="E5" s="17">
        <f aca="true" t="shared" si="0" ref="E5:N5">SUM(E6:E7)</f>
        <v>0</v>
      </c>
      <c r="F5" s="17">
        <f t="shared" si="0"/>
        <v>1</v>
      </c>
      <c r="G5" s="17">
        <f t="shared" si="0"/>
        <v>2</v>
      </c>
      <c r="H5" s="17">
        <f t="shared" si="0"/>
        <v>13</v>
      </c>
      <c r="I5" s="17">
        <f t="shared" si="0"/>
        <v>7</v>
      </c>
      <c r="J5" s="17">
        <f t="shared" si="0"/>
        <v>4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8">
        <f t="shared" si="0"/>
        <v>0</v>
      </c>
    </row>
    <row r="6" spans="1:14" ht="12" customHeight="1">
      <c r="A6" s="48"/>
      <c r="B6" s="37"/>
      <c r="C6" s="15" t="s">
        <v>2</v>
      </c>
      <c r="D6" s="52">
        <f>SUM(E6:N6)</f>
        <v>15</v>
      </c>
      <c r="E6" s="17">
        <v>0</v>
      </c>
      <c r="F6" s="17">
        <v>1</v>
      </c>
      <c r="G6" s="17">
        <v>0</v>
      </c>
      <c r="H6" s="17">
        <v>7</v>
      </c>
      <c r="I6" s="17">
        <v>5</v>
      </c>
      <c r="J6" s="17">
        <v>2</v>
      </c>
      <c r="K6" s="17">
        <v>0</v>
      </c>
      <c r="L6" s="17">
        <v>0</v>
      </c>
      <c r="M6" s="17">
        <v>0</v>
      </c>
      <c r="N6" s="18">
        <v>0</v>
      </c>
    </row>
    <row r="7" spans="1:14" ht="12" customHeight="1">
      <c r="A7" s="48"/>
      <c r="B7" s="37"/>
      <c r="C7" s="15" t="s">
        <v>3</v>
      </c>
      <c r="D7" s="52">
        <f>SUM(E7:N7)</f>
        <v>12</v>
      </c>
      <c r="E7" s="17">
        <v>0</v>
      </c>
      <c r="F7" s="17">
        <v>0</v>
      </c>
      <c r="G7" s="17">
        <v>2</v>
      </c>
      <c r="H7" s="17">
        <v>6</v>
      </c>
      <c r="I7" s="17">
        <v>2</v>
      </c>
      <c r="J7" s="17">
        <v>2</v>
      </c>
      <c r="K7" s="17">
        <v>0</v>
      </c>
      <c r="L7" s="17">
        <v>0</v>
      </c>
      <c r="M7" s="17">
        <v>0</v>
      </c>
      <c r="N7" s="18">
        <v>0</v>
      </c>
    </row>
    <row r="8" spans="1:14" ht="12" customHeight="1">
      <c r="A8" s="48"/>
      <c r="B8" s="37"/>
      <c r="C8" s="15"/>
      <c r="D8" s="52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12" customHeight="1">
      <c r="A9" s="48"/>
      <c r="B9" s="37" t="s">
        <v>86</v>
      </c>
      <c r="C9" s="15" t="s">
        <v>1</v>
      </c>
      <c r="D9" s="52">
        <f>SUM(E9:N9)</f>
        <v>82</v>
      </c>
      <c r="E9" s="17">
        <f aca="true" t="shared" si="1" ref="E9:N9">SUM(E10:E11)</f>
        <v>0</v>
      </c>
      <c r="F9" s="17">
        <f t="shared" si="1"/>
        <v>3</v>
      </c>
      <c r="G9" s="17">
        <f t="shared" si="1"/>
        <v>18</v>
      </c>
      <c r="H9" s="17">
        <f t="shared" si="1"/>
        <v>33</v>
      </c>
      <c r="I9" s="17">
        <f t="shared" si="1"/>
        <v>21</v>
      </c>
      <c r="J9" s="17">
        <f t="shared" si="1"/>
        <v>7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8">
        <f t="shared" si="1"/>
        <v>0</v>
      </c>
    </row>
    <row r="10" spans="1:14" ht="12" customHeight="1">
      <c r="A10" s="48"/>
      <c r="B10" s="37"/>
      <c r="C10" s="15" t="s">
        <v>2</v>
      </c>
      <c r="D10" s="52">
        <f>SUM(E10:N10)</f>
        <v>48</v>
      </c>
      <c r="E10" s="17">
        <v>0</v>
      </c>
      <c r="F10" s="17">
        <v>3</v>
      </c>
      <c r="G10" s="17">
        <v>9</v>
      </c>
      <c r="H10" s="17">
        <v>22</v>
      </c>
      <c r="I10" s="17">
        <v>10</v>
      </c>
      <c r="J10" s="17">
        <v>4</v>
      </c>
      <c r="K10" s="17">
        <v>0</v>
      </c>
      <c r="L10" s="17">
        <v>0</v>
      </c>
      <c r="M10" s="17">
        <v>0</v>
      </c>
      <c r="N10" s="18">
        <v>0</v>
      </c>
    </row>
    <row r="11" spans="1:14" ht="12" customHeight="1">
      <c r="A11" s="48"/>
      <c r="B11" s="37"/>
      <c r="C11" s="15" t="s">
        <v>3</v>
      </c>
      <c r="D11" s="52">
        <f>SUM(E11:N11)</f>
        <v>34</v>
      </c>
      <c r="E11" s="17">
        <v>0</v>
      </c>
      <c r="F11" s="17">
        <v>0</v>
      </c>
      <c r="G11" s="17">
        <v>9</v>
      </c>
      <c r="H11" s="17">
        <v>11</v>
      </c>
      <c r="I11" s="17">
        <v>11</v>
      </c>
      <c r="J11" s="17">
        <v>3</v>
      </c>
      <c r="K11" s="17">
        <v>0</v>
      </c>
      <c r="L11" s="17">
        <v>0</v>
      </c>
      <c r="M11" s="17">
        <v>0</v>
      </c>
      <c r="N11" s="18">
        <v>0</v>
      </c>
    </row>
    <row r="12" spans="1:14" ht="12" customHeight="1">
      <c r="A12" s="48"/>
      <c r="B12" s="37"/>
      <c r="C12" s="15"/>
      <c r="D12" s="52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2" customHeight="1">
      <c r="A13" s="48"/>
      <c r="B13" s="37" t="s">
        <v>87</v>
      </c>
      <c r="C13" s="15" t="s">
        <v>1</v>
      </c>
      <c r="D13" s="52">
        <f>SUM(E13:N13)</f>
        <v>5</v>
      </c>
      <c r="E13" s="17">
        <f aca="true" t="shared" si="2" ref="E13:N13">SUM(E14:E15)</f>
        <v>0</v>
      </c>
      <c r="F13" s="17">
        <f t="shared" si="2"/>
        <v>0</v>
      </c>
      <c r="G13" s="17">
        <f t="shared" si="2"/>
        <v>0</v>
      </c>
      <c r="H13" s="17">
        <f t="shared" si="2"/>
        <v>1</v>
      </c>
      <c r="I13" s="17">
        <f t="shared" si="2"/>
        <v>3</v>
      </c>
      <c r="J13" s="17">
        <f t="shared" si="2"/>
        <v>1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8">
        <f t="shared" si="2"/>
        <v>0</v>
      </c>
    </row>
    <row r="14" spans="1:14" ht="12" customHeight="1">
      <c r="A14" s="48"/>
      <c r="B14" s="37"/>
      <c r="C14" s="15" t="s">
        <v>2</v>
      </c>
      <c r="D14" s="52">
        <f>SUM(E14:N14)</f>
        <v>2</v>
      </c>
      <c r="E14" s="17">
        <v>0</v>
      </c>
      <c r="F14" s="17">
        <v>0</v>
      </c>
      <c r="G14" s="17">
        <v>0</v>
      </c>
      <c r="H14" s="17">
        <v>1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8">
        <v>0</v>
      </c>
    </row>
    <row r="15" spans="1:14" ht="12" customHeight="1">
      <c r="A15" s="48"/>
      <c r="B15" s="37"/>
      <c r="C15" s="15" t="s">
        <v>3</v>
      </c>
      <c r="D15" s="52">
        <f>SUM(E15:N15)</f>
        <v>3</v>
      </c>
      <c r="E15" s="17">
        <v>0</v>
      </c>
      <c r="F15" s="17">
        <v>0</v>
      </c>
      <c r="G15" s="17">
        <v>0</v>
      </c>
      <c r="H15" s="17">
        <v>0</v>
      </c>
      <c r="I15" s="17">
        <v>2</v>
      </c>
      <c r="J15" s="17">
        <v>1</v>
      </c>
      <c r="K15" s="17">
        <v>0</v>
      </c>
      <c r="L15" s="17">
        <v>0</v>
      </c>
      <c r="M15" s="17">
        <v>0</v>
      </c>
      <c r="N15" s="18">
        <v>0</v>
      </c>
    </row>
    <row r="16" spans="1:14" ht="12" customHeight="1">
      <c r="A16" s="48"/>
      <c r="B16" s="37"/>
      <c r="C16" s="15"/>
      <c r="D16" s="52"/>
      <c r="E16" s="17"/>
      <c r="F16" s="17"/>
      <c r="G16" s="17"/>
      <c r="H16" s="17"/>
      <c r="I16" s="17"/>
      <c r="J16" s="17"/>
      <c r="K16" s="17"/>
      <c r="L16" s="17"/>
      <c r="M16" s="17"/>
      <c r="N16" s="18"/>
    </row>
    <row r="17" spans="1:14" ht="12" customHeight="1">
      <c r="A17" s="48"/>
      <c r="B17" s="37" t="s">
        <v>88</v>
      </c>
      <c r="C17" s="15" t="s">
        <v>1</v>
      </c>
      <c r="D17" s="52">
        <f>SUM(E17:N17)</f>
        <v>30</v>
      </c>
      <c r="E17" s="17">
        <f aca="true" t="shared" si="3" ref="E17:N17">SUM(E18:E19)</f>
        <v>0</v>
      </c>
      <c r="F17" s="17">
        <f t="shared" si="3"/>
        <v>0</v>
      </c>
      <c r="G17" s="17">
        <f t="shared" si="3"/>
        <v>5</v>
      </c>
      <c r="H17" s="17">
        <f t="shared" si="3"/>
        <v>11</v>
      </c>
      <c r="I17" s="17">
        <f t="shared" si="3"/>
        <v>10</v>
      </c>
      <c r="J17" s="17">
        <f t="shared" si="3"/>
        <v>4</v>
      </c>
      <c r="K17" s="17">
        <f t="shared" si="3"/>
        <v>0</v>
      </c>
      <c r="L17" s="17">
        <f t="shared" si="3"/>
        <v>0</v>
      </c>
      <c r="M17" s="17">
        <f t="shared" si="3"/>
        <v>0</v>
      </c>
      <c r="N17" s="18">
        <f t="shared" si="3"/>
        <v>0</v>
      </c>
    </row>
    <row r="18" spans="1:14" ht="12" customHeight="1">
      <c r="A18" s="48"/>
      <c r="B18" s="37"/>
      <c r="C18" s="15" t="s">
        <v>2</v>
      </c>
      <c r="D18" s="52">
        <f>SUM(E18:N18)</f>
        <v>10</v>
      </c>
      <c r="E18" s="17">
        <v>0</v>
      </c>
      <c r="F18" s="17">
        <v>0</v>
      </c>
      <c r="G18" s="17">
        <v>0</v>
      </c>
      <c r="H18" s="17">
        <v>6</v>
      </c>
      <c r="I18" s="17">
        <v>2</v>
      </c>
      <c r="J18" s="17">
        <v>2</v>
      </c>
      <c r="K18" s="17">
        <v>0</v>
      </c>
      <c r="L18" s="17">
        <v>0</v>
      </c>
      <c r="M18" s="17">
        <v>0</v>
      </c>
      <c r="N18" s="18">
        <v>0</v>
      </c>
    </row>
    <row r="19" spans="1:14" ht="12" customHeight="1">
      <c r="A19" s="48"/>
      <c r="B19" s="37"/>
      <c r="C19" s="15" t="s">
        <v>3</v>
      </c>
      <c r="D19" s="52">
        <f>SUM(E19:N19)</f>
        <v>20</v>
      </c>
      <c r="E19" s="17">
        <v>0</v>
      </c>
      <c r="F19" s="17">
        <v>0</v>
      </c>
      <c r="G19" s="17">
        <v>5</v>
      </c>
      <c r="H19" s="17">
        <v>5</v>
      </c>
      <c r="I19" s="17">
        <v>8</v>
      </c>
      <c r="J19" s="17">
        <v>2</v>
      </c>
      <c r="K19" s="17">
        <v>0</v>
      </c>
      <c r="L19" s="17">
        <v>0</v>
      </c>
      <c r="M19" s="17">
        <v>0</v>
      </c>
      <c r="N19" s="18">
        <v>0</v>
      </c>
    </row>
    <row r="20" spans="1:14" ht="12" customHeight="1">
      <c r="A20" s="48"/>
      <c r="B20" s="37"/>
      <c r="C20" s="15"/>
      <c r="D20" s="52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4" ht="12" customHeight="1">
      <c r="A21" s="48"/>
      <c r="B21" s="37" t="s">
        <v>89</v>
      </c>
      <c r="C21" s="15" t="s">
        <v>1</v>
      </c>
      <c r="D21" s="52">
        <f>SUM(E21:N21)</f>
        <v>16</v>
      </c>
      <c r="E21" s="17">
        <f aca="true" t="shared" si="4" ref="E21:N21">SUM(E22:E23)</f>
        <v>0</v>
      </c>
      <c r="F21" s="17">
        <f t="shared" si="4"/>
        <v>0</v>
      </c>
      <c r="G21" s="17">
        <f t="shared" si="4"/>
        <v>1</v>
      </c>
      <c r="H21" s="17">
        <f t="shared" si="4"/>
        <v>3</v>
      </c>
      <c r="I21" s="17">
        <f t="shared" si="4"/>
        <v>9</v>
      </c>
      <c r="J21" s="17">
        <f t="shared" si="4"/>
        <v>2</v>
      </c>
      <c r="K21" s="17">
        <f t="shared" si="4"/>
        <v>1</v>
      </c>
      <c r="L21" s="17">
        <f t="shared" si="4"/>
        <v>0</v>
      </c>
      <c r="M21" s="17">
        <f t="shared" si="4"/>
        <v>0</v>
      </c>
      <c r="N21" s="18">
        <f t="shared" si="4"/>
        <v>0</v>
      </c>
    </row>
    <row r="22" spans="1:14" ht="12" customHeight="1">
      <c r="A22" s="48"/>
      <c r="B22" s="20"/>
      <c r="C22" s="15" t="s">
        <v>2</v>
      </c>
      <c r="D22" s="52">
        <f>SUM(E22:N22)</f>
        <v>9</v>
      </c>
      <c r="E22" s="17">
        <v>0</v>
      </c>
      <c r="F22" s="17">
        <v>0</v>
      </c>
      <c r="G22" s="17">
        <v>0</v>
      </c>
      <c r="H22" s="17">
        <v>3</v>
      </c>
      <c r="I22" s="17">
        <v>5</v>
      </c>
      <c r="J22" s="17">
        <v>0</v>
      </c>
      <c r="K22" s="17">
        <v>1</v>
      </c>
      <c r="L22" s="17">
        <v>0</v>
      </c>
      <c r="M22" s="17">
        <v>0</v>
      </c>
      <c r="N22" s="18">
        <v>0</v>
      </c>
    </row>
    <row r="23" spans="1:14" ht="12" customHeight="1">
      <c r="A23" s="48"/>
      <c r="B23" s="20"/>
      <c r="C23" s="15" t="s">
        <v>3</v>
      </c>
      <c r="D23" s="52">
        <f>SUM(E23:N23)</f>
        <v>7</v>
      </c>
      <c r="E23" s="17">
        <v>0</v>
      </c>
      <c r="F23" s="17">
        <v>0</v>
      </c>
      <c r="G23" s="17">
        <v>1</v>
      </c>
      <c r="H23" s="17">
        <v>0</v>
      </c>
      <c r="I23" s="17">
        <v>4</v>
      </c>
      <c r="J23" s="17">
        <v>2</v>
      </c>
      <c r="K23" s="17">
        <v>0</v>
      </c>
      <c r="L23" s="17">
        <v>0</v>
      </c>
      <c r="M23" s="17">
        <v>0</v>
      </c>
      <c r="N23" s="18">
        <v>0</v>
      </c>
    </row>
    <row r="24" spans="1:14" ht="12" customHeight="1">
      <c r="A24" s="48"/>
      <c r="B24" s="20"/>
      <c r="C24" s="15"/>
      <c r="D24" s="52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12" customHeight="1">
      <c r="A25" s="53"/>
      <c r="B25" s="25"/>
      <c r="C25" s="26"/>
      <c r="D25" s="55"/>
      <c r="E25" s="28"/>
      <c r="F25" s="28"/>
      <c r="G25" s="28"/>
      <c r="H25" s="28"/>
      <c r="I25" s="28"/>
      <c r="J25" s="28"/>
      <c r="K25" s="28"/>
      <c r="L25" s="28"/>
      <c r="M25" s="28"/>
      <c r="N25" s="29"/>
    </row>
    <row r="26" spans="1:14" ht="12" customHeight="1">
      <c r="A26" s="123" t="s">
        <v>90</v>
      </c>
      <c r="B26" s="128"/>
      <c r="C26" s="15" t="s">
        <v>1</v>
      </c>
      <c r="D26" s="56">
        <f>SUM(E26:N26)</f>
        <v>6073</v>
      </c>
      <c r="E26" s="17">
        <f aca="true" t="shared" si="5" ref="E26:N26">SUM(E27:E28)</f>
        <v>0</v>
      </c>
      <c r="F26" s="17">
        <f t="shared" si="5"/>
        <v>96</v>
      </c>
      <c r="G26" s="17">
        <f t="shared" si="5"/>
        <v>721</v>
      </c>
      <c r="H26" s="17">
        <f t="shared" si="5"/>
        <v>2435</v>
      </c>
      <c r="I26" s="17">
        <f t="shared" si="5"/>
        <v>2145</v>
      </c>
      <c r="J26" s="17">
        <f t="shared" si="5"/>
        <v>598</v>
      </c>
      <c r="K26" s="17">
        <f t="shared" si="5"/>
        <v>77</v>
      </c>
      <c r="L26" s="17">
        <f t="shared" si="5"/>
        <v>1</v>
      </c>
      <c r="M26" s="17">
        <f t="shared" si="5"/>
        <v>0</v>
      </c>
      <c r="N26" s="18">
        <f t="shared" si="5"/>
        <v>0</v>
      </c>
    </row>
    <row r="27" spans="1:14" ht="12" customHeight="1">
      <c r="A27" s="48"/>
      <c r="B27" s="8"/>
      <c r="C27" s="15" t="s">
        <v>2</v>
      </c>
      <c r="D27" s="56">
        <f>SUM(E27:N27)</f>
        <v>3145</v>
      </c>
      <c r="E27" s="17">
        <f aca="true" t="shared" si="6" ref="E27:N27">E31</f>
        <v>0</v>
      </c>
      <c r="F27" s="17">
        <f t="shared" si="6"/>
        <v>50</v>
      </c>
      <c r="G27" s="17">
        <f t="shared" si="6"/>
        <v>377</v>
      </c>
      <c r="H27" s="17">
        <f t="shared" si="6"/>
        <v>1294</v>
      </c>
      <c r="I27" s="17">
        <f t="shared" si="6"/>
        <v>1083</v>
      </c>
      <c r="J27" s="17">
        <f t="shared" si="6"/>
        <v>302</v>
      </c>
      <c r="K27" s="17">
        <f t="shared" si="6"/>
        <v>39</v>
      </c>
      <c r="L27" s="17">
        <f t="shared" si="6"/>
        <v>0</v>
      </c>
      <c r="M27" s="17">
        <f t="shared" si="6"/>
        <v>0</v>
      </c>
      <c r="N27" s="18">
        <f t="shared" si="6"/>
        <v>0</v>
      </c>
    </row>
    <row r="28" spans="1:14" ht="12" customHeight="1">
      <c r="A28" s="48"/>
      <c r="B28" s="8"/>
      <c r="C28" s="15" t="s">
        <v>3</v>
      </c>
      <c r="D28" s="56">
        <f>SUM(E28:N28)</f>
        <v>2928</v>
      </c>
      <c r="E28" s="17">
        <f aca="true" t="shared" si="7" ref="E28:N28">E32</f>
        <v>0</v>
      </c>
      <c r="F28" s="17">
        <f t="shared" si="7"/>
        <v>46</v>
      </c>
      <c r="G28" s="17">
        <f t="shared" si="7"/>
        <v>344</v>
      </c>
      <c r="H28" s="17">
        <f t="shared" si="7"/>
        <v>1141</v>
      </c>
      <c r="I28" s="17">
        <f t="shared" si="7"/>
        <v>1062</v>
      </c>
      <c r="J28" s="17">
        <f t="shared" si="7"/>
        <v>296</v>
      </c>
      <c r="K28" s="17">
        <f t="shared" si="7"/>
        <v>38</v>
      </c>
      <c r="L28" s="17">
        <f t="shared" si="7"/>
        <v>1</v>
      </c>
      <c r="M28" s="17">
        <f t="shared" si="7"/>
        <v>0</v>
      </c>
      <c r="N28" s="18">
        <f t="shared" si="7"/>
        <v>0</v>
      </c>
    </row>
    <row r="29" spans="1:14" ht="12" customHeight="1">
      <c r="A29" s="48"/>
      <c r="B29" s="8"/>
      <c r="C29" s="15"/>
      <c r="D29" s="56"/>
      <c r="E29" s="17"/>
      <c r="F29" s="17"/>
      <c r="G29" s="17"/>
      <c r="H29" s="17"/>
      <c r="I29" s="17"/>
      <c r="J29" s="17"/>
      <c r="K29" s="17"/>
      <c r="L29" s="17"/>
      <c r="M29" s="17"/>
      <c r="N29" s="18"/>
    </row>
    <row r="30" spans="1:14" ht="12" customHeight="1">
      <c r="A30" s="48"/>
      <c r="B30" s="37" t="s">
        <v>91</v>
      </c>
      <c r="C30" s="15" t="s">
        <v>1</v>
      </c>
      <c r="D30" s="56">
        <f>SUM(E30:N30)</f>
        <v>6073</v>
      </c>
      <c r="E30" s="17">
        <f aca="true" t="shared" si="8" ref="E30:N30">SUM(E31:E32)</f>
        <v>0</v>
      </c>
      <c r="F30" s="17">
        <f t="shared" si="8"/>
        <v>96</v>
      </c>
      <c r="G30" s="17">
        <f t="shared" si="8"/>
        <v>721</v>
      </c>
      <c r="H30" s="17">
        <f t="shared" si="8"/>
        <v>2435</v>
      </c>
      <c r="I30" s="17">
        <f t="shared" si="8"/>
        <v>2145</v>
      </c>
      <c r="J30" s="17">
        <f t="shared" si="8"/>
        <v>598</v>
      </c>
      <c r="K30" s="17">
        <f t="shared" si="8"/>
        <v>77</v>
      </c>
      <c r="L30" s="17">
        <f t="shared" si="8"/>
        <v>1</v>
      </c>
      <c r="M30" s="17">
        <f t="shared" si="8"/>
        <v>0</v>
      </c>
      <c r="N30" s="18">
        <f t="shared" si="8"/>
        <v>0</v>
      </c>
    </row>
    <row r="31" spans="1:14" ht="12" customHeight="1">
      <c r="A31" s="48"/>
      <c r="B31" s="37"/>
      <c r="C31" s="15" t="s">
        <v>2</v>
      </c>
      <c r="D31" s="56">
        <f>SUM(E31:N31)</f>
        <v>3145</v>
      </c>
      <c r="E31" s="17">
        <v>0</v>
      </c>
      <c r="F31" s="17">
        <v>50</v>
      </c>
      <c r="G31" s="17">
        <v>377</v>
      </c>
      <c r="H31" s="17">
        <v>1294</v>
      </c>
      <c r="I31" s="17">
        <v>1083</v>
      </c>
      <c r="J31" s="17">
        <v>302</v>
      </c>
      <c r="K31" s="17">
        <v>39</v>
      </c>
      <c r="L31" s="17">
        <v>0</v>
      </c>
      <c r="M31" s="17">
        <v>0</v>
      </c>
      <c r="N31" s="18">
        <v>0</v>
      </c>
    </row>
    <row r="32" spans="1:14" ht="12" customHeight="1">
      <c r="A32" s="48"/>
      <c r="B32" s="37"/>
      <c r="C32" s="15" t="s">
        <v>3</v>
      </c>
      <c r="D32" s="56">
        <f>SUM(E32:N32)</f>
        <v>2928</v>
      </c>
      <c r="E32" s="17">
        <v>0</v>
      </c>
      <c r="F32" s="17">
        <v>46</v>
      </c>
      <c r="G32" s="17">
        <v>344</v>
      </c>
      <c r="H32" s="17">
        <v>1141</v>
      </c>
      <c r="I32" s="17">
        <v>1062</v>
      </c>
      <c r="J32" s="17">
        <v>296</v>
      </c>
      <c r="K32" s="17">
        <v>38</v>
      </c>
      <c r="L32" s="17">
        <v>1</v>
      </c>
      <c r="M32" s="17">
        <v>0</v>
      </c>
      <c r="N32" s="18">
        <v>0</v>
      </c>
    </row>
    <row r="33" spans="1:14" ht="12" customHeight="1">
      <c r="A33" s="57"/>
      <c r="B33" s="109"/>
      <c r="C33" s="23"/>
      <c r="D33" s="58"/>
      <c r="E33" s="35"/>
      <c r="F33" s="35"/>
      <c r="G33" s="35"/>
      <c r="H33" s="35"/>
      <c r="I33" s="35"/>
      <c r="J33" s="35"/>
      <c r="K33" s="35"/>
      <c r="L33" s="35"/>
      <c r="M33" s="35"/>
      <c r="N33" s="36"/>
    </row>
    <row r="34" spans="1:14" ht="12" customHeight="1">
      <c r="A34" s="48"/>
      <c r="B34" s="37"/>
      <c r="C34" s="15"/>
      <c r="D34" s="52"/>
      <c r="E34" s="17"/>
      <c r="F34" s="17"/>
      <c r="G34" s="17"/>
      <c r="H34" s="17"/>
      <c r="I34" s="17"/>
      <c r="J34" s="17"/>
      <c r="K34" s="17"/>
      <c r="L34" s="17"/>
      <c r="M34" s="17"/>
      <c r="N34" s="18"/>
    </row>
    <row r="35" spans="1:14" ht="12" customHeight="1">
      <c r="A35" s="123" t="s">
        <v>92</v>
      </c>
      <c r="B35" s="129"/>
      <c r="C35" s="15" t="s">
        <v>1</v>
      </c>
      <c r="D35" s="52">
        <f>SUM(E35:N35)</f>
        <v>1993</v>
      </c>
      <c r="E35" s="17">
        <f aca="true" t="shared" si="9" ref="E35:N35">SUM(E36:E37)</f>
        <v>0</v>
      </c>
      <c r="F35" s="17">
        <f t="shared" si="9"/>
        <v>41</v>
      </c>
      <c r="G35" s="17">
        <f t="shared" si="9"/>
        <v>305</v>
      </c>
      <c r="H35" s="17">
        <f t="shared" si="9"/>
        <v>751</v>
      </c>
      <c r="I35" s="17">
        <f t="shared" si="9"/>
        <v>696</v>
      </c>
      <c r="J35" s="17">
        <f t="shared" si="9"/>
        <v>174</v>
      </c>
      <c r="K35" s="17">
        <f t="shared" si="9"/>
        <v>26</v>
      </c>
      <c r="L35" s="17">
        <f t="shared" si="9"/>
        <v>0</v>
      </c>
      <c r="M35" s="17">
        <f t="shared" si="9"/>
        <v>0</v>
      </c>
      <c r="N35" s="18">
        <f t="shared" si="9"/>
        <v>0</v>
      </c>
    </row>
    <row r="36" spans="1:14" ht="12" customHeight="1">
      <c r="A36" s="48"/>
      <c r="B36" s="37"/>
      <c r="C36" s="15" t="s">
        <v>2</v>
      </c>
      <c r="D36" s="52">
        <f>SUM(E36:N36)</f>
        <v>1026</v>
      </c>
      <c r="E36" s="17">
        <f>SUM(E40,E44,E48,E52,E56,E60,E64,E68)</f>
        <v>0</v>
      </c>
      <c r="F36" s="17">
        <f aca="true" t="shared" si="10" ref="F36:N36">SUM(F40,F44,F48,F52,F56,F60,F64,F68)</f>
        <v>21</v>
      </c>
      <c r="G36" s="17">
        <f t="shared" si="10"/>
        <v>152</v>
      </c>
      <c r="H36" s="17">
        <f t="shared" si="10"/>
        <v>385</v>
      </c>
      <c r="I36" s="17">
        <f t="shared" si="10"/>
        <v>379</v>
      </c>
      <c r="J36" s="17">
        <f t="shared" si="10"/>
        <v>78</v>
      </c>
      <c r="K36" s="17">
        <f t="shared" si="10"/>
        <v>11</v>
      </c>
      <c r="L36" s="17">
        <f t="shared" si="10"/>
        <v>0</v>
      </c>
      <c r="M36" s="17">
        <f t="shared" si="10"/>
        <v>0</v>
      </c>
      <c r="N36" s="18">
        <f t="shared" si="10"/>
        <v>0</v>
      </c>
    </row>
    <row r="37" spans="1:14" ht="12" customHeight="1">
      <c r="A37" s="48"/>
      <c r="B37" s="37"/>
      <c r="C37" s="15" t="s">
        <v>3</v>
      </c>
      <c r="D37" s="52">
        <f>SUM(E37:N37)</f>
        <v>967</v>
      </c>
      <c r="E37" s="17">
        <f aca="true" t="shared" si="11" ref="E37:N37">SUM(E41,E45,E49,E53,E57,E61,E65,E69)</f>
        <v>0</v>
      </c>
      <c r="F37" s="17">
        <f t="shared" si="11"/>
        <v>20</v>
      </c>
      <c r="G37" s="17">
        <f t="shared" si="11"/>
        <v>153</v>
      </c>
      <c r="H37" s="17">
        <f t="shared" si="11"/>
        <v>366</v>
      </c>
      <c r="I37" s="17">
        <f t="shared" si="11"/>
        <v>317</v>
      </c>
      <c r="J37" s="17">
        <f t="shared" si="11"/>
        <v>96</v>
      </c>
      <c r="K37" s="17">
        <f t="shared" si="11"/>
        <v>15</v>
      </c>
      <c r="L37" s="17">
        <f t="shared" si="11"/>
        <v>0</v>
      </c>
      <c r="M37" s="17">
        <f t="shared" si="11"/>
        <v>0</v>
      </c>
      <c r="N37" s="18">
        <f t="shared" si="11"/>
        <v>0</v>
      </c>
    </row>
    <row r="38" spans="1:14" ht="12" customHeight="1">
      <c r="A38" s="48"/>
      <c r="B38" s="37"/>
      <c r="C38" s="15"/>
      <c r="D38" s="52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2" customHeight="1">
      <c r="A39" s="48"/>
      <c r="B39" s="37" t="s">
        <v>93</v>
      </c>
      <c r="C39" s="15" t="s">
        <v>1</v>
      </c>
      <c r="D39" s="52">
        <f>SUM(E39:N39)</f>
        <v>829</v>
      </c>
      <c r="E39" s="17">
        <f aca="true" t="shared" si="12" ref="E39:N39">SUM(E40:E41)</f>
        <v>0</v>
      </c>
      <c r="F39" s="17">
        <f t="shared" si="12"/>
        <v>16</v>
      </c>
      <c r="G39" s="17">
        <f t="shared" si="12"/>
        <v>127</v>
      </c>
      <c r="H39" s="17">
        <f t="shared" si="12"/>
        <v>289</v>
      </c>
      <c r="I39" s="17">
        <f t="shared" si="12"/>
        <v>323</v>
      </c>
      <c r="J39" s="17">
        <f t="shared" si="12"/>
        <v>62</v>
      </c>
      <c r="K39" s="17">
        <f t="shared" si="12"/>
        <v>12</v>
      </c>
      <c r="L39" s="17">
        <f t="shared" si="12"/>
        <v>0</v>
      </c>
      <c r="M39" s="17">
        <f t="shared" si="12"/>
        <v>0</v>
      </c>
      <c r="N39" s="18">
        <f t="shared" si="12"/>
        <v>0</v>
      </c>
    </row>
    <row r="40" spans="1:14" ht="12" customHeight="1">
      <c r="A40" s="48"/>
      <c r="B40" s="37"/>
      <c r="C40" s="15" t="s">
        <v>2</v>
      </c>
      <c r="D40" s="52">
        <f>SUM(E40:N40)</f>
        <v>408</v>
      </c>
      <c r="E40" s="17">
        <v>0</v>
      </c>
      <c r="F40" s="17">
        <v>9</v>
      </c>
      <c r="G40" s="17">
        <v>59</v>
      </c>
      <c r="H40" s="17">
        <v>137</v>
      </c>
      <c r="I40" s="17">
        <v>173</v>
      </c>
      <c r="J40" s="17">
        <v>25</v>
      </c>
      <c r="K40" s="17">
        <v>5</v>
      </c>
      <c r="L40" s="17">
        <v>0</v>
      </c>
      <c r="M40" s="17">
        <v>0</v>
      </c>
      <c r="N40" s="18">
        <v>0</v>
      </c>
    </row>
    <row r="41" spans="1:14" ht="12" customHeight="1">
      <c r="A41" s="48"/>
      <c r="B41" s="37"/>
      <c r="C41" s="15" t="s">
        <v>3</v>
      </c>
      <c r="D41" s="52">
        <f>SUM(E41:N41)</f>
        <v>421</v>
      </c>
      <c r="E41" s="17">
        <v>0</v>
      </c>
      <c r="F41" s="17">
        <v>7</v>
      </c>
      <c r="G41" s="17">
        <v>68</v>
      </c>
      <c r="H41" s="17">
        <v>152</v>
      </c>
      <c r="I41" s="17">
        <v>150</v>
      </c>
      <c r="J41" s="17">
        <v>37</v>
      </c>
      <c r="K41" s="17">
        <v>7</v>
      </c>
      <c r="L41" s="17">
        <v>0</v>
      </c>
      <c r="M41" s="17">
        <v>0</v>
      </c>
      <c r="N41" s="18">
        <v>0</v>
      </c>
    </row>
    <row r="42" spans="1:14" ht="12" customHeight="1">
      <c r="A42" s="48"/>
      <c r="B42" s="37"/>
      <c r="C42" s="15"/>
      <c r="D42" s="52"/>
      <c r="E42" s="17"/>
      <c r="F42" s="17"/>
      <c r="G42" s="17"/>
      <c r="H42" s="17"/>
      <c r="I42" s="17"/>
      <c r="J42" s="17"/>
      <c r="K42" s="17"/>
      <c r="L42" s="17"/>
      <c r="M42" s="17"/>
      <c r="N42" s="18"/>
    </row>
    <row r="43" spans="1:14" ht="12" customHeight="1">
      <c r="A43" s="48"/>
      <c r="B43" s="37" t="s">
        <v>94</v>
      </c>
      <c r="C43" s="15" t="s">
        <v>1</v>
      </c>
      <c r="D43" s="52">
        <f>SUM(E43:N43)</f>
        <v>409</v>
      </c>
      <c r="E43" s="17">
        <f aca="true" t="shared" si="13" ref="E43:N43">SUM(E44:E45)</f>
        <v>0</v>
      </c>
      <c r="F43" s="17">
        <f t="shared" si="13"/>
        <v>9</v>
      </c>
      <c r="G43" s="17">
        <f t="shared" si="13"/>
        <v>61</v>
      </c>
      <c r="H43" s="17">
        <f t="shared" si="13"/>
        <v>157</v>
      </c>
      <c r="I43" s="17">
        <f t="shared" si="13"/>
        <v>140</v>
      </c>
      <c r="J43" s="17">
        <f t="shared" si="13"/>
        <v>37</v>
      </c>
      <c r="K43" s="17">
        <f t="shared" si="13"/>
        <v>5</v>
      </c>
      <c r="L43" s="17">
        <f t="shared" si="13"/>
        <v>0</v>
      </c>
      <c r="M43" s="17">
        <f t="shared" si="13"/>
        <v>0</v>
      </c>
      <c r="N43" s="18">
        <f t="shared" si="13"/>
        <v>0</v>
      </c>
    </row>
    <row r="44" spans="1:14" ht="12" customHeight="1">
      <c r="A44" s="48"/>
      <c r="B44" s="20"/>
      <c r="C44" s="15" t="s">
        <v>2</v>
      </c>
      <c r="D44" s="52">
        <f>SUM(E44:N44)</f>
        <v>212</v>
      </c>
      <c r="E44" s="17">
        <v>0</v>
      </c>
      <c r="F44" s="17">
        <v>5</v>
      </c>
      <c r="G44" s="17">
        <v>31</v>
      </c>
      <c r="H44" s="17">
        <v>80</v>
      </c>
      <c r="I44" s="17">
        <v>75</v>
      </c>
      <c r="J44" s="17">
        <v>17</v>
      </c>
      <c r="K44" s="17">
        <v>4</v>
      </c>
      <c r="L44" s="17">
        <v>0</v>
      </c>
      <c r="M44" s="17">
        <v>0</v>
      </c>
      <c r="N44" s="18">
        <v>0</v>
      </c>
    </row>
    <row r="45" spans="1:14" ht="12" customHeight="1">
      <c r="A45" s="48"/>
      <c r="B45" s="20"/>
      <c r="C45" s="15" t="s">
        <v>3</v>
      </c>
      <c r="D45" s="52">
        <f>SUM(E45:N45)</f>
        <v>197</v>
      </c>
      <c r="E45" s="17">
        <v>0</v>
      </c>
      <c r="F45" s="17">
        <v>4</v>
      </c>
      <c r="G45" s="17">
        <v>30</v>
      </c>
      <c r="H45" s="17">
        <v>77</v>
      </c>
      <c r="I45" s="17">
        <v>65</v>
      </c>
      <c r="J45" s="17">
        <v>20</v>
      </c>
      <c r="K45" s="17">
        <v>1</v>
      </c>
      <c r="L45" s="17">
        <v>0</v>
      </c>
      <c r="M45" s="17">
        <v>0</v>
      </c>
      <c r="N45" s="18">
        <v>0</v>
      </c>
    </row>
    <row r="46" spans="1:14" ht="12" customHeight="1">
      <c r="A46" s="48"/>
      <c r="B46" s="20"/>
      <c r="C46" s="15"/>
      <c r="D46" s="52"/>
      <c r="E46" s="17"/>
      <c r="F46" s="17"/>
      <c r="G46" s="17"/>
      <c r="H46" s="17"/>
      <c r="I46" s="17"/>
      <c r="J46" s="17"/>
      <c r="K46" s="17"/>
      <c r="L46" s="17"/>
      <c r="M46" s="17"/>
      <c r="N46" s="18"/>
    </row>
    <row r="47" spans="1:14" ht="12" customHeight="1">
      <c r="A47" s="48"/>
      <c r="B47" s="37" t="s">
        <v>95</v>
      </c>
      <c r="C47" s="15" t="s">
        <v>1</v>
      </c>
      <c r="D47" s="52">
        <f>SUM(E47:N47)</f>
        <v>99</v>
      </c>
      <c r="E47" s="17">
        <f aca="true" t="shared" si="14" ref="E47:N47">SUM(E48:E49)</f>
        <v>0</v>
      </c>
      <c r="F47" s="17">
        <f t="shared" si="14"/>
        <v>5</v>
      </c>
      <c r="G47" s="17">
        <f t="shared" si="14"/>
        <v>17</v>
      </c>
      <c r="H47" s="17">
        <f t="shared" si="14"/>
        <v>42</v>
      </c>
      <c r="I47" s="17">
        <f t="shared" si="14"/>
        <v>27</v>
      </c>
      <c r="J47" s="17">
        <f t="shared" si="14"/>
        <v>7</v>
      </c>
      <c r="K47" s="17">
        <f t="shared" si="14"/>
        <v>1</v>
      </c>
      <c r="L47" s="17">
        <f t="shared" si="14"/>
        <v>0</v>
      </c>
      <c r="M47" s="17">
        <f t="shared" si="14"/>
        <v>0</v>
      </c>
      <c r="N47" s="18">
        <f t="shared" si="14"/>
        <v>0</v>
      </c>
    </row>
    <row r="48" spans="1:14" ht="12" customHeight="1">
      <c r="A48" s="48"/>
      <c r="B48" s="37"/>
      <c r="C48" s="15" t="s">
        <v>2</v>
      </c>
      <c r="D48" s="52">
        <f>SUM(E48:N48)</f>
        <v>55</v>
      </c>
      <c r="E48" s="17">
        <v>0</v>
      </c>
      <c r="F48" s="17">
        <v>1</v>
      </c>
      <c r="G48" s="17">
        <v>11</v>
      </c>
      <c r="H48" s="17">
        <v>21</v>
      </c>
      <c r="I48" s="17">
        <v>19</v>
      </c>
      <c r="J48" s="17">
        <v>3</v>
      </c>
      <c r="K48" s="17">
        <v>0</v>
      </c>
      <c r="L48" s="17">
        <v>0</v>
      </c>
      <c r="M48" s="17">
        <v>0</v>
      </c>
      <c r="N48" s="18">
        <v>0</v>
      </c>
    </row>
    <row r="49" spans="1:14" ht="12" customHeight="1">
      <c r="A49" s="48"/>
      <c r="B49" s="37"/>
      <c r="C49" s="15" t="s">
        <v>3</v>
      </c>
      <c r="D49" s="52">
        <f>SUM(E49:N49)</f>
        <v>44</v>
      </c>
      <c r="E49" s="17">
        <v>0</v>
      </c>
      <c r="F49" s="17">
        <v>4</v>
      </c>
      <c r="G49" s="17">
        <v>6</v>
      </c>
      <c r="H49" s="17">
        <v>21</v>
      </c>
      <c r="I49" s="17">
        <v>8</v>
      </c>
      <c r="J49" s="17">
        <v>4</v>
      </c>
      <c r="K49" s="17">
        <v>1</v>
      </c>
      <c r="L49" s="17">
        <v>0</v>
      </c>
      <c r="M49" s="17">
        <v>0</v>
      </c>
      <c r="N49" s="18">
        <v>0</v>
      </c>
    </row>
    <row r="50" spans="1:14" ht="12" customHeight="1">
      <c r="A50" s="48"/>
      <c r="B50" s="37"/>
      <c r="C50" s="15"/>
      <c r="D50" s="52"/>
      <c r="E50" s="17"/>
      <c r="F50" s="17"/>
      <c r="G50" s="17"/>
      <c r="H50" s="17"/>
      <c r="I50" s="17"/>
      <c r="J50" s="17"/>
      <c r="K50" s="17"/>
      <c r="L50" s="17"/>
      <c r="M50" s="17"/>
      <c r="N50" s="18"/>
    </row>
    <row r="51" spans="1:14" ht="12" customHeight="1">
      <c r="A51" s="48"/>
      <c r="B51" s="37" t="s">
        <v>96</v>
      </c>
      <c r="C51" s="15" t="s">
        <v>1</v>
      </c>
      <c r="D51" s="52">
        <f>SUM(E51:N51)</f>
        <v>169</v>
      </c>
      <c r="E51" s="17">
        <f aca="true" t="shared" si="15" ref="E51:N51">SUM(E52:E53)</f>
        <v>0</v>
      </c>
      <c r="F51" s="17">
        <f t="shared" si="15"/>
        <v>4</v>
      </c>
      <c r="G51" s="17">
        <f t="shared" si="15"/>
        <v>25</v>
      </c>
      <c r="H51" s="17">
        <f t="shared" si="15"/>
        <v>63</v>
      </c>
      <c r="I51" s="17">
        <f t="shared" si="15"/>
        <v>59</v>
      </c>
      <c r="J51" s="17">
        <f t="shared" si="15"/>
        <v>18</v>
      </c>
      <c r="K51" s="17">
        <f t="shared" si="15"/>
        <v>0</v>
      </c>
      <c r="L51" s="17">
        <f t="shared" si="15"/>
        <v>0</v>
      </c>
      <c r="M51" s="17">
        <f t="shared" si="15"/>
        <v>0</v>
      </c>
      <c r="N51" s="18">
        <f t="shared" si="15"/>
        <v>0</v>
      </c>
    </row>
    <row r="52" spans="1:14" ht="12" customHeight="1">
      <c r="A52" s="48"/>
      <c r="B52" s="37"/>
      <c r="C52" s="15" t="s">
        <v>2</v>
      </c>
      <c r="D52" s="52">
        <f>SUM(E52:N52)</f>
        <v>93</v>
      </c>
      <c r="E52" s="17">
        <v>0</v>
      </c>
      <c r="F52" s="17">
        <v>2</v>
      </c>
      <c r="G52" s="17">
        <v>10</v>
      </c>
      <c r="H52" s="17">
        <v>34</v>
      </c>
      <c r="I52" s="17">
        <v>36</v>
      </c>
      <c r="J52" s="17">
        <v>11</v>
      </c>
      <c r="K52" s="17">
        <v>0</v>
      </c>
      <c r="L52" s="17">
        <v>0</v>
      </c>
      <c r="M52" s="17">
        <v>0</v>
      </c>
      <c r="N52" s="18">
        <v>0</v>
      </c>
    </row>
    <row r="53" spans="1:14" ht="12" customHeight="1">
      <c r="A53" s="48"/>
      <c r="B53" s="37"/>
      <c r="C53" s="15" t="s">
        <v>3</v>
      </c>
      <c r="D53" s="52">
        <f>SUM(E53:N53)</f>
        <v>76</v>
      </c>
      <c r="E53" s="17">
        <v>0</v>
      </c>
      <c r="F53" s="17">
        <v>2</v>
      </c>
      <c r="G53" s="17">
        <v>15</v>
      </c>
      <c r="H53" s="17">
        <v>29</v>
      </c>
      <c r="I53" s="17">
        <v>23</v>
      </c>
      <c r="J53" s="17">
        <v>7</v>
      </c>
      <c r="K53" s="17">
        <v>0</v>
      </c>
      <c r="L53" s="17">
        <v>0</v>
      </c>
      <c r="M53" s="17">
        <v>0</v>
      </c>
      <c r="N53" s="18">
        <v>0</v>
      </c>
    </row>
    <row r="54" spans="1:14" ht="12" customHeight="1">
      <c r="A54" s="48"/>
      <c r="B54" s="37"/>
      <c r="C54" s="15"/>
      <c r="D54" s="52"/>
      <c r="E54" s="17"/>
      <c r="F54" s="17"/>
      <c r="G54" s="17"/>
      <c r="H54" s="17"/>
      <c r="I54" s="17"/>
      <c r="J54" s="17"/>
      <c r="K54" s="17"/>
      <c r="L54" s="17"/>
      <c r="M54" s="17"/>
      <c r="N54" s="18"/>
    </row>
    <row r="55" spans="1:14" ht="12" customHeight="1">
      <c r="A55" s="48"/>
      <c r="B55" s="37" t="s">
        <v>97</v>
      </c>
      <c r="C55" s="15" t="s">
        <v>1</v>
      </c>
      <c r="D55" s="52">
        <f>SUM(E55:N55)</f>
        <v>109</v>
      </c>
      <c r="E55" s="17">
        <f aca="true" t="shared" si="16" ref="E55:N55">SUM(E56:E57)</f>
        <v>0</v>
      </c>
      <c r="F55" s="17">
        <f t="shared" si="16"/>
        <v>0</v>
      </c>
      <c r="G55" s="17">
        <f t="shared" si="16"/>
        <v>16</v>
      </c>
      <c r="H55" s="17">
        <f t="shared" si="16"/>
        <v>48</v>
      </c>
      <c r="I55" s="17">
        <f t="shared" si="16"/>
        <v>34</v>
      </c>
      <c r="J55" s="17">
        <f t="shared" si="16"/>
        <v>10</v>
      </c>
      <c r="K55" s="17">
        <f t="shared" si="16"/>
        <v>1</v>
      </c>
      <c r="L55" s="17">
        <f t="shared" si="16"/>
        <v>0</v>
      </c>
      <c r="M55" s="17">
        <f t="shared" si="16"/>
        <v>0</v>
      </c>
      <c r="N55" s="18">
        <f t="shared" si="16"/>
        <v>0</v>
      </c>
    </row>
    <row r="56" spans="1:14" ht="12" customHeight="1">
      <c r="A56" s="48"/>
      <c r="B56" s="20"/>
      <c r="C56" s="15" t="s">
        <v>2</v>
      </c>
      <c r="D56" s="52">
        <f>SUM(E56:N56)</f>
        <v>56</v>
      </c>
      <c r="E56" s="17">
        <v>0</v>
      </c>
      <c r="F56" s="17">
        <v>0</v>
      </c>
      <c r="G56" s="17">
        <v>9</v>
      </c>
      <c r="H56" s="17">
        <v>28</v>
      </c>
      <c r="I56" s="17">
        <v>17</v>
      </c>
      <c r="J56" s="17">
        <v>2</v>
      </c>
      <c r="K56" s="17">
        <v>0</v>
      </c>
      <c r="L56" s="17">
        <v>0</v>
      </c>
      <c r="M56" s="17">
        <v>0</v>
      </c>
      <c r="N56" s="18">
        <v>0</v>
      </c>
    </row>
    <row r="57" spans="1:14" ht="12" customHeight="1">
      <c r="A57" s="48"/>
      <c r="B57" s="20"/>
      <c r="C57" s="15" t="s">
        <v>3</v>
      </c>
      <c r="D57" s="52">
        <f>SUM(E57:N57)</f>
        <v>53</v>
      </c>
      <c r="E57" s="17">
        <v>0</v>
      </c>
      <c r="F57" s="17">
        <v>0</v>
      </c>
      <c r="G57" s="17">
        <v>7</v>
      </c>
      <c r="H57" s="17">
        <v>20</v>
      </c>
      <c r="I57" s="17">
        <v>17</v>
      </c>
      <c r="J57" s="17">
        <v>8</v>
      </c>
      <c r="K57" s="17">
        <v>1</v>
      </c>
      <c r="L57" s="17">
        <v>0</v>
      </c>
      <c r="M57" s="17">
        <v>0</v>
      </c>
      <c r="N57" s="18">
        <v>0</v>
      </c>
    </row>
    <row r="58" spans="1:14" ht="12" customHeight="1">
      <c r="A58" s="48"/>
      <c r="B58" s="20"/>
      <c r="C58" s="15"/>
      <c r="D58" s="52"/>
      <c r="E58" s="17"/>
      <c r="F58" s="17"/>
      <c r="G58" s="17"/>
      <c r="H58" s="17"/>
      <c r="I58" s="17"/>
      <c r="J58" s="17"/>
      <c r="K58" s="17"/>
      <c r="L58" s="17"/>
      <c r="M58" s="17"/>
      <c r="N58" s="18"/>
    </row>
    <row r="59" spans="1:14" ht="12" customHeight="1">
      <c r="A59" s="48"/>
      <c r="B59" s="37" t="s">
        <v>98</v>
      </c>
      <c r="C59" s="15" t="s">
        <v>1</v>
      </c>
      <c r="D59" s="52">
        <f>SUM(E59:N59)</f>
        <v>177</v>
      </c>
      <c r="E59" s="17">
        <f aca="true" t="shared" si="17" ref="E59:N59">SUM(E60:E61)</f>
        <v>0</v>
      </c>
      <c r="F59" s="17">
        <f t="shared" si="17"/>
        <v>5</v>
      </c>
      <c r="G59" s="17">
        <f t="shared" si="17"/>
        <v>23</v>
      </c>
      <c r="H59" s="17">
        <f t="shared" si="17"/>
        <v>68</v>
      </c>
      <c r="I59" s="17">
        <f t="shared" si="17"/>
        <v>59</v>
      </c>
      <c r="J59" s="17">
        <f t="shared" si="17"/>
        <v>20</v>
      </c>
      <c r="K59" s="17">
        <f t="shared" si="17"/>
        <v>2</v>
      </c>
      <c r="L59" s="17">
        <f t="shared" si="17"/>
        <v>0</v>
      </c>
      <c r="M59" s="17">
        <f t="shared" si="17"/>
        <v>0</v>
      </c>
      <c r="N59" s="18">
        <f t="shared" si="17"/>
        <v>0</v>
      </c>
    </row>
    <row r="60" spans="1:14" ht="12" customHeight="1">
      <c r="A60" s="48"/>
      <c r="B60" s="37"/>
      <c r="C60" s="15" t="s">
        <v>2</v>
      </c>
      <c r="D60" s="52">
        <f>SUM(E60:N60)</f>
        <v>95</v>
      </c>
      <c r="E60" s="17">
        <v>0</v>
      </c>
      <c r="F60" s="17">
        <v>3</v>
      </c>
      <c r="G60" s="17">
        <v>15</v>
      </c>
      <c r="H60" s="17">
        <v>37</v>
      </c>
      <c r="I60" s="17">
        <v>31</v>
      </c>
      <c r="J60" s="17">
        <v>9</v>
      </c>
      <c r="K60" s="17">
        <v>0</v>
      </c>
      <c r="L60" s="17">
        <v>0</v>
      </c>
      <c r="M60" s="17">
        <v>0</v>
      </c>
      <c r="N60" s="18">
        <v>0</v>
      </c>
    </row>
    <row r="61" spans="1:14" ht="12" customHeight="1">
      <c r="A61" s="48"/>
      <c r="B61" s="37"/>
      <c r="C61" s="15" t="s">
        <v>3</v>
      </c>
      <c r="D61" s="52">
        <f>SUM(E61:N61)</f>
        <v>82</v>
      </c>
      <c r="E61" s="17">
        <v>0</v>
      </c>
      <c r="F61" s="17">
        <v>2</v>
      </c>
      <c r="G61" s="17">
        <v>8</v>
      </c>
      <c r="H61" s="17">
        <v>31</v>
      </c>
      <c r="I61" s="17">
        <v>28</v>
      </c>
      <c r="J61" s="17">
        <v>11</v>
      </c>
      <c r="K61" s="17">
        <v>2</v>
      </c>
      <c r="L61" s="17">
        <v>0</v>
      </c>
      <c r="M61" s="17">
        <v>0</v>
      </c>
      <c r="N61" s="18">
        <v>0</v>
      </c>
    </row>
    <row r="62" spans="1:14" ht="12" customHeight="1">
      <c r="A62" s="48"/>
      <c r="B62" s="37"/>
      <c r="C62" s="15"/>
      <c r="D62" s="52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4" ht="12" customHeight="1">
      <c r="A63" s="48"/>
      <c r="B63" s="37" t="s">
        <v>99</v>
      </c>
      <c r="C63" s="15" t="s">
        <v>1</v>
      </c>
      <c r="D63" s="52">
        <f>SUM(E63:N63)</f>
        <v>92</v>
      </c>
      <c r="E63" s="17">
        <f aca="true" t="shared" si="18" ref="E63:N63">SUM(E64:E65)</f>
        <v>0</v>
      </c>
      <c r="F63" s="17">
        <f t="shared" si="18"/>
        <v>1</v>
      </c>
      <c r="G63" s="17">
        <f t="shared" si="18"/>
        <v>19</v>
      </c>
      <c r="H63" s="17">
        <f t="shared" si="18"/>
        <v>40</v>
      </c>
      <c r="I63" s="17">
        <f t="shared" si="18"/>
        <v>20</v>
      </c>
      <c r="J63" s="17">
        <f t="shared" si="18"/>
        <v>10</v>
      </c>
      <c r="K63" s="17">
        <f t="shared" si="18"/>
        <v>2</v>
      </c>
      <c r="L63" s="17">
        <f t="shared" si="18"/>
        <v>0</v>
      </c>
      <c r="M63" s="17">
        <f t="shared" si="18"/>
        <v>0</v>
      </c>
      <c r="N63" s="18">
        <f t="shared" si="18"/>
        <v>0</v>
      </c>
    </row>
    <row r="64" spans="1:14" ht="12" customHeight="1">
      <c r="A64" s="48"/>
      <c r="B64" s="37"/>
      <c r="C64" s="15" t="s">
        <v>2</v>
      </c>
      <c r="D64" s="52">
        <f>SUM(E64:N64)</f>
        <v>49</v>
      </c>
      <c r="E64" s="17">
        <v>0</v>
      </c>
      <c r="F64" s="17">
        <v>0</v>
      </c>
      <c r="G64" s="17">
        <v>12</v>
      </c>
      <c r="H64" s="17">
        <v>23</v>
      </c>
      <c r="I64" s="17">
        <v>9</v>
      </c>
      <c r="J64" s="17">
        <v>4</v>
      </c>
      <c r="K64" s="17">
        <v>1</v>
      </c>
      <c r="L64" s="17">
        <v>0</v>
      </c>
      <c r="M64" s="17">
        <v>0</v>
      </c>
      <c r="N64" s="18">
        <v>0</v>
      </c>
    </row>
    <row r="65" spans="1:14" ht="12" customHeight="1">
      <c r="A65" s="48"/>
      <c r="B65" s="37"/>
      <c r="C65" s="15" t="s">
        <v>3</v>
      </c>
      <c r="D65" s="52">
        <f>SUM(E65:N65)</f>
        <v>43</v>
      </c>
      <c r="E65" s="17">
        <v>0</v>
      </c>
      <c r="F65" s="17">
        <v>1</v>
      </c>
      <c r="G65" s="17">
        <v>7</v>
      </c>
      <c r="H65" s="17">
        <v>17</v>
      </c>
      <c r="I65" s="17">
        <v>11</v>
      </c>
      <c r="J65" s="17">
        <v>6</v>
      </c>
      <c r="K65" s="17">
        <v>1</v>
      </c>
      <c r="L65" s="17">
        <v>0</v>
      </c>
      <c r="M65" s="17">
        <v>0</v>
      </c>
      <c r="N65" s="18">
        <v>0</v>
      </c>
    </row>
    <row r="66" spans="1:14" ht="12" customHeight="1">
      <c r="A66" s="48"/>
      <c r="B66" s="37"/>
      <c r="C66" s="15"/>
      <c r="D66" s="52"/>
      <c r="E66" s="17"/>
      <c r="F66" s="17"/>
      <c r="G66" s="17"/>
      <c r="H66" s="17"/>
      <c r="I66" s="17"/>
      <c r="J66" s="17"/>
      <c r="K66" s="17"/>
      <c r="L66" s="17"/>
      <c r="M66" s="17"/>
      <c r="N66" s="18"/>
    </row>
    <row r="67" spans="1:14" ht="12" customHeight="1">
      <c r="A67" s="48"/>
      <c r="B67" s="37" t="s">
        <v>100</v>
      </c>
      <c r="C67" s="15" t="s">
        <v>1</v>
      </c>
      <c r="D67" s="52">
        <f>SUM(E67:N67)</f>
        <v>109</v>
      </c>
      <c r="E67" s="17">
        <f aca="true" t="shared" si="19" ref="E67:N67">SUM(E68:E69)</f>
        <v>0</v>
      </c>
      <c r="F67" s="17">
        <f t="shared" si="19"/>
        <v>1</v>
      </c>
      <c r="G67" s="17">
        <f t="shared" si="19"/>
        <v>17</v>
      </c>
      <c r="H67" s="17">
        <f t="shared" si="19"/>
        <v>44</v>
      </c>
      <c r="I67" s="17">
        <f t="shared" si="19"/>
        <v>34</v>
      </c>
      <c r="J67" s="17">
        <f t="shared" si="19"/>
        <v>10</v>
      </c>
      <c r="K67" s="17">
        <f t="shared" si="19"/>
        <v>3</v>
      </c>
      <c r="L67" s="17">
        <f t="shared" si="19"/>
        <v>0</v>
      </c>
      <c r="M67" s="17">
        <f t="shared" si="19"/>
        <v>0</v>
      </c>
      <c r="N67" s="18">
        <f t="shared" si="19"/>
        <v>0</v>
      </c>
    </row>
    <row r="68" spans="1:14" ht="12" customHeight="1">
      <c r="A68" s="48"/>
      <c r="B68" s="37"/>
      <c r="C68" s="15" t="s">
        <v>2</v>
      </c>
      <c r="D68" s="52">
        <f>SUM(E68:N68)</f>
        <v>58</v>
      </c>
      <c r="E68" s="17">
        <v>0</v>
      </c>
      <c r="F68" s="17">
        <v>1</v>
      </c>
      <c r="G68" s="17">
        <v>5</v>
      </c>
      <c r="H68" s="17">
        <v>25</v>
      </c>
      <c r="I68" s="17">
        <v>19</v>
      </c>
      <c r="J68" s="17">
        <v>7</v>
      </c>
      <c r="K68" s="17">
        <v>1</v>
      </c>
      <c r="L68" s="17">
        <v>0</v>
      </c>
      <c r="M68" s="17">
        <v>0</v>
      </c>
      <c r="N68" s="18">
        <v>0</v>
      </c>
    </row>
    <row r="69" spans="1:14" ht="12" customHeight="1">
      <c r="A69" s="48"/>
      <c r="B69" s="33"/>
      <c r="C69" s="15" t="s">
        <v>3</v>
      </c>
      <c r="D69" s="52">
        <f>SUM(E69:N69)</f>
        <v>51</v>
      </c>
      <c r="E69" s="17">
        <v>0</v>
      </c>
      <c r="F69" s="17">
        <v>0</v>
      </c>
      <c r="G69" s="17">
        <v>12</v>
      </c>
      <c r="H69" s="17">
        <v>19</v>
      </c>
      <c r="I69" s="17">
        <v>15</v>
      </c>
      <c r="J69" s="17">
        <v>3</v>
      </c>
      <c r="K69" s="17">
        <v>2</v>
      </c>
      <c r="L69" s="17">
        <v>0</v>
      </c>
      <c r="M69" s="17">
        <v>0</v>
      </c>
      <c r="N69" s="18">
        <v>0</v>
      </c>
    </row>
    <row r="70" spans="1:14" ht="12" customHeight="1">
      <c r="A70" s="60"/>
      <c r="B70" s="110"/>
      <c r="C70" s="40"/>
      <c r="D70" s="111"/>
      <c r="E70" s="63"/>
      <c r="F70" s="63"/>
      <c r="G70" s="63"/>
      <c r="H70" s="63"/>
      <c r="I70" s="63"/>
      <c r="J70" s="63"/>
      <c r="K70" s="63"/>
      <c r="L70" s="63"/>
      <c r="M70" s="63"/>
      <c r="N70" s="64"/>
    </row>
    <row r="71" spans="2:14" ht="12" customHeight="1">
      <c r="B71" s="8"/>
      <c r="C71" s="4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2:14" ht="12" customHeight="1">
      <c r="B72" s="20"/>
      <c r="C72" s="4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2:14" ht="12" customHeight="1">
      <c r="B73" s="20"/>
      <c r="C73" s="49"/>
      <c r="D73" s="30"/>
      <c r="E73" s="30"/>
      <c r="F73" s="30"/>
      <c r="G73" s="30"/>
      <c r="H73" s="83" t="s">
        <v>113</v>
      </c>
      <c r="I73" s="30"/>
      <c r="J73" s="30"/>
      <c r="K73" s="30"/>
      <c r="L73" s="30"/>
      <c r="M73" s="30"/>
      <c r="N73" s="30"/>
    </row>
    <row r="74" spans="2:14" ht="12" customHeight="1">
      <c r="B74" s="20"/>
      <c r="C74" s="4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4" ht="12" customHeight="1">
      <c r="B75" s="8"/>
      <c r="C75" s="4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4" ht="12" customHeight="1">
      <c r="B76" s="20"/>
      <c r="C76" s="4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2:14" ht="12" customHeight="1">
      <c r="B77" s="20"/>
      <c r="C77" s="4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2:14" ht="12" customHeight="1">
      <c r="B78" s="8"/>
      <c r="C78" s="4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2:14" ht="12" customHeight="1">
      <c r="B79" s="8"/>
      <c r="C79" s="4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2:14" ht="12" customHeight="1">
      <c r="B80" s="8"/>
      <c r="C80" s="49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2:14" ht="12" customHeight="1">
      <c r="B81" s="8"/>
      <c r="C81" s="4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2:14" ht="12" customHeight="1">
      <c r="B82" s="20"/>
      <c r="C82" s="4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2:14" ht="12" customHeight="1">
      <c r="B83" s="20"/>
      <c r="C83" s="4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2:14" ht="12" customHeight="1">
      <c r="B84" s="8"/>
      <c r="C84" s="49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2:14" ht="12" customHeight="1">
      <c r="B85" s="20"/>
      <c r="C85" s="4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2:14" ht="12" customHeight="1">
      <c r="B86" s="20"/>
      <c r="C86" s="4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2:14" ht="12" customHeight="1">
      <c r="B87" s="8"/>
      <c r="C87" s="4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2:14" ht="12" customHeight="1">
      <c r="B88" s="20"/>
      <c r="C88" s="4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2:14" ht="12" customHeight="1">
      <c r="B89" s="20"/>
      <c r="C89" s="49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2:14" ht="12" customHeight="1">
      <c r="B90" s="8"/>
      <c r="C90" s="4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2:14" ht="12" customHeight="1">
      <c r="B91" s="20"/>
      <c r="C91" s="4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2:14" ht="12" customHeight="1">
      <c r="B92" s="20"/>
      <c r="C92" s="4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2:14" ht="12" customHeight="1">
      <c r="B93" s="8"/>
      <c r="C93" s="4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2:14" ht="12" customHeight="1">
      <c r="B94" s="20"/>
      <c r="C94" s="4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2:14" ht="12" customHeight="1">
      <c r="B95" s="20"/>
      <c r="C95" s="49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2:14" ht="12" customHeight="1">
      <c r="B96" s="8"/>
      <c r="C96" s="49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2:14" ht="12" customHeight="1">
      <c r="B97" s="20"/>
      <c r="C97" s="49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2:14" ht="12" customHeight="1">
      <c r="B98" s="20"/>
      <c r="C98" s="4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2:14" ht="12" customHeight="1">
      <c r="B99" s="8"/>
      <c r="C99" s="4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2:14" ht="12" customHeight="1">
      <c r="B100" s="20"/>
      <c r="C100" s="49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2:14" ht="12" customHeight="1">
      <c r="B101" s="20"/>
      <c r="C101" s="4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ht="12" customHeight="1">
      <c r="B102" s="8"/>
      <c r="C102" s="49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ht="12" customHeight="1">
      <c r="B103" s="20"/>
      <c r="C103" s="4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 ht="12" customHeight="1">
      <c r="B104" s="20"/>
      <c r="C104" s="4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ht="12" customHeight="1">
      <c r="B105" s="8"/>
      <c r="C105" s="4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 ht="12" customHeight="1">
      <c r="B106" s="8"/>
      <c r="C106" s="4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 ht="12" customHeight="1">
      <c r="B107" s="8"/>
      <c r="C107" s="49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 ht="12" customHeight="1">
      <c r="B108" s="8"/>
      <c r="C108" s="4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 ht="12" customHeight="1">
      <c r="B109" s="20"/>
      <c r="C109" s="4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ht="12" customHeight="1">
      <c r="B110" s="20"/>
      <c r="C110" s="4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4" ht="12" customHeight="1">
      <c r="B111" s="8"/>
      <c r="C111" s="4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2:14" ht="12" customHeight="1">
      <c r="B112" s="20"/>
      <c r="C112" s="4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2:14" ht="12" customHeight="1">
      <c r="B113" s="20"/>
      <c r="C113" s="4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2:14" ht="12" customHeight="1">
      <c r="B114" s="8"/>
      <c r="C114" s="4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2:14" ht="12" customHeight="1">
      <c r="B115" s="8"/>
      <c r="C115" s="4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2:14" ht="12" customHeight="1">
      <c r="B116" s="8"/>
      <c r="C116" s="4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2:14" ht="12" customHeight="1">
      <c r="B117" s="8"/>
      <c r="C117" s="4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 ht="12" customHeight="1">
      <c r="B118" s="20"/>
      <c r="C118" s="49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2:14" ht="12" customHeight="1">
      <c r="B119" s="20"/>
      <c r="C119" s="49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2:14" ht="12" customHeight="1">
      <c r="B120" s="8"/>
      <c r="C120" s="49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2:14" ht="12" customHeight="1">
      <c r="B121" s="8"/>
      <c r="C121" s="49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2:14" ht="12" customHeight="1">
      <c r="B122" s="8"/>
      <c r="C122" s="49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2:14" ht="12" customHeight="1">
      <c r="B123" s="8"/>
      <c r="C123" s="49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2:14" ht="12" customHeight="1">
      <c r="B124" s="20"/>
      <c r="C124" s="49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 ht="12" customHeight="1">
      <c r="B125" s="20"/>
      <c r="C125" s="4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2:14" ht="12" customHeight="1">
      <c r="B126" s="8"/>
      <c r="C126" s="4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2:14" ht="12" customHeight="1">
      <c r="B127" s="20"/>
      <c r="C127" s="4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2:14" ht="12" customHeight="1">
      <c r="B128" s="20"/>
      <c r="C128" s="4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2:14" ht="12" customHeight="1">
      <c r="B129" s="8"/>
      <c r="C129" s="4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2:14" ht="12" customHeight="1">
      <c r="B130" s="8"/>
      <c r="C130" s="49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2:14" ht="12" customHeight="1">
      <c r="B131" s="8"/>
      <c r="C131" s="49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2:14" ht="12" customHeight="1">
      <c r="B132" s="8"/>
      <c r="C132" s="49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2:14" ht="12" customHeight="1">
      <c r="B133" s="20"/>
      <c r="C133" s="49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2:14" ht="12" customHeight="1">
      <c r="B134" s="20"/>
      <c r="C134" s="49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2:14" ht="12" customHeight="1">
      <c r="B135" s="8"/>
      <c r="C135" s="49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2:14" ht="12" customHeight="1">
      <c r="B136" s="20"/>
      <c r="C136" s="4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2:14" ht="12" customHeight="1">
      <c r="B137" s="20"/>
      <c r="C137" s="49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2:14" ht="12" customHeight="1">
      <c r="B138" s="8"/>
      <c r="C138" s="49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2:14" ht="12" customHeight="1">
      <c r="B139" s="20"/>
      <c r="C139" s="49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2:14" ht="12" customHeight="1">
      <c r="B140" s="20"/>
      <c r="C140" s="4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2:14" ht="12" customHeight="1">
      <c r="B141" s="8"/>
      <c r="C141" s="49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2:14" ht="12" customHeight="1">
      <c r="B142" s="20"/>
      <c r="C142" s="4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2:14" ht="12" customHeight="1">
      <c r="B143" s="20"/>
      <c r="C143" s="49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2:14" ht="12" customHeight="1">
      <c r="B144" s="8"/>
      <c r="C144" s="4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2:14" ht="12" customHeight="1">
      <c r="B145" s="8"/>
      <c r="C145" s="49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2:14" ht="12" customHeight="1">
      <c r="B146" s="8"/>
      <c r="C146" s="4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2:14" ht="12" customHeight="1">
      <c r="B147" s="8"/>
      <c r="C147" s="4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2:14" ht="12" customHeight="1">
      <c r="B148" s="20"/>
      <c r="C148" s="49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2:14" ht="12" customHeight="1">
      <c r="B149" s="20"/>
      <c r="C149" s="49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2:14" ht="12" customHeight="1">
      <c r="B150" s="8"/>
      <c r="C150" s="49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2:14" ht="12" customHeight="1">
      <c r="B151" s="8"/>
      <c r="C151" s="49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2:14" ht="12" customHeight="1">
      <c r="B152" s="8"/>
      <c r="C152" s="49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2:14" ht="12" customHeight="1">
      <c r="B153" s="8"/>
      <c r="C153" s="49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2:14" ht="12" customHeight="1">
      <c r="B154" s="20"/>
      <c r="C154" s="49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2:14" ht="12" customHeight="1">
      <c r="B155" s="20"/>
      <c r="C155" s="49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2:14" ht="12" customHeight="1">
      <c r="B156" s="8"/>
      <c r="C156" s="49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2:14" ht="12" customHeight="1">
      <c r="B157" s="20"/>
      <c r="C157" s="49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2:14" ht="12" customHeight="1">
      <c r="B158" s="20"/>
      <c r="C158" s="49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2:14" ht="12" customHeight="1">
      <c r="B159" s="8"/>
      <c r="C159" s="49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2:14" ht="12" customHeight="1">
      <c r="B160" s="20"/>
      <c r="C160" s="49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2:14" ht="12" customHeight="1">
      <c r="B161" s="20"/>
      <c r="C161" s="49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2:14" ht="12" customHeight="1">
      <c r="B162" s="8"/>
      <c r="C162" s="4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2:14" ht="12" customHeight="1">
      <c r="B163" s="20"/>
      <c r="C163" s="49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2:14" ht="12" customHeight="1">
      <c r="B164" s="20"/>
      <c r="C164" s="4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2:14" ht="12" customHeight="1">
      <c r="B165" s="8"/>
      <c r="C165" s="4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2:14" ht="12" customHeight="1">
      <c r="B166" s="8"/>
      <c r="C166" s="4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2:14" ht="12" customHeight="1">
      <c r="B167" s="8"/>
      <c r="C167" s="49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2:14" ht="12" customHeight="1">
      <c r="B168" s="8"/>
      <c r="C168" s="49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2:14" ht="12" customHeight="1">
      <c r="B169" s="20"/>
      <c r="C169" s="49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2:14" ht="12" customHeight="1">
      <c r="B170" s="20"/>
      <c r="C170" s="49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2:14" ht="12" customHeight="1">
      <c r="B171" s="8"/>
      <c r="C171" s="49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2:14" ht="12" customHeight="1">
      <c r="B172" s="20"/>
      <c r="C172" s="49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2:14" ht="12" customHeight="1">
      <c r="B173" s="20"/>
      <c r="C173" s="49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2:14" ht="12" customHeight="1">
      <c r="B174" s="8"/>
      <c r="C174" s="49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2:14" ht="12" customHeight="1">
      <c r="B175" s="20"/>
      <c r="C175" s="49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2:14" ht="12" customHeight="1">
      <c r="B176" s="20"/>
      <c r="C176" s="49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2:14" ht="12" customHeight="1">
      <c r="B177" s="8"/>
      <c r="C177" s="49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2:14" ht="12" customHeight="1">
      <c r="B178" s="20"/>
      <c r="C178" s="49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2:14" ht="12" customHeight="1">
      <c r="B179" s="20"/>
      <c r="C179" s="49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2:14" ht="12" customHeight="1">
      <c r="B180" s="8"/>
      <c r="C180" s="4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2:14" ht="12" customHeight="1">
      <c r="B181" s="20"/>
      <c r="C181" s="49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2:14" ht="12" customHeight="1">
      <c r="B182" s="20"/>
      <c r="C182" s="49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2:14" ht="12" customHeight="1">
      <c r="B183" s="8"/>
      <c r="C183" s="4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2:14" ht="12" customHeight="1">
      <c r="B184" s="20"/>
      <c r="C184" s="4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2:14" ht="12" customHeight="1">
      <c r="B185" s="20"/>
      <c r="C185" s="49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2:14" ht="12" customHeight="1">
      <c r="B186" s="8"/>
      <c r="C186" s="49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2:14" ht="12" customHeight="1">
      <c r="B187" s="20"/>
      <c r="C187" s="49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2:14" ht="12" customHeight="1">
      <c r="B188" s="20"/>
      <c r="C188" s="49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2:14" ht="12" customHeight="1">
      <c r="B189" s="8"/>
      <c r="C189" s="49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2:14" ht="12" customHeight="1">
      <c r="B190" s="20"/>
      <c r="C190" s="49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2:14" ht="12" customHeight="1">
      <c r="B191" s="20"/>
      <c r="C191" s="49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2:14" ht="12" customHeight="1">
      <c r="B192" s="8"/>
      <c r="C192" s="49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2:14" ht="12" customHeight="1">
      <c r="B193" s="20"/>
      <c r="C193" s="49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2:14" ht="12" customHeight="1">
      <c r="B194" s="20"/>
      <c r="C194" s="49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2:14" ht="12" customHeight="1">
      <c r="B195" s="8"/>
      <c r="C195" s="49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2:14" ht="12" customHeight="1">
      <c r="B196" s="8"/>
      <c r="C196" s="49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2:14" ht="12" customHeight="1">
      <c r="B197" s="8"/>
      <c r="C197" s="49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2:14" ht="12" customHeight="1">
      <c r="B198" s="8"/>
      <c r="C198" s="4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2:14" ht="12" customHeight="1">
      <c r="B199" s="20"/>
      <c r="C199" s="49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2:14" ht="12" customHeight="1">
      <c r="B200" s="20"/>
      <c r="C200" s="49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2:14" ht="12" customHeight="1">
      <c r="B201" s="8"/>
      <c r="C201" s="4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2:14" ht="12" customHeight="1">
      <c r="B202" s="20"/>
      <c r="C202" s="4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2:14" ht="12" customHeight="1">
      <c r="B203" s="20"/>
      <c r="C203" s="4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2:14" ht="12" customHeight="1">
      <c r="B204" s="8"/>
      <c r="C204" s="49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2:14" ht="12" customHeight="1">
      <c r="B205" s="20"/>
      <c r="C205" s="49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2:14" ht="12" customHeight="1">
      <c r="B206" s="20"/>
      <c r="C206" s="49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2:14" ht="12" customHeight="1">
      <c r="B207" s="8"/>
      <c r="C207" s="49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2:14" ht="12" customHeight="1">
      <c r="B208" s="20"/>
      <c r="C208" s="49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2:14" ht="12" customHeight="1">
      <c r="B209" s="20"/>
      <c r="C209" s="49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2:14" ht="12" customHeight="1">
      <c r="B210" s="8"/>
      <c r="C210" s="49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2:14" ht="12" customHeight="1">
      <c r="B211" s="20"/>
      <c r="C211" s="49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2:14" ht="12" customHeight="1">
      <c r="B212" s="20"/>
      <c r="C212" s="49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2:14" ht="12" customHeight="1">
      <c r="B213" s="8"/>
      <c r="C213" s="49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2:14" ht="12" customHeight="1">
      <c r="B214" s="20"/>
      <c r="C214" s="49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2:14" ht="12" customHeight="1">
      <c r="B215" s="20"/>
      <c r="C215" s="49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2:14" ht="12" customHeight="1">
      <c r="B216" s="8"/>
      <c r="C216" s="4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2:14" ht="12" customHeight="1">
      <c r="B217" s="8"/>
      <c r="C217" s="49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2:14" ht="12" customHeight="1">
      <c r="B218" s="8"/>
      <c r="C218" s="49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2:14" ht="12" customHeight="1">
      <c r="B219" s="8"/>
      <c r="C219" s="49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2:14" ht="12" customHeight="1">
      <c r="B220" s="20"/>
      <c r="C220" s="4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2:14" ht="12" customHeight="1">
      <c r="B221" s="20"/>
      <c r="C221" s="4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2:14" ht="12" customHeight="1">
      <c r="B222" s="8"/>
      <c r="C222" s="4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2:14" ht="12" customHeight="1">
      <c r="B223" s="20"/>
      <c r="C223" s="49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2:14" ht="12" customHeight="1">
      <c r="B224" s="20"/>
      <c r="C224" s="49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2:14" ht="12" customHeight="1">
      <c r="B225" s="8"/>
      <c r="C225" s="49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2:14" ht="12" customHeight="1">
      <c r="B226" s="20"/>
      <c r="C226" s="49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2:14" ht="12" customHeight="1">
      <c r="B227" s="20"/>
      <c r="C227" s="4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2:14" ht="12" customHeight="1">
      <c r="B228" s="8"/>
      <c r="C228" s="4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2:14" ht="12" customHeight="1">
      <c r="B229" s="20"/>
      <c r="C229" s="49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2:14" ht="12" customHeight="1">
      <c r="B230" s="20"/>
      <c r="C230" s="4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2:14" ht="12" customHeight="1">
      <c r="B231" s="8"/>
      <c r="C231" s="4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2:14" ht="12" customHeight="1">
      <c r="B232" s="20"/>
      <c r="C232" s="49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2:14" ht="12" customHeight="1">
      <c r="B233" s="20"/>
      <c r="C233" s="49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2:14" ht="12" customHeight="1">
      <c r="B234" s="8"/>
      <c r="C234" s="4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2:14" ht="12" customHeight="1">
      <c r="B235" s="20"/>
      <c r="C235" s="4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2:14" ht="12" customHeight="1">
      <c r="B236" s="20"/>
      <c r="C236" s="4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2:14" ht="12" customHeight="1">
      <c r="B237" s="8"/>
      <c r="C237" s="4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2:14" ht="12" customHeight="1">
      <c r="B238" s="20"/>
      <c r="C238" s="4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2:14" ht="12" customHeight="1">
      <c r="B239" s="20"/>
      <c r="C239" s="4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2:14" ht="12" customHeight="1">
      <c r="B240" s="8"/>
      <c r="C240" s="4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2:14" ht="12" customHeight="1">
      <c r="B241" s="8"/>
      <c r="C241" s="4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2:14" ht="12" customHeight="1">
      <c r="B242" s="8"/>
      <c r="C242" s="4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2:14" ht="12" customHeight="1">
      <c r="B243" s="8"/>
      <c r="C243" s="4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2:14" ht="12" customHeight="1">
      <c r="B244" s="20"/>
      <c r="C244" s="49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2:14" ht="12" customHeight="1">
      <c r="B245" s="20"/>
      <c r="C245" s="4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2:14" ht="12" customHeight="1">
      <c r="B246" s="8"/>
      <c r="C246" s="49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2:14" ht="12" customHeight="1">
      <c r="B247" s="20"/>
      <c r="C247" s="4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2:14" ht="12" customHeight="1">
      <c r="B248" s="20"/>
      <c r="C248" s="49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2:14" ht="12" customHeight="1">
      <c r="B249" s="8"/>
      <c r="C249" s="4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2:14" ht="12" customHeight="1">
      <c r="B250" s="20"/>
      <c r="C250" s="49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2:14" ht="12" customHeight="1">
      <c r="B251" s="20"/>
      <c r="C251" s="49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2:14" ht="12" customHeight="1">
      <c r="B252" s="8"/>
      <c r="C252" s="4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2:14" ht="12" customHeight="1">
      <c r="B253" s="20"/>
      <c r="C253" s="49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2:14" ht="12" customHeight="1">
      <c r="B254" s="20"/>
      <c r="C254" s="49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2:14" ht="12" customHeight="1">
      <c r="B255" s="8"/>
      <c r="C255" s="49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2:14" ht="12" customHeight="1">
      <c r="B256" s="20"/>
      <c r="C256" s="4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2:14" ht="12" customHeight="1">
      <c r="B257" s="20"/>
      <c r="C257" s="49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2:14" ht="12" customHeight="1">
      <c r="B258" s="8"/>
      <c r="C258" s="49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2:14" ht="12" customHeight="1">
      <c r="B259" s="20"/>
      <c r="C259" s="49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2:14" ht="12" customHeight="1">
      <c r="B260" s="20"/>
      <c r="C260" s="49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2:14" ht="12" customHeight="1">
      <c r="B261" s="8"/>
      <c r="C261" s="49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2:14" ht="12" customHeight="1">
      <c r="B262" s="20"/>
      <c r="C262" s="49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2:14" ht="12" customHeight="1">
      <c r="B263" s="20"/>
      <c r="C263" s="49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2:14" ht="12" customHeight="1">
      <c r="B264" s="8"/>
      <c r="C264" s="49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2:14" ht="12" customHeight="1">
      <c r="B265" s="8"/>
      <c r="C265" s="49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2:14" ht="12" customHeight="1">
      <c r="B266" s="8"/>
      <c r="C266" s="49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2:14" ht="12" customHeight="1">
      <c r="B267" s="8"/>
      <c r="C267" s="49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2:14" ht="12" customHeight="1">
      <c r="B268" s="20"/>
      <c r="C268" s="49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2:14" ht="12" customHeight="1">
      <c r="B269" s="20"/>
      <c r="C269" s="49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2:14" ht="12" customHeight="1">
      <c r="B270" s="8"/>
      <c r="C270" s="4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2:14" ht="12" customHeight="1">
      <c r="B271" s="8"/>
      <c r="C271" s="49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2:14" ht="12" customHeight="1">
      <c r="B272" s="8"/>
      <c r="C272" s="49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2:14" ht="12" customHeight="1">
      <c r="B273" s="8"/>
      <c r="C273" s="4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2:14" ht="12" customHeight="1">
      <c r="B274" s="20"/>
      <c r="C274" s="49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2:14" ht="12" customHeight="1">
      <c r="B275" s="20"/>
      <c r="C275" s="49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2:14" ht="12" customHeight="1">
      <c r="B276" s="8"/>
      <c r="C276" s="49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2:14" ht="12" customHeight="1">
      <c r="B277" s="20"/>
      <c r="C277" s="4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2:14" ht="12" customHeight="1">
      <c r="B278" s="20"/>
      <c r="C278" s="49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2:14" ht="12" customHeight="1">
      <c r="B279" s="8"/>
      <c r="C279" s="49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2:14" ht="12" customHeight="1">
      <c r="B280" s="20"/>
      <c r="C280" s="49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2:14" ht="12" customHeight="1">
      <c r="B281" s="20"/>
      <c r="C281" s="49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2:14" ht="12" customHeight="1">
      <c r="B282" s="8"/>
      <c r="C282" s="49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2:14" ht="12" customHeight="1">
      <c r="B283" s="20"/>
      <c r="C283" s="49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2:14" ht="12" customHeight="1">
      <c r="B284" s="20"/>
      <c r="C284" s="49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2:14" ht="12" customHeight="1">
      <c r="B285" s="8"/>
      <c r="C285" s="4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2:14" ht="12" customHeight="1">
      <c r="B286" s="8"/>
      <c r="C286" s="49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2:14" ht="12" customHeight="1">
      <c r="B287" s="8"/>
      <c r="C287" s="49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2:14" ht="12" customHeight="1">
      <c r="B288" s="8"/>
      <c r="C288" s="4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2:14" ht="12" customHeight="1">
      <c r="B289" s="20"/>
      <c r="C289" s="49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2:14" ht="12" customHeight="1">
      <c r="B290" s="20"/>
      <c r="C290" s="49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2:14" ht="12" customHeight="1">
      <c r="B291" s="8"/>
      <c r="C291" s="49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2:14" ht="12" customHeight="1">
      <c r="B292" s="20"/>
      <c r="C292" s="49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2:14" ht="12" customHeight="1">
      <c r="B293" s="20"/>
      <c r="C293" s="49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2:14" ht="12" customHeight="1">
      <c r="B294" s="8"/>
      <c r="C294" s="49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3:14" ht="12" customHeight="1">
      <c r="C295" s="49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3:14" ht="12" customHeight="1">
      <c r="C296" s="49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</sheetData>
  <mergeCells count="4">
    <mergeCell ref="M2:N2"/>
    <mergeCell ref="A3:C3"/>
    <mergeCell ref="A26:B26"/>
    <mergeCell ref="A35:B35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2002-09-10T04:52:27Z</cp:lastPrinted>
  <dcterms:created xsi:type="dcterms:W3CDTF">2001-06-22T02:04:34Z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