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出生-2'!$E$4:$E$9</definedName>
    <definedName name="_Key1" hidden="1">'2-5 出生-1'!$E$14:$E$18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出生-2'!$B$3:$E$72</definedName>
    <definedName name="DATABASE">'2-5 出生-1'!$B$3:$E$93</definedName>
    <definedName name="Database_MI" localSheetId="1">'2-5 出生-2'!$B$3:$E$72</definedName>
    <definedName name="Database_MI">'2-5 出生-1'!$B$3:$E$93</definedName>
    <definedName name="_xlnm.Print_Area" localSheetId="0">'2-5 出生-1'!$A$1:$T$56</definedName>
    <definedName name="_xlnm.Print_Area" localSheetId="1">'2-5 出生-2'!$A$1:$T$56</definedName>
  </definedNames>
  <calcPr fullCalcOnLoad="1"/>
</workbook>
</file>

<file path=xl/sharedStrings.xml><?xml version="1.0" encoding="utf-8"?>
<sst xmlns="http://schemas.openxmlformats.org/spreadsheetml/2006/main" count="155" uniqueCount="122">
  <si>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</si>
  <si>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</si>
  <si>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</si>
  <si>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</si>
  <si>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</si>
  <si>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</si>
  <si>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</si>
  <si>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</si>
  <si>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</si>
  <si>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</si>
  <si>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</si>
  <si>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</si>
  <si>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</si>
  <si>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</si>
  <si>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</si>
  <si>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</si>
  <si>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</si>
  <si>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</si>
  <si>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</si>
  <si>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</si>
  <si>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</si>
  <si>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</si>
  <si>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</si>
  <si>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</si>
  <si>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</si>
  <si>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</si>
  <si>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</si>
  <si>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</si>
  <si>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</si>
  <si>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</si>
  <si>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</si>
  <si>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</si>
  <si>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</si>
  <si>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</si>
  <si>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</si>
  <si>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</si>
  <si>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</si>
  <si>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</si>
  <si>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</si>
  <si>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</si>
  <si>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</si>
  <si>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</si>
  <si>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</si>
  <si>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熱海保健所</t>
  </si>
  <si>
    <t>御殿場保健所</t>
  </si>
  <si>
    <t>富士保健所</t>
  </si>
  <si>
    <t>浜松市保健所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</si>
  <si>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</si>
  <si>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</si>
  <si>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</si>
  <si>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</si>
  <si>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</si>
  <si>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</si>
  <si>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</si>
  <si>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</si>
  <si>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助産師</t>
  </si>
  <si>
    <t>(平成17年)</t>
  </si>
  <si>
    <t>賀茂圏域</t>
  </si>
  <si>
    <t>賀茂保健所</t>
  </si>
  <si>
    <t>伊豆市</t>
  </si>
  <si>
    <t>伊豆の国市</t>
  </si>
  <si>
    <t>中部保健所</t>
  </si>
  <si>
    <t>牧之原市</t>
  </si>
  <si>
    <t>御前崎市</t>
  </si>
  <si>
    <t>菊川市</t>
  </si>
  <si>
    <t>川根本町</t>
  </si>
  <si>
    <t>葵区</t>
  </si>
  <si>
    <t>駿河区</t>
  </si>
  <si>
    <t>清水区</t>
  </si>
  <si>
    <t>西部圏域</t>
  </si>
  <si>
    <t>東部保健所</t>
  </si>
  <si>
    <t>静岡市保健所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</si>
  <si>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</si>
  <si>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</si>
  <si>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</si>
  <si>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</si>
  <si>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</si>
  <si>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</si>
  <si>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</si>
  <si>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</si>
  <si>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</si>
  <si>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</si>
  <si>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</si>
  <si>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</si>
  <si>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</si>
  <si>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</si>
  <si>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</si>
  <si>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</si>
  <si>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</si>
  <si>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</si>
  <si>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</si>
  <si>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</si>
  <si>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</si>
  <si>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</si>
  <si>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</si>
  <si>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</si>
  <si>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</si>
  <si>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</si>
  <si>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</si>
  <si>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</si>
  <si>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</si>
  <si>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</si>
  <si>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</si>
  <si>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</si>
  <si>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</si>
  <si>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</si>
  <si>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区　　　　分</t>
  </si>
  <si>
    <t>静岡県</t>
  </si>
  <si>
    <t>助産師</t>
  </si>
  <si>
    <t>総 数</t>
  </si>
  <si>
    <t>医 師</t>
  </si>
  <si>
    <t>その他</t>
  </si>
  <si>
    <t xml:space="preserve"> 総 数</t>
  </si>
  <si>
    <t>西部保健所</t>
  </si>
  <si>
    <t>再掲</t>
  </si>
  <si>
    <t>*浜松市</t>
  </si>
  <si>
    <t>＊沼津市</t>
  </si>
  <si>
    <t>＊島田市</t>
  </si>
  <si>
    <t>＊磐田市</t>
  </si>
  <si>
    <t>＊掛川市</t>
  </si>
  <si>
    <t>＊袋井市</t>
  </si>
  <si>
    <t>＊西伊豆町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</si>
</sst>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horizontal="lef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13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  <xf numFmtId="41" fontId="3" fillId="0" borderId="15" xfId="0" applyNumberFormat="1" applyFont="1" applyBorder="1" applyAlignment="1" applyProtection="1">
      <alignment horizontal="right"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 applyProtection="1">
      <alignment horizontal="right" vertical="center"/>
      <protection/>
    </xf>
    <xf numFmtId="41" fontId="3" fillId="0" borderId="18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 applyProtection="1">
      <alignment horizontal="right" vertical="center"/>
      <protection/>
    </xf>
    <xf numFmtId="41" fontId="3" fillId="0" borderId="19" xfId="0" applyNumberFormat="1" applyFont="1" applyBorder="1" applyAlignment="1" applyProtection="1">
      <alignment horizontal="right"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29"/>
  <sheetViews>
    <sheetView showGridLines="0" tabSelected="1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"/>
    </sheetView>
  </sheetViews>
  <sheetFormatPr defaultColWidth="10.66015625" defaultRowHeight="19.5" customHeight="1"/>
  <cols>
    <col min="1" max="1" width="1.66015625" style="50" customWidth="1"/>
    <col min="2" max="2" width="9.16015625" style="50" customWidth="1"/>
    <col min="3" max="3" width="6.16015625" style="1" customWidth="1"/>
    <col min="4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48"/>
      <c r="B1" s="49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4" t="s">
        <v>56</v>
      </c>
      <c r="S1" s="65"/>
      <c r="T1" s="65"/>
    </row>
    <row r="2" spans="1:20" s="50" customFormat="1" ht="24" customHeight="1">
      <c r="A2" s="58" t="s">
        <v>106</v>
      </c>
      <c r="B2" s="59"/>
      <c r="C2" s="62" t="s">
        <v>47</v>
      </c>
      <c r="D2" s="66" t="s">
        <v>48</v>
      </c>
      <c r="E2" s="67"/>
      <c r="F2" s="68"/>
      <c r="G2" s="66" t="s">
        <v>49</v>
      </c>
      <c r="H2" s="67"/>
      <c r="I2" s="68"/>
      <c r="J2" s="69" t="s">
        <v>50</v>
      </c>
      <c r="K2" s="67"/>
      <c r="L2" s="68"/>
      <c r="M2" s="66" t="s">
        <v>51</v>
      </c>
      <c r="N2" s="67"/>
      <c r="O2" s="67"/>
      <c r="P2" s="68"/>
      <c r="Q2" s="66" t="s">
        <v>52</v>
      </c>
      <c r="R2" s="67"/>
      <c r="S2" s="67"/>
      <c r="T2" s="68"/>
    </row>
    <row r="3" spans="1:20" s="50" customFormat="1" ht="24" customHeight="1">
      <c r="A3" s="60"/>
      <c r="B3" s="61"/>
      <c r="C3" s="63"/>
      <c r="D3" s="51" t="s">
        <v>53</v>
      </c>
      <c r="E3" s="52" t="s">
        <v>54</v>
      </c>
      <c r="F3" s="53" t="s">
        <v>108</v>
      </c>
      <c r="G3" s="51" t="s">
        <v>109</v>
      </c>
      <c r="H3" s="52" t="s">
        <v>110</v>
      </c>
      <c r="I3" s="54" t="s">
        <v>55</v>
      </c>
      <c r="J3" s="55" t="s">
        <v>109</v>
      </c>
      <c r="K3" s="52" t="s">
        <v>110</v>
      </c>
      <c r="L3" s="53" t="s">
        <v>55</v>
      </c>
      <c r="M3" s="51" t="s">
        <v>109</v>
      </c>
      <c r="N3" s="52" t="s">
        <v>110</v>
      </c>
      <c r="O3" s="52" t="s">
        <v>55</v>
      </c>
      <c r="P3" s="54" t="s">
        <v>111</v>
      </c>
      <c r="Q3" s="55" t="s">
        <v>112</v>
      </c>
      <c r="R3" s="52" t="s">
        <v>110</v>
      </c>
      <c r="S3" s="52" t="s">
        <v>55</v>
      </c>
      <c r="T3" s="54" t="s">
        <v>111</v>
      </c>
    </row>
    <row r="4" spans="1:20" ht="20.25" customHeight="1">
      <c r="A4" s="76" t="s">
        <v>107</v>
      </c>
      <c r="B4" s="77"/>
      <c r="C4" s="7">
        <f>SUM(C5:C12)</f>
        <v>31908</v>
      </c>
      <c r="D4" s="7">
        <f>SUM(E4:F4)</f>
        <v>14128</v>
      </c>
      <c r="E4" s="8">
        <f>SUM(E5:E12)</f>
        <v>12679</v>
      </c>
      <c r="F4" s="9">
        <f>SUM(F5:F12)</f>
        <v>1449</v>
      </c>
      <c r="G4" s="7">
        <f>SUM(H4:I4)</f>
        <v>17291</v>
      </c>
      <c r="H4" s="8">
        <f>SUM(H5:H12)</f>
        <v>17276</v>
      </c>
      <c r="I4" s="9">
        <f>SUM(I5:I12)</f>
        <v>15</v>
      </c>
      <c r="J4" s="7">
        <f>SUM(K4:L4)</f>
        <v>431</v>
      </c>
      <c r="K4" s="8">
        <f>SUM(K5:K12)</f>
        <v>37</v>
      </c>
      <c r="L4" s="9">
        <f>SUM(L5:L12)</f>
        <v>394</v>
      </c>
      <c r="M4" s="7">
        <f>SUM(N4:P4)</f>
        <v>49</v>
      </c>
      <c r="N4" s="8">
        <f>SUM(N5:N12)</f>
        <v>24</v>
      </c>
      <c r="O4" s="8">
        <f>SUM(O5:O12)</f>
        <v>17</v>
      </c>
      <c r="P4" s="8">
        <f>SUM(P5:P12)</f>
        <v>8</v>
      </c>
      <c r="Q4" s="10">
        <f>SUM(R4:T4)</f>
        <v>9</v>
      </c>
      <c r="R4" s="11">
        <f>SUM(R5:R12)</f>
        <v>4</v>
      </c>
      <c r="S4" s="11">
        <f>SUM(S5:S12)</f>
        <v>2</v>
      </c>
      <c r="T4" s="12">
        <f>SUM(T5:T12)</f>
        <v>3</v>
      </c>
    </row>
    <row r="5" spans="1:20" ht="20.25" customHeight="1">
      <c r="A5" s="72" t="s">
        <v>57</v>
      </c>
      <c r="B5" s="73"/>
      <c r="C5" s="13">
        <f aca="true" t="shared" si="0" ref="C5:C12">SUM(D5,G5,J5,M5,Q5)</f>
        <v>478</v>
      </c>
      <c r="D5" s="14">
        <f>SUM(E5:F5)</f>
        <v>166</v>
      </c>
      <c r="E5" s="15">
        <f>E13</f>
        <v>166</v>
      </c>
      <c r="F5" s="15">
        <f>F13</f>
        <v>0</v>
      </c>
      <c r="G5" s="14">
        <f>SUM(H5:I5)</f>
        <v>304</v>
      </c>
      <c r="H5" s="15">
        <f>H13</f>
        <v>304</v>
      </c>
      <c r="I5" s="15">
        <f>I13</f>
        <v>0</v>
      </c>
      <c r="J5" s="14">
        <f>SUM(K5:L5)</f>
        <v>1</v>
      </c>
      <c r="K5" s="15">
        <f>K13</f>
        <v>0</v>
      </c>
      <c r="L5" s="15">
        <f>L13</f>
        <v>1</v>
      </c>
      <c r="M5" s="14">
        <f>SUM(N5:P5)</f>
        <v>5</v>
      </c>
      <c r="N5" s="15">
        <f>N13</f>
        <v>1</v>
      </c>
      <c r="O5" s="15">
        <f>O13</f>
        <v>4</v>
      </c>
      <c r="P5" s="15">
        <f>P13</f>
        <v>0</v>
      </c>
      <c r="Q5" s="14">
        <f>SUM(R5:T5)</f>
        <v>2</v>
      </c>
      <c r="R5" s="15">
        <f>R13</f>
        <v>1</v>
      </c>
      <c r="S5" s="15">
        <f>S13</f>
        <v>0</v>
      </c>
      <c r="T5" s="16">
        <f>T13</f>
        <v>1</v>
      </c>
    </row>
    <row r="6" spans="1:20" ht="20.25" customHeight="1">
      <c r="A6" s="70" t="s">
        <v>37</v>
      </c>
      <c r="B6" s="71"/>
      <c r="C6" s="17">
        <f t="shared" si="0"/>
        <v>685</v>
      </c>
      <c r="D6" s="18">
        <f aca="true" t="shared" si="1" ref="D6:D12">SUM(E6:F6)</f>
        <v>411</v>
      </c>
      <c r="E6" s="19">
        <f>E20</f>
        <v>408</v>
      </c>
      <c r="F6" s="19">
        <f>F20</f>
        <v>3</v>
      </c>
      <c r="G6" s="18">
        <f aca="true" t="shared" si="2" ref="G6:G12">SUM(H6:I6)</f>
        <v>268</v>
      </c>
      <c r="H6" s="19">
        <f>H20</f>
        <v>266</v>
      </c>
      <c r="I6" s="19">
        <f>I20</f>
        <v>2</v>
      </c>
      <c r="J6" s="18">
        <f aca="true" t="shared" si="3" ref="J6:J12">SUM(K6:L6)</f>
        <v>3</v>
      </c>
      <c r="K6" s="19">
        <f>K20</f>
        <v>2</v>
      </c>
      <c r="L6" s="19">
        <f>L20</f>
        <v>1</v>
      </c>
      <c r="M6" s="18">
        <f aca="true" t="shared" si="4" ref="M6:M12">SUM(N6:P6)</f>
        <v>3</v>
      </c>
      <c r="N6" s="19">
        <f>N20</f>
        <v>0</v>
      </c>
      <c r="O6" s="19">
        <f>O20</f>
        <v>3</v>
      </c>
      <c r="P6" s="19">
        <f>P20</f>
        <v>0</v>
      </c>
      <c r="Q6" s="18">
        <f aca="true" t="shared" si="5" ref="Q6:Q12">SUM(R6:T6)</f>
        <v>0</v>
      </c>
      <c r="R6" s="19">
        <f>R20</f>
        <v>0</v>
      </c>
      <c r="S6" s="19">
        <f>S20</f>
        <v>0</v>
      </c>
      <c r="T6" s="20">
        <f>T20</f>
        <v>0</v>
      </c>
    </row>
    <row r="7" spans="1:20" ht="20.25" customHeight="1">
      <c r="A7" s="70" t="s">
        <v>38</v>
      </c>
      <c r="B7" s="71"/>
      <c r="C7" s="17">
        <f t="shared" si="0"/>
        <v>6023</v>
      </c>
      <c r="D7" s="18">
        <f t="shared" si="1"/>
        <v>1786</v>
      </c>
      <c r="E7" s="19">
        <f>E23+E32</f>
        <v>1767</v>
      </c>
      <c r="F7" s="19">
        <f>F23+F32</f>
        <v>19</v>
      </c>
      <c r="G7" s="18">
        <f t="shared" si="2"/>
        <v>4208</v>
      </c>
      <c r="H7" s="19">
        <f>H23+H32</f>
        <v>4204</v>
      </c>
      <c r="I7" s="19">
        <f>I23+I32</f>
        <v>4</v>
      </c>
      <c r="J7" s="18">
        <f t="shared" si="3"/>
        <v>17</v>
      </c>
      <c r="K7" s="19">
        <f>K23+K32</f>
        <v>5</v>
      </c>
      <c r="L7" s="19">
        <f>L23+L32</f>
        <v>12</v>
      </c>
      <c r="M7" s="18">
        <f t="shared" si="4"/>
        <v>9</v>
      </c>
      <c r="N7" s="19">
        <f>N23+N32</f>
        <v>6</v>
      </c>
      <c r="O7" s="19">
        <f>O23+O32</f>
        <v>2</v>
      </c>
      <c r="P7" s="19">
        <f>P23+P32</f>
        <v>1</v>
      </c>
      <c r="Q7" s="18">
        <f t="shared" si="5"/>
        <v>3</v>
      </c>
      <c r="R7" s="19">
        <f>R23+R32</f>
        <v>0</v>
      </c>
      <c r="S7" s="19">
        <f>S23+S32</f>
        <v>2</v>
      </c>
      <c r="T7" s="20">
        <f>T23+T32</f>
        <v>1</v>
      </c>
    </row>
    <row r="8" spans="1:20" ht="20.25" customHeight="1">
      <c r="A8" s="70" t="s">
        <v>39</v>
      </c>
      <c r="B8" s="71"/>
      <c r="C8" s="17">
        <f t="shared" si="0"/>
        <v>3451</v>
      </c>
      <c r="D8" s="18">
        <f t="shared" si="1"/>
        <v>1057</v>
      </c>
      <c r="E8" s="19">
        <f>SUM(E35,'2-5 出生-1'!E45)</f>
        <v>1049</v>
      </c>
      <c r="F8" s="19">
        <f>SUM(F35,'2-5 出生-1'!F45)</f>
        <v>8</v>
      </c>
      <c r="G8" s="18">
        <f t="shared" si="2"/>
        <v>2349</v>
      </c>
      <c r="H8" s="19">
        <f>SUM(H35,'2-5 出生-1'!H45)</f>
        <v>2346</v>
      </c>
      <c r="I8" s="19">
        <f>SUM(I35,'2-5 出生-1'!I45)</f>
        <v>3</v>
      </c>
      <c r="J8" s="18">
        <f t="shared" si="3"/>
        <v>37</v>
      </c>
      <c r="K8" s="19">
        <f>SUM(K35,'2-5 出生-1'!K45)</f>
        <v>3</v>
      </c>
      <c r="L8" s="19">
        <f>SUM(L35,'2-5 出生-1'!L45)</f>
        <v>34</v>
      </c>
      <c r="M8" s="18">
        <f t="shared" si="4"/>
        <v>8</v>
      </c>
      <c r="N8" s="19">
        <f>SUM(N35,'2-5 出生-1'!N45)</f>
        <v>3</v>
      </c>
      <c r="O8" s="19">
        <f>SUM(O35,'2-5 出生-1'!O45)</f>
        <v>1</v>
      </c>
      <c r="P8" s="19">
        <f>SUM(P35,'2-5 出生-1'!P45)</f>
        <v>4</v>
      </c>
      <c r="Q8" s="18">
        <f t="shared" si="5"/>
        <v>0</v>
      </c>
      <c r="R8" s="19">
        <f>SUM(R35,'2-5 出生-1'!R45)</f>
        <v>0</v>
      </c>
      <c r="S8" s="19">
        <f>SUM(S35,'2-5 出生-1'!S45)</f>
        <v>0</v>
      </c>
      <c r="T8" s="20">
        <f>SUM(T35,'2-5 出生-1'!T45)</f>
        <v>0</v>
      </c>
    </row>
    <row r="9" spans="1:20" ht="20.25" customHeight="1">
      <c r="A9" s="70" t="s">
        <v>40</v>
      </c>
      <c r="B9" s="71"/>
      <c r="C9" s="17">
        <f t="shared" si="0"/>
        <v>5596</v>
      </c>
      <c r="D9" s="18">
        <f t="shared" si="1"/>
        <v>3195</v>
      </c>
      <c r="E9" s="19">
        <f>SUM(E39,E46,E47)</f>
        <v>3167</v>
      </c>
      <c r="F9" s="19">
        <f>SUM(F39,F46,F47)</f>
        <v>28</v>
      </c>
      <c r="G9" s="18">
        <f t="shared" si="2"/>
        <v>2207</v>
      </c>
      <c r="H9" s="19">
        <f>SUM(H39,H46,H47)</f>
        <v>2207</v>
      </c>
      <c r="I9" s="19">
        <f>SUM(I39,I46,I47)</f>
        <v>0</v>
      </c>
      <c r="J9" s="18">
        <f t="shared" si="3"/>
        <v>181</v>
      </c>
      <c r="K9" s="19">
        <f>SUM(K39,K46,K47)</f>
        <v>12</v>
      </c>
      <c r="L9" s="19">
        <f>SUM(L39,L46,L47)</f>
        <v>169</v>
      </c>
      <c r="M9" s="18">
        <f t="shared" si="4"/>
        <v>12</v>
      </c>
      <c r="N9" s="19">
        <f>SUM(N39,N46,N47)</f>
        <v>6</v>
      </c>
      <c r="O9" s="19">
        <f>SUM(O39,O46,O47)</f>
        <v>3</v>
      </c>
      <c r="P9" s="19">
        <f>SUM(P39,P46,P47)</f>
        <v>3</v>
      </c>
      <c r="Q9" s="18">
        <f t="shared" si="5"/>
        <v>1</v>
      </c>
      <c r="R9" s="19">
        <f>SUM(R39,R46,R47)</f>
        <v>0</v>
      </c>
      <c r="S9" s="19">
        <f>SUM(S39,S46,S47)</f>
        <v>0</v>
      </c>
      <c r="T9" s="20">
        <f>SUM(T39,T46,T47)</f>
        <v>1</v>
      </c>
    </row>
    <row r="10" spans="1:20" ht="20.25" customHeight="1">
      <c r="A10" s="70" t="s">
        <v>41</v>
      </c>
      <c r="B10" s="71"/>
      <c r="C10" s="17">
        <f t="shared" si="0"/>
        <v>3942</v>
      </c>
      <c r="D10" s="18">
        <f t="shared" si="1"/>
        <v>1778</v>
      </c>
      <c r="E10" s="19">
        <f>SUM('2-5 出生-1'!E48,'2-5 出生-1'!E49,'2-5 出生-1'!E50,'2-5 出生-1'!E51,'2-5 出生-1'!E52,'2-5 出生-1'!E53,'2-5 出生-1'!E54,'2-5 出生-1'!E55,'2-5 出生-1'!E56)</f>
        <v>1766</v>
      </c>
      <c r="F10" s="19">
        <f>SUM('2-5 出生-1'!F48,'2-5 出生-1'!F49,'2-5 出生-1'!F50,'2-5 出生-1'!F51,'2-5 出生-1'!F52,'2-5 出生-1'!F53,'2-5 出生-1'!F54,'2-5 出生-1'!F55,'2-5 出生-1'!F56)</f>
        <v>12</v>
      </c>
      <c r="G10" s="18">
        <f t="shared" si="2"/>
        <v>2070</v>
      </c>
      <c r="H10" s="19">
        <f>SUM('2-5 出生-1'!H48,'2-5 出生-1'!H49,'2-5 出生-1'!H50,'2-5 出生-1'!H51,'2-5 出生-1'!H52,'2-5 出生-1'!H53,'2-5 出生-1'!H54,'2-5 出生-1'!H55,'2-5 出生-1'!H56)</f>
        <v>2069</v>
      </c>
      <c r="I10" s="19">
        <f>SUM('2-5 出生-1'!I48,'2-5 出生-1'!I49,'2-5 出生-1'!I50,'2-5 出生-1'!I51,'2-5 出生-1'!I52,'2-5 出生-1'!I53,'2-5 出生-1'!I54,'2-5 出生-1'!I55,'2-5 出生-1'!I56)</f>
        <v>1</v>
      </c>
      <c r="J10" s="18">
        <f t="shared" si="3"/>
        <v>92</v>
      </c>
      <c r="K10" s="19">
        <f>SUM('2-5 出生-1'!K48,'2-5 出生-1'!K49,'2-5 出生-1'!K50,'2-5 出生-1'!K51,'2-5 出生-1'!K52,'2-5 出生-1'!K53,'2-5 出生-1'!K54,'2-5 出生-1'!K55,'2-5 出生-1'!K56)</f>
        <v>12</v>
      </c>
      <c r="L10" s="19">
        <f>SUM('2-5 出生-1'!L48,'2-5 出生-1'!L49,'2-5 出生-1'!L50,'2-5 出生-1'!L51,'2-5 出生-1'!L52,'2-5 出生-1'!L53,'2-5 出生-1'!L54,'2-5 出生-1'!L55,'2-5 出生-1'!L56)</f>
        <v>80</v>
      </c>
      <c r="M10" s="18">
        <f t="shared" si="4"/>
        <v>2</v>
      </c>
      <c r="N10" s="19">
        <f>SUM('2-5 出生-1'!N48,'2-5 出生-1'!N49,'2-5 出生-1'!N50,'2-5 出生-1'!N51,'2-5 出生-1'!N52,'2-5 出生-1'!N53,'2-5 出生-1'!N54,'2-5 出生-1'!N55,'2-5 出生-1'!N56)</f>
        <v>2</v>
      </c>
      <c r="O10" s="19">
        <f>SUM('2-5 出生-1'!O48,'2-5 出生-1'!O49,'2-5 出生-1'!O50,'2-5 出生-1'!O51,'2-5 出生-1'!O52,'2-5 出生-1'!O53,'2-5 出生-1'!O54,'2-5 出生-1'!O55,'2-5 出生-1'!O56)</f>
        <v>0</v>
      </c>
      <c r="P10" s="19">
        <f>SUM('2-5 出生-1'!P48,'2-5 出生-1'!P49,'2-5 出生-1'!P50,'2-5 出生-1'!P51,'2-5 出生-1'!P52,'2-5 出生-1'!P53,'2-5 出生-1'!P54,'2-5 出生-1'!P55,'2-5 出生-1'!P56)</f>
        <v>0</v>
      </c>
      <c r="Q10" s="18">
        <f t="shared" si="5"/>
        <v>0</v>
      </c>
      <c r="R10" s="19">
        <f>SUM('2-5 出生-1'!R48,'2-5 出生-1'!R49,'2-5 出生-1'!R50,'2-5 出生-1'!R51,'2-5 出生-1'!R52,'2-5 出生-1'!R53,'2-5 出生-1'!R54,'2-5 出生-1'!R55,'2-5 出生-1'!R56)</f>
        <v>0</v>
      </c>
      <c r="S10" s="19">
        <f>SUM('2-5 出生-1'!S48,'2-5 出生-1'!S49,'2-5 出生-1'!S50,'2-5 出生-1'!S51,'2-5 出生-1'!S52,'2-5 出生-1'!S53,'2-5 出生-1'!S54,'2-5 出生-1'!S55,'2-5 出生-1'!S56)</f>
        <v>0</v>
      </c>
      <c r="T10" s="20">
        <f>SUM('2-5 出生-1'!T48,'2-5 出生-1'!T49,'2-5 出生-1'!T50,'2-5 出生-1'!T51,'2-5 出生-1'!T52,'2-5 出生-1'!T53,'2-5 出生-1'!T54,'2-5 出生-1'!T55,'2-5 出生-1'!T56)</f>
        <v>0</v>
      </c>
    </row>
    <row r="11" spans="1:20" ht="20.25" customHeight="1">
      <c r="A11" s="70" t="s">
        <v>42</v>
      </c>
      <c r="B11" s="71"/>
      <c r="C11" s="17">
        <f t="shared" si="0"/>
        <v>4086</v>
      </c>
      <c r="D11" s="18">
        <f t="shared" si="1"/>
        <v>2091</v>
      </c>
      <c r="E11" s="19">
        <f>SUM('2-5 出生-2'!E5,'2-5 出生-2'!E6,'2-5 出生-2'!E7,'2-5 出生-2'!E8,'2-5 出生-2'!E9,'2-5 出生-2'!E10)</f>
        <v>1948</v>
      </c>
      <c r="F11" s="19">
        <f>SUM('2-5 出生-2'!F5,'2-5 出生-2'!F6,'2-5 出生-2'!F7,'2-5 出生-2'!F8,'2-5 出生-2'!F9,'2-5 出生-2'!F10)</f>
        <v>143</v>
      </c>
      <c r="G11" s="18">
        <f t="shared" si="2"/>
        <v>1968</v>
      </c>
      <c r="H11" s="19">
        <f>SUM('2-5 出生-2'!H5,'2-5 出生-2'!H6,'2-5 出生-2'!H7,'2-5 出生-2'!H8,'2-5 出生-2'!H9,'2-5 出生-2'!H10)</f>
        <v>1967</v>
      </c>
      <c r="I11" s="19">
        <f>SUM('2-5 出生-2'!I5,'2-5 出生-2'!I6,'2-5 出生-2'!I7,'2-5 出生-2'!I8,'2-5 出生-2'!I9,'2-5 出生-2'!I10)</f>
        <v>1</v>
      </c>
      <c r="J11" s="18">
        <f t="shared" si="3"/>
        <v>23</v>
      </c>
      <c r="K11" s="19">
        <f>SUM('2-5 出生-2'!K5,'2-5 出生-2'!K6,'2-5 出生-2'!K7,'2-5 出生-2'!K8,'2-5 出生-2'!K9,'2-5 出生-2'!K10)</f>
        <v>3</v>
      </c>
      <c r="L11" s="19">
        <f>SUM('2-5 出生-2'!L5,'2-5 出生-2'!L6,'2-5 出生-2'!L7,'2-5 出生-2'!L8,'2-5 出生-2'!L9,'2-5 出生-2'!L10)</f>
        <v>20</v>
      </c>
      <c r="M11" s="18">
        <f t="shared" si="4"/>
        <v>2</v>
      </c>
      <c r="N11" s="19">
        <f>SUM('2-5 出生-2'!N5,'2-5 出生-2'!N6,'2-5 出生-2'!N7,'2-5 出生-2'!N8,'2-5 出生-2'!N9,'2-5 出生-2'!N10)</f>
        <v>1</v>
      </c>
      <c r="O11" s="19">
        <f>SUM('2-5 出生-2'!O5,'2-5 出生-2'!O6,'2-5 出生-2'!O7,'2-5 出生-2'!O8,'2-5 出生-2'!O9,'2-5 出生-2'!O10)</f>
        <v>1</v>
      </c>
      <c r="P11" s="19">
        <f>SUM('2-5 出生-2'!P5,'2-5 出生-2'!P6,'2-5 出生-2'!P7,'2-5 出生-2'!P8,'2-5 出生-2'!P9,'2-5 出生-2'!P10)</f>
        <v>0</v>
      </c>
      <c r="Q11" s="18">
        <f t="shared" si="5"/>
        <v>2</v>
      </c>
      <c r="R11" s="19">
        <f>SUM('2-5 出生-2'!R5,'2-5 出生-2'!R6,'2-5 出生-2'!R7,'2-5 出生-2'!R8,'2-5 出生-2'!R9,'2-5 出生-2'!R10)</f>
        <v>2</v>
      </c>
      <c r="S11" s="19">
        <f>SUM('2-5 出生-2'!S5,'2-5 出生-2'!S6,'2-5 出生-2'!S7,'2-5 出生-2'!S8,'2-5 出生-2'!S9,'2-5 出生-2'!S10)</f>
        <v>0</v>
      </c>
      <c r="T11" s="20">
        <f>SUM('2-5 出生-2'!T5,'2-5 出生-2'!T6,'2-5 出生-2'!T7,'2-5 出生-2'!T8,'2-5 出生-2'!T9,'2-5 出生-2'!T10)</f>
        <v>0</v>
      </c>
    </row>
    <row r="12" spans="1:20" ht="20.25" customHeight="1">
      <c r="A12" s="78" t="s">
        <v>69</v>
      </c>
      <c r="B12" s="79"/>
      <c r="C12" s="21">
        <f t="shared" si="0"/>
        <v>7647</v>
      </c>
      <c r="D12" s="22">
        <f t="shared" si="1"/>
        <v>3644</v>
      </c>
      <c r="E12" s="23">
        <f>'2-5 出生-2'!E11+'2-5 出生-2'!E12+'2-5 出生-2'!E13</f>
        <v>2408</v>
      </c>
      <c r="F12" s="23">
        <f>'2-5 出生-2'!F11+'2-5 出生-2'!F12+'2-5 出生-2'!F13</f>
        <v>1236</v>
      </c>
      <c r="G12" s="22">
        <f t="shared" si="2"/>
        <v>3917</v>
      </c>
      <c r="H12" s="23">
        <f>'2-5 出生-2'!H11+'2-5 出生-2'!H12+'2-5 出生-2'!H13</f>
        <v>3913</v>
      </c>
      <c r="I12" s="23">
        <f>'2-5 出生-2'!I11+'2-5 出生-2'!I12+'2-5 出生-2'!I13</f>
        <v>4</v>
      </c>
      <c r="J12" s="22">
        <f t="shared" si="3"/>
        <v>77</v>
      </c>
      <c r="K12" s="23">
        <f>'2-5 出生-2'!K11+'2-5 出生-2'!K12+'2-5 出生-2'!K13</f>
        <v>0</v>
      </c>
      <c r="L12" s="23">
        <f>'2-5 出生-2'!L11+'2-5 出生-2'!L12+'2-5 出生-2'!L13</f>
        <v>77</v>
      </c>
      <c r="M12" s="22">
        <f t="shared" si="4"/>
        <v>8</v>
      </c>
      <c r="N12" s="23">
        <f>'2-5 出生-2'!N11+'2-5 出生-2'!N12+'2-5 出生-2'!N13</f>
        <v>5</v>
      </c>
      <c r="O12" s="23">
        <f>'2-5 出生-2'!O11+'2-5 出生-2'!O12+'2-5 出生-2'!O13</f>
        <v>3</v>
      </c>
      <c r="P12" s="23">
        <f>'2-5 出生-2'!P11+'2-5 出生-2'!P12+'2-5 出生-2'!P13</f>
        <v>0</v>
      </c>
      <c r="Q12" s="22">
        <f t="shared" si="5"/>
        <v>1</v>
      </c>
      <c r="R12" s="23">
        <f>'2-5 出生-2'!R11+'2-5 出生-2'!R12+'2-5 出生-2'!R13</f>
        <v>1</v>
      </c>
      <c r="S12" s="23">
        <f>'2-5 出生-2'!S11+'2-5 出生-2'!S12+'2-5 出生-2'!S13</f>
        <v>0</v>
      </c>
      <c r="T12" s="24">
        <f>'2-5 出生-2'!T11+'2-5 出生-2'!T12+'2-5 出生-2'!T13</f>
        <v>0</v>
      </c>
    </row>
    <row r="13" spans="1:20" ht="20.25" customHeight="1">
      <c r="A13" s="70" t="s">
        <v>58</v>
      </c>
      <c r="B13" s="71"/>
      <c r="C13" s="17">
        <f aca="true" t="shared" si="6" ref="C13:C34">SUM(D13,G13,J13,M13,Q13)</f>
        <v>478</v>
      </c>
      <c r="D13" s="25">
        <f aca="true" t="shared" si="7" ref="D13:D34">SUM(E13:F13)</f>
        <v>166</v>
      </c>
      <c r="E13" s="26">
        <f>SUM(E14:E19)</f>
        <v>166</v>
      </c>
      <c r="F13" s="27">
        <f>SUM(F14:F19)</f>
        <v>0</v>
      </c>
      <c r="G13" s="25">
        <f aca="true" t="shared" si="8" ref="G13:G34">SUM(H13:I13)</f>
        <v>304</v>
      </c>
      <c r="H13" s="26">
        <f>SUM(H14:H19)</f>
        <v>304</v>
      </c>
      <c r="I13" s="27">
        <f>SUM(I14:I19)</f>
        <v>0</v>
      </c>
      <c r="J13" s="25">
        <f aca="true" t="shared" si="9" ref="J13:J34">SUM(K13:L13)</f>
        <v>1</v>
      </c>
      <c r="K13" s="26">
        <f>SUM(K14:K19)</f>
        <v>0</v>
      </c>
      <c r="L13" s="27">
        <f>SUM(L14:L19)</f>
        <v>1</v>
      </c>
      <c r="M13" s="25">
        <f aca="true" t="shared" si="10" ref="M13:M34">SUM(N13:P13)</f>
        <v>5</v>
      </c>
      <c r="N13" s="26">
        <f>SUM(N14:N19)</f>
        <v>1</v>
      </c>
      <c r="O13" s="26">
        <f>SUM(O14:O19)</f>
        <v>4</v>
      </c>
      <c r="P13" s="27">
        <f>SUM(P14:P19)</f>
        <v>0</v>
      </c>
      <c r="Q13" s="25">
        <f aca="true" t="shared" si="11" ref="Q13:Q34">SUM(R13:T13)</f>
        <v>2</v>
      </c>
      <c r="R13" s="26">
        <f>SUM(R14:R19)</f>
        <v>1</v>
      </c>
      <c r="S13" s="26">
        <f>SUM(S14:S19)</f>
        <v>0</v>
      </c>
      <c r="T13" s="27">
        <f>SUM(T14:T19)</f>
        <v>1</v>
      </c>
    </row>
    <row r="14" spans="1:20" ht="20.25" customHeight="1">
      <c r="A14" s="40"/>
      <c r="B14" s="41" t="s">
        <v>15</v>
      </c>
      <c r="C14" s="17">
        <f t="shared" si="6"/>
        <v>176</v>
      </c>
      <c r="D14" s="25">
        <f t="shared" si="7"/>
        <v>43</v>
      </c>
      <c r="E14" s="26">
        <v>43</v>
      </c>
      <c r="F14" s="27">
        <v>0</v>
      </c>
      <c r="G14" s="25">
        <f t="shared" si="8"/>
        <v>131</v>
      </c>
      <c r="H14" s="26">
        <v>131</v>
      </c>
      <c r="I14" s="27">
        <v>0</v>
      </c>
      <c r="J14" s="25">
        <f t="shared" si="9"/>
        <v>0</v>
      </c>
      <c r="K14" s="26">
        <v>0</v>
      </c>
      <c r="L14" s="27">
        <v>0</v>
      </c>
      <c r="M14" s="25">
        <f t="shared" si="10"/>
        <v>2</v>
      </c>
      <c r="N14" s="26">
        <v>0</v>
      </c>
      <c r="O14" s="26">
        <v>2</v>
      </c>
      <c r="P14" s="27">
        <v>0</v>
      </c>
      <c r="Q14" s="25">
        <f t="shared" si="11"/>
        <v>0</v>
      </c>
      <c r="R14" s="26">
        <v>0</v>
      </c>
      <c r="S14" s="26">
        <v>0</v>
      </c>
      <c r="T14" s="27">
        <v>0</v>
      </c>
    </row>
    <row r="15" spans="1:20" ht="20.25" customHeight="1">
      <c r="A15" s="40"/>
      <c r="B15" s="41" t="s">
        <v>18</v>
      </c>
      <c r="C15" s="17">
        <f t="shared" si="6"/>
        <v>84</v>
      </c>
      <c r="D15" s="25">
        <f t="shared" si="7"/>
        <v>41</v>
      </c>
      <c r="E15" s="26">
        <v>41</v>
      </c>
      <c r="F15" s="27">
        <v>0</v>
      </c>
      <c r="G15" s="25">
        <f t="shared" si="8"/>
        <v>40</v>
      </c>
      <c r="H15" s="26">
        <v>40</v>
      </c>
      <c r="I15" s="27">
        <v>0</v>
      </c>
      <c r="J15" s="25">
        <f t="shared" si="9"/>
        <v>1</v>
      </c>
      <c r="K15" s="26">
        <v>0</v>
      </c>
      <c r="L15" s="27">
        <v>1</v>
      </c>
      <c r="M15" s="25">
        <f t="shared" si="10"/>
        <v>1</v>
      </c>
      <c r="N15" s="26">
        <v>1</v>
      </c>
      <c r="O15" s="26">
        <v>0</v>
      </c>
      <c r="P15" s="27">
        <v>0</v>
      </c>
      <c r="Q15" s="25">
        <f t="shared" si="11"/>
        <v>1</v>
      </c>
      <c r="R15" s="26">
        <v>0</v>
      </c>
      <c r="S15" s="26">
        <v>0</v>
      </c>
      <c r="T15" s="27">
        <v>1</v>
      </c>
    </row>
    <row r="16" spans="1:20" ht="20.25" customHeight="1">
      <c r="A16" s="40"/>
      <c r="B16" s="41" t="s">
        <v>19</v>
      </c>
      <c r="C16" s="17">
        <f t="shared" si="6"/>
        <v>59</v>
      </c>
      <c r="D16" s="25">
        <f t="shared" si="7"/>
        <v>27</v>
      </c>
      <c r="E16" s="26">
        <v>27</v>
      </c>
      <c r="F16" s="27">
        <v>0</v>
      </c>
      <c r="G16" s="25">
        <f t="shared" si="8"/>
        <v>32</v>
      </c>
      <c r="H16" s="26">
        <v>32</v>
      </c>
      <c r="I16" s="27">
        <v>0</v>
      </c>
      <c r="J16" s="25">
        <f t="shared" si="9"/>
        <v>0</v>
      </c>
      <c r="K16" s="26">
        <v>0</v>
      </c>
      <c r="L16" s="27">
        <v>0</v>
      </c>
      <c r="M16" s="25">
        <f t="shared" si="10"/>
        <v>0</v>
      </c>
      <c r="N16" s="26">
        <v>0</v>
      </c>
      <c r="O16" s="26">
        <v>0</v>
      </c>
      <c r="P16" s="27">
        <v>0</v>
      </c>
      <c r="Q16" s="25">
        <f t="shared" si="11"/>
        <v>0</v>
      </c>
      <c r="R16" s="26">
        <v>0</v>
      </c>
      <c r="S16" s="26">
        <v>0</v>
      </c>
      <c r="T16" s="27">
        <v>0</v>
      </c>
    </row>
    <row r="17" spans="1:20" ht="20.25" customHeight="1">
      <c r="A17" s="40"/>
      <c r="B17" s="41" t="s">
        <v>20</v>
      </c>
      <c r="C17" s="17">
        <f t="shared" si="6"/>
        <v>53</v>
      </c>
      <c r="D17" s="25">
        <f t="shared" si="7"/>
        <v>10</v>
      </c>
      <c r="E17" s="26">
        <v>10</v>
      </c>
      <c r="F17" s="27">
        <v>0</v>
      </c>
      <c r="G17" s="25">
        <f t="shared" si="8"/>
        <v>41</v>
      </c>
      <c r="H17" s="26">
        <v>41</v>
      </c>
      <c r="I17" s="27">
        <v>0</v>
      </c>
      <c r="J17" s="25">
        <f t="shared" si="9"/>
        <v>0</v>
      </c>
      <c r="K17" s="26">
        <v>0</v>
      </c>
      <c r="L17" s="27">
        <v>0</v>
      </c>
      <c r="M17" s="25">
        <f t="shared" si="10"/>
        <v>2</v>
      </c>
      <c r="N17" s="26">
        <v>0</v>
      </c>
      <c r="O17" s="26">
        <v>2</v>
      </c>
      <c r="P17" s="27">
        <v>0</v>
      </c>
      <c r="Q17" s="25">
        <f t="shared" si="11"/>
        <v>0</v>
      </c>
      <c r="R17" s="26">
        <v>0</v>
      </c>
      <c r="S17" s="26">
        <v>0</v>
      </c>
      <c r="T17" s="27">
        <v>0</v>
      </c>
    </row>
    <row r="18" spans="1:20" ht="20.25" customHeight="1">
      <c r="A18" s="40"/>
      <c r="B18" s="41" t="s">
        <v>21</v>
      </c>
      <c r="C18" s="17">
        <f t="shared" si="6"/>
        <v>41</v>
      </c>
      <c r="D18" s="25">
        <f t="shared" si="7"/>
        <v>13</v>
      </c>
      <c r="E18" s="26">
        <v>13</v>
      </c>
      <c r="F18" s="27">
        <v>0</v>
      </c>
      <c r="G18" s="25">
        <f t="shared" si="8"/>
        <v>27</v>
      </c>
      <c r="H18" s="26">
        <v>27</v>
      </c>
      <c r="I18" s="27">
        <v>0</v>
      </c>
      <c r="J18" s="25">
        <f t="shared" si="9"/>
        <v>0</v>
      </c>
      <c r="K18" s="26"/>
      <c r="L18" s="27"/>
      <c r="M18" s="25">
        <f t="shared" si="10"/>
        <v>0</v>
      </c>
      <c r="N18" s="26">
        <v>0</v>
      </c>
      <c r="O18" s="26">
        <v>0</v>
      </c>
      <c r="P18" s="27">
        <v>0</v>
      </c>
      <c r="Q18" s="25">
        <f t="shared" si="11"/>
        <v>1</v>
      </c>
      <c r="R18" s="26">
        <v>1</v>
      </c>
      <c r="S18" s="26">
        <v>0</v>
      </c>
      <c r="T18" s="27">
        <v>0</v>
      </c>
    </row>
    <row r="19" spans="1:20" ht="20.25" customHeight="1">
      <c r="A19" s="40"/>
      <c r="B19" s="41" t="s">
        <v>22</v>
      </c>
      <c r="C19" s="17">
        <f t="shared" si="6"/>
        <v>65</v>
      </c>
      <c r="D19" s="25">
        <f t="shared" si="7"/>
        <v>32</v>
      </c>
      <c r="E19" s="26">
        <f>SUM('2-5 出生-2'!E52,'2-5 出生-2'!E53)</f>
        <v>32</v>
      </c>
      <c r="F19" s="26">
        <f>SUM('2-5 出生-2'!F52,'2-5 出生-2'!F53)</f>
        <v>0</v>
      </c>
      <c r="G19" s="25">
        <f t="shared" si="8"/>
        <v>33</v>
      </c>
      <c r="H19" s="26">
        <f>SUM('2-5 出生-2'!H52,'2-5 出生-2'!H53)</f>
        <v>33</v>
      </c>
      <c r="I19" s="26">
        <f>SUM('2-5 出生-2'!I52,'2-5 出生-2'!I53)</f>
        <v>0</v>
      </c>
      <c r="J19" s="25">
        <f t="shared" si="9"/>
        <v>0</v>
      </c>
      <c r="K19" s="26">
        <f>SUM('2-5 出生-2'!K52,'2-5 出生-2'!K53)</f>
        <v>0</v>
      </c>
      <c r="L19" s="26">
        <f>SUM('2-5 出生-2'!L52,'2-5 出生-2'!L53)</f>
        <v>0</v>
      </c>
      <c r="M19" s="25">
        <f t="shared" si="10"/>
        <v>0</v>
      </c>
      <c r="N19" s="26">
        <f>SUM('2-5 出生-2'!N52,'2-5 出生-2'!N53)</f>
        <v>0</v>
      </c>
      <c r="O19" s="26">
        <f>SUM('2-5 出生-2'!O52,'2-5 出生-2'!O53)</f>
        <v>0</v>
      </c>
      <c r="P19" s="26">
        <f>SUM('2-5 出生-2'!P52,'2-5 出生-2'!P53)</f>
        <v>0</v>
      </c>
      <c r="Q19" s="25">
        <f t="shared" si="11"/>
        <v>0</v>
      </c>
      <c r="R19" s="26">
        <f>SUM('2-5 出生-2'!R52,'2-5 出生-2'!R53)</f>
        <v>0</v>
      </c>
      <c r="S19" s="26">
        <f>SUM('2-5 出生-2'!S52,'2-5 出生-2'!S53)</f>
        <v>0</v>
      </c>
      <c r="T19" s="27">
        <f>SUM('2-5 出生-2'!T52,'2-5 出生-2'!T53)</f>
        <v>0</v>
      </c>
    </row>
    <row r="20" spans="1:20" ht="20.25" customHeight="1">
      <c r="A20" s="72" t="s">
        <v>43</v>
      </c>
      <c r="B20" s="73"/>
      <c r="C20" s="14">
        <f t="shared" si="6"/>
        <v>685</v>
      </c>
      <c r="D20" s="28">
        <f t="shared" si="7"/>
        <v>411</v>
      </c>
      <c r="E20" s="29">
        <f>SUM(E21:E22)</f>
        <v>408</v>
      </c>
      <c r="F20" s="29">
        <f>SUM(F21:F22)</f>
        <v>3</v>
      </c>
      <c r="G20" s="28">
        <f t="shared" si="8"/>
        <v>268</v>
      </c>
      <c r="H20" s="29">
        <f>SUM(H21:H22)</f>
        <v>266</v>
      </c>
      <c r="I20" s="29">
        <f>SUM(I21:I22)</f>
        <v>2</v>
      </c>
      <c r="J20" s="28">
        <f t="shared" si="9"/>
        <v>3</v>
      </c>
      <c r="K20" s="29">
        <f>SUM(K21:K22)</f>
        <v>2</v>
      </c>
      <c r="L20" s="29">
        <f>SUM(L21:L22)</f>
        <v>1</v>
      </c>
      <c r="M20" s="28">
        <f t="shared" si="10"/>
        <v>3</v>
      </c>
      <c r="N20" s="29">
        <f>SUM(N21:N22)</f>
        <v>0</v>
      </c>
      <c r="O20" s="29">
        <f>SUM(O21:O22)</f>
        <v>3</v>
      </c>
      <c r="P20" s="29">
        <f>SUM(P21:P22)</f>
        <v>0</v>
      </c>
      <c r="Q20" s="28">
        <f t="shared" si="11"/>
        <v>0</v>
      </c>
      <c r="R20" s="29">
        <f>SUM(R21:R22)</f>
        <v>0</v>
      </c>
      <c r="S20" s="29">
        <f>SUM(S21:S22)</f>
        <v>0</v>
      </c>
      <c r="T20" s="30">
        <f>SUM(T21:T22)</f>
        <v>0</v>
      </c>
    </row>
    <row r="21" spans="1:20" ht="20.25" customHeight="1">
      <c r="A21" s="40"/>
      <c r="B21" s="41" t="s">
        <v>3</v>
      </c>
      <c r="C21" s="18">
        <f t="shared" si="6"/>
        <v>206</v>
      </c>
      <c r="D21" s="25">
        <f t="shared" si="7"/>
        <v>47</v>
      </c>
      <c r="E21" s="26">
        <v>46</v>
      </c>
      <c r="F21" s="26">
        <v>1</v>
      </c>
      <c r="G21" s="25">
        <f t="shared" si="8"/>
        <v>156</v>
      </c>
      <c r="H21" s="26">
        <v>154</v>
      </c>
      <c r="I21" s="26">
        <v>2</v>
      </c>
      <c r="J21" s="25">
        <f t="shared" si="9"/>
        <v>1</v>
      </c>
      <c r="K21" s="26">
        <v>0</v>
      </c>
      <c r="L21" s="26">
        <v>1</v>
      </c>
      <c r="M21" s="25">
        <f t="shared" si="10"/>
        <v>2</v>
      </c>
      <c r="N21" s="26">
        <v>0</v>
      </c>
      <c r="O21" s="26">
        <v>2</v>
      </c>
      <c r="P21" s="26">
        <v>0</v>
      </c>
      <c r="Q21" s="25">
        <f t="shared" si="11"/>
        <v>0</v>
      </c>
      <c r="R21" s="26">
        <v>0</v>
      </c>
      <c r="S21" s="26">
        <v>0</v>
      </c>
      <c r="T21" s="27">
        <v>0</v>
      </c>
    </row>
    <row r="22" spans="1:20" ht="20.25" customHeight="1">
      <c r="A22" s="42"/>
      <c r="B22" s="43" t="s">
        <v>6</v>
      </c>
      <c r="C22" s="22">
        <f t="shared" si="6"/>
        <v>479</v>
      </c>
      <c r="D22" s="31">
        <f t="shared" si="7"/>
        <v>364</v>
      </c>
      <c r="E22" s="32">
        <v>362</v>
      </c>
      <c r="F22" s="32">
        <v>2</v>
      </c>
      <c r="G22" s="31">
        <f t="shared" si="8"/>
        <v>112</v>
      </c>
      <c r="H22" s="32">
        <v>112</v>
      </c>
      <c r="I22" s="32">
        <v>0</v>
      </c>
      <c r="J22" s="31">
        <f t="shared" si="9"/>
        <v>2</v>
      </c>
      <c r="K22" s="32">
        <v>2</v>
      </c>
      <c r="L22" s="32">
        <v>0</v>
      </c>
      <c r="M22" s="31">
        <f t="shared" si="10"/>
        <v>1</v>
      </c>
      <c r="N22" s="32">
        <v>0</v>
      </c>
      <c r="O22" s="32">
        <v>1</v>
      </c>
      <c r="P22" s="32">
        <v>0</v>
      </c>
      <c r="Q22" s="31">
        <f t="shared" si="11"/>
        <v>0</v>
      </c>
      <c r="R22" s="32">
        <v>0</v>
      </c>
      <c r="S22" s="32">
        <v>0</v>
      </c>
      <c r="T22" s="33">
        <v>0</v>
      </c>
    </row>
    <row r="23" spans="1:20" ht="20.25" customHeight="1">
      <c r="A23" s="70" t="s">
        <v>70</v>
      </c>
      <c r="B23" s="71"/>
      <c r="C23" s="17">
        <f t="shared" si="6"/>
        <v>4979</v>
      </c>
      <c r="D23" s="25">
        <f t="shared" si="7"/>
        <v>1582</v>
      </c>
      <c r="E23" s="26">
        <f>SUM(E24:E31)</f>
        <v>1566</v>
      </c>
      <c r="F23" s="26">
        <f>SUM(F24:F31)</f>
        <v>16</v>
      </c>
      <c r="G23" s="25">
        <f t="shared" si="8"/>
        <v>3372</v>
      </c>
      <c r="H23" s="26">
        <f>SUM(H24:H31)</f>
        <v>3368</v>
      </c>
      <c r="I23" s="26">
        <f>SUM(I24:I31)</f>
        <v>4</v>
      </c>
      <c r="J23" s="25">
        <f t="shared" si="9"/>
        <v>14</v>
      </c>
      <c r="K23" s="26">
        <f>SUM(K24:K31)</f>
        <v>4</v>
      </c>
      <c r="L23" s="26">
        <f>SUM(L24:L31)</f>
        <v>10</v>
      </c>
      <c r="M23" s="25">
        <f t="shared" si="10"/>
        <v>9</v>
      </c>
      <c r="N23" s="26">
        <f>SUM(N24:N31)</f>
        <v>6</v>
      </c>
      <c r="O23" s="26">
        <f>SUM(O24:O31)</f>
        <v>2</v>
      </c>
      <c r="P23" s="26">
        <f>SUM(P24:P31)</f>
        <v>1</v>
      </c>
      <c r="Q23" s="25">
        <f t="shared" si="11"/>
        <v>2</v>
      </c>
      <c r="R23" s="26">
        <f>SUM(R24:R31)</f>
        <v>0</v>
      </c>
      <c r="S23" s="26">
        <f>SUM(S24:S31)</f>
        <v>1</v>
      </c>
      <c r="T23" s="27">
        <f>SUM(T24:T31)</f>
        <v>1</v>
      </c>
    </row>
    <row r="24" spans="1:31" ht="20.25" customHeight="1">
      <c r="A24" s="40"/>
      <c r="B24" s="41" t="s">
        <v>2</v>
      </c>
      <c r="C24" s="17">
        <f t="shared" si="6"/>
        <v>1740</v>
      </c>
      <c r="D24" s="25">
        <f t="shared" si="7"/>
        <v>609</v>
      </c>
      <c r="E24" s="26">
        <f>SUM('2-5 出生-2'!E28,'2-5 出生-2'!E29)</f>
        <v>602</v>
      </c>
      <c r="F24" s="26">
        <f>SUM('2-5 出生-2'!F28,'2-5 出生-2'!F29)</f>
        <v>7</v>
      </c>
      <c r="G24" s="25">
        <f t="shared" si="8"/>
        <v>1119</v>
      </c>
      <c r="H24" s="26">
        <f>SUM('2-5 出生-2'!H28,'2-5 出生-2'!H29)</f>
        <v>1118</v>
      </c>
      <c r="I24" s="26">
        <f>SUM('2-5 出生-2'!I28,'2-5 出生-2'!I29)</f>
        <v>1</v>
      </c>
      <c r="J24" s="25">
        <f t="shared" si="9"/>
        <v>7</v>
      </c>
      <c r="K24" s="26">
        <f>SUM('2-5 出生-2'!K28,'2-5 出生-2'!K29)</f>
        <v>3</v>
      </c>
      <c r="L24" s="26">
        <f>SUM('2-5 出生-2'!L28,'2-5 出生-2'!L29)</f>
        <v>4</v>
      </c>
      <c r="M24" s="25">
        <f t="shared" si="10"/>
        <v>4</v>
      </c>
      <c r="N24" s="26">
        <f>SUM('2-5 出生-2'!N28,'2-5 出生-2'!N29)</f>
        <v>4</v>
      </c>
      <c r="O24" s="26">
        <f>SUM('2-5 出生-2'!O28,'2-5 出生-2'!O29)</f>
        <v>0</v>
      </c>
      <c r="P24" s="26">
        <f>SUM('2-5 出生-2'!P28,'2-5 出生-2'!P29)</f>
        <v>0</v>
      </c>
      <c r="Q24" s="25">
        <f t="shared" si="11"/>
        <v>1</v>
      </c>
      <c r="R24" s="26">
        <f>SUM('2-5 出生-2'!R28,'2-5 出生-2'!R29)</f>
        <v>0</v>
      </c>
      <c r="S24" s="26">
        <f>SUM('2-5 出生-2'!S28,'2-5 出生-2'!S29)</f>
        <v>0</v>
      </c>
      <c r="T24" s="27">
        <f>SUM('2-5 出生-2'!T28,'2-5 出生-2'!T29)</f>
        <v>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" ht="20.25" customHeight="1">
      <c r="A25" s="40"/>
      <c r="B25" s="41" t="s">
        <v>4</v>
      </c>
      <c r="C25" s="17">
        <f t="shared" si="6"/>
        <v>941</v>
      </c>
      <c r="D25" s="25">
        <f t="shared" si="7"/>
        <v>190</v>
      </c>
      <c r="E25" s="26">
        <v>187</v>
      </c>
      <c r="F25" s="26">
        <v>3</v>
      </c>
      <c r="G25" s="25">
        <f t="shared" si="8"/>
        <v>747</v>
      </c>
      <c r="H25" s="26">
        <v>746</v>
      </c>
      <c r="I25" s="26">
        <v>1</v>
      </c>
      <c r="J25" s="25">
        <f t="shared" si="9"/>
        <v>2</v>
      </c>
      <c r="K25" s="26">
        <v>0</v>
      </c>
      <c r="L25" s="26">
        <v>2</v>
      </c>
      <c r="M25" s="25">
        <f t="shared" si="10"/>
        <v>1</v>
      </c>
      <c r="N25" s="26">
        <v>1</v>
      </c>
      <c r="O25" s="26">
        <v>0</v>
      </c>
      <c r="P25" s="26">
        <v>0</v>
      </c>
      <c r="Q25" s="25">
        <f t="shared" si="11"/>
        <v>1</v>
      </c>
      <c r="R25" s="26">
        <v>0</v>
      </c>
      <c r="S25" s="26">
        <v>1</v>
      </c>
      <c r="T25" s="27">
        <v>0</v>
      </c>
    </row>
    <row r="26" spans="1:20" ht="20.25" customHeight="1">
      <c r="A26" s="40"/>
      <c r="B26" s="41" t="s">
        <v>16</v>
      </c>
      <c r="C26" s="17">
        <f t="shared" si="6"/>
        <v>529</v>
      </c>
      <c r="D26" s="25">
        <f t="shared" si="7"/>
        <v>121</v>
      </c>
      <c r="E26" s="26">
        <v>120</v>
      </c>
      <c r="F26" s="26">
        <v>1</v>
      </c>
      <c r="G26" s="25">
        <f t="shared" si="8"/>
        <v>408</v>
      </c>
      <c r="H26" s="26">
        <v>407</v>
      </c>
      <c r="I26" s="26">
        <v>1</v>
      </c>
      <c r="J26" s="25">
        <f t="shared" si="9"/>
        <v>0</v>
      </c>
      <c r="K26" s="26">
        <v>0</v>
      </c>
      <c r="L26" s="26">
        <v>0</v>
      </c>
      <c r="M26" s="25">
        <f t="shared" si="10"/>
        <v>0</v>
      </c>
      <c r="N26" s="26">
        <v>0</v>
      </c>
      <c r="O26" s="26">
        <v>0</v>
      </c>
      <c r="P26" s="26">
        <v>0</v>
      </c>
      <c r="Q26" s="25">
        <f t="shared" si="11"/>
        <v>0</v>
      </c>
      <c r="R26" s="26">
        <v>0</v>
      </c>
      <c r="S26" s="26">
        <v>0</v>
      </c>
      <c r="T26" s="27">
        <v>0</v>
      </c>
    </row>
    <row r="27" spans="1:20" ht="20.25" customHeight="1">
      <c r="A27" s="40"/>
      <c r="B27" s="41" t="s">
        <v>59</v>
      </c>
      <c r="C27" s="17">
        <f t="shared" si="6"/>
        <v>227</v>
      </c>
      <c r="D27" s="25">
        <f t="shared" si="7"/>
        <v>158</v>
      </c>
      <c r="E27" s="26">
        <v>158</v>
      </c>
      <c r="F27" s="26">
        <v>0</v>
      </c>
      <c r="G27" s="25">
        <f t="shared" si="8"/>
        <v>67</v>
      </c>
      <c r="H27" s="26">
        <v>67</v>
      </c>
      <c r="I27" s="26">
        <v>0</v>
      </c>
      <c r="J27" s="25">
        <f t="shared" si="9"/>
        <v>2</v>
      </c>
      <c r="K27" s="26">
        <v>1</v>
      </c>
      <c r="L27" s="26">
        <v>1</v>
      </c>
      <c r="M27" s="25">
        <f t="shared" si="10"/>
        <v>0</v>
      </c>
      <c r="N27" s="26">
        <v>0</v>
      </c>
      <c r="O27" s="26">
        <v>0</v>
      </c>
      <c r="P27" s="26">
        <v>0</v>
      </c>
      <c r="Q27" s="25">
        <f t="shared" si="11"/>
        <v>0</v>
      </c>
      <c r="R27" s="26">
        <v>0</v>
      </c>
      <c r="S27" s="26">
        <v>0</v>
      </c>
      <c r="T27" s="27">
        <v>0</v>
      </c>
    </row>
    <row r="28" spans="1:20" ht="20.25" customHeight="1">
      <c r="A28" s="40"/>
      <c r="B28" s="41" t="s">
        <v>60</v>
      </c>
      <c r="C28" s="17">
        <f t="shared" si="6"/>
        <v>429</v>
      </c>
      <c r="D28" s="25">
        <f t="shared" si="7"/>
        <v>199</v>
      </c>
      <c r="E28" s="26">
        <f>SUM('2-5 出生-2'!E45,'2-5 出生-2'!E46,'2-5 出生-2'!E47,'2-5 出生-2'!E48)</f>
        <v>197</v>
      </c>
      <c r="F28" s="26">
        <f>SUM('2-5 出生-2'!F45,'2-5 出生-2'!F46,'2-5 出生-2'!F47,'2-5 出生-2'!F48)</f>
        <v>2</v>
      </c>
      <c r="G28" s="25">
        <f t="shared" si="8"/>
        <v>226</v>
      </c>
      <c r="H28" s="26">
        <f>SUM('2-5 出生-2'!H45,'2-5 出生-2'!H46,'2-5 出生-2'!H47,'2-5 出生-2'!H48)</f>
        <v>226</v>
      </c>
      <c r="I28" s="26">
        <f>SUM('2-5 出生-2'!I45,'2-5 出生-2'!I46,'2-5 出生-2'!I47,'2-5 出生-2'!I48)</f>
        <v>0</v>
      </c>
      <c r="J28" s="25">
        <f t="shared" si="9"/>
        <v>2</v>
      </c>
      <c r="K28" s="26">
        <f>SUM('2-5 出生-2'!K45,'2-5 出生-2'!K46,'2-5 出生-2'!K47,'2-5 出生-2'!K48)</f>
        <v>0</v>
      </c>
      <c r="L28" s="26">
        <f>SUM('2-5 出生-2'!L45,'2-5 出生-2'!L46,'2-5 出生-2'!L47,'2-5 出生-2'!L48)</f>
        <v>2</v>
      </c>
      <c r="M28" s="25">
        <f t="shared" si="10"/>
        <v>2</v>
      </c>
      <c r="N28" s="26">
        <f>SUM('2-5 出生-2'!N45,'2-5 出生-2'!N46,'2-5 出生-2'!N47,'2-5 出生-2'!N48)</f>
        <v>0</v>
      </c>
      <c r="O28" s="26">
        <f>SUM('2-5 出生-2'!O45,'2-5 出生-2'!O46,'2-5 出生-2'!O47,'2-5 出生-2'!O48)</f>
        <v>2</v>
      </c>
      <c r="P28" s="26">
        <f>SUM('2-5 出生-2'!P45,'2-5 出生-2'!P46,'2-5 出生-2'!P47,'2-5 出生-2'!P48)</f>
        <v>0</v>
      </c>
      <c r="Q28" s="25">
        <f t="shared" si="11"/>
        <v>0</v>
      </c>
      <c r="R28" s="26">
        <f>SUM('2-5 出生-2'!R45,'2-5 出生-2'!R46,'2-5 出生-2'!R47,'2-5 出生-2'!R48)</f>
        <v>0</v>
      </c>
      <c r="S28" s="26">
        <f>SUM('2-5 出生-2'!S45,'2-5 出生-2'!S46,'2-5 出生-2'!S47,'2-5 出生-2'!S48)</f>
        <v>0</v>
      </c>
      <c r="T28" s="27">
        <f>SUM('2-5 出生-2'!T45,'2-5 出生-2'!T46,'2-5 出生-2'!T47,'2-5 出生-2'!T48)</f>
        <v>0</v>
      </c>
    </row>
    <row r="29" spans="1:20" ht="20.25" customHeight="1">
      <c r="A29" s="40"/>
      <c r="B29" s="41" t="s">
        <v>23</v>
      </c>
      <c r="C29" s="17">
        <f t="shared" si="6"/>
        <v>317</v>
      </c>
      <c r="D29" s="25">
        <f t="shared" si="7"/>
        <v>90</v>
      </c>
      <c r="E29" s="26">
        <v>89</v>
      </c>
      <c r="F29" s="26">
        <v>1</v>
      </c>
      <c r="G29" s="25">
        <f t="shared" si="8"/>
        <v>226</v>
      </c>
      <c r="H29" s="26">
        <v>226</v>
      </c>
      <c r="I29" s="26">
        <v>0</v>
      </c>
      <c r="J29" s="25">
        <f t="shared" si="9"/>
        <v>1</v>
      </c>
      <c r="K29" s="26">
        <v>0</v>
      </c>
      <c r="L29" s="26">
        <v>1</v>
      </c>
      <c r="M29" s="25">
        <f t="shared" si="10"/>
        <v>0</v>
      </c>
      <c r="N29" s="26">
        <v>0</v>
      </c>
      <c r="O29" s="26">
        <v>0</v>
      </c>
      <c r="P29" s="26">
        <v>0</v>
      </c>
      <c r="Q29" s="25">
        <f t="shared" si="11"/>
        <v>0</v>
      </c>
      <c r="R29" s="26">
        <v>0</v>
      </c>
      <c r="S29" s="26">
        <v>0</v>
      </c>
      <c r="T29" s="27">
        <v>0</v>
      </c>
    </row>
    <row r="30" spans="1:20" ht="20.25" customHeight="1">
      <c r="A30" s="40"/>
      <c r="B30" s="41" t="s">
        <v>24</v>
      </c>
      <c r="C30" s="17">
        <f t="shared" si="6"/>
        <v>346</v>
      </c>
      <c r="D30" s="25">
        <f t="shared" si="7"/>
        <v>98</v>
      </c>
      <c r="E30" s="26">
        <v>97</v>
      </c>
      <c r="F30" s="26">
        <v>1</v>
      </c>
      <c r="G30" s="25">
        <f t="shared" si="8"/>
        <v>247</v>
      </c>
      <c r="H30" s="26">
        <v>247</v>
      </c>
      <c r="I30" s="26">
        <v>0</v>
      </c>
      <c r="J30" s="25">
        <f t="shared" si="9"/>
        <v>0</v>
      </c>
      <c r="K30" s="26">
        <v>0</v>
      </c>
      <c r="L30" s="26">
        <v>0</v>
      </c>
      <c r="M30" s="25">
        <f t="shared" si="10"/>
        <v>1</v>
      </c>
      <c r="N30" s="26">
        <v>0</v>
      </c>
      <c r="O30" s="26">
        <v>0</v>
      </c>
      <c r="P30" s="26">
        <v>1</v>
      </c>
      <c r="Q30" s="25">
        <f t="shared" si="11"/>
        <v>0</v>
      </c>
      <c r="R30" s="26">
        <v>0</v>
      </c>
      <c r="S30" s="26">
        <v>0</v>
      </c>
      <c r="T30" s="27">
        <v>0</v>
      </c>
    </row>
    <row r="31" spans="1:21" ht="20.25" customHeight="1">
      <c r="A31" s="40"/>
      <c r="B31" s="41" t="s">
        <v>25</v>
      </c>
      <c r="C31" s="17">
        <f t="shared" si="6"/>
        <v>450</v>
      </c>
      <c r="D31" s="25">
        <f t="shared" si="7"/>
        <v>117</v>
      </c>
      <c r="E31" s="26">
        <v>116</v>
      </c>
      <c r="F31" s="26">
        <v>1</v>
      </c>
      <c r="G31" s="25">
        <f t="shared" si="8"/>
        <v>332</v>
      </c>
      <c r="H31" s="26">
        <v>331</v>
      </c>
      <c r="I31" s="26">
        <v>1</v>
      </c>
      <c r="J31" s="25">
        <f t="shared" si="9"/>
        <v>0</v>
      </c>
      <c r="K31" s="26">
        <v>0</v>
      </c>
      <c r="L31" s="26">
        <v>0</v>
      </c>
      <c r="M31" s="25">
        <f t="shared" si="10"/>
        <v>1</v>
      </c>
      <c r="N31" s="26">
        <v>1</v>
      </c>
      <c r="O31" s="26">
        <v>0</v>
      </c>
      <c r="P31" s="26">
        <v>0</v>
      </c>
      <c r="Q31" s="25">
        <f t="shared" si="11"/>
        <v>0</v>
      </c>
      <c r="R31" s="26">
        <v>0</v>
      </c>
      <c r="S31" s="26">
        <v>0</v>
      </c>
      <c r="T31" s="27">
        <v>0</v>
      </c>
      <c r="U31" s="2"/>
    </row>
    <row r="32" spans="1:20" ht="20.25" customHeight="1">
      <c r="A32" s="72" t="s">
        <v>44</v>
      </c>
      <c r="B32" s="73"/>
      <c r="C32" s="14">
        <f t="shared" si="6"/>
        <v>1044</v>
      </c>
      <c r="D32" s="28">
        <f t="shared" si="7"/>
        <v>204</v>
      </c>
      <c r="E32" s="29">
        <f>SUM(E33:E34)</f>
        <v>201</v>
      </c>
      <c r="F32" s="29">
        <f>SUM(F33:F34)</f>
        <v>3</v>
      </c>
      <c r="G32" s="28">
        <f t="shared" si="8"/>
        <v>836</v>
      </c>
      <c r="H32" s="29">
        <f>SUM(H33:H34)</f>
        <v>836</v>
      </c>
      <c r="I32" s="29">
        <f>SUM(I33:I34)</f>
        <v>0</v>
      </c>
      <c r="J32" s="28">
        <f t="shared" si="9"/>
        <v>3</v>
      </c>
      <c r="K32" s="29">
        <f>SUM(K33:K34)</f>
        <v>1</v>
      </c>
      <c r="L32" s="29">
        <f>SUM(L33:L34)</f>
        <v>2</v>
      </c>
      <c r="M32" s="28">
        <f t="shared" si="10"/>
        <v>0</v>
      </c>
      <c r="N32" s="29">
        <f>SUM(N33:N34)</f>
        <v>0</v>
      </c>
      <c r="O32" s="29">
        <f>SUM(O33:O34)</f>
        <v>0</v>
      </c>
      <c r="P32" s="29">
        <f>SUM(P33:P34)</f>
        <v>0</v>
      </c>
      <c r="Q32" s="28">
        <f t="shared" si="11"/>
        <v>1</v>
      </c>
      <c r="R32" s="29">
        <f>SUM(R33:R34)</f>
        <v>0</v>
      </c>
      <c r="S32" s="29">
        <f>SUM(S33:S34)</f>
        <v>1</v>
      </c>
      <c r="T32" s="30">
        <f>SUM(T33:T34)</f>
        <v>0</v>
      </c>
    </row>
    <row r="33" spans="1:20" ht="20.25" customHeight="1">
      <c r="A33" s="40"/>
      <c r="B33" s="41" t="s">
        <v>13</v>
      </c>
      <c r="C33" s="18">
        <f t="shared" si="6"/>
        <v>894</v>
      </c>
      <c r="D33" s="25">
        <f t="shared" si="7"/>
        <v>184</v>
      </c>
      <c r="E33" s="26">
        <v>181</v>
      </c>
      <c r="F33" s="26">
        <v>3</v>
      </c>
      <c r="G33" s="25">
        <f t="shared" si="8"/>
        <v>706</v>
      </c>
      <c r="H33" s="26">
        <v>706</v>
      </c>
      <c r="I33" s="26">
        <v>0</v>
      </c>
      <c r="J33" s="25">
        <f t="shared" si="9"/>
        <v>3</v>
      </c>
      <c r="K33" s="26">
        <v>1</v>
      </c>
      <c r="L33" s="26">
        <v>2</v>
      </c>
      <c r="M33" s="25">
        <f t="shared" si="10"/>
        <v>0</v>
      </c>
      <c r="N33" s="26">
        <v>0</v>
      </c>
      <c r="O33" s="26">
        <v>0</v>
      </c>
      <c r="P33" s="26">
        <v>0</v>
      </c>
      <c r="Q33" s="25">
        <f t="shared" si="11"/>
        <v>1</v>
      </c>
      <c r="R33" s="26">
        <v>0</v>
      </c>
      <c r="S33" s="26">
        <v>1</v>
      </c>
      <c r="T33" s="27">
        <v>0</v>
      </c>
    </row>
    <row r="34" spans="1:20" ht="20.25" customHeight="1">
      <c r="A34" s="42"/>
      <c r="B34" s="43" t="s">
        <v>26</v>
      </c>
      <c r="C34" s="22">
        <f t="shared" si="6"/>
        <v>150</v>
      </c>
      <c r="D34" s="31">
        <f t="shared" si="7"/>
        <v>20</v>
      </c>
      <c r="E34" s="32">
        <v>20</v>
      </c>
      <c r="F34" s="32">
        <v>0</v>
      </c>
      <c r="G34" s="31">
        <f t="shared" si="8"/>
        <v>130</v>
      </c>
      <c r="H34" s="32">
        <v>130</v>
      </c>
      <c r="I34" s="32">
        <v>0</v>
      </c>
      <c r="J34" s="31">
        <f t="shared" si="9"/>
        <v>0</v>
      </c>
      <c r="K34" s="32">
        <v>0</v>
      </c>
      <c r="L34" s="32">
        <v>0</v>
      </c>
      <c r="M34" s="31">
        <f t="shared" si="10"/>
        <v>0</v>
      </c>
      <c r="N34" s="32">
        <v>0</v>
      </c>
      <c r="O34" s="32">
        <v>0</v>
      </c>
      <c r="P34" s="32">
        <v>0</v>
      </c>
      <c r="Q34" s="31">
        <f t="shared" si="11"/>
        <v>0</v>
      </c>
      <c r="R34" s="32">
        <v>0</v>
      </c>
      <c r="S34" s="32">
        <v>0</v>
      </c>
      <c r="T34" s="33">
        <v>0</v>
      </c>
    </row>
    <row r="35" spans="1:20" ht="20.25" customHeight="1">
      <c r="A35" s="70" t="s">
        <v>45</v>
      </c>
      <c r="B35" s="71"/>
      <c r="C35" s="18">
        <f>SUM(C36:C38)</f>
        <v>3330</v>
      </c>
      <c r="D35" s="14">
        <f aca="true" t="shared" si="12" ref="D35:T35">SUM(D36:D38)</f>
        <v>1002</v>
      </c>
      <c r="E35" s="15">
        <f t="shared" si="12"/>
        <v>995</v>
      </c>
      <c r="F35" s="16">
        <f t="shared" si="12"/>
        <v>7</v>
      </c>
      <c r="G35" s="14">
        <f t="shared" si="12"/>
        <v>2283</v>
      </c>
      <c r="H35" s="15">
        <f t="shared" si="12"/>
        <v>2281</v>
      </c>
      <c r="I35" s="16">
        <f t="shared" si="12"/>
        <v>2</v>
      </c>
      <c r="J35" s="14">
        <f t="shared" si="12"/>
        <v>37</v>
      </c>
      <c r="K35" s="15">
        <f t="shared" si="12"/>
        <v>3</v>
      </c>
      <c r="L35" s="16">
        <f t="shared" si="12"/>
        <v>34</v>
      </c>
      <c r="M35" s="14">
        <f t="shared" si="12"/>
        <v>8</v>
      </c>
      <c r="N35" s="15">
        <f t="shared" si="12"/>
        <v>3</v>
      </c>
      <c r="O35" s="15">
        <f t="shared" si="12"/>
        <v>1</v>
      </c>
      <c r="P35" s="16">
        <f t="shared" si="12"/>
        <v>4</v>
      </c>
      <c r="Q35" s="14">
        <f t="shared" si="12"/>
        <v>0</v>
      </c>
      <c r="R35" s="15">
        <f t="shared" si="12"/>
        <v>0</v>
      </c>
      <c r="S35" s="15">
        <f t="shared" si="12"/>
        <v>0</v>
      </c>
      <c r="T35" s="16">
        <f t="shared" si="12"/>
        <v>0</v>
      </c>
    </row>
    <row r="36" spans="1:41" ht="20.25" customHeight="1">
      <c r="A36" s="40"/>
      <c r="B36" s="41" t="s">
        <v>5</v>
      </c>
      <c r="C36" s="18">
        <f aca="true" t="shared" si="13" ref="C36:C43">SUM(D36,G36,J36,M36,Q36)</f>
        <v>1095</v>
      </c>
      <c r="D36" s="25">
        <f aca="true" t="shared" si="14" ref="D36:D43">SUM(E36:F36)</f>
        <v>352</v>
      </c>
      <c r="E36" s="26">
        <v>351</v>
      </c>
      <c r="F36" s="26">
        <v>1</v>
      </c>
      <c r="G36" s="25">
        <f aca="true" t="shared" si="15" ref="G36:G43">SUM(H36:I36)</f>
        <v>710</v>
      </c>
      <c r="H36" s="26">
        <v>710</v>
      </c>
      <c r="I36" s="26">
        <v>0</v>
      </c>
      <c r="J36" s="25">
        <f aca="true" t="shared" si="16" ref="J36:J43">SUM(K36:L36)</f>
        <v>28</v>
      </c>
      <c r="K36" s="26">
        <v>1</v>
      </c>
      <c r="L36" s="26">
        <v>27</v>
      </c>
      <c r="M36" s="25">
        <f aca="true" t="shared" si="17" ref="M36:M43">SUM(N36:P36)</f>
        <v>5</v>
      </c>
      <c r="N36" s="26">
        <v>1</v>
      </c>
      <c r="O36" s="26">
        <v>0</v>
      </c>
      <c r="P36" s="26">
        <v>4</v>
      </c>
      <c r="Q36" s="25">
        <f aca="true" t="shared" si="18" ref="Q36:Q43">SUM(R36:T36)</f>
        <v>0</v>
      </c>
      <c r="R36" s="26">
        <v>0</v>
      </c>
      <c r="S36" s="26">
        <v>0</v>
      </c>
      <c r="T36" s="27"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25" customHeight="1">
      <c r="A37" s="40"/>
      <c r="B37" s="41" t="s">
        <v>8</v>
      </c>
      <c r="C37" s="18">
        <f t="shared" si="13"/>
        <v>2178</v>
      </c>
      <c r="D37" s="25">
        <f t="shared" si="14"/>
        <v>633</v>
      </c>
      <c r="E37" s="26">
        <v>627</v>
      </c>
      <c r="F37" s="26">
        <v>6</v>
      </c>
      <c r="G37" s="25">
        <f t="shared" si="15"/>
        <v>1534</v>
      </c>
      <c r="H37" s="26">
        <v>1532</v>
      </c>
      <c r="I37" s="26">
        <v>2</v>
      </c>
      <c r="J37" s="25">
        <f t="shared" si="16"/>
        <v>8</v>
      </c>
      <c r="K37" s="26">
        <v>1</v>
      </c>
      <c r="L37" s="26">
        <v>7</v>
      </c>
      <c r="M37" s="25">
        <f t="shared" si="17"/>
        <v>3</v>
      </c>
      <c r="N37" s="26">
        <v>2</v>
      </c>
      <c r="O37" s="26">
        <v>1</v>
      </c>
      <c r="P37" s="26">
        <v>0</v>
      </c>
      <c r="Q37" s="25">
        <f t="shared" si="18"/>
        <v>0</v>
      </c>
      <c r="R37" s="26">
        <v>0</v>
      </c>
      <c r="S37" s="26">
        <v>0</v>
      </c>
      <c r="T37" s="27"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20" ht="20.25" customHeight="1">
      <c r="A38" s="42"/>
      <c r="B38" s="43" t="s">
        <v>27</v>
      </c>
      <c r="C38" s="22">
        <f t="shared" si="13"/>
        <v>57</v>
      </c>
      <c r="D38" s="31">
        <f t="shared" si="14"/>
        <v>17</v>
      </c>
      <c r="E38" s="32">
        <v>17</v>
      </c>
      <c r="F38" s="32">
        <v>0</v>
      </c>
      <c r="G38" s="31">
        <f t="shared" si="15"/>
        <v>39</v>
      </c>
      <c r="H38" s="32">
        <v>39</v>
      </c>
      <c r="I38" s="32">
        <v>0</v>
      </c>
      <c r="J38" s="31">
        <f t="shared" si="16"/>
        <v>1</v>
      </c>
      <c r="K38" s="32">
        <v>1</v>
      </c>
      <c r="L38" s="32">
        <v>0</v>
      </c>
      <c r="M38" s="31">
        <f t="shared" si="17"/>
        <v>0</v>
      </c>
      <c r="N38" s="32">
        <v>0</v>
      </c>
      <c r="O38" s="32">
        <v>0</v>
      </c>
      <c r="P38" s="32">
        <v>0</v>
      </c>
      <c r="Q38" s="31">
        <f t="shared" si="18"/>
        <v>0</v>
      </c>
      <c r="R38" s="32">
        <v>0</v>
      </c>
      <c r="S38" s="32">
        <v>0</v>
      </c>
      <c r="T38" s="33">
        <v>0</v>
      </c>
    </row>
    <row r="39" spans="1:20" ht="20.25" customHeight="1">
      <c r="A39" s="70" t="s">
        <v>71</v>
      </c>
      <c r="B39" s="71"/>
      <c r="C39" s="17">
        <f t="shared" si="13"/>
        <v>5470</v>
      </c>
      <c r="D39" s="25">
        <f t="shared" si="14"/>
        <v>3135</v>
      </c>
      <c r="E39" s="26">
        <f>E40</f>
        <v>3107</v>
      </c>
      <c r="F39" s="26">
        <f>F40</f>
        <v>28</v>
      </c>
      <c r="G39" s="25">
        <f t="shared" si="15"/>
        <v>2142</v>
      </c>
      <c r="H39" s="26">
        <f>H40</f>
        <v>2142</v>
      </c>
      <c r="I39" s="26">
        <f>I40</f>
        <v>0</v>
      </c>
      <c r="J39" s="25">
        <f t="shared" si="16"/>
        <v>180</v>
      </c>
      <c r="K39" s="26">
        <f>K40</f>
        <v>12</v>
      </c>
      <c r="L39" s="26">
        <f>L40</f>
        <v>168</v>
      </c>
      <c r="M39" s="25">
        <f t="shared" si="17"/>
        <v>12</v>
      </c>
      <c r="N39" s="26">
        <f>N40</f>
        <v>6</v>
      </c>
      <c r="O39" s="26">
        <f>O40</f>
        <v>3</v>
      </c>
      <c r="P39" s="26">
        <f>P40</f>
        <v>3</v>
      </c>
      <c r="Q39" s="25">
        <f t="shared" si="18"/>
        <v>1</v>
      </c>
      <c r="R39" s="26">
        <f>SUM(R40:R43)</f>
        <v>0</v>
      </c>
      <c r="S39" s="26">
        <f>SUM(S40:S43)</f>
        <v>0</v>
      </c>
      <c r="T39" s="27">
        <f>T40</f>
        <v>1</v>
      </c>
    </row>
    <row r="40" spans="1:20" ht="20.25" customHeight="1">
      <c r="A40" s="40"/>
      <c r="B40" s="44" t="s">
        <v>0</v>
      </c>
      <c r="C40" s="17">
        <f t="shared" si="13"/>
        <v>5470</v>
      </c>
      <c r="D40" s="25">
        <f t="shared" si="14"/>
        <v>3135</v>
      </c>
      <c r="E40" s="26">
        <v>3107</v>
      </c>
      <c r="F40" s="26">
        <v>28</v>
      </c>
      <c r="G40" s="25">
        <f t="shared" si="15"/>
        <v>2142</v>
      </c>
      <c r="H40" s="26">
        <v>2142</v>
      </c>
      <c r="I40" s="26">
        <v>0</v>
      </c>
      <c r="J40" s="25">
        <f t="shared" si="16"/>
        <v>180</v>
      </c>
      <c r="K40" s="26">
        <v>12</v>
      </c>
      <c r="L40" s="26">
        <v>168</v>
      </c>
      <c r="M40" s="25">
        <f t="shared" si="17"/>
        <v>12</v>
      </c>
      <c r="N40" s="26">
        <v>6</v>
      </c>
      <c r="O40" s="26">
        <v>3</v>
      </c>
      <c r="P40" s="26">
        <v>3</v>
      </c>
      <c r="Q40" s="25">
        <f t="shared" si="18"/>
        <v>1</v>
      </c>
      <c r="R40" s="26">
        <v>0</v>
      </c>
      <c r="S40" s="26">
        <v>0</v>
      </c>
      <c r="T40" s="27">
        <v>1</v>
      </c>
    </row>
    <row r="41" spans="1:20" ht="20.25" customHeight="1">
      <c r="A41" s="40"/>
      <c r="B41" s="44" t="s">
        <v>66</v>
      </c>
      <c r="C41" s="17">
        <f t="shared" si="13"/>
        <v>1465</v>
      </c>
      <c r="D41" s="25">
        <f t="shared" si="14"/>
        <v>769</v>
      </c>
      <c r="E41" s="26">
        <v>762</v>
      </c>
      <c r="F41" s="26">
        <v>7</v>
      </c>
      <c r="G41" s="25">
        <f t="shared" si="15"/>
        <v>644</v>
      </c>
      <c r="H41" s="26">
        <v>644</v>
      </c>
      <c r="I41" s="26">
        <v>0</v>
      </c>
      <c r="J41" s="25">
        <f t="shared" si="16"/>
        <v>49</v>
      </c>
      <c r="K41" s="26">
        <v>3</v>
      </c>
      <c r="L41" s="26">
        <v>46</v>
      </c>
      <c r="M41" s="25">
        <f t="shared" si="17"/>
        <v>3</v>
      </c>
      <c r="N41" s="26">
        <v>2</v>
      </c>
      <c r="O41" s="26">
        <v>1</v>
      </c>
      <c r="P41" s="26">
        <v>0</v>
      </c>
      <c r="Q41" s="25">
        <f t="shared" si="18"/>
        <v>0</v>
      </c>
      <c r="R41" s="26">
        <v>0</v>
      </c>
      <c r="S41" s="26">
        <v>0</v>
      </c>
      <c r="T41" s="27">
        <v>0</v>
      </c>
    </row>
    <row r="42" spans="1:20" ht="20.25" customHeight="1">
      <c r="A42" s="40"/>
      <c r="B42" s="44" t="s">
        <v>67</v>
      </c>
      <c r="C42" s="17">
        <f t="shared" si="13"/>
        <v>1386</v>
      </c>
      <c r="D42" s="25">
        <f t="shared" si="14"/>
        <v>795</v>
      </c>
      <c r="E42" s="26">
        <v>786</v>
      </c>
      <c r="F42" s="26">
        <v>9</v>
      </c>
      <c r="G42" s="25">
        <f t="shared" si="15"/>
        <v>522</v>
      </c>
      <c r="H42" s="26">
        <v>522</v>
      </c>
      <c r="I42" s="26">
        <v>0</v>
      </c>
      <c r="J42" s="25">
        <f t="shared" si="16"/>
        <v>63</v>
      </c>
      <c r="K42" s="26">
        <v>6</v>
      </c>
      <c r="L42" s="26">
        <v>57</v>
      </c>
      <c r="M42" s="25">
        <f t="shared" si="17"/>
        <v>6</v>
      </c>
      <c r="N42" s="26">
        <v>3</v>
      </c>
      <c r="O42" s="26">
        <v>1</v>
      </c>
      <c r="P42" s="26">
        <v>2</v>
      </c>
      <c r="Q42" s="25">
        <f t="shared" si="18"/>
        <v>0</v>
      </c>
      <c r="R42" s="26">
        <v>0</v>
      </c>
      <c r="S42" s="26">
        <v>0</v>
      </c>
      <c r="T42" s="27">
        <v>0</v>
      </c>
    </row>
    <row r="43" spans="1:20" ht="20.25" customHeight="1">
      <c r="A43" s="42"/>
      <c r="B43" s="45" t="s">
        <v>68</v>
      </c>
      <c r="C43" s="21">
        <f t="shared" si="13"/>
        <v>1310</v>
      </c>
      <c r="D43" s="31">
        <f t="shared" si="14"/>
        <v>810</v>
      </c>
      <c r="E43" s="32">
        <v>805</v>
      </c>
      <c r="F43" s="32">
        <v>5</v>
      </c>
      <c r="G43" s="31">
        <f t="shared" si="15"/>
        <v>465</v>
      </c>
      <c r="H43" s="32">
        <v>465</v>
      </c>
      <c r="I43" s="32">
        <v>0</v>
      </c>
      <c r="J43" s="31">
        <f t="shared" si="16"/>
        <v>32</v>
      </c>
      <c r="K43" s="32">
        <v>1</v>
      </c>
      <c r="L43" s="32">
        <v>31</v>
      </c>
      <c r="M43" s="31">
        <f t="shared" si="17"/>
        <v>2</v>
      </c>
      <c r="N43" s="32">
        <v>1</v>
      </c>
      <c r="O43" s="32">
        <v>0</v>
      </c>
      <c r="P43" s="32">
        <v>1</v>
      </c>
      <c r="Q43" s="31">
        <f t="shared" si="18"/>
        <v>1</v>
      </c>
      <c r="R43" s="32">
        <v>0</v>
      </c>
      <c r="S43" s="32">
        <v>0</v>
      </c>
      <c r="T43" s="33">
        <v>1</v>
      </c>
    </row>
    <row r="44" spans="1:20" ht="20.25" customHeight="1">
      <c r="A44" s="72" t="s">
        <v>61</v>
      </c>
      <c r="B44" s="75"/>
      <c r="C44" s="14">
        <f aca="true" t="shared" si="19" ref="C44:T44">SUM(C45:C47)</f>
        <v>247</v>
      </c>
      <c r="D44" s="14">
        <f t="shared" si="19"/>
        <v>115</v>
      </c>
      <c r="E44" s="15">
        <f t="shared" si="19"/>
        <v>114</v>
      </c>
      <c r="F44" s="16">
        <f t="shared" si="19"/>
        <v>1</v>
      </c>
      <c r="G44" s="14">
        <f t="shared" si="19"/>
        <v>131</v>
      </c>
      <c r="H44" s="15">
        <f t="shared" si="19"/>
        <v>130</v>
      </c>
      <c r="I44" s="16">
        <f t="shared" si="19"/>
        <v>1</v>
      </c>
      <c r="J44" s="14">
        <f t="shared" si="19"/>
        <v>1</v>
      </c>
      <c r="K44" s="15">
        <f t="shared" si="19"/>
        <v>0</v>
      </c>
      <c r="L44" s="16">
        <f t="shared" si="19"/>
        <v>1</v>
      </c>
      <c r="M44" s="14">
        <f t="shared" si="19"/>
        <v>0</v>
      </c>
      <c r="N44" s="15">
        <f t="shared" si="19"/>
        <v>0</v>
      </c>
      <c r="O44" s="15">
        <f t="shared" si="19"/>
        <v>0</v>
      </c>
      <c r="P44" s="16">
        <f t="shared" si="19"/>
        <v>0</v>
      </c>
      <c r="Q44" s="14">
        <f t="shared" si="19"/>
        <v>0</v>
      </c>
      <c r="R44" s="15">
        <f t="shared" si="19"/>
        <v>0</v>
      </c>
      <c r="S44" s="15">
        <f t="shared" si="19"/>
        <v>0</v>
      </c>
      <c r="T44" s="16">
        <f t="shared" si="19"/>
        <v>0</v>
      </c>
    </row>
    <row r="45" spans="1:20" ht="20.25" customHeight="1">
      <c r="A45" s="40"/>
      <c r="B45" s="41" t="s">
        <v>28</v>
      </c>
      <c r="C45" s="18">
        <f aca="true" t="shared" si="20" ref="C45:C56">SUM(D45,G45,J45,M45,Q45)</f>
        <v>121</v>
      </c>
      <c r="D45" s="25">
        <f aca="true" t="shared" si="21" ref="D45:D56">SUM(E45:F45)</f>
        <v>55</v>
      </c>
      <c r="E45" s="26">
        <v>54</v>
      </c>
      <c r="F45" s="26">
        <v>1</v>
      </c>
      <c r="G45" s="25">
        <f aca="true" t="shared" si="22" ref="G45:G56">SUM(H45:I45)</f>
        <v>66</v>
      </c>
      <c r="H45" s="26">
        <v>65</v>
      </c>
      <c r="I45" s="26">
        <v>1</v>
      </c>
      <c r="J45" s="25">
        <f aca="true" t="shared" si="23" ref="J45:J56">SUM(K45:L45)</f>
        <v>0</v>
      </c>
      <c r="K45" s="26">
        <v>0</v>
      </c>
      <c r="L45" s="26">
        <v>0</v>
      </c>
      <c r="M45" s="25">
        <f aca="true" t="shared" si="24" ref="M45:M56">SUM(N45:P45)</f>
        <v>0</v>
      </c>
      <c r="N45" s="26">
        <v>0</v>
      </c>
      <c r="O45" s="26">
        <v>0</v>
      </c>
      <c r="P45" s="26">
        <v>0</v>
      </c>
      <c r="Q45" s="25">
        <f aca="true" t="shared" si="25" ref="Q45:Q56">SUM(R45:T45)</f>
        <v>0</v>
      </c>
      <c r="R45" s="26">
        <v>0</v>
      </c>
      <c r="S45" s="26">
        <v>0</v>
      </c>
      <c r="T45" s="27">
        <v>0</v>
      </c>
    </row>
    <row r="46" spans="1:20" ht="20.25" customHeight="1">
      <c r="A46" s="40"/>
      <c r="B46" s="41" t="s">
        <v>29</v>
      </c>
      <c r="C46" s="18">
        <f t="shared" si="20"/>
        <v>81</v>
      </c>
      <c r="D46" s="25">
        <f t="shared" si="21"/>
        <v>31</v>
      </c>
      <c r="E46" s="26">
        <v>31</v>
      </c>
      <c r="F46" s="26">
        <v>0</v>
      </c>
      <c r="G46" s="25">
        <f t="shared" si="22"/>
        <v>49</v>
      </c>
      <c r="H46" s="26">
        <v>49</v>
      </c>
      <c r="I46" s="26">
        <v>0</v>
      </c>
      <c r="J46" s="25">
        <f t="shared" si="23"/>
        <v>1</v>
      </c>
      <c r="K46" s="26">
        <v>0</v>
      </c>
      <c r="L46" s="26">
        <v>1</v>
      </c>
      <c r="M46" s="25">
        <f t="shared" si="24"/>
        <v>0</v>
      </c>
      <c r="N46" s="26">
        <v>0</v>
      </c>
      <c r="O46" s="26">
        <v>0</v>
      </c>
      <c r="P46" s="26">
        <v>0</v>
      </c>
      <c r="Q46" s="25">
        <f t="shared" si="25"/>
        <v>0</v>
      </c>
      <c r="R46" s="26">
        <v>0</v>
      </c>
      <c r="S46" s="26">
        <v>0</v>
      </c>
      <c r="T46" s="27">
        <v>0</v>
      </c>
    </row>
    <row r="47" spans="1:20" s="2" customFormat="1" ht="20.25" customHeight="1">
      <c r="A47" s="40"/>
      <c r="B47" s="41" t="s">
        <v>30</v>
      </c>
      <c r="C47" s="18">
        <f t="shared" si="20"/>
        <v>45</v>
      </c>
      <c r="D47" s="25">
        <f t="shared" si="21"/>
        <v>29</v>
      </c>
      <c r="E47" s="26">
        <v>29</v>
      </c>
      <c r="F47" s="26">
        <v>0</v>
      </c>
      <c r="G47" s="25">
        <f t="shared" si="22"/>
        <v>16</v>
      </c>
      <c r="H47" s="26">
        <v>16</v>
      </c>
      <c r="I47" s="26">
        <v>0</v>
      </c>
      <c r="J47" s="25">
        <f t="shared" si="23"/>
        <v>0</v>
      </c>
      <c r="K47" s="26">
        <v>0</v>
      </c>
      <c r="L47" s="26">
        <v>0</v>
      </c>
      <c r="M47" s="25">
        <f t="shared" si="24"/>
        <v>0</v>
      </c>
      <c r="N47" s="26">
        <v>0</v>
      </c>
      <c r="O47" s="26">
        <v>0</v>
      </c>
      <c r="P47" s="26">
        <v>0</v>
      </c>
      <c r="Q47" s="25">
        <f t="shared" si="25"/>
        <v>0</v>
      </c>
      <c r="R47" s="26">
        <v>0</v>
      </c>
      <c r="S47" s="26">
        <v>0</v>
      </c>
      <c r="T47" s="27">
        <v>0</v>
      </c>
    </row>
    <row r="48" spans="1:20" ht="20.25" customHeight="1">
      <c r="A48" s="40"/>
      <c r="B48" s="41" t="s">
        <v>7</v>
      </c>
      <c r="C48" s="18">
        <f t="shared" si="20"/>
        <v>824</v>
      </c>
      <c r="D48" s="25">
        <f t="shared" si="21"/>
        <v>416</v>
      </c>
      <c r="E48" s="26">
        <f>SUM('2-5 出生-2'!E30,'2-5 出生-2'!E31)</f>
        <v>414</v>
      </c>
      <c r="F48" s="26">
        <f>SUM('2-5 出生-2'!F30,'2-5 出生-2'!F31)</f>
        <v>2</v>
      </c>
      <c r="G48" s="25">
        <f t="shared" si="22"/>
        <v>392</v>
      </c>
      <c r="H48" s="26">
        <f>SUM('2-5 出生-2'!H30,'2-5 出生-2'!H31)</f>
        <v>392</v>
      </c>
      <c r="I48" s="26">
        <f>SUM('2-5 出生-2'!I30,'2-5 出生-2'!I31)</f>
        <v>0</v>
      </c>
      <c r="J48" s="25">
        <f t="shared" si="23"/>
        <v>16</v>
      </c>
      <c r="K48" s="26">
        <f>SUM('2-5 出生-2'!K30,'2-5 出生-2'!K31)</f>
        <v>5</v>
      </c>
      <c r="L48" s="26">
        <f>SUM('2-5 出生-2'!L30,'2-5 出生-2'!L31)</f>
        <v>11</v>
      </c>
      <c r="M48" s="25">
        <f t="shared" si="24"/>
        <v>0</v>
      </c>
      <c r="N48" s="26">
        <f>SUM('2-5 出生-2'!N30,'2-5 出生-2'!N31)</f>
        <v>0</v>
      </c>
      <c r="O48" s="26">
        <f>SUM('2-5 出生-2'!O30,'2-5 出生-2'!O31)</f>
        <v>0</v>
      </c>
      <c r="P48" s="26">
        <f>SUM('2-5 出生-2'!P30,'2-5 出生-2'!P31)</f>
        <v>0</v>
      </c>
      <c r="Q48" s="25">
        <f t="shared" si="25"/>
        <v>0</v>
      </c>
      <c r="R48" s="26">
        <f>SUM('2-5 出生-2'!R30,'2-5 出生-2'!R31)</f>
        <v>0</v>
      </c>
      <c r="S48" s="26">
        <f>SUM('2-5 出生-2'!S30,'2-5 出生-2'!S31)</f>
        <v>0</v>
      </c>
      <c r="T48" s="27">
        <f>SUM('2-5 出生-2'!T30,'2-5 出生-2'!T31)</f>
        <v>0</v>
      </c>
    </row>
    <row r="49" spans="1:20" ht="20.25" customHeight="1">
      <c r="A49" s="40"/>
      <c r="B49" s="41" t="s">
        <v>10</v>
      </c>
      <c r="C49" s="18">
        <f t="shared" si="20"/>
        <v>1071</v>
      </c>
      <c r="D49" s="25">
        <f t="shared" si="21"/>
        <v>408</v>
      </c>
      <c r="E49" s="26">
        <v>405</v>
      </c>
      <c r="F49" s="26">
        <v>3</v>
      </c>
      <c r="G49" s="25">
        <f t="shared" si="22"/>
        <v>645</v>
      </c>
      <c r="H49" s="26">
        <v>645</v>
      </c>
      <c r="I49" s="26">
        <v>0</v>
      </c>
      <c r="J49" s="25">
        <f t="shared" si="23"/>
        <v>18</v>
      </c>
      <c r="K49" s="26">
        <v>3</v>
      </c>
      <c r="L49" s="26">
        <v>15</v>
      </c>
      <c r="M49" s="25">
        <f t="shared" si="24"/>
        <v>0</v>
      </c>
      <c r="N49" s="26">
        <v>0</v>
      </c>
      <c r="O49" s="26">
        <v>0</v>
      </c>
      <c r="P49" s="26">
        <v>0</v>
      </c>
      <c r="Q49" s="25">
        <f t="shared" si="25"/>
        <v>0</v>
      </c>
      <c r="R49" s="26">
        <v>0</v>
      </c>
      <c r="S49" s="26">
        <v>0</v>
      </c>
      <c r="T49" s="27">
        <v>0</v>
      </c>
    </row>
    <row r="50" spans="1:20" ht="20.25" customHeight="1">
      <c r="A50" s="40"/>
      <c r="B50" s="41" t="s">
        <v>12</v>
      </c>
      <c r="C50" s="18">
        <f t="shared" si="20"/>
        <v>1098</v>
      </c>
      <c r="D50" s="25">
        <f t="shared" si="21"/>
        <v>512</v>
      </c>
      <c r="E50" s="26">
        <v>508</v>
      </c>
      <c r="F50" s="26">
        <v>4</v>
      </c>
      <c r="G50" s="25">
        <f t="shared" si="22"/>
        <v>546</v>
      </c>
      <c r="H50" s="26">
        <v>545</v>
      </c>
      <c r="I50" s="26">
        <v>1</v>
      </c>
      <c r="J50" s="25">
        <f t="shared" si="23"/>
        <v>39</v>
      </c>
      <c r="K50" s="26">
        <v>0</v>
      </c>
      <c r="L50" s="26">
        <v>39</v>
      </c>
      <c r="M50" s="25">
        <f t="shared" si="24"/>
        <v>1</v>
      </c>
      <c r="N50" s="26">
        <v>1</v>
      </c>
      <c r="O50" s="26">
        <v>0</v>
      </c>
      <c r="P50" s="26">
        <v>0</v>
      </c>
      <c r="Q50" s="25">
        <f t="shared" si="25"/>
        <v>0</v>
      </c>
      <c r="R50" s="26">
        <v>0</v>
      </c>
      <c r="S50" s="26">
        <v>0</v>
      </c>
      <c r="T50" s="27">
        <v>0</v>
      </c>
    </row>
    <row r="51" spans="1:20" ht="20.25" customHeight="1">
      <c r="A51" s="40"/>
      <c r="B51" s="41" t="s">
        <v>62</v>
      </c>
      <c r="C51" s="18">
        <f t="shared" si="20"/>
        <v>373</v>
      </c>
      <c r="D51" s="25">
        <f t="shared" si="21"/>
        <v>161</v>
      </c>
      <c r="E51" s="26">
        <f>SUM('2-5 出生-2'!E49,'2-5 出生-2'!E50,'2-5 出生-2'!E51)</f>
        <v>158</v>
      </c>
      <c r="F51" s="26">
        <f>SUM('2-5 出生-2'!F49,'2-5 出生-2'!F50,'2-5 出生-2'!F51)</f>
        <v>3</v>
      </c>
      <c r="G51" s="25">
        <f t="shared" si="22"/>
        <v>207</v>
      </c>
      <c r="H51" s="26">
        <f>SUM('2-5 出生-2'!H49,'2-5 出生-2'!H50,'2-5 出生-2'!H51)</f>
        <v>207</v>
      </c>
      <c r="I51" s="26">
        <f>SUM('2-5 出生-2'!I49,'2-5 出生-2'!I50,'2-5 出生-2'!I51)</f>
        <v>0</v>
      </c>
      <c r="J51" s="25">
        <f t="shared" si="23"/>
        <v>4</v>
      </c>
      <c r="K51" s="26">
        <f>SUM('2-5 出生-2'!K49,'2-5 出生-2'!K50,'2-5 出生-2'!K51)</f>
        <v>0</v>
      </c>
      <c r="L51" s="26">
        <f>SUM('2-5 出生-2'!L49,'2-5 出生-2'!L50,'2-5 出生-2'!L51)</f>
        <v>4</v>
      </c>
      <c r="M51" s="25">
        <f t="shared" si="24"/>
        <v>1</v>
      </c>
      <c r="N51" s="26">
        <f>SUM('2-5 出生-2'!N49,'2-5 出生-2'!N50,'2-5 出生-2'!N51)</f>
        <v>1</v>
      </c>
      <c r="O51" s="26">
        <f>SUM('2-5 出生-2'!O49,'2-5 出生-2'!O50,'2-5 出生-2'!O51)</f>
        <v>0</v>
      </c>
      <c r="P51" s="26">
        <f>SUM('2-5 出生-2'!P49,'2-5 出生-2'!P50,'2-5 出生-2'!P51)</f>
        <v>0</v>
      </c>
      <c r="Q51" s="25">
        <f t="shared" si="25"/>
        <v>0</v>
      </c>
      <c r="R51" s="26">
        <f>SUM('2-5 出生-2'!R49,'2-5 出生-2'!R50,'2-5 出生-2'!R51)</f>
        <v>0</v>
      </c>
      <c r="S51" s="26">
        <f>SUM('2-5 出生-2'!S49,'2-5 出生-2'!S50,'2-5 出生-2'!S51)</f>
        <v>0</v>
      </c>
      <c r="T51" s="27">
        <f>SUM('2-5 出生-2'!T49,'2-5 出生-2'!T50,'2-5 出生-2'!T51)</f>
        <v>0</v>
      </c>
    </row>
    <row r="52" spans="1:20" ht="20.25" customHeight="1">
      <c r="A52" s="40"/>
      <c r="B52" s="41" t="s">
        <v>31</v>
      </c>
      <c r="C52" s="18">
        <f t="shared" si="20"/>
        <v>66</v>
      </c>
      <c r="D52" s="25">
        <f t="shared" si="21"/>
        <v>25</v>
      </c>
      <c r="E52" s="26">
        <v>25</v>
      </c>
      <c r="F52" s="26">
        <v>0</v>
      </c>
      <c r="G52" s="25">
        <f t="shared" si="22"/>
        <v>39</v>
      </c>
      <c r="H52" s="26">
        <v>39</v>
      </c>
      <c r="I52" s="26">
        <v>0</v>
      </c>
      <c r="J52" s="25">
        <f t="shared" si="23"/>
        <v>2</v>
      </c>
      <c r="K52" s="26">
        <v>0</v>
      </c>
      <c r="L52" s="26">
        <v>2</v>
      </c>
      <c r="M52" s="25">
        <f t="shared" si="24"/>
        <v>0</v>
      </c>
      <c r="N52" s="26">
        <v>0</v>
      </c>
      <c r="O52" s="26">
        <v>0</v>
      </c>
      <c r="P52" s="26">
        <v>0</v>
      </c>
      <c r="Q52" s="25">
        <f t="shared" si="25"/>
        <v>0</v>
      </c>
      <c r="R52" s="26">
        <v>0</v>
      </c>
      <c r="S52" s="26">
        <v>0</v>
      </c>
      <c r="T52" s="27">
        <v>0</v>
      </c>
    </row>
    <row r="53" spans="1:20" ht="20.25" customHeight="1">
      <c r="A53" s="40"/>
      <c r="B53" s="41" t="s">
        <v>32</v>
      </c>
      <c r="C53" s="18">
        <f t="shared" si="20"/>
        <v>186</v>
      </c>
      <c r="D53" s="25">
        <f t="shared" si="21"/>
        <v>89</v>
      </c>
      <c r="E53" s="26">
        <v>89</v>
      </c>
      <c r="F53" s="26">
        <v>0</v>
      </c>
      <c r="G53" s="25">
        <f t="shared" si="22"/>
        <v>92</v>
      </c>
      <c r="H53" s="26">
        <v>92</v>
      </c>
      <c r="I53" s="26">
        <v>0</v>
      </c>
      <c r="J53" s="25">
        <f t="shared" si="23"/>
        <v>5</v>
      </c>
      <c r="K53" s="26">
        <v>0</v>
      </c>
      <c r="L53" s="26">
        <v>5</v>
      </c>
      <c r="M53" s="25">
        <f t="shared" si="24"/>
        <v>0</v>
      </c>
      <c r="N53" s="26">
        <v>0</v>
      </c>
      <c r="O53" s="26">
        <v>0</v>
      </c>
      <c r="P53" s="26">
        <v>0</v>
      </c>
      <c r="Q53" s="25">
        <f t="shared" si="25"/>
        <v>0</v>
      </c>
      <c r="R53" s="26">
        <v>0</v>
      </c>
      <c r="S53" s="26">
        <v>0</v>
      </c>
      <c r="T53" s="27">
        <v>0</v>
      </c>
    </row>
    <row r="54" spans="1:20" ht="20.25" customHeight="1">
      <c r="A54" s="40"/>
      <c r="B54" s="41" t="s">
        <v>33</v>
      </c>
      <c r="C54" s="18">
        <f t="shared" si="20"/>
        <v>257</v>
      </c>
      <c r="D54" s="25">
        <f t="shared" si="21"/>
        <v>131</v>
      </c>
      <c r="E54" s="26">
        <v>131</v>
      </c>
      <c r="F54" s="26">
        <v>0</v>
      </c>
      <c r="G54" s="25">
        <f t="shared" si="22"/>
        <v>121</v>
      </c>
      <c r="H54" s="26">
        <v>121</v>
      </c>
      <c r="I54" s="26">
        <v>0</v>
      </c>
      <c r="J54" s="25">
        <f t="shared" si="23"/>
        <v>5</v>
      </c>
      <c r="K54" s="26">
        <v>4</v>
      </c>
      <c r="L54" s="26">
        <v>1</v>
      </c>
      <c r="M54" s="25">
        <f t="shared" si="24"/>
        <v>0</v>
      </c>
      <c r="N54" s="26">
        <v>0</v>
      </c>
      <c r="O54" s="26">
        <v>0</v>
      </c>
      <c r="P54" s="26">
        <v>0</v>
      </c>
      <c r="Q54" s="25">
        <f t="shared" si="25"/>
        <v>0</v>
      </c>
      <c r="R54" s="26">
        <v>0</v>
      </c>
      <c r="S54" s="26">
        <v>0</v>
      </c>
      <c r="T54" s="27">
        <v>0</v>
      </c>
    </row>
    <row r="55" spans="1:20" ht="20.25" customHeight="1">
      <c r="A55" s="40"/>
      <c r="B55" s="41" t="s">
        <v>34</v>
      </c>
      <c r="C55" s="18">
        <f t="shared" si="20"/>
        <v>29</v>
      </c>
      <c r="D55" s="25">
        <f t="shared" si="21"/>
        <v>13</v>
      </c>
      <c r="E55" s="26">
        <v>13</v>
      </c>
      <c r="F55" s="26">
        <v>0</v>
      </c>
      <c r="G55" s="25">
        <f t="shared" si="22"/>
        <v>13</v>
      </c>
      <c r="H55" s="26">
        <v>13</v>
      </c>
      <c r="I55" s="26">
        <v>0</v>
      </c>
      <c r="J55" s="25">
        <f t="shared" si="23"/>
        <v>3</v>
      </c>
      <c r="K55" s="26">
        <v>0</v>
      </c>
      <c r="L55" s="26">
        <v>3</v>
      </c>
      <c r="M55" s="25">
        <f t="shared" si="24"/>
        <v>0</v>
      </c>
      <c r="N55" s="26">
        <v>0</v>
      </c>
      <c r="O55" s="26">
        <v>0</v>
      </c>
      <c r="P55" s="26">
        <v>0</v>
      </c>
      <c r="Q55" s="25">
        <f t="shared" si="25"/>
        <v>0</v>
      </c>
      <c r="R55" s="26">
        <v>0</v>
      </c>
      <c r="S55" s="26">
        <v>0</v>
      </c>
      <c r="T55" s="27">
        <v>0</v>
      </c>
    </row>
    <row r="56" spans="1:20" ht="20.25" customHeight="1">
      <c r="A56" s="46"/>
      <c r="B56" s="47" t="s">
        <v>65</v>
      </c>
      <c r="C56" s="34">
        <f t="shared" si="20"/>
        <v>38</v>
      </c>
      <c r="D56" s="35">
        <f t="shared" si="21"/>
        <v>23</v>
      </c>
      <c r="E56" s="36">
        <f>SUM('2-5 出生-2'!E54,'2-5 出生-2'!E55,'2-5 出生-2'!E56)</f>
        <v>23</v>
      </c>
      <c r="F56" s="36">
        <f>SUM('2-5 出生-2'!F54,'2-5 出生-2'!F55,'2-5 出生-2'!F56)</f>
        <v>0</v>
      </c>
      <c r="G56" s="35">
        <f t="shared" si="22"/>
        <v>15</v>
      </c>
      <c r="H56" s="36">
        <f>SUM('2-5 出生-2'!H54,'2-5 出生-2'!H55,'2-5 出生-2'!H56)</f>
        <v>15</v>
      </c>
      <c r="I56" s="36">
        <f>SUM('2-5 出生-2'!I54,'2-5 出生-2'!I55,'2-5 出生-2'!I56)</f>
        <v>0</v>
      </c>
      <c r="J56" s="35">
        <f t="shared" si="23"/>
        <v>0</v>
      </c>
      <c r="K56" s="36">
        <f>SUM('2-5 出生-2'!K54,'2-5 出生-2'!K55,'2-5 出生-2'!K56)</f>
        <v>0</v>
      </c>
      <c r="L56" s="36">
        <f>SUM('2-5 出生-2'!L54,'2-5 出生-2'!L55,'2-5 出生-2'!L56)</f>
        <v>0</v>
      </c>
      <c r="M56" s="35">
        <f t="shared" si="24"/>
        <v>0</v>
      </c>
      <c r="N56" s="36">
        <f>SUM('2-5 出生-2'!N54,'2-5 出生-2'!N55,'2-5 出生-2'!N56)</f>
        <v>0</v>
      </c>
      <c r="O56" s="36">
        <f>SUM('2-5 出生-2'!O54,'2-5 出生-2'!O55,'2-5 出生-2'!O56)</f>
        <v>0</v>
      </c>
      <c r="P56" s="36">
        <f>SUM('2-5 出生-2'!P54,'2-5 出生-2'!P55,'2-5 出生-2'!P56)</f>
        <v>0</v>
      </c>
      <c r="Q56" s="35">
        <f t="shared" si="25"/>
        <v>0</v>
      </c>
      <c r="R56" s="36">
        <f>SUM('2-5 出生-2'!R54,'2-5 出生-2'!R55,'2-5 出生-2'!R56)</f>
        <v>0</v>
      </c>
      <c r="S56" s="36">
        <f>SUM('2-5 出生-2'!S54,'2-5 出生-2'!S55,'2-5 出生-2'!S56)</f>
        <v>0</v>
      </c>
      <c r="T56" s="37">
        <f>SUM('2-5 出生-2'!T54,'2-5 出生-2'!T55,'2-5 出生-2'!T56)</f>
        <v>0</v>
      </c>
    </row>
    <row r="57" spans="1:20" ht="19.5" customHeight="1">
      <c r="A57" s="48"/>
      <c r="B57" s="49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48"/>
      <c r="B58" s="49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9.5" customHeight="1">
      <c r="A59" s="48"/>
      <c r="B59" s="49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9.5" customHeight="1">
      <c r="A60" s="49"/>
      <c r="B60" s="4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48"/>
      <c r="B61" s="49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48"/>
      <c r="B62" s="49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48"/>
      <c r="B63" s="49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48"/>
      <c r="B64" s="49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9.5" customHeight="1">
      <c r="A65" s="48"/>
      <c r="B65" s="49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9.5" customHeight="1">
      <c r="A66" s="48"/>
      <c r="B66" s="49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49"/>
      <c r="B67" s="4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48"/>
      <c r="B68" s="49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48"/>
      <c r="B69" s="49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48"/>
      <c r="B70" s="49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48"/>
      <c r="B71" s="49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48"/>
      <c r="B72" s="49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>
      <c r="A73" s="48"/>
      <c r="B73" s="49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>
      <c r="A74" s="48"/>
      <c r="B74" s="49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9.5" customHeight="1">
      <c r="A75" s="49"/>
      <c r="B75" s="48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9.5" customHeight="1">
      <c r="A76" s="48"/>
      <c r="B76" s="49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9.5" customHeight="1">
      <c r="A77" s="48"/>
      <c r="B77" s="49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9.5" customHeight="1">
      <c r="A78" s="48"/>
      <c r="B78" s="49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9.5" customHeight="1">
      <c r="A79" s="48"/>
      <c r="B79" s="49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9.5" customHeight="1">
      <c r="A80" s="48"/>
      <c r="B80" s="49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9.5" customHeight="1">
      <c r="A81" s="48"/>
      <c r="B81" s="49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9.5" customHeight="1">
      <c r="A82" s="48"/>
      <c r="B82" s="49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9.5" customHeight="1">
      <c r="A83" s="49"/>
      <c r="B83" s="48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9.5" customHeight="1">
      <c r="A84" s="48"/>
      <c r="B84" s="49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9.5" customHeight="1">
      <c r="A85" s="49"/>
      <c r="B85" s="48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9.5" customHeight="1">
      <c r="A86" s="48"/>
      <c r="B86" s="49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9.5" customHeight="1">
      <c r="A87" s="48"/>
      <c r="B87" s="49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9.5" customHeight="1">
      <c r="A88" s="48"/>
      <c r="B88" s="49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9.5" customHeight="1">
      <c r="A89" s="48"/>
      <c r="B89" s="49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9.5" customHeight="1">
      <c r="A90" s="49"/>
      <c r="B90" s="48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9.5" customHeight="1">
      <c r="A91" s="48"/>
      <c r="B91" s="49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9.5" customHeight="1">
      <c r="A92" s="48"/>
      <c r="B92" s="49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9.5" customHeight="1">
      <c r="A93" s="48"/>
      <c r="B93" s="49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7" spans="6:8" ht="19.5" customHeight="1">
      <c r="F97" s="2"/>
      <c r="G97" s="2"/>
      <c r="H97" s="2"/>
    </row>
    <row r="98" ht="19.5" customHeight="1">
      <c r="I98" s="2"/>
    </row>
    <row r="99" ht="19.5" customHeight="1">
      <c r="I99" s="2"/>
    </row>
    <row r="100" spans="6:9" ht="19.5" customHeight="1">
      <c r="F100" s="2"/>
      <c r="G100" s="2"/>
      <c r="H100" s="2"/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spans="6:9" ht="19.5" customHeight="1">
      <c r="F154" s="2"/>
      <c r="G154" s="2"/>
      <c r="H154" s="2"/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</sheetData>
  <mergeCells count="24">
    <mergeCell ref="A44:B44"/>
    <mergeCell ref="A4:B4"/>
    <mergeCell ref="A23:B23"/>
    <mergeCell ref="A11:B11"/>
    <mergeCell ref="A12:B12"/>
    <mergeCell ref="A13:B13"/>
    <mergeCell ref="A5:B5"/>
    <mergeCell ref="A6:B6"/>
    <mergeCell ref="A7:B7"/>
    <mergeCell ref="A39:B39"/>
    <mergeCell ref="A8:B8"/>
    <mergeCell ref="A9:B9"/>
    <mergeCell ref="A10:B10"/>
    <mergeCell ref="A20:B20"/>
    <mergeCell ref="A35:B35"/>
    <mergeCell ref="A32:B32"/>
    <mergeCell ref="A2:B3"/>
    <mergeCell ref="C2:C3"/>
    <mergeCell ref="R1:T1"/>
    <mergeCell ref="D2:F2"/>
    <mergeCell ref="Q2:T2"/>
    <mergeCell ref="M2:P2"/>
    <mergeCell ref="J2:L2"/>
    <mergeCell ref="G2:I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出生数，出産の場所・出産時の立会者・圏域・保健所・市町村別&amp;R&amp;"ＭＳ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208"/>
  <sheetViews>
    <sheetView showGridLines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9" sqref="G9"/>
    </sheetView>
  </sheetViews>
  <sheetFormatPr defaultColWidth="10.66015625" defaultRowHeight="19.5" customHeight="1"/>
  <cols>
    <col min="1" max="1" width="1.66015625" style="50" customWidth="1"/>
    <col min="2" max="2" width="9.66015625" style="50" customWidth="1"/>
    <col min="3" max="8" width="5.6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6"/>
      <c r="B1" s="49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4" t="str">
        <f>'2-5 出生-1'!R1:T1</f>
        <v>(平成17年)</v>
      </c>
      <c r="S1" s="65"/>
      <c r="T1" s="65"/>
    </row>
    <row r="2" spans="1:20" s="50" customFormat="1" ht="24" customHeight="1">
      <c r="A2" s="58" t="s">
        <v>106</v>
      </c>
      <c r="B2" s="59"/>
      <c r="C2" s="62" t="s">
        <v>47</v>
      </c>
      <c r="D2" s="66" t="s">
        <v>48</v>
      </c>
      <c r="E2" s="67"/>
      <c r="F2" s="68"/>
      <c r="G2" s="66" t="s">
        <v>49</v>
      </c>
      <c r="H2" s="67"/>
      <c r="I2" s="68"/>
      <c r="J2" s="69" t="s">
        <v>50</v>
      </c>
      <c r="K2" s="67"/>
      <c r="L2" s="68"/>
      <c r="M2" s="66" t="s">
        <v>51</v>
      </c>
      <c r="N2" s="67"/>
      <c r="O2" s="67"/>
      <c r="P2" s="68"/>
      <c r="Q2" s="66" t="s">
        <v>52</v>
      </c>
      <c r="R2" s="67"/>
      <c r="S2" s="67"/>
      <c r="T2" s="68"/>
    </row>
    <row r="3" spans="1:20" s="50" customFormat="1" ht="24" customHeight="1">
      <c r="A3" s="60"/>
      <c r="B3" s="61"/>
      <c r="C3" s="63"/>
      <c r="D3" s="51" t="s">
        <v>53</v>
      </c>
      <c r="E3" s="52" t="s">
        <v>54</v>
      </c>
      <c r="F3" s="53" t="s">
        <v>108</v>
      </c>
      <c r="G3" s="51" t="s">
        <v>109</v>
      </c>
      <c r="H3" s="52" t="s">
        <v>110</v>
      </c>
      <c r="I3" s="54" t="s">
        <v>55</v>
      </c>
      <c r="J3" s="55" t="s">
        <v>109</v>
      </c>
      <c r="K3" s="52" t="s">
        <v>110</v>
      </c>
      <c r="L3" s="53" t="s">
        <v>55</v>
      </c>
      <c r="M3" s="51" t="s">
        <v>109</v>
      </c>
      <c r="N3" s="52" t="s">
        <v>110</v>
      </c>
      <c r="O3" s="52" t="s">
        <v>55</v>
      </c>
      <c r="P3" s="54" t="s">
        <v>111</v>
      </c>
      <c r="Q3" s="55" t="s">
        <v>112</v>
      </c>
      <c r="R3" s="52" t="s">
        <v>110</v>
      </c>
      <c r="S3" s="52" t="s">
        <v>55</v>
      </c>
      <c r="T3" s="54" t="s">
        <v>111</v>
      </c>
    </row>
    <row r="4" spans="1:57" ht="19.5" customHeight="1">
      <c r="A4" s="72" t="s">
        <v>113</v>
      </c>
      <c r="B4" s="75"/>
      <c r="C4" s="18">
        <f aca="true" t="shared" si="0" ref="C4:C14">SUM(D4,G4,J4,M4,Q4)</f>
        <v>4606</v>
      </c>
      <c r="D4" s="25">
        <f aca="true" t="shared" si="1" ref="D4:D14">SUM(E4:F4)</f>
        <v>2340</v>
      </c>
      <c r="E4" s="26">
        <f>SUM(E5:E12)</f>
        <v>2167</v>
      </c>
      <c r="F4" s="26">
        <f>SUM(F5:F12)</f>
        <v>173</v>
      </c>
      <c r="G4" s="25">
        <f aca="true" t="shared" si="2" ref="G4:G14">SUM(H4:I4)</f>
        <v>2239</v>
      </c>
      <c r="H4" s="26">
        <f>SUM(H5:H12)</f>
        <v>2238</v>
      </c>
      <c r="I4" s="26">
        <f>SUM(I5:I12)</f>
        <v>1</v>
      </c>
      <c r="J4" s="25">
        <f aca="true" t="shared" si="3" ref="J4:J14">SUM(K4:L4)</f>
        <v>23</v>
      </c>
      <c r="K4" s="26">
        <f>SUM(K5:K12)</f>
        <v>3</v>
      </c>
      <c r="L4" s="26">
        <f>SUM(L5:L12)</f>
        <v>20</v>
      </c>
      <c r="M4" s="25">
        <f aca="true" t="shared" si="4" ref="M4:M14">SUM(N4:P4)</f>
        <v>2</v>
      </c>
      <c r="N4" s="26">
        <f>SUM(N5:N12)</f>
        <v>1</v>
      </c>
      <c r="O4" s="26">
        <f>SUM(O5:O12)</f>
        <v>1</v>
      </c>
      <c r="P4" s="26">
        <f>SUM(P5:P12)</f>
        <v>0</v>
      </c>
      <c r="Q4" s="25">
        <f aca="true" t="shared" si="5" ref="Q4:Q14">SUM(R4:T4)</f>
        <v>2</v>
      </c>
      <c r="R4" s="26">
        <f>SUM(R5:R12)</f>
        <v>2</v>
      </c>
      <c r="S4" s="26">
        <f>SUM(S5:S12)</f>
        <v>0</v>
      </c>
      <c r="T4" s="27">
        <f>SUM(T5:T12)</f>
        <v>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0" ht="19.5" customHeight="1">
      <c r="A5" s="40"/>
      <c r="B5" s="41" t="s">
        <v>9</v>
      </c>
      <c r="C5" s="18">
        <f t="shared" si="0"/>
        <v>1394</v>
      </c>
      <c r="D5" s="25">
        <f t="shared" si="1"/>
        <v>838</v>
      </c>
      <c r="E5" s="26">
        <f>SUM(E32,E33,E34,E35,E36)</f>
        <v>767</v>
      </c>
      <c r="F5" s="26">
        <f>SUM(F32,F33,F34,F35,F36)</f>
        <v>71</v>
      </c>
      <c r="G5" s="25">
        <f t="shared" si="2"/>
        <v>542</v>
      </c>
      <c r="H5" s="26">
        <f>SUM(H32,H33,H34,H35,H36)</f>
        <v>541</v>
      </c>
      <c r="I5" s="26">
        <f>SUM(I32,I33,I34,I35,I36)</f>
        <v>1</v>
      </c>
      <c r="J5" s="25">
        <f t="shared" si="3"/>
        <v>13</v>
      </c>
      <c r="K5" s="26">
        <f>SUM(K32,K33,K34,K35,K36)</f>
        <v>0</v>
      </c>
      <c r="L5" s="26">
        <f>SUM(L32,L33,L34,L35,L36)</f>
        <v>13</v>
      </c>
      <c r="M5" s="25">
        <f t="shared" si="4"/>
        <v>1</v>
      </c>
      <c r="N5" s="26">
        <f>SUM(N32,N33,N34,N35,N36)</f>
        <v>1</v>
      </c>
      <c r="O5" s="26">
        <f>SUM(O32,O33,O34,O35,O36)</f>
        <v>0</v>
      </c>
      <c r="P5" s="26">
        <f>SUM(P32,P33,P34,P35,P36)</f>
        <v>0</v>
      </c>
      <c r="Q5" s="25">
        <f t="shared" si="5"/>
        <v>0</v>
      </c>
      <c r="R5" s="26">
        <f>SUM(R32,R33,R34,R35,R36)</f>
        <v>0</v>
      </c>
      <c r="S5" s="26">
        <f>SUM(S32,S33,S34,S35,S36)</f>
        <v>0</v>
      </c>
      <c r="T5" s="27">
        <f>SUM(T32,T33,T34,T35,T36)</f>
        <v>0</v>
      </c>
    </row>
    <row r="6" spans="1:20" ht="19.5" customHeight="1">
      <c r="A6" s="40"/>
      <c r="B6" s="41" t="s">
        <v>11</v>
      </c>
      <c r="C6" s="18">
        <f t="shared" si="0"/>
        <v>997</v>
      </c>
      <c r="D6" s="25">
        <f t="shared" si="1"/>
        <v>515</v>
      </c>
      <c r="E6" s="26">
        <f>SUM(E37,E38,E39)</f>
        <v>496</v>
      </c>
      <c r="F6" s="26">
        <f>SUM(F37,F38,F39)</f>
        <v>19</v>
      </c>
      <c r="G6" s="25">
        <f t="shared" si="2"/>
        <v>480</v>
      </c>
      <c r="H6" s="26">
        <f>SUM(H37,H38,H39)</f>
        <v>480</v>
      </c>
      <c r="I6" s="26">
        <f>SUM(I37,I38,I39)</f>
        <v>0</v>
      </c>
      <c r="J6" s="25">
        <f t="shared" si="3"/>
        <v>2</v>
      </c>
      <c r="K6" s="26">
        <f>SUM(K37,K38,K39)</f>
        <v>1</v>
      </c>
      <c r="L6" s="26">
        <f>SUM(L37,L38,L39)</f>
        <v>1</v>
      </c>
      <c r="M6" s="25">
        <f t="shared" si="4"/>
        <v>0</v>
      </c>
      <c r="N6" s="26">
        <f>SUM(N37,N38,N39)</f>
        <v>0</v>
      </c>
      <c r="O6" s="26">
        <f>SUM(O37,O38,O39)</f>
        <v>0</v>
      </c>
      <c r="P6" s="26">
        <f>SUM(P37,P38,P39)</f>
        <v>0</v>
      </c>
      <c r="Q6" s="25">
        <f t="shared" si="5"/>
        <v>0</v>
      </c>
      <c r="R6" s="26">
        <f>SUM(R37,R38,R39)</f>
        <v>0</v>
      </c>
      <c r="S6" s="26">
        <f>SUM(S37,S38,S39)</f>
        <v>0</v>
      </c>
      <c r="T6" s="27">
        <f>SUM(T37,T38,T39)</f>
        <v>0</v>
      </c>
    </row>
    <row r="7" spans="1:20" ht="19.5" customHeight="1">
      <c r="A7" s="40"/>
      <c r="B7" s="41" t="s">
        <v>14</v>
      </c>
      <c r="C7" s="18">
        <f t="shared" si="0"/>
        <v>811</v>
      </c>
      <c r="D7" s="25">
        <f t="shared" si="1"/>
        <v>395</v>
      </c>
      <c r="E7" s="26">
        <f>SUM(E40,E41)</f>
        <v>365</v>
      </c>
      <c r="F7" s="26">
        <f>SUM(F40,F41)</f>
        <v>30</v>
      </c>
      <c r="G7" s="25">
        <f t="shared" si="2"/>
        <v>413</v>
      </c>
      <c r="H7" s="26">
        <f>SUM(H40,H41)</f>
        <v>413</v>
      </c>
      <c r="I7" s="26">
        <f>SUM(I40,I41)</f>
        <v>0</v>
      </c>
      <c r="J7" s="25">
        <f t="shared" si="3"/>
        <v>2</v>
      </c>
      <c r="K7" s="26">
        <f>SUM(K40,K41)</f>
        <v>0</v>
      </c>
      <c r="L7" s="26">
        <f>SUM(L40,L41)</f>
        <v>2</v>
      </c>
      <c r="M7" s="25">
        <f t="shared" si="4"/>
        <v>1</v>
      </c>
      <c r="N7" s="26">
        <f>SUM(N40,N41)</f>
        <v>0</v>
      </c>
      <c r="O7" s="26">
        <f>SUM(O40,O41)</f>
        <v>1</v>
      </c>
      <c r="P7" s="26">
        <f>SUM(P40,P41)</f>
        <v>0</v>
      </c>
      <c r="Q7" s="25">
        <f t="shared" si="5"/>
        <v>0</v>
      </c>
      <c r="R7" s="26">
        <f>SUM(R40,R41)</f>
        <v>0</v>
      </c>
      <c r="S7" s="26">
        <f>SUM(S40,S41)</f>
        <v>0</v>
      </c>
      <c r="T7" s="27">
        <f>SUM(T40,T41)</f>
        <v>0</v>
      </c>
    </row>
    <row r="8" spans="1:20" ht="19.5" customHeight="1">
      <c r="A8" s="40"/>
      <c r="B8" s="41" t="s">
        <v>63</v>
      </c>
      <c r="C8" s="18">
        <f t="shared" si="0"/>
        <v>314</v>
      </c>
      <c r="D8" s="25">
        <f t="shared" si="1"/>
        <v>116</v>
      </c>
      <c r="E8" s="26">
        <v>116</v>
      </c>
      <c r="F8" s="26">
        <v>0</v>
      </c>
      <c r="G8" s="25">
        <f t="shared" si="2"/>
        <v>196</v>
      </c>
      <c r="H8" s="26">
        <v>196</v>
      </c>
      <c r="I8" s="26">
        <v>0</v>
      </c>
      <c r="J8" s="25">
        <f t="shared" si="3"/>
        <v>2</v>
      </c>
      <c r="K8" s="26">
        <v>2</v>
      </c>
      <c r="L8" s="26">
        <v>0</v>
      </c>
      <c r="M8" s="25">
        <f t="shared" si="4"/>
        <v>0</v>
      </c>
      <c r="N8" s="26">
        <v>0</v>
      </c>
      <c r="O8" s="26">
        <v>0</v>
      </c>
      <c r="P8" s="26">
        <v>0</v>
      </c>
      <c r="Q8" s="25">
        <f t="shared" si="5"/>
        <v>0</v>
      </c>
      <c r="R8" s="26">
        <v>0</v>
      </c>
      <c r="S8" s="26">
        <v>0</v>
      </c>
      <c r="T8" s="27">
        <v>0</v>
      </c>
    </row>
    <row r="9" spans="1:57" ht="19.5" customHeight="1">
      <c r="A9" s="40"/>
      <c r="B9" s="41" t="s">
        <v>64</v>
      </c>
      <c r="C9" s="18">
        <f t="shared" si="0"/>
        <v>432</v>
      </c>
      <c r="D9" s="25">
        <f t="shared" si="1"/>
        <v>169</v>
      </c>
      <c r="E9" s="26">
        <f>SUM(E42,E43,E44)</f>
        <v>154</v>
      </c>
      <c r="F9" s="26">
        <f>SUM(F42,F43,F44)</f>
        <v>15</v>
      </c>
      <c r="G9" s="25">
        <f t="shared" si="2"/>
        <v>261</v>
      </c>
      <c r="H9" s="26">
        <f>SUM(H42,H43,H44)</f>
        <v>261</v>
      </c>
      <c r="I9" s="26">
        <f>SUM(I42,I43,I44)</f>
        <v>0</v>
      </c>
      <c r="J9" s="25">
        <f t="shared" si="3"/>
        <v>1</v>
      </c>
      <c r="K9" s="26">
        <f>SUM(K42,K43,K44)</f>
        <v>0</v>
      </c>
      <c r="L9" s="26">
        <f>SUM(L42,L43,L44)</f>
        <v>1</v>
      </c>
      <c r="M9" s="25">
        <f t="shared" si="4"/>
        <v>0</v>
      </c>
      <c r="N9" s="26">
        <f>SUM(N42,N43,N44)</f>
        <v>0</v>
      </c>
      <c r="O9" s="26">
        <f>SUM(O42,O43,O44)</f>
        <v>0</v>
      </c>
      <c r="P9" s="26">
        <f>SUM(P42,P43,P44)</f>
        <v>0</v>
      </c>
      <c r="Q9" s="25">
        <f t="shared" si="5"/>
        <v>1</v>
      </c>
      <c r="R9" s="26">
        <f>SUM(R42,R43,R44)</f>
        <v>1</v>
      </c>
      <c r="S9" s="26">
        <f>SUM(S42,S43,S44)</f>
        <v>0</v>
      </c>
      <c r="T9" s="27">
        <f>SUM(T42,T43,T44)</f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22" ht="19.5" customHeight="1">
      <c r="A10" s="40"/>
      <c r="B10" s="41" t="s">
        <v>35</v>
      </c>
      <c r="C10" s="18">
        <f t="shared" si="0"/>
        <v>138</v>
      </c>
      <c r="D10" s="25">
        <f t="shared" si="1"/>
        <v>58</v>
      </c>
      <c r="E10" s="26">
        <v>50</v>
      </c>
      <c r="F10" s="26">
        <v>8</v>
      </c>
      <c r="G10" s="25">
        <f t="shared" si="2"/>
        <v>76</v>
      </c>
      <c r="H10" s="26">
        <v>76</v>
      </c>
      <c r="I10" s="26">
        <v>0</v>
      </c>
      <c r="J10" s="25">
        <f t="shared" si="3"/>
        <v>3</v>
      </c>
      <c r="K10" s="26">
        <v>0</v>
      </c>
      <c r="L10" s="26">
        <v>3</v>
      </c>
      <c r="M10" s="25">
        <f t="shared" si="4"/>
        <v>0</v>
      </c>
      <c r="N10" s="26">
        <v>0</v>
      </c>
      <c r="O10" s="26">
        <v>0</v>
      </c>
      <c r="P10" s="26">
        <v>0</v>
      </c>
      <c r="Q10" s="25">
        <f t="shared" si="5"/>
        <v>1</v>
      </c>
      <c r="R10" s="26">
        <v>1</v>
      </c>
      <c r="S10" s="26">
        <v>0</v>
      </c>
      <c r="T10" s="27">
        <v>0</v>
      </c>
      <c r="U10" s="2"/>
      <c r="V10" s="2"/>
    </row>
    <row r="11" spans="1:20" ht="19.5" customHeight="1">
      <c r="A11" s="40"/>
      <c r="B11" s="41" t="s">
        <v>17</v>
      </c>
      <c r="C11" s="18">
        <f t="shared" si="0"/>
        <v>392</v>
      </c>
      <c r="D11" s="25">
        <f t="shared" si="1"/>
        <v>167</v>
      </c>
      <c r="E11" s="26">
        <v>151</v>
      </c>
      <c r="F11" s="26">
        <v>16</v>
      </c>
      <c r="G11" s="25">
        <f t="shared" si="2"/>
        <v>225</v>
      </c>
      <c r="H11" s="26">
        <v>225</v>
      </c>
      <c r="I11" s="26">
        <v>0</v>
      </c>
      <c r="J11" s="25">
        <f t="shared" si="3"/>
        <v>0</v>
      </c>
      <c r="K11" s="26">
        <v>0</v>
      </c>
      <c r="L11" s="26">
        <v>0</v>
      </c>
      <c r="M11" s="25">
        <f t="shared" si="4"/>
        <v>0</v>
      </c>
      <c r="N11" s="26">
        <v>0</v>
      </c>
      <c r="O11" s="26">
        <v>0</v>
      </c>
      <c r="P11" s="26">
        <v>0</v>
      </c>
      <c r="Q11" s="25">
        <f t="shared" si="5"/>
        <v>0</v>
      </c>
      <c r="R11" s="26">
        <v>0</v>
      </c>
      <c r="S11" s="26">
        <v>0</v>
      </c>
      <c r="T11" s="27">
        <v>0</v>
      </c>
    </row>
    <row r="12" spans="1:20" ht="19.5" customHeight="1">
      <c r="A12" s="42"/>
      <c r="B12" s="43" t="s">
        <v>36</v>
      </c>
      <c r="C12" s="22">
        <f t="shared" si="0"/>
        <v>128</v>
      </c>
      <c r="D12" s="31">
        <f t="shared" si="1"/>
        <v>82</v>
      </c>
      <c r="E12" s="32">
        <v>68</v>
      </c>
      <c r="F12" s="32">
        <v>14</v>
      </c>
      <c r="G12" s="31">
        <f t="shared" si="2"/>
        <v>46</v>
      </c>
      <c r="H12" s="32">
        <v>46</v>
      </c>
      <c r="I12" s="32">
        <v>0</v>
      </c>
      <c r="J12" s="31">
        <f t="shared" si="3"/>
        <v>0</v>
      </c>
      <c r="K12" s="32">
        <v>0</v>
      </c>
      <c r="L12" s="32">
        <v>0</v>
      </c>
      <c r="M12" s="31">
        <f t="shared" si="4"/>
        <v>0</v>
      </c>
      <c r="N12" s="32">
        <v>0</v>
      </c>
      <c r="O12" s="32">
        <v>0</v>
      </c>
      <c r="P12" s="32">
        <v>0</v>
      </c>
      <c r="Q12" s="31">
        <f t="shared" si="5"/>
        <v>0</v>
      </c>
      <c r="R12" s="32">
        <v>0</v>
      </c>
      <c r="S12" s="32">
        <v>0</v>
      </c>
      <c r="T12" s="33">
        <v>0</v>
      </c>
    </row>
    <row r="13" spans="1:20" ht="19.5" customHeight="1">
      <c r="A13" s="70" t="s">
        <v>46</v>
      </c>
      <c r="B13" s="74"/>
      <c r="C13" s="18">
        <f t="shared" si="0"/>
        <v>7127</v>
      </c>
      <c r="D13" s="25">
        <f t="shared" si="1"/>
        <v>3395</v>
      </c>
      <c r="E13" s="26">
        <f>SUM(E14)</f>
        <v>2189</v>
      </c>
      <c r="F13" s="26">
        <f>SUM(F14)</f>
        <v>1206</v>
      </c>
      <c r="G13" s="25">
        <f t="shared" si="2"/>
        <v>3646</v>
      </c>
      <c r="H13" s="26">
        <f>SUM(H14)</f>
        <v>3642</v>
      </c>
      <c r="I13" s="26">
        <f>SUM(I14)</f>
        <v>4</v>
      </c>
      <c r="J13" s="25">
        <f t="shared" si="3"/>
        <v>77</v>
      </c>
      <c r="K13" s="26">
        <f>SUM(K14)</f>
        <v>0</v>
      </c>
      <c r="L13" s="26">
        <f>SUM(L14)</f>
        <v>77</v>
      </c>
      <c r="M13" s="25">
        <f t="shared" si="4"/>
        <v>8</v>
      </c>
      <c r="N13" s="26">
        <f>SUM(N14)</f>
        <v>5</v>
      </c>
      <c r="O13" s="26">
        <f>SUM(O14)</f>
        <v>3</v>
      </c>
      <c r="P13" s="26">
        <f>SUM(P14)</f>
        <v>0</v>
      </c>
      <c r="Q13" s="25">
        <f t="shared" si="5"/>
        <v>1</v>
      </c>
      <c r="R13" s="26">
        <f>SUM(R14)</f>
        <v>1</v>
      </c>
      <c r="S13" s="26">
        <f>SUM(S14)</f>
        <v>0</v>
      </c>
      <c r="T13" s="27">
        <f>SUM(T14)</f>
        <v>0</v>
      </c>
    </row>
    <row r="14" spans="1:20" ht="19.5" customHeight="1">
      <c r="A14" s="40"/>
      <c r="B14" s="56" t="s">
        <v>1</v>
      </c>
      <c r="C14" s="19">
        <f t="shared" si="0"/>
        <v>7127</v>
      </c>
      <c r="D14" s="25">
        <f t="shared" si="1"/>
        <v>3395</v>
      </c>
      <c r="E14" s="26">
        <f>SUM(E16,E17,E18,E19,E20,E21,E22,E23,E24,E25,E26,E27)</f>
        <v>2189</v>
      </c>
      <c r="F14" s="26">
        <f>SUM(F16,F17,F18,F19,F20,F21,F22,F23,F24,F25,F26,F27)</f>
        <v>1206</v>
      </c>
      <c r="G14" s="25">
        <f t="shared" si="2"/>
        <v>3646</v>
      </c>
      <c r="H14" s="26">
        <f>SUM(H16,H17,H18,H19,H20,H21,H22,H23,H24,H25,H26,H27)</f>
        <v>3642</v>
      </c>
      <c r="I14" s="26">
        <f>SUM(I16,I17,I18,I19,I20,I21,I22,I23,I24,I25,I26,I27)</f>
        <v>4</v>
      </c>
      <c r="J14" s="25">
        <f t="shared" si="3"/>
        <v>77</v>
      </c>
      <c r="K14" s="26">
        <f>SUM(K16,K17,K18,K19,K20,K21,K22,K23,K24,K25,K26,K27)</f>
        <v>0</v>
      </c>
      <c r="L14" s="26">
        <f>SUM(L16,L17,L18,L19,L20,L21,L22,L23,L24,L25,L26,L27)</f>
        <v>77</v>
      </c>
      <c r="M14" s="25">
        <f t="shared" si="4"/>
        <v>8</v>
      </c>
      <c r="N14" s="26">
        <f>SUM(N16,N17,N18,N19,N20,N21,N22,N23,N24,N25,N26,N27)</f>
        <v>5</v>
      </c>
      <c r="O14" s="26">
        <f>SUM(O16,O17,O18,O19,O20,O21,O22,O23,O24,O25,O26,O27)</f>
        <v>3</v>
      </c>
      <c r="P14" s="26">
        <f>SUM(P16,P17,P18,P19,P20,P21,P22,P23,P24,P25,P26,P27)</f>
        <v>0</v>
      </c>
      <c r="Q14" s="25">
        <f t="shared" si="5"/>
        <v>1</v>
      </c>
      <c r="R14" s="26">
        <f>SUM(R16,R17,R18,R19,R20,R21,R22,R23,R24,R25,R26,R27)</f>
        <v>1</v>
      </c>
      <c r="S14" s="26">
        <f>SUM(S16,S17,S18,S19,S20,S21,S22,S23,S24,S25,S26,S27)</f>
        <v>0</v>
      </c>
      <c r="T14" s="27">
        <f>SUM(T16,T17,T18,T19,T20,T21,T22,T23,T24,T25,T26,T27)</f>
        <v>0</v>
      </c>
    </row>
    <row r="15" spans="1:20" ht="19.5" customHeight="1">
      <c r="A15" s="80" t="s">
        <v>114</v>
      </c>
      <c r="B15" s="81"/>
      <c r="C15" s="39"/>
      <c r="D15" s="5"/>
      <c r="E15" s="5"/>
      <c r="F15" s="38"/>
      <c r="G15" s="5"/>
      <c r="H15" s="5"/>
      <c r="I15" s="38"/>
      <c r="J15" s="5"/>
      <c r="K15" s="5"/>
      <c r="L15" s="38"/>
      <c r="M15" s="5"/>
      <c r="N15" s="5"/>
      <c r="O15" s="5"/>
      <c r="P15" s="38"/>
      <c r="Q15" s="5"/>
      <c r="R15" s="5"/>
      <c r="S15" s="5"/>
      <c r="T15" s="38"/>
    </row>
    <row r="16" spans="1:20" ht="19.5" customHeight="1">
      <c r="A16" s="40"/>
      <c r="B16" s="56" t="s">
        <v>115</v>
      </c>
      <c r="C16" s="19">
        <f aca="true" t="shared" si="6" ref="C16:C29">SUM(D16,G16,J16,M16,Q16)</f>
        <v>6414</v>
      </c>
      <c r="D16" s="25">
        <f aca="true" t="shared" si="7" ref="D16:D27">SUM(E16:F16)</f>
        <v>3079</v>
      </c>
      <c r="E16" s="26">
        <v>1931</v>
      </c>
      <c r="F16" s="26">
        <v>1148</v>
      </c>
      <c r="G16" s="25">
        <f aca="true" t="shared" si="8" ref="G16:G27">SUM(H16:I16)</f>
        <v>3258</v>
      </c>
      <c r="H16" s="26">
        <v>3254</v>
      </c>
      <c r="I16" s="26">
        <v>4</v>
      </c>
      <c r="J16" s="25">
        <f aca="true" t="shared" si="9" ref="J16:J27">SUM(K16:L16)</f>
        <v>69</v>
      </c>
      <c r="K16" s="26">
        <v>0</v>
      </c>
      <c r="L16" s="26">
        <v>69</v>
      </c>
      <c r="M16" s="25">
        <f aca="true" t="shared" si="10" ref="M16:M27">SUM(N16:P16)</f>
        <v>7</v>
      </c>
      <c r="N16" s="26">
        <v>4</v>
      </c>
      <c r="O16" s="26">
        <v>3</v>
      </c>
      <c r="P16" s="26">
        <v>0</v>
      </c>
      <c r="Q16" s="25">
        <f aca="true" t="shared" si="11" ref="Q16:Q27">SUM(R16:T16)</f>
        <v>1</v>
      </c>
      <c r="R16" s="26">
        <v>1</v>
      </c>
      <c r="S16" s="26">
        <v>0</v>
      </c>
      <c r="T16" s="27">
        <v>0</v>
      </c>
    </row>
    <row r="17" spans="1:20" ht="19.5" customHeight="1">
      <c r="A17" s="40"/>
      <c r="B17" s="56" t="s">
        <v>72</v>
      </c>
      <c r="C17" s="19">
        <f t="shared" si="6"/>
        <v>45</v>
      </c>
      <c r="D17" s="25">
        <f t="shared" si="7"/>
        <v>19</v>
      </c>
      <c r="E17" s="26">
        <v>18</v>
      </c>
      <c r="F17" s="26">
        <v>1</v>
      </c>
      <c r="G17" s="25">
        <f t="shared" si="8"/>
        <v>26</v>
      </c>
      <c r="H17" s="26">
        <v>26</v>
      </c>
      <c r="I17" s="26">
        <v>0</v>
      </c>
      <c r="J17" s="25">
        <f t="shared" si="9"/>
        <v>0</v>
      </c>
      <c r="K17" s="26">
        <v>0</v>
      </c>
      <c r="L17" s="26">
        <v>0</v>
      </c>
      <c r="M17" s="25">
        <f t="shared" si="10"/>
        <v>0</v>
      </c>
      <c r="N17" s="26">
        <v>0</v>
      </c>
      <c r="O17" s="26">
        <v>0</v>
      </c>
      <c r="P17" s="26">
        <v>0</v>
      </c>
      <c r="Q17" s="25">
        <f t="shared" si="11"/>
        <v>0</v>
      </c>
      <c r="R17" s="26">
        <v>0</v>
      </c>
      <c r="S17" s="26">
        <v>0</v>
      </c>
      <c r="T17" s="27">
        <v>0</v>
      </c>
    </row>
    <row r="18" spans="1:20" ht="19.5" customHeight="1">
      <c r="A18" s="40"/>
      <c r="B18" s="56" t="s">
        <v>73</v>
      </c>
      <c r="C18" s="19">
        <f>SUM(D18,G18,J18,M18,Q18)</f>
        <v>361</v>
      </c>
      <c r="D18" s="25">
        <f>SUM(E18:F18)</f>
        <v>150</v>
      </c>
      <c r="E18" s="26">
        <v>124</v>
      </c>
      <c r="F18" s="26">
        <v>26</v>
      </c>
      <c r="G18" s="25">
        <f>SUM(H18:I18)</f>
        <v>204</v>
      </c>
      <c r="H18" s="26">
        <v>204</v>
      </c>
      <c r="I18" s="26">
        <v>0</v>
      </c>
      <c r="J18" s="25">
        <f>SUM(K18:L18)</f>
        <v>7</v>
      </c>
      <c r="K18" s="26">
        <v>0</v>
      </c>
      <c r="L18" s="26">
        <v>7</v>
      </c>
      <c r="M18" s="25">
        <f>SUM(N18:P18)</f>
        <v>0</v>
      </c>
      <c r="N18" s="26">
        <v>0</v>
      </c>
      <c r="O18" s="26">
        <v>0</v>
      </c>
      <c r="P18" s="26">
        <v>0</v>
      </c>
      <c r="Q18" s="25">
        <f>SUM(R18:T18)</f>
        <v>0</v>
      </c>
      <c r="R18" s="26">
        <v>0</v>
      </c>
      <c r="S18" s="26">
        <v>0</v>
      </c>
      <c r="T18" s="27">
        <v>0</v>
      </c>
    </row>
    <row r="19" spans="1:20" ht="19.5" customHeight="1">
      <c r="A19" s="40"/>
      <c r="B19" s="56" t="s">
        <v>74</v>
      </c>
      <c r="C19" s="19">
        <f t="shared" si="6"/>
        <v>11</v>
      </c>
      <c r="D19" s="25">
        <f t="shared" si="7"/>
        <v>5</v>
      </c>
      <c r="E19" s="26">
        <v>5</v>
      </c>
      <c r="F19" s="26">
        <v>0</v>
      </c>
      <c r="G19" s="25">
        <f t="shared" si="8"/>
        <v>6</v>
      </c>
      <c r="H19" s="26">
        <v>6</v>
      </c>
      <c r="I19" s="26">
        <v>0</v>
      </c>
      <c r="J19" s="25">
        <f t="shared" si="9"/>
        <v>0</v>
      </c>
      <c r="K19" s="26">
        <v>0</v>
      </c>
      <c r="L19" s="26">
        <v>0</v>
      </c>
      <c r="M19" s="25">
        <f t="shared" si="10"/>
        <v>0</v>
      </c>
      <c r="N19" s="26">
        <v>0</v>
      </c>
      <c r="O19" s="26">
        <v>0</v>
      </c>
      <c r="P19" s="26">
        <v>0</v>
      </c>
      <c r="Q19" s="25">
        <f t="shared" si="11"/>
        <v>0</v>
      </c>
      <c r="R19" s="26">
        <v>0</v>
      </c>
      <c r="S19" s="26">
        <v>0</v>
      </c>
      <c r="T19" s="27">
        <v>0</v>
      </c>
    </row>
    <row r="20" spans="1:20" ht="19.5" customHeight="1">
      <c r="A20" s="40"/>
      <c r="B20" s="41" t="s">
        <v>75</v>
      </c>
      <c r="C20" s="18">
        <f t="shared" si="6"/>
        <v>3</v>
      </c>
      <c r="D20" s="25">
        <f t="shared" si="7"/>
        <v>1</v>
      </c>
      <c r="E20" s="26">
        <v>1</v>
      </c>
      <c r="F20" s="26">
        <v>0</v>
      </c>
      <c r="G20" s="25">
        <f t="shared" si="8"/>
        <v>2</v>
      </c>
      <c r="H20" s="26">
        <v>2</v>
      </c>
      <c r="I20" s="26">
        <v>0</v>
      </c>
      <c r="J20" s="25">
        <f t="shared" si="9"/>
        <v>0</v>
      </c>
      <c r="K20" s="26">
        <v>0</v>
      </c>
      <c r="L20" s="26">
        <v>0</v>
      </c>
      <c r="M20" s="25">
        <f t="shared" si="10"/>
        <v>0</v>
      </c>
      <c r="N20" s="26">
        <v>0</v>
      </c>
      <c r="O20" s="26">
        <v>0</v>
      </c>
      <c r="P20" s="26">
        <v>0</v>
      </c>
      <c r="Q20" s="25">
        <f t="shared" si="11"/>
        <v>0</v>
      </c>
      <c r="R20" s="26">
        <v>0</v>
      </c>
      <c r="S20" s="26">
        <v>0</v>
      </c>
      <c r="T20" s="27">
        <v>0</v>
      </c>
    </row>
    <row r="21" spans="1:20" ht="19.5" customHeight="1">
      <c r="A21" s="40"/>
      <c r="B21" s="41" t="s">
        <v>76</v>
      </c>
      <c r="C21" s="18">
        <f t="shared" si="6"/>
        <v>15</v>
      </c>
      <c r="D21" s="25">
        <f t="shared" si="7"/>
        <v>7</v>
      </c>
      <c r="E21" s="26">
        <v>7</v>
      </c>
      <c r="F21" s="26">
        <v>0</v>
      </c>
      <c r="G21" s="25">
        <f t="shared" si="8"/>
        <v>8</v>
      </c>
      <c r="H21" s="26">
        <v>8</v>
      </c>
      <c r="I21" s="26">
        <v>0</v>
      </c>
      <c r="J21" s="25">
        <f t="shared" si="9"/>
        <v>0</v>
      </c>
      <c r="K21" s="26">
        <v>0</v>
      </c>
      <c r="L21" s="26">
        <v>0</v>
      </c>
      <c r="M21" s="25">
        <f t="shared" si="10"/>
        <v>0</v>
      </c>
      <c r="N21" s="26">
        <v>0</v>
      </c>
      <c r="O21" s="26">
        <v>0</v>
      </c>
      <c r="P21" s="26">
        <v>0</v>
      </c>
      <c r="Q21" s="25">
        <f t="shared" si="11"/>
        <v>0</v>
      </c>
      <c r="R21" s="26">
        <v>0</v>
      </c>
      <c r="S21" s="26">
        <v>0</v>
      </c>
      <c r="T21" s="27">
        <v>0</v>
      </c>
    </row>
    <row r="22" spans="1:20" ht="19.5" customHeight="1">
      <c r="A22" s="40"/>
      <c r="B22" s="41" t="s">
        <v>77</v>
      </c>
      <c r="C22" s="18">
        <f t="shared" si="6"/>
        <v>5</v>
      </c>
      <c r="D22" s="25">
        <f t="shared" si="7"/>
        <v>0</v>
      </c>
      <c r="E22" s="26">
        <v>0</v>
      </c>
      <c r="F22" s="26">
        <v>0</v>
      </c>
      <c r="G22" s="25">
        <f t="shared" si="8"/>
        <v>5</v>
      </c>
      <c r="H22" s="26">
        <v>5</v>
      </c>
      <c r="I22" s="26">
        <v>0</v>
      </c>
      <c r="J22" s="25">
        <f t="shared" si="9"/>
        <v>0</v>
      </c>
      <c r="K22" s="26">
        <v>0</v>
      </c>
      <c r="L22" s="26">
        <v>0</v>
      </c>
      <c r="M22" s="25">
        <f t="shared" si="10"/>
        <v>0</v>
      </c>
      <c r="N22" s="26">
        <v>0</v>
      </c>
      <c r="O22" s="26">
        <v>0</v>
      </c>
      <c r="P22" s="26">
        <v>0</v>
      </c>
      <c r="Q22" s="25">
        <f t="shared" si="11"/>
        <v>0</v>
      </c>
      <c r="R22" s="26">
        <v>0</v>
      </c>
      <c r="S22" s="26">
        <v>0</v>
      </c>
      <c r="T22" s="27">
        <v>0</v>
      </c>
    </row>
    <row r="23" spans="1:20" ht="19.5" customHeight="1">
      <c r="A23" s="40"/>
      <c r="B23" s="41" t="s">
        <v>78</v>
      </c>
      <c r="C23" s="18">
        <f t="shared" si="6"/>
        <v>51</v>
      </c>
      <c r="D23" s="25">
        <f t="shared" si="7"/>
        <v>34</v>
      </c>
      <c r="E23" s="26">
        <v>22</v>
      </c>
      <c r="F23" s="26">
        <v>12</v>
      </c>
      <c r="G23" s="25">
        <f t="shared" si="8"/>
        <v>17</v>
      </c>
      <c r="H23" s="26">
        <v>17</v>
      </c>
      <c r="I23" s="26">
        <v>0</v>
      </c>
      <c r="J23" s="25">
        <f t="shared" si="9"/>
        <v>0</v>
      </c>
      <c r="K23" s="26">
        <v>0</v>
      </c>
      <c r="L23" s="26">
        <v>0</v>
      </c>
      <c r="M23" s="25">
        <f t="shared" si="10"/>
        <v>0</v>
      </c>
      <c r="N23" s="26">
        <v>0</v>
      </c>
      <c r="O23" s="26">
        <v>0</v>
      </c>
      <c r="P23" s="26">
        <v>0</v>
      </c>
      <c r="Q23" s="25">
        <f t="shared" si="11"/>
        <v>0</v>
      </c>
      <c r="R23" s="26">
        <v>0</v>
      </c>
      <c r="S23" s="26">
        <v>0</v>
      </c>
      <c r="T23" s="27">
        <v>0</v>
      </c>
    </row>
    <row r="24" spans="1:20" ht="19.5" customHeight="1">
      <c r="A24" s="40"/>
      <c r="B24" s="41" t="s">
        <v>79</v>
      </c>
      <c r="C24" s="18">
        <f t="shared" si="6"/>
        <v>47</v>
      </c>
      <c r="D24" s="25">
        <f t="shared" si="7"/>
        <v>26</v>
      </c>
      <c r="E24" s="26">
        <v>9</v>
      </c>
      <c r="F24" s="26">
        <v>17</v>
      </c>
      <c r="G24" s="25">
        <f t="shared" si="8"/>
        <v>21</v>
      </c>
      <c r="H24" s="26">
        <v>21</v>
      </c>
      <c r="I24" s="26">
        <v>0</v>
      </c>
      <c r="J24" s="25">
        <f t="shared" si="9"/>
        <v>0</v>
      </c>
      <c r="K24" s="26">
        <v>0</v>
      </c>
      <c r="L24" s="26">
        <v>0</v>
      </c>
      <c r="M24" s="25">
        <f t="shared" si="10"/>
        <v>0</v>
      </c>
      <c r="N24" s="26">
        <v>0</v>
      </c>
      <c r="O24" s="26">
        <v>0</v>
      </c>
      <c r="P24" s="26">
        <v>0</v>
      </c>
      <c r="Q24" s="25">
        <f t="shared" si="11"/>
        <v>0</v>
      </c>
      <c r="R24" s="26">
        <v>0</v>
      </c>
      <c r="S24" s="26">
        <v>0</v>
      </c>
      <c r="T24" s="27">
        <v>0</v>
      </c>
    </row>
    <row r="25" spans="1:20" ht="19.5" customHeight="1">
      <c r="A25" s="40"/>
      <c r="B25" s="41" t="s">
        <v>80</v>
      </c>
      <c r="C25" s="18">
        <f t="shared" si="6"/>
        <v>83</v>
      </c>
      <c r="D25" s="25">
        <f t="shared" si="7"/>
        <v>28</v>
      </c>
      <c r="E25" s="26">
        <v>28</v>
      </c>
      <c r="F25" s="26">
        <v>0</v>
      </c>
      <c r="G25" s="25">
        <f t="shared" si="8"/>
        <v>54</v>
      </c>
      <c r="H25" s="26">
        <v>54</v>
      </c>
      <c r="I25" s="26">
        <v>0</v>
      </c>
      <c r="J25" s="25">
        <f t="shared" si="9"/>
        <v>0</v>
      </c>
      <c r="K25" s="26">
        <v>0</v>
      </c>
      <c r="L25" s="26">
        <v>0</v>
      </c>
      <c r="M25" s="25">
        <f t="shared" si="10"/>
        <v>1</v>
      </c>
      <c r="N25" s="26">
        <v>1</v>
      </c>
      <c r="O25" s="26">
        <v>0</v>
      </c>
      <c r="P25" s="26">
        <v>0</v>
      </c>
      <c r="Q25" s="25">
        <f t="shared" si="11"/>
        <v>0</v>
      </c>
      <c r="R25" s="26">
        <v>0</v>
      </c>
      <c r="S25" s="26">
        <v>0</v>
      </c>
      <c r="T25" s="27">
        <v>0</v>
      </c>
    </row>
    <row r="26" spans="1:20" ht="19.5" customHeight="1">
      <c r="A26" s="40"/>
      <c r="B26" s="41" t="s">
        <v>81</v>
      </c>
      <c r="C26" s="18">
        <f t="shared" si="6"/>
        <v>52</v>
      </c>
      <c r="D26" s="25">
        <f t="shared" si="7"/>
        <v>27</v>
      </c>
      <c r="E26" s="26">
        <v>26</v>
      </c>
      <c r="F26" s="26">
        <v>1</v>
      </c>
      <c r="G26" s="25">
        <f t="shared" si="8"/>
        <v>25</v>
      </c>
      <c r="H26" s="26">
        <v>25</v>
      </c>
      <c r="I26" s="26">
        <v>0</v>
      </c>
      <c r="J26" s="25">
        <f t="shared" si="9"/>
        <v>0</v>
      </c>
      <c r="K26" s="26">
        <v>0</v>
      </c>
      <c r="L26" s="26">
        <v>0</v>
      </c>
      <c r="M26" s="25">
        <f t="shared" si="10"/>
        <v>0</v>
      </c>
      <c r="N26" s="26">
        <v>0</v>
      </c>
      <c r="O26" s="26">
        <v>0</v>
      </c>
      <c r="P26" s="26">
        <v>0</v>
      </c>
      <c r="Q26" s="25">
        <f t="shared" si="11"/>
        <v>0</v>
      </c>
      <c r="R26" s="26">
        <v>0</v>
      </c>
      <c r="S26" s="26">
        <v>0</v>
      </c>
      <c r="T26" s="27">
        <v>0</v>
      </c>
    </row>
    <row r="27" spans="1:20" ht="19.5" customHeight="1">
      <c r="A27" s="40"/>
      <c r="B27" s="41" t="s">
        <v>82</v>
      </c>
      <c r="C27" s="18">
        <f t="shared" si="6"/>
        <v>40</v>
      </c>
      <c r="D27" s="25">
        <f t="shared" si="7"/>
        <v>19</v>
      </c>
      <c r="E27" s="26">
        <v>18</v>
      </c>
      <c r="F27" s="26">
        <v>1</v>
      </c>
      <c r="G27" s="25">
        <f t="shared" si="8"/>
        <v>20</v>
      </c>
      <c r="H27" s="26">
        <v>20</v>
      </c>
      <c r="I27" s="26">
        <v>0</v>
      </c>
      <c r="J27" s="25">
        <f t="shared" si="9"/>
        <v>1</v>
      </c>
      <c r="K27" s="26">
        <v>0</v>
      </c>
      <c r="L27" s="26">
        <v>1</v>
      </c>
      <c r="M27" s="25">
        <f t="shared" si="10"/>
        <v>0</v>
      </c>
      <c r="N27" s="26">
        <v>0</v>
      </c>
      <c r="O27" s="26">
        <v>0</v>
      </c>
      <c r="P27" s="26">
        <v>0</v>
      </c>
      <c r="Q27" s="25">
        <f t="shared" si="11"/>
        <v>0</v>
      </c>
      <c r="R27" s="26">
        <v>0</v>
      </c>
      <c r="S27" s="26">
        <v>0</v>
      </c>
      <c r="T27" s="27">
        <v>0</v>
      </c>
    </row>
    <row r="28" spans="1:20" ht="19.5" customHeight="1">
      <c r="A28" s="40"/>
      <c r="B28" s="41" t="s">
        <v>116</v>
      </c>
      <c r="C28" s="17">
        <f t="shared" si="6"/>
        <v>1737</v>
      </c>
      <c r="D28" s="25">
        <f>SUM(E28:F28)</f>
        <v>607</v>
      </c>
      <c r="E28" s="26">
        <v>600</v>
      </c>
      <c r="F28" s="26">
        <v>7</v>
      </c>
      <c r="G28" s="25">
        <f>SUM(H28:I28)</f>
        <v>1118</v>
      </c>
      <c r="H28" s="26">
        <v>1117</v>
      </c>
      <c r="I28" s="26">
        <v>1</v>
      </c>
      <c r="J28" s="25">
        <f>SUM(K28:L28)</f>
        <v>7</v>
      </c>
      <c r="K28" s="26">
        <v>3</v>
      </c>
      <c r="L28" s="26">
        <v>4</v>
      </c>
      <c r="M28" s="25">
        <f>SUM(N28:P28)</f>
        <v>4</v>
      </c>
      <c r="N28" s="26">
        <v>4</v>
      </c>
      <c r="O28" s="26">
        <v>0</v>
      </c>
      <c r="P28" s="26">
        <v>0</v>
      </c>
      <c r="Q28" s="25">
        <f>SUM(R28:T28)</f>
        <v>1</v>
      </c>
      <c r="R28" s="26">
        <v>0</v>
      </c>
      <c r="S28" s="26">
        <v>0</v>
      </c>
      <c r="T28" s="27">
        <v>1</v>
      </c>
    </row>
    <row r="29" spans="1:20" ht="19.5" customHeight="1">
      <c r="A29" s="40"/>
      <c r="B29" s="41" t="s">
        <v>83</v>
      </c>
      <c r="C29" s="17">
        <f t="shared" si="6"/>
        <v>3</v>
      </c>
      <c r="D29" s="25">
        <f>SUM(E29:F29)</f>
        <v>2</v>
      </c>
      <c r="E29" s="26">
        <v>2</v>
      </c>
      <c r="F29" s="26">
        <v>0</v>
      </c>
      <c r="G29" s="25">
        <f>SUM(H29:I29)</f>
        <v>1</v>
      </c>
      <c r="H29" s="26">
        <v>1</v>
      </c>
      <c r="I29" s="26">
        <v>0</v>
      </c>
      <c r="J29" s="25">
        <f>SUM(K29:L29)</f>
        <v>0</v>
      </c>
      <c r="K29" s="26">
        <v>0</v>
      </c>
      <c r="L29" s="26">
        <v>0</v>
      </c>
      <c r="M29" s="25">
        <f>SUM(N29:P29)</f>
        <v>0</v>
      </c>
      <c r="N29" s="26">
        <v>0</v>
      </c>
      <c r="O29" s="26">
        <v>0</v>
      </c>
      <c r="P29" s="26">
        <v>0</v>
      </c>
      <c r="Q29" s="25">
        <f>SUM(R29:T29)</f>
        <v>0</v>
      </c>
      <c r="R29" s="26">
        <v>0</v>
      </c>
      <c r="S29" s="26">
        <v>0</v>
      </c>
      <c r="T29" s="27">
        <v>0</v>
      </c>
    </row>
    <row r="30" spans="1:20" ht="19.5" customHeight="1">
      <c r="A30" s="40"/>
      <c r="B30" s="41" t="s">
        <v>117</v>
      </c>
      <c r="C30" s="18">
        <f>SUM(D30,G30,J30,M30,Q30)</f>
        <v>783</v>
      </c>
      <c r="D30" s="25">
        <f>SUM(E30:F30)</f>
        <v>393</v>
      </c>
      <c r="E30" s="26">
        <v>392</v>
      </c>
      <c r="F30" s="26">
        <v>1</v>
      </c>
      <c r="G30" s="25">
        <f>SUM(H30:I30)</f>
        <v>374</v>
      </c>
      <c r="H30" s="26">
        <v>374</v>
      </c>
      <c r="I30" s="26">
        <v>0</v>
      </c>
      <c r="J30" s="25">
        <f>SUM(K30:L30)</f>
        <v>16</v>
      </c>
      <c r="K30" s="26">
        <v>5</v>
      </c>
      <c r="L30" s="26">
        <v>11</v>
      </c>
      <c r="M30" s="25">
        <f>SUM(N30:P30)</f>
        <v>0</v>
      </c>
      <c r="N30" s="26">
        <v>0</v>
      </c>
      <c r="O30" s="26">
        <v>0</v>
      </c>
      <c r="P30" s="26">
        <v>0</v>
      </c>
      <c r="Q30" s="25">
        <f>SUM(R30:T30)</f>
        <v>0</v>
      </c>
      <c r="R30" s="26">
        <v>0</v>
      </c>
      <c r="S30" s="26">
        <v>0</v>
      </c>
      <c r="T30" s="27">
        <v>0</v>
      </c>
    </row>
    <row r="31" spans="1:20" ht="19.5" customHeight="1">
      <c r="A31" s="40"/>
      <c r="B31" s="41" t="s">
        <v>84</v>
      </c>
      <c r="C31" s="18">
        <f aca="true" t="shared" si="12" ref="C31:C36">SUM(D31,G31,J31,M31,Q31)</f>
        <v>41</v>
      </c>
      <c r="D31" s="25">
        <f aca="true" t="shared" si="13" ref="D31:D36">SUM(E31:F31)</f>
        <v>23</v>
      </c>
      <c r="E31" s="26">
        <v>22</v>
      </c>
      <c r="F31" s="26">
        <v>1</v>
      </c>
      <c r="G31" s="25">
        <f aca="true" t="shared" si="14" ref="G31:G36">SUM(H31:I31)</f>
        <v>18</v>
      </c>
      <c r="H31" s="26">
        <v>18</v>
      </c>
      <c r="I31" s="26">
        <v>0</v>
      </c>
      <c r="J31" s="25">
        <f aca="true" t="shared" si="15" ref="J31:J36">SUM(K31:L31)</f>
        <v>0</v>
      </c>
      <c r="K31" s="26">
        <v>0</v>
      </c>
      <c r="L31" s="26">
        <v>0</v>
      </c>
      <c r="M31" s="25">
        <f aca="true" t="shared" si="16" ref="M31:M36">SUM(N31:P31)</f>
        <v>0</v>
      </c>
      <c r="N31" s="26">
        <v>0</v>
      </c>
      <c r="O31" s="26">
        <v>0</v>
      </c>
      <c r="P31" s="26">
        <v>0</v>
      </c>
      <c r="Q31" s="25">
        <f aca="true" t="shared" si="17" ref="Q31:Q36">SUM(R31:T31)</f>
        <v>0</v>
      </c>
      <c r="R31" s="26">
        <v>0</v>
      </c>
      <c r="S31" s="26">
        <v>0</v>
      </c>
      <c r="T31" s="27">
        <v>0</v>
      </c>
    </row>
    <row r="32" spans="1:20" ht="19.5" customHeight="1">
      <c r="A32" s="40"/>
      <c r="B32" s="41" t="s">
        <v>118</v>
      </c>
      <c r="C32" s="18">
        <f t="shared" si="12"/>
        <v>1224</v>
      </c>
      <c r="D32" s="25">
        <f t="shared" si="13"/>
        <v>745</v>
      </c>
      <c r="E32" s="26">
        <v>681</v>
      </c>
      <c r="F32" s="26">
        <v>64</v>
      </c>
      <c r="G32" s="25">
        <f t="shared" si="14"/>
        <v>467</v>
      </c>
      <c r="H32" s="26">
        <v>466</v>
      </c>
      <c r="I32" s="26">
        <v>1</v>
      </c>
      <c r="J32" s="25">
        <f t="shared" si="15"/>
        <v>11</v>
      </c>
      <c r="K32" s="26">
        <v>0</v>
      </c>
      <c r="L32" s="26">
        <v>11</v>
      </c>
      <c r="M32" s="25">
        <f t="shared" si="16"/>
        <v>1</v>
      </c>
      <c r="N32" s="26">
        <v>1</v>
      </c>
      <c r="O32" s="26">
        <v>0</v>
      </c>
      <c r="P32" s="26">
        <v>0</v>
      </c>
      <c r="Q32" s="25">
        <f t="shared" si="17"/>
        <v>0</v>
      </c>
      <c r="R32" s="26">
        <v>0</v>
      </c>
      <c r="S32" s="26">
        <v>0</v>
      </c>
      <c r="T32" s="27">
        <v>0</v>
      </c>
    </row>
    <row r="33" spans="1:55" ht="19.5" customHeight="1">
      <c r="A33" s="40"/>
      <c r="B33" s="41" t="s">
        <v>85</v>
      </c>
      <c r="C33" s="18">
        <f t="shared" si="12"/>
        <v>25</v>
      </c>
      <c r="D33" s="25">
        <f t="shared" si="13"/>
        <v>16</v>
      </c>
      <c r="E33" s="26">
        <v>16</v>
      </c>
      <c r="F33" s="26">
        <v>0</v>
      </c>
      <c r="G33" s="25">
        <f t="shared" si="14"/>
        <v>9</v>
      </c>
      <c r="H33" s="26">
        <v>9</v>
      </c>
      <c r="I33" s="26">
        <v>0</v>
      </c>
      <c r="J33" s="25">
        <f t="shared" si="15"/>
        <v>0</v>
      </c>
      <c r="K33" s="26">
        <v>0</v>
      </c>
      <c r="L33" s="26">
        <v>0</v>
      </c>
      <c r="M33" s="25">
        <f t="shared" si="16"/>
        <v>0</v>
      </c>
      <c r="N33" s="26">
        <v>0</v>
      </c>
      <c r="O33" s="26">
        <v>0</v>
      </c>
      <c r="P33" s="26">
        <v>0</v>
      </c>
      <c r="Q33" s="25">
        <f t="shared" si="17"/>
        <v>0</v>
      </c>
      <c r="R33" s="26">
        <v>0</v>
      </c>
      <c r="S33" s="26">
        <v>0</v>
      </c>
      <c r="T33" s="27"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9.5" customHeight="1">
      <c r="A34" s="40"/>
      <c r="B34" s="41" t="s">
        <v>86</v>
      </c>
      <c r="C34" s="18">
        <f t="shared" si="12"/>
        <v>49</v>
      </c>
      <c r="D34" s="25">
        <f t="shared" si="13"/>
        <v>30</v>
      </c>
      <c r="E34" s="26">
        <v>27</v>
      </c>
      <c r="F34" s="26">
        <v>3</v>
      </c>
      <c r="G34" s="25">
        <f t="shared" si="14"/>
        <v>19</v>
      </c>
      <c r="H34" s="26">
        <v>19</v>
      </c>
      <c r="I34" s="26">
        <v>0</v>
      </c>
      <c r="J34" s="25">
        <f t="shared" si="15"/>
        <v>0</v>
      </c>
      <c r="K34" s="26">
        <v>0</v>
      </c>
      <c r="L34" s="26">
        <v>0</v>
      </c>
      <c r="M34" s="25">
        <f t="shared" si="16"/>
        <v>0</v>
      </c>
      <c r="N34" s="26">
        <v>0</v>
      </c>
      <c r="O34" s="26">
        <v>0</v>
      </c>
      <c r="P34" s="26">
        <v>0</v>
      </c>
      <c r="Q34" s="25">
        <f t="shared" si="17"/>
        <v>0</v>
      </c>
      <c r="R34" s="26">
        <v>0</v>
      </c>
      <c r="S34" s="26">
        <v>0</v>
      </c>
      <c r="T34" s="27"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20" ht="19.5" customHeight="1">
      <c r="A35" s="40"/>
      <c r="B35" s="41" t="s">
        <v>87</v>
      </c>
      <c r="C35" s="18">
        <f t="shared" si="12"/>
        <v>72</v>
      </c>
      <c r="D35" s="25">
        <f t="shared" si="13"/>
        <v>35</v>
      </c>
      <c r="E35" s="26">
        <v>31</v>
      </c>
      <c r="F35" s="26">
        <v>4</v>
      </c>
      <c r="G35" s="25">
        <f t="shared" si="14"/>
        <v>36</v>
      </c>
      <c r="H35" s="26">
        <v>36</v>
      </c>
      <c r="I35" s="26">
        <v>0</v>
      </c>
      <c r="J35" s="25">
        <f t="shared" si="15"/>
        <v>1</v>
      </c>
      <c r="K35" s="26">
        <v>0</v>
      </c>
      <c r="L35" s="26">
        <v>1</v>
      </c>
      <c r="M35" s="25">
        <f t="shared" si="16"/>
        <v>0</v>
      </c>
      <c r="N35" s="26">
        <v>0</v>
      </c>
      <c r="O35" s="26">
        <v>0</v>
      </c>
      <c r="P35" s="26">
        <v>0</v>
      </c>
      <c r="Q35" s="25">
        <f t="shared" si="17"/>
        <v>0</v>
      </c>
      <c r="R35" s="26">
        <v>0</v>
      </c>
      <c r="S35" s="26">
        <v>0</v>
      </c>
      <c r="T35" s="27">
        <v>0</v>
      </c>
    </row>
    <row r="36" spans="1:20" ht="19.5" customHeight="1">
      <c r="A36" s="40"/>
      <c r="B36" s="41" t="s">
        <v>88</v>
      </c>
      <c r="C36" s="18">
        <f t="shared" si="12"/>
        <v>24</v>
      </c>
      <c r="D36" s="25">
        <f t="shared" si="13"/>
        <v>12</v>
      </c>
      <c r="E36" s="26">
        <v>12</v>
      </c>
      <c r="F36" s="26">
        <v>0</v>
      </c>
      <c r="G36" s="25">
        <f t="shared" si="14"/>
        <v>11</v>
      </c>
      <c r="H36" s="26">
        <v>11</v>
      </c>
      <c r="I36" s="26">
        <v>0</v>
      </c>
      <c r="J36" s="25">
        <f t="shared" si="15"/>
        <v>1</v>
      </c>
      <c r="K36" s="26">
        <v>0</v>
      </c>
      <c r="L36" s="26">
        <v>1</v>
      </c>
      <c r="M36" s="25">
        <f t="shared" si="16"/>
        <v>0</v>
      </c>
      <c r="N36" s="26">
        <v>0</v>
      </c>
      <c r="O36" s="26">
        <v>0</v>
      </c>
      <c r="P36" s="26">
        <v>0</v>
      </c>
      <c r="Q36" s="25">
        <f t="shared" si="17"/>
        <v>0</v>
      </c>
      <c r="R36" s="26">
        <v>0</v>
      </c>
      <c r="S36" s="26">
        <v>0</v>
      </c>
      <c r="T36" s="27">
        <v>0</v>
      </c>
    </row>
    <row r="37" spans="1:31" ht="19.5" customHeight="1">
      <c r="A37" s="40"/>
      <c r="B37" s="41" t="s">
        <v>119</v>
      </c>
      <c r="C37" s="18">
        <f>SUM(D37,G37,J37,M37,Q37)</f>
        <v>929</v>
      </c>
      <c r="D37" s="25">
        <f>SUM(E37:F37)</f>
        <v>484</v>
      </c>
      <c r="E37" s="26">
        <v>467</v>
      </c>
      <c r="F37" s="26">
        <v>17</v>
      </c>
      <c r="G37" s="25">
        <f>SUM(H37:I37)</f>
        <v>443</v>
      </c>
      <c r="H37" s="26">
        <v>443</v>
      </c>
      <c r="I37" s="26">
        <v>0</v>
      </c>
      <c r="J37" s="25">
        <f>SUM(K37:L37)</f>
        <v>2</v>
      </c>
      <c r="K37" s="26">
        <v>1</v>
      </c>
      <c r="L37" s="26">
        <v>1</v>
      </c>
      <c r="M37" s="25">
        <f>SUM(N37:P37)</f>
        <v>0</v>
      </c>
      <c r="N37" s="26">
        <v>0</v>
      </c>
      <c r="O37" s="26">
        <v>0</v>
      </c>
      <c r="P37" s="26">
        <v>0</v>
      </c>
      <c r="Q37" s="25">
        <f>SUM(R37:T37)</f>
        <v>0</v>
      </c>
      <c r="R37" s="26">
        <v>0</v>
      </c>
      <c r="S37" s="26">
        <v>0</v>
      </c>
      <c r="T37" s="27"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20" ht="19.5" customHeight="1">
      <c r="A38" s="40"/>
      <c r="B38" s="41" t="s">
        <v>89</v>
      </c>
      <c r="C38" s="18">
        <f aca="true" t="shared" si="18" ref="C38:C48">SUM(D38,G38,J38,M38,Q38)</f>
        <v>18</v>
      </c>
      <c r="D38" s="25">
        <f aca="true" t="shared" si="19" ref="D38:D44">SUM(E38:F38)</f>
        <v>9</v>
      </c>
      <c r="E38" s="26">
        <v>9</v>
      </c>
      <c r="F38" s="26">
        <v>0</v>
      </c>
      <c r="G38" s="25">
        <f aca="true" t="shared" si="20" ref="G38:G44">SUM(H38:I38)</f>
        <v>9</v>
      </c>
      <c r="H38" s="26">
        <v>9</v>
      </c>
      <c r="I38" s="26">
        <v>0</v>
      </c>
      <c r="J38" s="25">
        <f aca="true" t="shared" si="21" ref="J38:J44">SUM(K38:L38)</f>
        <v>0</v>
      </c>
      <c r="K38" s="26">
        <v>0</v>
      </c>
      <c r="L38" s="26">
        <v>0</v>
      </c>
      <c r="M38" s="25">
        <f aca="true" t="shared" si="22" ref="M38:M44">SUM(N38:P38)</f>
        <v>0</v>
      </c>
      <c r="N38" s="26">
        <v>0</v>
      </c>
      <c r="O38" s="26">
        <v>0</v>
      </c>
      <c r="P38" s="26">
        <v>0</v>
      </c>
      <c r="Q38" s="25">
        <f aca="true" t="shared" si="23" ref="Q38:Q44">SUM(R38:T38)</f>
        <v>0</v>
      </c>
      <c r="R38" s="26">
        <v>0</v>
      </c>
      <c r="S38" s="26">
        <v>0</v>
      </c>
      <c r="T38" s="27">
        <v>0</v>
      </c>
    </row>
    <row r="39" spans="1:57" ht="19.5" customHeight="1">
      <c r="A39" s="40"/>
      <c r="B39" s="41" t="s">
        <v>90</v>
      </c>
      <c r="C39" s="18">
        <f t="shared" si="18"/>
        <v>50</v>
      </c>
      <c r="D39" s="25">
        <f t="shared" si="19"/>
        <v>22</v>
      </c>
      <c r="E39" s="26">
        <v>20</v>
      </c>
      <c r="F39" s="26">
        <v>2</v>
      </c>
      <c r="G39" s="25">
        <f t="shared" si="20"/>
        <v>28</v>
      </c>
      <c r="H39" s="26">
        <v>28</v>
      </c>
      <c r="I39" s="26">
        <v>0</v>
      </c>
      <c r="J39" s="25">
        <f t="shared" si="21"/>
        <v>0</v>
      </c>
      <c r="K39" s="26">
        <v>0</v>
      </c>
      <c r="L39" s="26">
        <v>0</v>
      </c>
      <c r="M39" s="25">
        <f t="shared" si="22"/>
        <v>0</v>
      </c>
      <c r="N39" s="26">
        <v>0</v>
      </c>
      <c r="O39" s="26">
        <v>0</v>
      </c>
      <c r="P39" s="26">
        <v>0</v>
      </c>
      <c r="Q39" s="25">
        <f t="shared" si="23"/>
        <v>0</v>
      </c>
      <c r="R39" s="26">
        <v>0</v>
      </c>
      <c r="S39" s="26">
        <v>0</v>
      </c>
      <c r="T39" s="27"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20" ht="19.5" customHeight="1">
      <c r="A40" s="40"/>
      <c r="B40" s="41" t="s">
        <v>120</v>
      </c>
      <c r="C40" s="18">
        <f t="shared" si="18"/>
        <v>770</v>
      </c>
      <c r="D40" s="25">
        <f t="shared" si="19"/>
        <v>375</v>
      </c>
      <c r="E40" s="26">
        <v>346</v>
      </c>
      <c r="F40" s="26">
        <v>29</v>
      </c>
      <c r="G40" s="25">
        <f t="shared" si="20"/>
        <v>392</v>
      </c>
      <c r="H40" s="26">
        <v>392</v>
      </c>
      <c r="I40" s="26">
        <v>0</v>
      </c>
      <c r="J40" s="25">
        <f t="shared" si="21"/>
        <v>2</v>
      </c>
      <c r="K40" s="26">
        <v>0</v>
      </c>
      <c r="L40" s="26">
        <v>2</v>
      </c>
      <c r="M40" s="25">
        <f t="shared" si="22"/>
        <v>1</v>
      </c>
      <c r="N40" s="26">
        <v>0</v>
      </c>
      <c r="O40" s="26">
        <v>1</v>
      </c>
      <c r="P40" s="26">
        <v>0</v>
      </c>
      <c r="Q40" s="25">
        <f t="shared" si="23"/>
        <v>0</v>
      </c>
      <c r="R40" s="26">
        <v>0</v>
      </c>
      <c r="S40" s="26">
        <v>0</v>
      </c>
      <c r="T40" s="27">
        <v>0</v>
      </c>
    </row>
    <row r="41" spans="1:20" ht="19.5" customHeight="1">
      <c r="A41" s="40"/>
      <c r="B41" s="41" t="s">
        <v>91</v>
      </c>
      <c r="C41" s="18">
        <f t="shared" si="18"/>
        <v>41</v>
      </c>
      <c r="D41" s="25">
        <f t="shared" si="19"/>
        <v>20</v>
      </c>
      <c r="E41" s="26">
        <v>19</v>
      </c>
      <c r="F41" s="26">
        <v>1</v>
      </c>
      <c r="G41" s="25">
        <f t="shared" si="20"/>
        <v>21</v>
      </c>
      <c r="H41" s="26">
        <v>21</v>
      </c>
      <c r="I41" s="26">
        <v>0</v>
      </c>
      <c r="J41" s="25">
        <f t="shared" si="21"/>
        <v>0</v>
      </c>
      <c r="K41" s="26">
        <v>0</v>
      </c>
      <c r="L41" s="26">
        <v>0</v>
      </c>
      <c r="M41" s="25">
        <f t="shared" si="22"/>
        <v>0</v>
      </c>
      <c r="N41" s="26">
        <v>0</v>
      </c>
      <c r="O41" s="26">
        <v>0</v>
      </c>
      <c r="P41" s="26">
        <v>0</v>
      </c>
      <c r="Q41" s="25">
        <f t="shared" si="23"/>
        <v>0</v>
      </c>
      <c r="R41" s="26">
        <v>0</v>
      </c>
      <c r="S41" s="26">
        <v>0</v>
      </c>
      <c r="T41" s="27">
        <v>0</v>
      </c>
    </row>
    <row r="42" spans="1:20" ht="19.5" customHeight="1">
      <c r="A42" s="40"/>
      <c r="B42" s="41" t="s">
        <v>92</v>
      </c>
      <c r="C42" s="18">
        <f t="shared" si="18"/>
        <v>428</v>
      </c>
      <c r="D42" s="25">
        <f t="shared" si="19"/>
        <v>168</v>
      </c>
      <c r="E42" s="26">
        <v>153</v>
      </c>
      <c r="F42" s="26">
        <v>15</v>
      </c>
      <c r="G42" s="25">
        <f t="shared" si="20"/>
        <v>258</v>
      </c>
      <c r="H42" s="26">
        <v>258</v>
      </c>
      <c r="I42" s="26">
        <v>0</v>
      </c>
      <c r="J42" s="25">
        <f t="shared" si="21"/>
        <v>1</v>
      </c>
      <c r="K42" s="26">
        <v>0</v>
      </c>
      <c r="L42" s="26">
        <v>1</v>
      </c>
      <c r="M42" s="25">
        <f t="shared" si="22"/>
        <v>0</v>
      </c>
      <c r="N42" s="26">
        <v>0</v>
      </c>
      <c r="O42" s="26">
        <v>0</v>
      </c>
      <c r="P42" s="26">
        <v>0</v>
      </c>
      <c r="Q42" s="25">
        <f t="shared" si="23"/>
        <v>1</v>
      </c>
      <c r="R42" s="26">
        <v>1</v>
      </c>
      <c r="S42" s="26">
        <v>0</v>
      </c>
      <c r="T42" s="27">
        <v>0</v>
      </c>
    </row>
    <row r="43" spans="1:20" ht="19.5" customHeight="1">
      <c r="A43" s="40"/>
      <c r="B43" s="41" t="s">
        <v>93</v>
      </c>
      <c r="C43" s="18">
        <f t="shared" si="18"/>
        <v>2</v>
      </c>
      <c r="D43" s="25">
        <f t="shared" si="19"/>
        <v>1</v>
      </c>
      <c r="E43" s="26">
        <v>1</v>
      </c>
      <c r="F43" s="26">
        <v>0</v>
      </c>
      <c r="G43" s="25">
        <f t="shared" si="20"/>
        <v>1</v>
      </c>
      <c r="H43" s="26">
        <v>1</v>
      </c>
      <c r="I43" s="26">
        <v>0</v>
      </c>
      <c r="J43" s="25">
        <f t="shared" si="21"/>
        <v>0</v>
      </c>
      <c r="K43" s="26">
        <v>0</v>
      </c>
      <c r="L43" s="26">
        <v>0</v>
      </c>
      <c r="M43" s="25">
        <f t="shared" si="22"/>
        <v>0</v>
      </c>
      <c r="N43" s="26">
        <v>0</v>
      </c>
      <c r="O43" s="26">
        <v>0</v>
      </c>
      <c r="P43" s="26">
        <v>0</v>
      </c>
      <c r="Q43" s="25">
        <f t="shared" si="23"/>
        <v>0</v>
      </c>
      <c r="R43" s="26">
        <v>0</v>
      </c>
      <c r="S43" s="26">
        <v>0</v>
      </c>
      <c r="T43" s="27">
        <v>0</v>
      </c>
    </row>
    <row r="44" spans="1:20" ht="19.5" customHeight="1">
      <c r="A44" s="40"/>
      <c r="B44" s="41" t="s">
        <v>94</v>
      </c>
      <c r="C44" s="18">
        <f t="shared" si="18"/>
        <v>2</v>
      </c>
      <c r="D44" s="25">
        <f t="shared" si="19"/>
        <v>0</v>
      </c>
      <c r="E44" s="26">
        <v>0</v>
      </c>
      <c r="F44" s="26">
        <v>0</v>
      </c>
      <c r="G44" s="25">
        <f t="shared" si="20"/>
        <v>2</v>
      </c>
      <c r="H44" s="26">
        <v>2</v>
      </c>
      <c r="I44" s="26">
        <v>0</v>
      </c>
      <c r="J44" s="25">
        <f t="shared" si="21"/>
        <v>0</v>
      </c>
      <c r="K44" s="26">
        <v>0</v>
      </c>
      <c r="L44" s="26">
        <v>0</v>
      </c>
      <c r="M44" s="25">
        <f t="shared" si="22"/>
        <v>0</v>
      </c>
      <c r="N44" s="26">
        <v>0</v>
      </c>
      <c r="O44" s="26">
        <v>0</v>
      </c>
      <c r="P44" s="26">
        <v>0</v>
      </c>
      <c r="Q44" s="25">
        <f t="shared" si="23"/>
        <v>0</v>
      </c>
      <c r="R44" s="26">
        <v>0</v>
      </c>
      <c r="S44" s="26">
        <v>0</v>
      </c>
      <c r="T44" s="27">
        <v>0</v>
      </c>
    </row>
    <row r="45" spans="1:20" ht="19.5" customHeight="1">
      <c r="A45" s="40"/>
      <c r="B45" s="57" t="s">
        <v>95</v>
      </c>
      <c r="C45" s="17">
        <f t="shared" si="18"/>
        <v>316</v>
      </c>
      <c r="D45" s="25">
        <f aca="true" t="shared" si="24" ref="D45:D56">SUM(E45:F45)</f>
        <v>152</v>
      </c>
      <c r="E45" s="26">
        <v>151</v>
      </c>
      <c r="F45" s="26">
        <v>1</v>
      </c>
      <c r="G45" s="25">
        <f aca="true" t="shared" si="25" ref="G45:G56">SUM(H45:I45)</f>
        <v>160</v>
      </c>
      <c r="H45" s="26">
        <v>160</v>
      </c>
      <c r="I45" s="26">
        <v>0</v>
      </c>
      <c r="J45" s="25">
        <f aca="true" t="shared" si="26" ref="J45:J56">SUM(K45:L45)</f>
        <v>2</v>
      </c>
      <c r="K45" s="26">
        <v>0</v>
      </c>
      <c r="L45" s="26">
        <v>2</v>
      </c>
      <c r="M45" s="25">
        <f aca="true" t="shared" si="27" ref="M45:M56">SUM(N45:P45)</f>
        <v>2</v>
      </c>
      <c r="N45" s="26">
        <v>0</v>
      </c>
      <c r="O45" s="26">
        <v>2</v>
      </c>
      <c r="P45" s="26">
        <v>0</v>
      </c>
      <c r="Q45" s="25">
        <f aca="true" t="shared" si="28" ref="Q45:Q56">SUM(R45:T45)</f>
        <v>0</v>
      </c>
      <c r="R45" s="26">
        <v>0</v>
      </c>
      <c r="S45" s="26">
        <v>0</v>
      </c>
      <c r="T45" s="27">
        <v>0</v>
      </c>
    </row>
    <row r="46" spans="1:20" ht="19.5" customHeight="1">
      <c r="A46" s="40"/>
      <c r="B46" s="57" t="s">
        <v>96</v>
      </c>
      <c r="C46" s="17">
        <f t="shared" si="18"/>
        <v>36</v>
      </c>
      <c r="D46" s="25">
        <f t="shared" si="24"/>
        <v>14</v>
      </c>
      <c r="E46" s="26">
        <v>14</v>
      </c>
      <c r="F46" s="26">
        <v>0</v>
      </c>
      <c r="G46" s="25">
        <f t="shared" si="25"/>
        <v>22</v>
      </c>
      <c r="H46" s="26">
        <v>22</v>
      </c>
      <c r="I46" s="26">
        <v>0</v>
      </c>
      <c r="J46" s="25">
        <f t="shared" si="26"/>
        <v>0</v>
      </c>
      <c r="K46" s="26">
        <v>0</v>
      </c>
      <c r="L46" s="26">
        <v>0</v>
      </c>
      <c r="M46" s="25">
        <f t="shared" si="27"/>
        <v>0</v>
      </c>
      <c r="N46" s="26">
        <v>0</v>
      </c>
      <c r="O46" s="26">
        <v>0</v>
      </c>
      <c r="P46" s="26">
        <v>0</v>
      </c>
      <c r="Q46" s="25">
        <f t="shared" si="28"/>
        <v>0</v>
      </c>
      <c r="R46" s="26">
        <v>0</v>
      </c>
      <c r="S46" s="26">
        <v>0</v>
      </c>
      <c r="T46" s="27">
        <v>0</v>
      </c>
    </row>
    <row r="47" spans="1:20" ht="19.5" customHeight="1">
      <c r="A47" s="40"/>
      <c r="B47" s="41" t="s">
        <v>97</v>
      </c>
      <c r="C47" s="17">
        <f t="shared" si="18"/>
        <v>48</v>
      </c>
      <c r="D47" s="25">
        <f t="shared" si="24"/>
        <v>16</v>
      </c>
      <c r="E47" s="26">
        <v>15</v>
      </c>
      <c r="F47" s="26">
        <v>1</v>
      </c>
      <c r="G47" s="25">
        <f t="shared" si="25"/>
        <v>32</v>
      </c>
      <c r="H47" s="26">
        <v>32</v>
      </c>
      <c r="I47" s="26">
        <v>0</v>
      </c>
      <c r="J47" s="25">
        <f t="shared" si="26"/>
        <v>0</v>
      </c>
      <c r="K47" s="26">
        <v>0</v>
      </c>
      <c r="L47" s="26">
        <v>0</v>
      </c>
      <c r="M47" s="25">
        <f t="shared" si="27"/>
        <v>0</v>
      </c>
      <c r="N47" s="26">
        <v>0</v>
      </c>
      <c r="O47" s="26">
        <v>0</v>
      </c>
      <c r="P47" s="26">
        <v>0</v>
      </c>
      <c r="Q47" s="25">
        <f t="shared" si="28"/>
        <v>0</v>
      </c>
      <c r="R47" s="26">
        <v>0</v>
      </c>
      <c r="S47" s="26">
        <v>0</v>
      </c>
      <c r="T47" s="27">
        <v>0</v>
      </c>
    </row>
    <row r="48" spans="1:20" ht="19.5" customHeight="1">
      <c r="A48" s="40"/>
      <c r="B48" s="41" t="s">
        <v>98</v>
      </c>
      <c r="C48" s="17">
        <f t="shared" si="18"/>
        <v>29</v>
      </c>
      <c r="D48" s="25">
        <f t="shared" si="24"/>
        <v>17</v>
      </c>
      <c r="E48" s="26">
        <v>17</v>
      </c>
      <c r="F48" s="26">
        <v>0</v>
      </c>
      <c r="G48" s="25">
        <f t="shared" si="25"/>
        <v>12</v>
      </c>
      <c r="H48" s="26">
        <v>12</v>
      </c>
      <c r="I48" s="26">
        <v>0</v>
      </c>
      <c r="J48" s="25">
        <f t="shared" si="26"/>
        <v>0</v>
      </c>
      <c r="K48" s="26">
        <v>0</v>
      </c>
      <c r="L48" s="26">
        <v>0</v>
      </c>
      <c r="M48" s="25">
        <f t="shared" si="27"/>
        <v>0</v>
      </c>
      <c r="N48" s="26">
        <v>0</v>
      </c>
      <c r="O48" s="26">
        <v>0</v>
      </c>
      <c r="P48" s="26">
        <v>0</v>
      </c>
      <c r="Q48" s="25">
        <f t="shared" si="28"/>
        <v>0</v>
      </c>
      <c r="R48" s="26">
        <v>0</v>
      </c>
      <c r="S48" s="26">
        <v>0</v>
      </c>
      <c r="T48" s="27">
        <v>0</v>
      </c>
    </row>
    <row r="49" spans="1:20" ht="19.5" customHeight="1">
      <c r="A49" s="40"/>
      <c r="B49" s="41" t="s">
        <v>99</v>
      </c>
      <c r="C49" s="18">
        <f aca="true" t="shared" si="29" ref="C49:C56">SUM(D49,G49,J49,M49,Q49)</f>
        <v>92</v>
      </c>
      <c r="D49" s="25">
        <f t="shared" si="24"/>
        <v>39</v>
      </c>
      <c r="E49" s="26">
        <v>39</v>
      </c>
      <c r="F49" s="26">
        <v>0</v>
      </c>
      <c r="G49" s="25">
        <f t="shared" si="25"/>
        <v>52</v>
      </c>
      <c r="H49" s="26">
        <v>52</v>
      </c>
      <c r="I49" s="26">
        <v>0</v>
      </c>
      <c r="J49" s="25">
        <f t="shared" si="26"/>
        <v>0</v>
      </c>
      <c r="K49" s="26">
        <v>0</v>
      </c>
      <c r="L49" s="26">
        <v>0</v>
      </c>
      <c r="M49" s="25">
        <f t="shared" si="27"/>
        <v>1</v>
      </c>
      <c r="N49" s="26">
        <v>1</v>
      </c>
      <c r="O49" s="26">
        <v>0</v>
      </c>
      <c r="P49" s="26">
        <v>0</v>
      </c>
      <c r="Q49" s="25">
        <f t="shared" si="28"/>
        <v>0</v>
      </c>
      <c r="R49" s="26">
        <v>0</v>
      </c>
      <c r="S49" s="26">
        <v>0</v>
      </c>
      <c r="T49" s="27">
        <v>0</v>
      </c>
    </row>
    <row r="50" spans="1:20" ht="19.5" customHeight="1">
      <c r="A50" s="40"/>
      <c r="B50" s="41" t="s">
        <v>100</v>
      </c>
      <c r="C50" s="18">
        <f t="shared" si="29"/>
        <v>139</v>
      </c>
      <c r="D50" s="25">
        <f t="shared" si="24"/>
        <v>61</v>
      </c>
      <c r="E50" s="26">
        <v>59</v>
      </c>
      <c r="F50" s="26">
        <v>2</v>
      </c>
      <c r="G50" s="25">
        <f t="shared" si="25"/>
        <v>76</v>
      </c>
      <c r="H50" s="26">
        <v>76</v>
      </c>
      <c r="I50" s="26">
        <v>0</v>
      </c>
      <c r="J50" s="25">
        <f t="shared" si="26"/>
        <v>2</v>
      </c>
      <c r="K50" s="26">
        <v>0</v>
      </c>
      <c r="L50" s="26">
        <v>2</v>
      </c>
      <c r="M50" s="25">
        <f t="shared" si="27"/>
        <v>0</v>
      </c>
      <c r="N50" s="26">
        <v>0</v>
      </c>
      <c r="O50" s="26">
        <v>0</v>
      </c>
      <c r="P50" s="26">
        <v>0</v>
      </c>
      <c r="Q50" s="25">
        <f t="shared" si="28"/>
        <v>0</v>
      </c>
      <c r="R50" s="26">
        <v>0</v>
      </c>
      <c r="S50" s="26">
        <v>0</v>
      </c>
      <c r="T50" s="27">
        <v>0</v>
      </c>
    </row>
    <row r="51" spans="1:20" ht="19.5" customHeight="1">
      <c r="A51" s="40"/>
      <c r="B51" s="41" t="s">
        <v>101</v>
      </c>
      <c r="C51" s="18">
        <f t="shared" si="29"/>
        <v>142</v>
      </c>
      <c r="D51" s="25">
        <f t="shared" si="24"/>
        <v>61</v>
      </c>
      <c r="E51" s="26">
        <v>60</v>
      </c>
      <c r="F51" s="26">
        <v>1</v>
      </c>
      <c r="G51" s="25">
        <f t="shared" si="25"/>
        <v>79</v>
      </c>
      <c r="H51" s="26">
        <v>79</v>
      </c>
      <c r="I51" s="26">
        <v>0</v>
      </c>
      <c r="J51" s="25">
        <f t="shared" si="26"/>
        <v>2</v>
      </c>
      <c r="K51" s="26">
        <v>0</v>
      </c>
      <c r="L51" s="26">
        <v>2</v>
      </c>
      <c r="M51" s="25">
        <f t="shared" si="27"/>
        <v>0</v>
      </c>
      <c r="N51" s="26">
        <v>0</v>
      </c>
      <c r="O51" s="26">
        <v>0</v>
      </c>
      <c r="P51" s="26">
        <v>0</v>
      </c>
      <c r="Q51" s="25">
        <f t="shared" si="28"/>
        <v>0</v>
      </c>
      <c r="R51" s="26">
        <v>0</v>
      </c>
      <c r="S51" s="26">
        <v>0</v>
      </c>
      <c r="T51" s="27">
        <v>0</v>
      </c>
    </row>
    <row r="52" spans="1:20" ht="19.5" customHeight="1">
      <c r="A52" s="40"/>
      <c r="B52" s="41" t="s">
        <v>121</v>
      </c>
      <c r="C52" s="17">
        <f t="shared" si="29"/>
        <v>62</v>
      </c>
      <c r="D52" s="25">
        <f t="shared" si="24"/>
        <v>30</v>
      </c>
      <c r="E52" s="26">
        <v>30</v>
      </c>
      <c r="F52" s="27">
        <v>0</v>
      </c>
      <c r="G52" s="25">
        <f t="shared" si="25"/>
        <v>32</v>
      </c>
      <c r="H52" s="26">
        <v>32</v>
      </c>
      <c r="I52" s="27">
        <v>0</v>
      </c>
      <c r="J52" s="25">
        <f t="shared" si="26"/>
        <v>0</v>
      </c>
      <c r="K52" s="26">
        <v>0</v>
      </c>
      <c r="L52" s="27">
        <v>0</v>
      </c>
      <c r="M52" s="25">
        <f t="shared" si="27"/>
        <v>0</v>
      </c>
      <c r="N52" s="26">
        <v>0</v>
      </c>
      <c r="O52" s="26">
        <v>0</v>
      </c>
      <c r="P52" s="27">
        <v>0</v>
      </c>
      <c r="Q52" s="25">
        <f t="shared" si="28"/>
        <v>0</v>
      </c>
      <c r="R52" s="26">
        <v>0</v>
      </c>
      <c r="S52" s="26">
        <v>0</v>
      </c>
      <c r="T52" s="27">
        <v>0</v>
      </c>
    </row>
    <row r="53" spans="1:20" ht="19.5" customHeight="1">
      <c r="A53" s="40"/>
      <c r="B53" s="41" t="s">
        <v>102</v>
      </c>
      <c r="C53" s="17">
        <f t="shared" si="29"/>
        <v>3</v>
      </c>
      <c r="D53" s="25">
        <f t="shared" si="24"/>
        <v>2</v>
      </c>
      <c r="E53" s="26">
        <v>2</v>
      </c>
      <c r="F53" s="27">
        <v>0</v>
      </c>
      <c r="G53" s="25">
        <f t="shared" si="25"/>
        <v>1</v>
      </c>
      <c r="H53" s="26">
        <v>1</v>
      </c>
      <c r="I53" s="27">
        <v>0</v>
      </c>
      <c r="J53" s="25">
        <f t="shared" si="26"/>
        <v>0</v>
      </c>
      <c r="K53" s="26">
        <v>0</v>
      </c>
      <c r="L53" s="27">
        <v>0</v>
      </c>
      <c r="M53" s="25">
        <f t="shared" si="27"/>
        <v>0</v>
      </c>
      <c r="N53" s="26">
        <v>0</v>
      </c>
      <c r="O53" s="26">
        <v>0</v>
      </c>
      <c r="P53" s="27">
        <v>0</v>
      </c>
      <c r="Q53" s="25">
        <f t="shared" si="28"/>
        <v>0</v>
      </c>
      <c r="R53" s="26">
        <v>0</v>
      </c>
      <c r="S53" s="26">
        <v>0</v>
      </c>
      <c r="T53" s="27">
        <v>0</v>
      </c>
    </row>
    <row r="54" spans="1:20" ht="19.5" customHeight="1">
      <c r="A54" s="40"/>
      <c r="B54" s="41" t="s">
        <v>103</v>
      </c>
      <c r="C54" s="18">
        <f t="shared" si="29"/>
        <v>14</v>
      </c>
      <c r="D54" s="25">
        <f t="shared" si="24"/>
        <v>11</v>
      </c>
      <c r="E54" s="26">
        <v>11</v>
      </c>
      <c r="F54" s="26">
        <v>0</v>
      </c>
      <c r="G54" s="25">
        <f t="shared" si="25"/>
        <v>3</v>
      </c>
      <c r="H54" s="26">
        <v>3</v>
      </c>
      <c r="I54" s="26">
        <v>0</v>
      </c>
      <c r="J54" s="25">
        <f t="shared" si="26"/>
        <v>0</v>
      </c>
      <c r="K54" s="26">
        <v>0</v>
      </c>
      <c r="L54" s="26">
        <v>0</v>
      </c>
      <c r="M54" s="25">
        <f t="shared" si="27"/>
        <v>0</v>
      </c>
      <c r="N54" s="26">
        <v>0</v>
      </c>
      <c r="O54" s="26">
        <v>0</v>
      </c>
      <c r="P54" s="26">
        <v>0</v>
      </c>
      <c r="Q54" s="25">
        <f t="shared" si="28"/>
        <v>0</v>
      </c>
      <c r="R54" s="26">
        <v>0</v>
      </c>
      <c r="S54" s="26">
        <v>0</v>
      </c>
      <c r="T54" s="27">
        <v>0</v>
      </c>
    </row>
    <row r="55" spans="1:20" ht="19.5" customHeight="1">
      <c r="A55" s="40"/>
      <c r="B55" s="41" t="s">
        <v>104</v>
      </c>
      <c r="C55" s="18">
        <f t="shared" si="29"/>
        <v>16</v>
      </c>
      <c r="D55" s="25">
        <f t="shared" si="24"/>
        <v>8</v>
      </c>
      <c r="E55" s="26">
        <v>8</v>
      </c>
      <c r="F55" s="26">
        <v>0</v>
      </c>
      <c r="G55" s="25">
        <f t="shared" si="25"/>
        <v>8</v>
      </c>
      <c r="H55" s="26">
        <v>8</v>
      </c>
      <c r="I55" s="26">
        <v>0</v>
      </c>
      <c r="J55" s="25">
        <f t="shared" si="26"/>
        <v>0</v>
      </c>
      <c r="K55" s="26">
        <v>0</v>
      </c>
      <c r="L55" s="26">
        <v>0</v>
      </c>
      <c r="M55" s="25">
        <f t="shared" si="27"/>
        <v>0</v>
      </c>
      <c r="N55" s="26">
        <v>0</v>
      </c>
      <c r="O55" s="26">
        <v>0</v>
      </c>
      <c r="P55" s="26">
        <v>0</v>
      </c>
      <c r="Q55" s="25">
        <f t="shared" si="28"/>
        <v>0</v>
      </c>
      <c r="R55" s="26">
        <v>0</v>
      </c>
      <c r="S55" s="26">
        <v>0</v>
      </c>
      <c r="T55" s="27">
        <v>0</v>
      </c>
    </row>
    <row r="56" spans="1:20" ht="19.5" customHeight="1">
      <c r="A56" s="46"/>
      <c r="B56" s="47" t="s">
        <v>105</v>
      </c>
      <c r="C56" s="34">
        <f t="shared" si="29"/>
        <v>8</v>
      </c>
      <c r="D56" s="35">
        <f t="shared" si="24"/>
        <v>4</v>
      </c>
      <c r="E56" s="36">
        <v>4</v>
      </c>
      <c r="F56" s="36">
        <v>0</v>
      </c>
      <c r="G56" s="35">
        <f t="shared" si="25"/>
        <v>4</v>
      </c>
      <c r="H56" s="36">
        <v>4</v>
      </c>
      <c r="I56" s="36">
        <v>0</v>
      </c>
      <c r="J56" s="35">
        <f t="shared" si="26"/>
        <v>0</v>
      </c>
      <c r="K56" s="36">
        <v>0</v>
      </c>
      <c r="L56" s="36">
        <v>0</v>
      </c>
      <c r="M56" s="35">
        <f t="shared" si="27"/>
        <v>0</v>
      </c>
      <c r="N56" s="36">
        <v>0</v>
      </c>
      <c r="O56" s="36">
        <v>0</v>
      </c>
      <c r="P56" s="36">
        <v>0</v>
      </c>
      <c r="Q56" s="35">
        <f t="shared" si="28"/>
        <v>0</v>
      </c>
      <c r="R56" s="36">
        <v>0</v>
      </c>
      <c r="S56" s="36">
        <v>0</v>
      </c>
      <c r="T56" s="37">
        <v>0</v>
      </c>
    </row>
    <row r="57" spans="1:20" ht="19.5" customHeight="1">
      <c r="A57" s="48"/>
      <c r="B57" s="49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48"/>
      <c r="B58" s="49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49" ht="19.5" customHeight="1">
      <c r="A59" s="48"/>
      <c r="B59" s="49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20" ht="19.5" customHeight="1">
      <c r="A60" s="48"/>
      <c r="B60" s="49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48"/>
      <c r="B61" s="49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49"/>
      <c r="B62" s="48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48"/>
      <c r="B63" s="49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49"/>
      <c r="B64" s="4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49" ht="19.5" customHeight="1">
      <c r="A65" s="48"/>
      <c r="B65" s="49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20" ht="19.5" customHeight="1">
      <c r="A66" s="48"/>
      <c r="B66" s="49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48"/>
      <c r="B67" s="49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48"/>
      <c r="B68" s="49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49"/>
      <c r="B69" s="48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48"/>
      <c r="B70" s="49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48"/>
      <c r="B71" s="49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48"/>
      <c r="B72" s="49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6" spans="6:8" ht="19.5" customHeight="1">
      <c r="F76" s="2"/>
      <c r="G76" s="2"/>
      <c r="H76" s="2"/>
    </row>
    <row r="77" ht="19.5" customHeight="1">
      <c r="I77" s="2"/>
    </row>
    <row r="78" ht="19.5" customHeight="1">
      <c r="I78" s="2"/>
    </row>
    <row r="79" spans="6:9" ht="19.5" customHeight="1">
      <c r="F79" s="2"/>
      <c r="G79" s="2"/>
      <c r="H79" s="2"/>
      <c r="I79" s="2"/>
    </row>
    <row r="80" ht="19.5" customHeight="1">
      <c r="I80" s="2"/>
    </row>
    <row r="81" ht="19.5" customHeight="1">
      <c r="I81" s="2"/>
    </row>
    <row r="82" ht="19.5" customHeight="1">
      <c r="I82" s="2"/>
    </row>
    <row r="83" ht="19.5" customHeight="1">
      <c r="I83" s="2"/>
    </row>
    <row r="84" ht="19.5" customHeight="1">
      <c r="I84" s="2"/>
    </row>
    <row r="85" ht="19.5" customHeight="1">
      <c r="I85" s="2"/>
    </row>
    <row r="86" ht="19.5" customHeight="1"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spans="6:9" ht="19.5" customHeight="1">
      <c r="F133" s="2"/>
      <c r="G133" s="2"/>
      <c r="H133" s="2"/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</sheetData>
  <mergeCells count="11">
    <mergeCell ref="C2:C3"/>
    <mergeCell ref="A15:B15"/>
    <mergeCell ref="D2:F2"/>
    <mergeCell ref="G2:I2"/>
    <mergeCell ref="A4:B4"/>
    <mergeCell ref="A13:B13"/>
    <mergeCell ref="A2:B3"/>
    <mergeCell ref="R1:T1"/>
    <mergeCell ref="Q2:T2"/>
    <mergeCell ref="M2:P2"/>
    <mergeCell ref="J2:L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2" r:id="rId1"/>
  <headerFooter alignWithMargins="0">
    <oddHeader>&amp;L&amp;"ＭＳ Ｐゴシック,標準"表2-5　出生数，出産の場所・出産時の立会者・圏域・保健所・市町村別&amp;R&amp;"ＭＳ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2007-01-30T04:46:04Z</cp:lastPrinted>
  <dcterms:created xsi:type="dcterms:W3CDTF">1997-11-12T05:06:39Z</dcterms:created>
  <dcterms:modified xsi:type="dcterms:W3CDTF">2007-02-06T00:02:37Z</dcterms:modified>
  <cp:category/>
  <cp:version/>
  <cp:contentType/>
  <cp:contentStatus/>
</cp:coreProperties>
</file>