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65" windowWidth="12390" windowHeight="4065" tabRatio="858" activeTab="0"/>
  </bookViews>
  <sheets>
    <sheet name="目次" sheetId="1" r:id="rId1"/>
    <sheet name="概要１" sheetId="2" r:id="rId2"/>
    <sheet name="概要２" sheetId="3" r:id="rId3"/>
    <sheet name="概要３" sheetId="4" r:id="rId4"/>
    <sheet name="概要４" sheetId="5" r:id="rId5"/>
    <sheet name="出生" sheetId="6" r:id="rId6"/>
    <sheet name="死亡１" sheetId="7" r:id="rId7"/>
    <sheet name="死亡２" sheetId="8" r:id="rId8"/>
    <sheet name="死亡３" sheetId="9" r:id="rId9"/>
    <sheet name="死亡４" sheetId="10" r:id="rId10"/>
    <sheet name="婚姻・離婚１" sheetId="11" r:id="rId11"/>
    <sheet name="婚姻・離婚２" sheetId="12" r:id="rId12"/>
  </sheets>
  <definedNames>
    <definedName name="_xlnm.Print_Area" localSheetId="1">'概要１'!$A$1:$F$26</definedName>
    <definedName name="_xlnm.Print_Area" localSheetId="2">'概要２'!$A$1:$A$35</definedName>
    <definedName name="_xlnm.Print_Area" localSheetId="3">'概要３'!$A$1:$M$31</definedName>
    <definedName name="_xlnm.Print_Area" localSheetId="4">'概要４'!$A$1:$O$54</definedName>
    <definedName name="_xlnm.Print_Area" localSheetId="10">'婚姻・離婚１'!$A$1:$K$35</definedName>
    <definedName name="_xlnm.Print_Area" localSheetId="6">'死亡１'!$A$1:$I$42</definedName>
    <definedName name="_xlnm.Print_Area" localSheetId="7">'死亡２'!$A$1:$I$43</definedName>
    <definedName name="_xlnm.Print_Area" localSheetId="8">'死亡３'!$A$1:$P$41</definedName>
    <definedName name="_xlnm.Print_Area" localSheetId="9">'死亡４'!$A$1:$A$48</definedName>
  </definedNames>
  <calcPr fullCalcOnLoad="1"/>
</workbook>
</file>

<file path=xl/sharedStrings.xml><?xml version="1.0" encoding="utf-8"?>
<sst xmlns="http://schemas.openxmlformats.org/spreadsheetml/2006/main" count="766" uniqueCount="513">
  <si>
    <t>20～24</t>
  </si>
  <si>
    <t>25～29</t>
  </si>
  <si>
    <t>30～34</t>
  </si>
  <si>
    <t>35～39</t>
  </si>
  <si>
    <t>40歳以上</t>
  </si>
  <si>
    <t>　        ～19歳</t>
  </si>
  <si>
    <t>40年</t>
  </si>
  <si>
    <t>45年</t>
  </si>
  <si>
    <t>50年</t>
  </si>
  <si>
    <t>55年</t>
  </si>
  <si>
    <t>60年</t>
  </si>
  <si>
    <t>　　表６　死亡数・死亡率（人口10万対）、年齢（５歳階級）別</t>
  </si>
  <si>
    <t>80～84</t>
  </si>
  <si>
    <t>80～84</t>
  </si>
  <si>
    <t>85～89</t>
  </si>
  <si>
    <t>85～89</t>
  </si>
  <si>
    <t>90歳以上</t>
  </si>
  <si>
    <t>90歳以上</t>
  </si>
  <si>
    <t>平成13</t>
  </si>
  <si>
    <t>人 口 動 態 調 査 の 概 要</t>
  </si>
  <si>
    <t>１</t>
  </si>
  <si>
    <t>２</t>
  </si>
  <si>
    <t>調査の対象</t>
  </si>
  <si>
    <t>３</t>
  </si>
  <si>
    <t>４</t>
  </si>
  <si>
    <t>用語の説明</t>
  </si>
  <si>
    <t>我が国の人口動態５事象（出生、死亡、婚姻、離婚及び死産）を把握し、各種</t>
  </si>
  <si>
    <t>市区町村 → 保健所 → （保健所を設置する市・特別区） → 都道府県 → 厚生労働省</t>
  </si>
  <si>
    <t>　(1)</t>
  </si>
  <si>
    <t>　(2)</t>
  </si>
  <si>
    <t>　(3)</t>
  </si>
  <si>
    <t>　(4)</t>
  </si>
  <si>
    <t>　(5)</t>
  </si>
  <si>
    <t>　(6)</t>
  </si>
  <si>
    <t>　(7)</t>
  </si>
  <si>
    <t xml:space="preserve"> ： 生後１年未満の死亡</t>
  </si>
  <si>
    <t xml:space="preserve"> ： 生後４週未満の死亡</t>
  </si>
  <si>
    <t xml:space="preserve"> ： 生後１週未満の死亡</t>
  </si>
  <si>
    <t xml:space="preserve"> ： 出生数から死亡数を減じたもの</t>
  </si>
  <si>
    <t>調査の系統</t>
  </si>
  <si>
    <t>７年</t>
  </si>
  <si>
    <t>８年</t>
  </si>
  <si>
    <t>９年</t>
  </si>
  <si>
    <t>　</t>
  </si>
  <si>
    <t>　　表１</t>
  </si>
  <si>
    <t>　　表２</t>
  </si>
  <si>
    <t>調査の目的</t>
  </si>
  <si>
    <t xml:space="preserve">調査の期間    </t>
  </si>
  <si>
    <t xml:space="preserve">調査の方法  </t>
  </si>
  <si>
    <t xml:space="preserve">結果の集計   </t>
  </si>
  <si>
    <t>自然増加</t>
  </si>
  <si>
    <t>乳児死亡</t>
  </si>
  <si>
    <t>新生児死亡</t>
  </si>
  <si>
    <t>早期新生児死亡</t>
  </si>
  <si>
    <t>死産</t>
  </si>
  <si>
    <t>周産期死亡</t>
  </si>
  <si>
    <t>合計特殊出生率</t>
  </si>
  <si>
    <t>表１ 人口動態総覧</t>
  </si>
  <si>
    <t>静     岡     県</t>
  </si>
  <si>
    <t>全     国</t>
  </si>
  <si>
    <t>率</t>
  </si>
  <si>
    <t>平均発生間隔</t>
  </si>
  <si>
    <t>男</t>
  </si>
  <si>
    <t>…</t>
  </si>
  <si>
    <t>男</t>
  </si>
  <si>
    <t>乳児死亡</t>
  </si>
  <si>
    <t>新生児死亡</t>
  </si>
  <si>
    <t>自然増加</t>
  </si>
  <si>
    <t>・・・・・・</t>
  </si>
  <si>
    <t>死産</t>
  </si>
  <si>
    <t>離婚</t>
  </si>
  <si>
    <t>事件数の入力</t>
  </si>
  <si>
    <t>［入力シート］</t>
  </si>
  <si>
    <t>事件数</t>
  </si>
  <si>
    <t>時間</t>
  </si>
  <si>
    <t>分</t>
  </si>
  <si>
    <t>秒</t>
  </si>
  <si>
    <t xml:space="preserve"> </t>
  </si>
  <si>
    <t>件数</t>
  </si>
  <si>
    <t>出生</t>
  </si>
  <si>
    <t>女</t>
  </si>
  <si>
    <t>死亡</t>
  </si>
  <si>
    <t>自然死産</t>
  </si>
  <si>
    <t>人工死産</t>
  </si>
  <si>
    <t>妊娠２２週以後の死産</t>
  </si>
  <si>
    <t>早 期 新 生 児 死 亡</t>
  </si>
  <si>
    <t>婚姻</t>
  </si>
  <si>
    <t>離婚</t>
  </si>
  <si>
    <t>区　　　分</t>
  </si>
  <si>
    <t>表２　人口動態（実数・率）の年次推移</t>
  </si>
  <si>
    <t>数</t>
  </si>
  <si>
    <t>率</t>
  </si>
  <si>
    <t>昭和40年</t>
  </si>
  <si>
    <t>平成元年</t>
  </si>
  <si>
    <t>図1　人口動態（率）の年次推移</t>
  </si>
  <si>
    <t>　　表　２　　人口動態の年次推移のｸﾞﾗﾌ</t>
  </si>
  <si>
    <t>年</t>
  </si>
  <si>
    <t>出生率</t>
  </si>
  <si>
    <t>死亡率</t>
  </si>
  <si>
    <t>婚姻率</t>
  </si>
  <si>
    <t>離婚率</t>
  </si>
  <si>
    <t>昭和26</t>
  </si>
  <si>
    <t>昭和27</t>
  </si>
  <si>
    <t>昭和28</t>
  </si>
  <si>
    <t>昭和29</t>
  </si>
  <si>
    <t>昭和30</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</si>
  <si>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</si>
  <si>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</si>
  <si>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</si>
  <si>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</si>
  <si>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</si>
  <si>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</si>
  <si>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</si>
  <si>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</si>
  <si>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</si>
  <si>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</si>
  <si>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</si>
  <si>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</si>
  <si>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</si>
  <si>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</si>
  <si>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</si>
  <si>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</si>
  <si>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</si>
  <si>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</si>
  <si>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</si>
  <si>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</si>
  <si>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</si>
  <si>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</si>
  <si>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</si>
  <si>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</si>
  <si>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</si>
  <si>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</si>
  <si>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</si>
  <si>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</si>
  <si>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</si>
  <si>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</si>
  <si>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</si>
  <si>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</si>
  <si>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</si>
  <si>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</si>
  <si>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</si>
  <si>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</si>
  <si>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</si>
  <si>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</si>
  <si>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</si>
  <si>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</si>
  <si>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</si>
  <si>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</si>
  <si>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</si>
  <si>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</si>
  <si>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</si>
  <si>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死   因</t>
  </si>
  <si>
    <t>静     岡     県</t>
  </si>
  <si>
    <t>全        国</t>
  </si>
  <si>
    <t>死亡数</t>
  </si>
  <si>
    <t>死亡率</t>
  </si>
  <si>
    <t>死亡数に    占める割合（％）</t>
  </si>
  <si>
    <t>死亡数</t>
  </si>
  <si>
    <t>死亡率</t>
  </si>
  <si>
    <t>（人口10万対）</t>
  </si>
  <si>
    <t>悪性新生物</t>
  </si>
  <si>
    <t>心疾患</t>
  </si>
  <si>
    <t>脳血管疾患</t>
  </si>
  <si>
    <t>肺炎</t>
  </si>
  <si>
    <t>不慮の事故</t>
  </si>
  <si>
    <t>老衰</t>
  </si>
  <si>
    <t>自殺</t>
  </si>
  <si>
    <t>腎不全</t>
  </si>
  <si>
    <t>　</t>
  </si>
  <si>
    <t>第１位</t>
  </si>
  <si>
    <t>第２位</t>
  </si>
  <si>
    <t>第３位</t>
  </si>
  <si>
    <t>第４位</t>
  </si>
  <si>
    <t>男</t>
  </si>
  <si>
    <t>死　因</t>
  </si>
  <si>
    <t>悪性新生物</t>
  </si>
  <si>
    <t>心疾患</t>
  </si>
  <si>
    <t>脳血管疾患</t>
  </si>
  <si>
    <t>肺　炎</t>
  </si>
  <si>
    <t>不慮の事故</t>
  </si>
  <si>
    <t>死亡数</t>
  </si>
  <si>
    <t>死亡率</t>
  </si>
  <si>
    <t>女</t>
  </si>
  <si>
    <t>死　因</t>
  </si>
  <si>
    <t>悪性新生物</t>
  </si>
  <si>
    <t>心疾患</t>
  </si>
  <si>
    <t>脳血管疾患</t>
  </si>
  <si>
    <t>死亡数</t>
  </si>
  <si>
    <t>第６位</t>
  </si>
  <si>
    <t>第７位</t>
  </si>
  <si>
    <t>第８位</t>
  </si>
  <si>
    <t>第９位</t>
  </si>
  <si>
    <t>自　殺</t>
  </si>
  <si>
    <t>慢性閉塞性肺疾患</t>
  </si>
  <si>
    <t>腎不全</t>
  </si>
  <si>
    <t>死亡数</t>
  </si>
  <si>
    <t>（１）静岡県</t>
  </si>
  <si>
    <t>年次</t>
  </si>
  <si>
    <t>悪性新生物</t>
  </si>
  <si>
    <t>脳血管疾患</t>
  </si>
  <si>
    <t>心疾患</t>
  </si>
  <si>
    <t>不慮の事故</t>
  </si>
  <si>
    <t>老衰</t>
  </si>
  <si>
    <t>自殺</t>
  </si>
  <si>
    <t>５</t>
  </si>
  <si>
    <t>６</t>
  </si>
  <si>
    <t>戸籍法及び死産の届出に関する規程により届けられた出生、死亡、婚姻、離婚</t>
  </si>
  <si>
    <t>７</t>
  </si>
  <si>
    <t>13年</t>
  </si>
  <si>
    <t>12年</t>
  </si>
  <si>
    <t>出生</t>
  </si>
  <si>
    <t>女</t>
  </si>
  <si>
    <t>死亡</t>
  </si>
  <si>
    <t>周産期死亡</t>
  </si>
  <si>
    <t>妊娠満22週以後の死産</t>
  </si>
  <si>
    <t>早期新生児
死亡</t>
  </si>
  <si>
    <t>婚姻</t>
  </si>
  <si>
    <t>合計特殊出生率</t>
  </si>
  <si>
    <t>糖尿病</t>
  </si>
  <si>
    <t>1　出　生</t>
  </si>
  <si>
    <t>（１）出生数・出生率</t>
  </si>
  <si>
    <t>　　表３　出生数の年次推移、母の年齢(５歳階級)別</t>
  </si>
  <si>
    <t>出生数</t>
  </si>
  <si>
    <t>対前年増減</t>
  </si>
  <si>
    <t>割合</t>
  </si>
  <si>
    <t>総   数</t>
  </si>
  <si>
    <t>　　（注）　総数には母の年齢不詳を含む。</t>
  </si>
  <si>
    <t>（２）合計特殊出生率</t>
  </si>
  <si>
    <t>　　表４　合計特殊出生率の年次推移</t>
  </si>
  <si>
    <t>昭和35年</t>
  </si>
  <si>
    <t>静岡県</t>
  </si>
  <si>
    <t>全　国</t>
  </si>
  <si>
    <t>２　死　亡</t>
  </si>
  <si>
    <t>（１）死亡数・死亡率</t>
  </si>
  <si>
    <t>　　表５　死亡数及び死亡率（人口千対）の年次推移</t>
  </si>
  <si>
    <t>全国</t>
  </si>
  <si>
    <t>死亡数</t>
  </si>
  <si>
    <t>昭和30年</t>
  </si>
  <si>
    <t>年齢５歳階級別人口（総人口）</t>
  </si>
  <si>
    <t>年齢階級</t>
  </si>
  <si>
    <t>日本人人口</t>
  </si>
  <si>
    <t>総人口</t>
  </si>
  <si>
    <t>外国人人口</t>
  </si>
  <si>
    <t>総　数</t>
  </si>
  <si>
    <t>総　　数</t>
  </si>
  <si>
    <t xml:space="preserve">   ０～４歳</t>
  </si>
  <si>
    <t>５～９</t>
  </si>
  <si>
    <t>10～14</t>
  </si>
  <si>
    <t>15～19</t>
  </si>
  <si>
    <t>20～24</t>
  </si>
  <si>
    <t>25～29</t>
  </si>
  <si>
    <t>30～34</t>
  </si>
  <si>
    <t>35～39</t>
  </si>
  <si>
    <t>40～44</t>
  </si>
  <si>
    <t>45～49</t>
  </si>
  <si>
    <t>50～54</t>
  </si>
  <si>
    <t>55～59</t>
  </si>
  <si>
    <t>60～64</t>
  </si>
  <si>
    <t>65～69</t>
  </si>
  <si>
    <t>70～74</t>
  </si>
  <si>
    <t>75～79</t>
  </si>
  <si>
    <t>（注）　総数には年齢不詳を含む。</t>
  </si>
  <si>
    <t>　　図２  主な死因別の死亡率の年次推移</t>
  </si>
  <si>
    <t>主要死因の死亡率の年次推移（静岡県）</t>
  </si>
  <si>
    <t>肺炎</t>
  </si>
  <si>
    <t>３　婚姻・離婚</t>
  </si>
  <si>
    <t>（１）婚　姻</t>
  </si>
  <si>
    <t>静　岡　県</t>
  </si>
  <si>
    <t>全　　　国</t>
  </si>
  <si>
    <t>夫</t>
  </si>
  <si>
    <t>妻</t>
  </si>
  <si>
    <t>年齢差</t>
  </si>
  <si>
    <t>昭和45年</t>
  </si>
  <si>
    <t xml:space="preserve">平成2年　 </t>
  </si>
  <si>
    <t>（２）離　婚</t>
  </si>
  <si>
    <t>婚　　　姻</t>
  </si>
  <si>
    <t>離　　　婚</t>
  </si>
  <si>
    <t>件　数</t>
  </si>
  <si>
    <t xml:space="preserve">  昭和45年</t>
  </si>
  <si>
    <t>（注）　婚姻率及び離婚率は人口千対</t>
  </si>
  <si>
    <t>（合　計）</t>
  </si>
  <si>
    <t>(2)</t>
  </si>
  <si>
    <t>(3)</t>
  </si>
  <si>
    <t>(4)</t>
  </si>
  <si>
    <t>(5)</t>
  </si>
  <si>
    <t>(6)</t>
  </si>
  <si>
    <t>(7)</t>
  </si>
  <si>
    <t>(8)</t>
  </si>
  <si>
    <t>(9)</t>
  </si>
  <si>
    <t>(10)</t>
  </si>
  <si>
    <t>(1)</t>
  </si>
  <si>
    <t>(1)</t>
  </si>
  <si>
    <t>(11)</t>
  </si>
  <si>
    <t>（注）　死亡数欄の（　）内の数字は死因順位を示す。</t>
  </si>
  <si>
    <t>目　　　　　次</t>
  </si>
  <si>
    <t>頁</t>
  </si>
  <si>
    <t>人口動態調査の概要　………………………………………………………　　</t>
  </si>
  <si>
    <t>静岡県における結果の概要　………………………………………………………　　</t>
  </si>
  <si>
    <t>１ 出　生</t>
  </si>
  <si>
    <t>（１）出生数・出生率　…………………………………………………………</t>
  </si>
  <si>
    <t>（２）合計特殊出生率　…………………………………………………………</t>
  </si>
  <si>
    <t>２ 死　亡</t>
  </si>
  <si>
    <t>（１）死亡数・死亡率　…………………………………………………………</t>
  </si>
  <si>
    <t>（２）死　　因　…………………………………………………………………</t>
  </si>
  <si>
    <t>３ 婚姻・離婚</t>
  </si>
  <si>
    <t>（１）婚　　姻　…………………………………………………………………</t>
  </si>
  <si>
    <t>（２）離　　婚　…………………………………………………………………</t>
  </si>
  <si>
    <t>統　計　表</t>
  </si>
  <si>
    <t>　　表３</t>
  </si>
  <si>
    <t>死亡数、性・年齢（５歳階級）・死因簡単分類別 …………………</t>
  </si>
  <si>
    <t>乳児死亡数・新生児死亡数、性・死因（乳児死因簡単分類）別 …………………</t>
  </si>
  <si>
    <t>参　考</t>
  </si>
  <si>
    <t>　　本資料を含む主要な統計資料は、静岡県ホームページ（統計センター</t>
  </si>
  <si>
    <t>　　静岡県ホームページ（ＵＲＬ）　http://www.pref.shizuoka.jp/</t>
  </si>
  <si>
    <t>静岡県健康福祉部企画経理室企画情報スタッフ</t>
  </si>
  <si>
    <t>市区町村長が、出生、死亡、死産、婚姻及び離婚の届書に基づいて人口動態調</t>
  </si>
  <si>
    <t>査票を作成し、これを保健所長、都道府県知事を経由して厚生労働大臣に送付</t>
  </si>
  <si>
    <t>する。</t>
  </si>
  <si>
    <t>厚生労働省大臣官房統計情報部が行った。</t>
  </si>
  <si>
    <t xml:space="preserve"> ： 妊娠満12週以後の死児の出産  </t>
  </si>
  <si>
    <t xml:space="preserve"> ： 妊娠満22週以後の死産に早期新生児死亡を加えたもの</t>
  </si>
  <si>
    <t xml:space="preserve"> ： 15歳から49歳までの女子の年齢別出生率を合計したもので、１人の</t>
  </si>
  <si>
    <t>　　女子が仮にその年次の年齢別出生率で一生の間に生むとしたときの</t>
  </si>
  <si>
    <t>　　子ども数に相当する。</t>
  </si>
  <si>
    <t>全国順位</t>
  </si>
  <si>
    <t>実数</t>
  </si>
  <si>
    <t xml:space="preserve">       の女子総人口、全国は各歳別の女子日本人人口を用いた。</t>
  </si>
  <si>
    <t>（注）1　出生率・死亡率・自然増加率・婚姻率・離婚率は人口千対、乳児死亡率・新生児死亡率・早期新生児　　　　　　　　　　　　　</t>
  </si>
  <si>
    <t xml:space="preserve">       （出生＋妊娠満22週以後の死産）千対である。</t>
  </si>
  <si>
    <t>　　　 死亡率は出生千対、死産率は出産（出生＋死産）千対、周産期死亡率・妊娠満22週以後の死産率は出産</t>
  </si>
  <si>
    <t>（注）　死亡率は人口10万対</t>
  </si>
  <si>
    <t>婚姻は夫の住所、離婚は別居する前の住所による。</t>
  </si>
  <si>
    <t>…</t>
  </si>
  <si>
    <t>　　　2　全国順位は、率の高い方から数えた順位である。</t>
  </si>
  <si>
    <t>平成14</t>
  </si>
  <si>
    <t>10年</t>
  </si>
  <si>
    <t>11年</t>
  </si>
  <si>
    <t>平成14</t>
  </si>
  <si>
    <t>(9)</t>
  </si>
  <si>
    <t>　　（注）大腸の悪性新生物は、結腸と直腸Ｓ状結腸移行部及び直腸を示す。</t>
  </si>
  <si>
    <t>（２）死　因</t>
  </si>
  <si>
    <t>施策の基礎資料とする。</t>
  </si>
  <si>
    <t>８</t>
  </si>
  <si>
    <t>都道府県・市区町村別の集計は、出生は子の住所、死亡は死亡者の住所、死産は母の住所、</t>
  </si>
  <si>
    <t>及び死産の全数を対象としている。ただし、本概況では、日本における外国人</t>
  </si>
  <si>
    <t>15年</t>
  </si>
  <si>
    <t>平成15</t>
  </si>
  <si>
    <t>１４年</t>
  </si>
  <si>
    <t>（単位：人）</t>
  </si>
  <si>
    <t>平成15</t>
  </si>
  <si>
    <t>老　衰</t>
  </si>
  <si>
    <t>及び外国における日本人の事象は除いている。</t>
  </si>
  <si>
    <t>　　昭和46～49年の第２次ベビーブーム期には、毎年６万人を超える出生があったが、昭和50年</t>
  </si>
  <si>
    <t>　　死亡率の年次推移をみると、悪性新生物は、一貫して上昇傾向にあり、昭和57年以降死因順</t>
  </si>
  <si>
    <t>　位の第１位となっている。</t>
  </si>
  <si>
    <t>　　　(注）「肺炎」は平成６年まで「肺炎及び気管支炎」である。</t>
  </si>
  <si>
    <t xml:space="preserve">   婚姻件数は昭和40年代後半には、婚姻件数は３万組を超え、婚姻率も10.0前後を記録した。</t>
  </si>
  <si>
    <t>２次保健医療圏・保健所・市町村別　実数……………………………………………………</t>
  </si>
  <si>
    <t>　人を下回った。</t>
  </si>
  <si>
    <t>　以降はほぼ毎年減少を続け、昭和55年に５万人を、平成元年に４万人を、平成15年は３万５千</t>
  </si>
  <si>
    <t>　　合計特殊出生率は、昭和55年に2.00、平成７年に1.50を下回り、低下傾向が続いている。</t>
  </si>
  <si>
    <t>　　死亡数は、昭和30年代以降は２万人前後で推移していたが、昭和50年代の終わりごろから徐</t>
  </si>
  <si>
    <t>　その後は、件数・率とも減少が続いたが、昭和63年以降は増加に転じ平成４年以降平成14年</t>
  </si>
  <si>
    <t>　　昭和22年に13.0であった死亡率は、その後次第に低下し、昭和54年には戦後最低の5.7とな</t>
  </si>
  <si>
    <t>全死因</t>
  </si>
  <si>
    <t>16年</t>
  </si>
  <si>
    <t>16年</t>
  </si>
  <si>
    <t>平成16</t>
  </si>
  <si>
    <t>16年-15年</t>
  </si>
  <si>
    <t>平成２年</t>
  </si>
  <si>
    <t>平成16年</t>
  </si>
  <si>
    <t>(1)</t>
  </si>
  <si>
    <t>(11)</t>
  </si>
  <si>
    <t>「平成16年10月１日現在推計人口」（静岡県企画部生活統計室）</t>
  </si>
  <si>
    <t>平成17年6月1日現在</t>
  </si>
  <si>
    <t>　人は悪性新生物で死亡したことになる。</t>
  </si>
  <si>
    <t>肝疾患</t>
  </si>
  <si>
    <t>腎不全</t>
  </si>
  <si>
    <t>自　殺</t>
  </si>
  <si>
    <t>糖尿病</t>
  </si>
  <si>
    <t>表11　同居期間別離婚件数の推移</t>
  </si>
  <si>
    <t>１年未満</t>
  </si>
  <si>
    <t>１～５</t>
  </si>
  <si>
    <t>５～10</t>
  </si>
  <si>
    <t>10～15</t>
  </si>
  <si>
    <t>15～20</t>
  </si>
  <si>
    <t>20年～　</t>
  </si>
  <si>
    <t>昭和55年</t>
  </si>
  <si>
    <t xml:space="preserve">平成2年　 </t>
  </si>
  <si>
    <t>（注）総数には同居期間不詳を含む。</t>
  </si>
  <si>
    <t>５　死産数は減少</t>
  </si>
  <si>
    <t>静 岡 県 に お け る 結 果 の 概 要</t>
  </si>
  <si>
    <t>１　出生数は減少</t>
  </si>
  <si>
    <t>　を下回った。</t>
  </si>
  <si>
    <t>３　自然増加数は減少</t>
  </si>
  <si>
    <t>６　婚姻件数は減少</t>
  </si>
  <si>
    <t>　下回った。</t>
  </si>
  <si>
    <t>　下回った。</t>
  </si>
  <si>
    <t>　　表４</t>
  </si>
  <si>
    <t>平成16年人口動態概数</t>
  </si>
  <si>
    <t>℡　054-221-2536</t>
  </si>
  <si>
    <t>　しずおか）に掲載しています。</t>
  </si>
  <si>
    <t>　まで婚姻率は6.0以上であったが、平成15年以降6.0を下回っている。</t>
  </si>
  <si>
    <t>　　離婚件数は、昭和37年以降毎年増加したが、昭和58年をピークに減少した後、平成元年</t>
  </si>
  <si>
    <t>昭和60</t>
  </si>
  <si>
    <t>昭和61</t>
  </si>
  <si>
    <t>昭和62</t>
  </si>
  <si>
    <t>昭和63</t>
  </si>
  <si>
    <t>平成元</t>
  </si>
  <si>
    <t>平成2</t>
  </si>
  <si>
    <t>平成17年１月１日～12月31日</t>
  </si>
  <si>
    <t>17年</t>
  </si>
  <si>
    <t>17年</t>
  </si>
  <si>
    <t>平成17</t>
  </si>
  <si>
    <t>平成17年</t>
  </si>
  <si>
    <t>7年</t>
  </si>
  <si>
    <t>17年-16年</t>
  </si>
  <si>
    <t>平成16年</t>
  </si>
  <si>
    <t>平成17年</t>
  </si>
  <si>
    <t>不慮の事故</t>
  </si>
  <si>
    <t>老衰</t>
  </si>
  <si>
    <t>第5位</t>
  </si>
  <si>
    <t>第10位</t>
  </si>
  <si>
    <t>平成17年静岡県の人口動態統計（概数）の概況</t>
  </si>
  <si>
    <r>
      <t>　　</t>
    </r>
    <r>
      <rPr>
        <sz val="11"/>
        <rFont val="ＭＳ ゴシック"/>
        <family val="3"/>
      </rPr>
      <t>平成17年の出生数は31,925人で、前年の33,628人より1,703人減少</t>
    </r>
    <r>
      <rPr>
        <sz val="11"/>
        <rFont val="ＭＳ 明朝"/>
        <family val="1"/>
      </rPr>
      <t>した。</t>
    </r>
  </si>
  <si>
    <r>
      <t>　　</t>
    </r>
    <r>
      <rPr>
        <sz val="11"/>
        <rFont val="ＭＳ ゴシック"/>
        <family val="3"/>
      </rPr>
      <t>平成17年の合計特殊出生率は1.34で前年を下回った。</t>
    </r>
  </si>
  <si>
    <t>17県総人口</t>
  </si>
  <si>
    <t>17県男性</t>
  </si>
  <si>
    <t>17県女性</t>
  </si>
  <si>
    <t>17国総人口</t>
  </si>
  <si>
    <t>17国男性</t>
  </si>
  <si>
    <t>17国女性</t>
  </si>
  <si>
    <t>1時間10分31秒</t>
  </si>
  <si>
    <t>25分2秒</t>
  </si>
  <si>
    <t>231時間9分28秒</t>
  </si>
  <si>
    <t>16分31秒</t>
  </si>
  <si>
    <t>32分0秒</t>
  </si>
  <si>
    <t>34分7秒</t>
  </si>
  <si>
    <t>16分36秒</t>
  </si>
  <si>
    <t>30分25秒</t>
  </si>
  <si>
    <t>36分32秒</t>
  </si>
  <si>
    <t>88時間43分38秒</t>
  </si>
  <si>
    <t>156時間51分26秒</t>
  </si>
  <si>
    <t>10時間45分53秒</t>
  </si>
  <si>
    <t>24時間7分55秒</t>
  </si>
  <si>
    <t>19時間26分1秒</t>
  </si>
  <si>
    <t>54時間54分0秒</t>
  </si>
  <si>
    <t>72時間0分0秒</t>
  </si>
  <si>
    <t>　　　3　諸率の算出に用いた人口は、総務省統計局の推計による平成17年10月1日現在の日本人人口（静岡県</t>
  </si>
  <si>
    <t xml:space="preserve">       3,727,000人、全国126,206,000人）である。ただし、合計特殊出生率の算出には、静岡県は５歳階級別</t>
  </si>
  <si>
    <t>　　出生数は31,925人で、前年より1,703人減少し、出生率（人口千対）は8.6で、前年の9.0</t>
  </si>
  <si>
    <t>　　また、合計特殊出生率は1.34で前年を下回った。</t>
  </si>
  <si>
    <t>　　死亡数は31,748人で、前年より1,939人増加し、死亡率（人口千対）は8.5で、前年の8.0</t>
  </si>
  <si>
    <t>　を上回った。</t>
  </si>
  <si>
    <t>　　死因順位は、第１位が悪性新生物（死亡数9,110人、死亡率（人口10万対）244.4）、第２位</t>
  </si>
  <si>
    <t>　が心疾患（5,009人、134.4）、第３位が脳血管疾患（4,274人、114.7）となっている。</t>
  </si>
  <si>
    <t>　　出生と死亡の差である自然増加数は177人で、前年より3,642人減少し、自然増加率（人口</t>
  </si>
  <si>
    <t>　千対）は0.0で、前年の1.0を下回った。</t>
  </si>
  <si>
    <t>　　乳児死亡数は99人で、前年より16人増加し、乳児死亡率（出生千対）は3.1で、前年の2.5</t>
  </si>
  <si>
    <t>　を上回った。</t>
  </si>
  <si>
    <t>　　また、新生児死亡数は56人で、前年より10人増加し、新生児死亡率（出生千対）は1.8で、</t>
  </si>
  <si>
    <t>　前年の1.4を上回った。</t>
  </si>
  <si>
    <t>４　乳児死亡数・新生児死亡数は増加</t>
  </si>
  <si>
    <t>２　死亡数は増加</t>
  </si>
  <si>
    <t>　前年の27.8を下回った。</t>
  </si>
  <si>
    <t>　　死産数は816胎で、前年より144胎減少し、死産率（出産（出生＋死産）千対）は24.9で、</t>
  </si>
  <si>
    <t>　　婚姻件数は21,056組で、前年より248組減少し、婚姻率（人口千対）は5.6で、前年の5.7を</t>
  </si>
  <si>
    <t>　　離婚件数は7,474組で、前年より214組減少し、離婚率（人口千対）は2.01で、前年の2.06を</t>
  </si>
  <si>
    <t>７　離婚件数は減少</t>
  </si>
  <si>
    <t>　　平成17年の死亡数は31,748人で、前年の29,809人より1,939人増加した。</t>
  </si>
  <si>
    <t>　々に増加し、平成５年には２万５千人を、平成17年は３万人を超えた。</t>
  </si>
  <si>
    <t>　　平成17年の死亡率（人口千対）は8.5で、前年を上回った。</t>
  </si>
  <si>
    <t>　 った。その後は、昭和60年代からほぼ一貫して上昇を続け、平成15年に8.0を超えた。</t>
  </si>
  <si>
    <t>(10)</t>
  </si>
  <si>
    <t>(11)</t>
  </si>
  <si>
    <t>慢性閉塞性肺疾患</t>
  </si>
  <si>
    <t>（10）</t>
  </si>
  <si>
    <t>（11）</t>
  </si>
  <si>
    <t>（9）</t>
  </si>
  <si>
    <t>（10）</t>
  </si>
  <si>
    <t>表７   主な死因別死亡数・死亡率・死因順位</t>
  </si>
  <si>
    <t>表８　主な死因の順位、男女別（平成17年）</t>
  </si>
  <si>
    <t>　　３大死因の本県の死亡率の全国順位は、高い方から数えて悪性新生物が40位、心疾患が36位</t>
  </si>
  <si>
    <t>　脳血管疾患が28位となっている。</t>
  </si>
  <si>
    <r>
      <t>　　悪性新生物について死亡数を部位別にみると、男は</t>
    </r>
    <r>
      <rPr>
        <sz val="11"/>
        <rFont val="ＭＳ ゴシック"/>
        <family val="3"/>
      </rPr>
      <t>「肺」</t>
    </r>
    <r>
      <rPr>
        <sz val="11"/>
        <rFont val="ＭＳ 明朝"/>
        <family val="1"/>
      </rPr>
      <t>が</t>
    </r>
    <r>
      <rPr>
        <sz val="11"/>
        <rFont val="ＭＳ ゴシック"/>
        <family val="3"/>
      </rPr>
      <t>1,261人</t>
    </r>
    <r>
      <rPr>
        <sz val="11"/>
        <rFont val="ＭＳ 明朝"/>
        <family val="1"/>
      </rPr>
      <t>で最も多く、以下</t>
    </r>
    <r>
      <rPr>
        <sz val="11"/>
        <rFont val="ＭＳ ゴシック"/>
        <family val="3"/>
      </rPr>
      <t>「胃」</t>
    </r>
  </si>
  <si>
    <r>
      <t>　が</t>
    </r>
    <r>
      <rPr>
        <sz val="11"/>
        <rFont val="ＭＳ ゴシック"/>
        <family val="3"/>
      </rPr>
      <t>861人</t>
    </r>
    <r>
      <rPr>
        <sz val="11"/>
        <rFont val="ＭＳ 明朝"/>
        <family val="1"/>
      </rPr>
      <t>、</t>
    </r>
    <r>
      <rPr>
        <sz val="11"/>
        <rFont val="ＭＳ ゴシック"/>
        <family val="3"/>
      </rPr>
      <t>「肝」</t>
    </r>
    <r>
      <rPr>
        <sz val="11"/>
        <rFont val="ＭＳ 明朝"/>
        <family val="1"/>
      </rPr>
      <t>が</t>
    </r>
    <r>
      <rPr>
        <sz val="11"/>
        <rFont val="ＭＳ ゴシック"/>
        <family val="3"/>
      </rPr>
      <t>750人</t>
    </r>
    <r>
      <rPr>
        <sz val="11"/>
        <rFont val="ＭＳ 明朝"/>
        <family val="1"/>
      </rPr>
      <t>、「大腸」が</t>
    </r>
    <r>
      <rPr>
        <sz val="11"/>
        <rFont val="ＭＳ ゴシック"/>
        <family val="3"/>
      </rPr>
      <t>616</t>
    </r>
    <r>
      <rPr>
        <sz val="11"/>
        <rFont val="ＭＳ 明朝"/>
        <family val="1"/>
      </rPr>
      <t>人、「膵」が</t>
    </r>
    <r>
      <rPr>
        <sz val="11"/>
        <rFont val="ＭＳ ゴシック"/>
        <family val="3"/>
      </rPr>
      <t>375</t>
    </r>
    <r>
      <rPr>
        <sz val="11"/>
        <rFont val="ＭＳ 明朝"/>
        <family val="1"/>
      </rPr>
      <t>人の順である。この順位は前年と</t>
    </r>
  </si>
  <si>
    <t>　変わっていない。</t>
  </si>
  <si>
    <r>
      <t>　　女は「大腸」が</t>
    </r>
    <r>
      <rPr>
        <sz val="11"/>
        <rFont val="ＭＳ ゴシック"/>
        <family val="3"/>
      </rPr>
      <t>503人で最も多く、以下「胃」</t>
    </r>
    <r>
      <rPr>
        <sz val="11"/>
        <rFont val="ＭＳ 明朝"/>
        <family val="1"/>
      </rPr>
      <t>が</t>
    </r>
    <r>
      <rPr>
        <sz val="11"/>
        <rFont val="ＭＳ ゴシック"/>
        <family val="3"/>
      </rPr>
      <t>481人、「肺」</t>
    </r>
    <r>
      <rPr>
        <sz val="11"/>
        <rFont val="ＭＳ 明朝"/>
        <family val="1"/>
      </rPr>
      <t>が</t>
    </r>
    <r>
      <rPr>
        <sz val="11"/>
        <rFont val="ＭＳ ゴシック"/>
        <family val="3"/>
      </rPr>
      <t>452人</t>
    </r>
    <r>
      <rPr>
        <sz val="11"/>
        <rFont val="ＭＳ 明朝"/>
        <family val="1"/>
      </rPr>
      <t>、</t>
    </r>
    <r>
      <rPr>
        <sz val="11"/>
        <rFont val="ＭＳ ゴシック"/>
        <family val="3"/>
      </rPr>
      <t>「乳房」</t>
    </r>
    <r>
      <rPr>
        <sz val="11"/>
        <rFont val="ＭＳ 明朝"/>
        <family val="1"/>
      </rPr>
      <t>が</t>
    </r>
    <r>
      <rPr>
        <sz val="11"/>
        <rFont val="ＭＳ ゴシック"/>
        <family val="3"/>
      </rPr>
      <t>320人</t>
    </r>
    <r>
      <rPr>
        <sz val="11"/>
        <rFont val="ＭＳ 明朝"/>
        <family val="1"/>
      </rPr>
      <t>、</t>
    </r>
  </si>
  <si>
    <r>
      <t>　</t>
    </r>
    <r>
      <rPr>
        <sz val="11"/>
        <rFont val="ＭＳ ゴシック"/>
        <family val="3"/>
      </rPr>
      <t>「膵」</t>
    </r>
    <r>
      <rPr>
        <sz val="11"/>
        <rFont val="ＭＳ 明朝"/>
        <family val="1"/>
      </rPr>
      <t>が</t>
    </r>
    <r>
      <rPr>
        <sz val="11"/>
        <rFont val="ＭＳ ゴシック"/>
        <family val="3"/>
      </rPr>
      <t>304人</t>
    </r>
    <r>
      <rPr>
        <sz val="11"/>
        <rFont val="ＭＳ 明朝"/>
        <family val="1"/>
      </rPr>
      <t>の順となっている。こちらも昨年と順位は変わっていない。</t>
    </r>
  </si>
  <si>
    <r>
      <t>　　</t>
    </r>
    <r>
      <rPr>
        <sz val="11"/>
        <rFont val="ＭＳ ゴシック"/>
        <family val="3"/>
      </rPr>
      <t>平成17年の婚姻件数は21,056組で、前年の21,304組より248組減少</t>
    </r>
    <r>
      <rPr>
        <sz val="11"/>
        <rFont val="ＭＳ 明朝"/>
        <family val="1"/>
      </rPr>
      <t>し、</t>
    </r>
    <r>
      <rPr>
        <sz val="11"/>
        <rFont val="ＭＳ ゴシック"/>
        <family val="3"/>
      </rPr>
      <t>婚姻率</t>
    </r>
    <r>
      <rPr>
        <sz val="11"/>
        <rFont val="ＭＳ 明朝"/>
        <family val="1"/>
      </rPr>
      <t>（人口千対）</t>
    </r>
  </si>
  <si>
    <r>
      <t>　</t>
    </r>
    <r>
      <rPr>
        <sz val="11"/>
        <rFont val="ＭＳ ゴシック"/>
        <family val="3"/>
      </rPr>
      <t>は5.6で、前年の5.7を下回った</t>
    </r>
    <r>
      <rPr>
        <sz val="11"/>
        <rFont val="ＭＳ 明朝"/>
        <family val="1"/>
      </rPr>
      <t>。</t>
    </r>
  </si>
  <si>
    <r>
      <t>　　</t>
    </r>
    <r>
      <rPr>
        <sz val="11"/>
        <rFont val="ＭＳ ゴシック"/>
        <family val="3"/>
      </rPr>
      <t>平成17年の離婚件数は7,474組で、前年の7,688組より214組減少</t>
    </r>
    <r>
      <rPr>
        <sz val="11"/>
        <rFont val="ＭＳ 明朝"/>
        <family val="1"/>
      </rPr>
      <t>し、</t>
    </r>
    <r>
      <rPr>
        <sz val="11"/>
        <rFont val="ＭＳ ゴシック"/>
        <family val="3"/>
      </rPr>
      <t>離婚率</t>
    </r>
    <r>
      <rPr>
        <sz val="11"/>
        <rFont val="ＭＳ 明朝"/>
        <family val="1"/>
      </rPr>
      <t>（人口千対）</t>
    </r>
    <r>
      <rPr>
        <sz val="11"/>
        <rFont val="ＭＳ ゴシック"/>
        <family val="3"/>
      </rPr>
      <t>は</t>
    </r>
  </si>
  <si>
    <r>
      <t>　</t>
    </r>
    <r>
      <rPr>
        <sz val="11"/>
        <rFont val="ＭＳ ゴシック"/>
        <family val="3"/>
      </rPr>
      <t>2.01で、前年の2.06より減少した</t>
    </r>
    <r>
      <rPr>
        <sz val="11"/>
        <rFont val="ＭＳ 明朝"/>
        <family val="1"/>
      </rPr>
      <t>。</t>
    </r>
  </si>
  <si>
    <t>　以降は再度増加を続け、平成15年に8千組を超えたが、平成16年以降は減少に転じている。</t>
  </si>
  <si>
    <t>　　出生数を母の年齢（５歳階級）別にみると、40歳代以上で微増傾向にあるほかはどの年代も</t>
  </si>
  <si>
    <t>　減少している。特に20歳代後半の減少幅が大きい。</t>
  </si>
  <si>
    <r>
      <t>　　</t>
    </r>
    <r>
      <rPr>
        <sz val="11"/>
        <rFont val="ＭＳ ゴシック"/>
        <family val="3"/>
      </rPr>
      <t>平均初婚年齢は、夫29.8歳、妻27.8歳で、前年に比べて夫・妻とも0.2歳上昇した。</t>
    </r>
  </si>
  <si>
    <t>　　表9　平均初婚年齢の年次推移</t>
  </si>
  <si>
    <r>
      <t>　　表1</t>
    </r>
    <r>
      <rPr>
        <sz val="11"/>
        <rFont val="ＭＳ Ｐゴシック"/>
        <family val="3"/>
      </rPr>
      <t>0</t>
    </r>
    <r>
      <rPr>
        <sz val="11"/>
        <rFont val="ＭＳ Ｐゴシック"/>
        <family val="3"/>
      </rPr>
      <t>　婚姻及び離婚の年次推移</t>
    </r>
  </si>
  <si>
    <t>実数・率の年次推移 ……………………………………………………</t>
  </si>
  <si>
    <t>※</t>
  </si>
  <si>
    <t>　出生率、死亡率等の２次保健医療圏・保健所・市町別の数値に</t>
  </si>
  <si>
    <t>平成18年6月</t>
  </si>
  <si>
    <t>ついては、諸率の算定に必要な市町別日本人人口が未公表である</t>
  </si>
  <si>
    <t>ため、本概況の統計表には収録していない。</t>
  </si>
  <si>
    <t>（注）出生・死亡・婚姻・離婚率は人口千対、乳児・新生児死亡率は</t>
  </si>
  <si>
    <t>出生千対、死産率は出産（出生＋死産）千対、周産期死亡率は</t>
  </si>
  <si>
    <t>平成７年から出産千対、妊産婦死亡率は出産１０万対。</t>
  </si>
  <si>
    <r>
      <t>　　</t>
    </r>
    <r>
      <rPr>
        <sz val="11"/>
        <rFont val="ＭＳ ゴシック"/>
        <family val="3"/>
      </rPr>
      <t>出生率（人口千対）は8.6で、前年の9.0を下回った。</t>
    </r>
  </si>
  <si>
    <r>
      <t xml:space="preserve">  　平成17年の死亡数を死因別にみると、</t>
    </r>
    <r>
      <rPr>
        <sz val="11"/>
        <rFont val="ＭＳ ゴシック"/>
        <family val="3"/>
      </rPr>
      <t>第１位は悪性新生物で</t>
    </r>
    <r>
      <rPr>
        <sz val="11"/>
        <rFont val="ＭＳ 明朝"/>
        <family val="1"/>
      </rPr>
      <t>9,110</t>
    </r>
    <r>
      <rPr>
        <sz val="11"/>
        <rFont val="ＭＳ ゴシック"/>
        <family val="3"/>
      </rPr>
      <t>人、死亡率（人口10万対）</t>
    </r>
  </si>
  <si>
    <t>　　全死亡者に占める割合は、それぞれ28.7％、15.8％、13.5％であり死亡者のおよそ３人に１</t>
  </si>
  <si>
    <r>
      <t>　</t>
    </r>
    <r>
      <rPr>
        <sz val="11"/>
        <rFont val="ＭＳ ゴシック"/>
        <family val="3"/>
      </rPr>
      <t>244.4、第２位は心疾患で5,009人、死亡率134.4、第３位は脳血管疾患で4,274人、死亡率</t>
    </r>
  </si>
  <si>
    <t>　114.7となっており、この順位は平成11年以降同じである。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</si>
</sst>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
    <numFmt numFmtId="179" formatCode="#,##0.0;&quot;△ &quot;#,##0.0"/>
    <numFmt numFmtId="180" formatCode="#,##0.0_ ;[Red]\-#,##0.0\ "/>
    <numFmt numFmtId="181" formatCode="0.0_ "/>
  </numFmts>
  <fonts count="28">
    <font>
      <sz val="11"/>
      <name val="ＭＳ Ｐゴシック"/>
      <family val="3"/>
    </font>
    <font>
      <sz val="11"/>
      <name val="ＭＳ Ｐ明朝"/>
      <family val="1"/>
    </font>
    <font>
      <sz val="14"/>
      <name val="ＭＳ Ｐゴシック"/>
      <family val="3"/>
    </font>
    <font>
      <sz val="6"/>
      <name val="ＭＳ Ｐゴシック"/>
      <family val="3"/>
    </font>
    <font>
      <sz val="12"/>
      <name val="ＭＳ 明朝"/>
      <family val="1"/>
    </font>
    <font>
      <sz val="11"/>
      <name val="ＭＳ 明朝"/>
      <family val="1"/>
    </font>
    <font>
      <sz val="12"/>
      <name val="ＭＳ Ｐゴシック"/>
      <family val="3"/>
    </font>
    <font>
      <sz val="10"/>
      <name val="ＭＳ Ｐ明朝"/>
      <family val="1"/>
    </font>
    <font>
      <sz val="18"/>
      <name val="ＤＦPOP体"/>
      <family val="3"/>
    </font>
    <font>
      <b/>
      <i/>
      <sz val="14"/>
      <name val="ＭＳ 明朝"/>
      <family val="1"/>
    </font>
    <font>
      <b/>
      <i/>
      <sz val="11"/>
      <name val="ＭＳ 明朝"/>
      <family val="1"/>
    </font>
    <font>
      <b/>
      <sz val="11"/>
      <name val="ＭＳ 明朝"/>
      <family val="1"/>
    </font>
    <font>
      <sz val="9"/>
      <name val="ＭＳ 明朝"/>
      <family val="1"/>
    </font>
    <font>
      <b/>
      <sz val="12"/>
      <name val="ＭＳ 明朝"/>
      <family val="1"/>
    </font>
    <font>
      <b/>
      <sz val="14"/>
      <name val="ＭＳ 明朝"/>
      <family val="1"/>
    </font>
    <font>
      <b/>
      <sz val="11"/>
      <name val="ＭＳ Ｐ明朝"/>
      <family val="1"/>
    </font>
    <font>
      <sz val="10.25"/>
      <name val="ＭＳ Ｐゴシック"/>
      <family val="3"/>
    </font>
    <font>
      <sz val="8.25"/>
      <name val="ＭＳ Ｐゴシック"/>
      <family val="3"/>
    </font>
    <font>
      <sz val="8"/>
      <name val="ＭＳ Ｐ明朝"/>
      <family val="1"/>
    </font>
    <font>
      <sz val="20.25"/>
      <name val="ＭＳ Ｐゴシック"/>
      <family val="3"/>
    </font>
    <font>
      <sz val="8"/>
      <name val="ＭＳ 明朝"/>
      <family val="1"/>
    </font>
    <font>
      <sz val="10"/>
      <name val="ＭＳ 明朝"/>
      <family val="1"/>
    </font>
    <font>
      <sz val="9"/>
      <name val="ＭＳ Ｐ明朝"/>
      <family val="1"/>
    </font>
    <font>
      <sz val="11"/>
      <color indexed="10"/>
      <name val="ＭＳ 明朝"/>
      <family val="1"/>
    </font>
    <font>
      <sz val="11"/>
      <name val="ＭＳ ゴシック"/>
      <family val="3"/>
    </font>
    <font>
      <b/>
      <sz val="14"/>
      <name val="ＭＳ ゴシック"/>
      <family val="3"/>
    </font>
    <font>
      <b/>
      <u val="single"/>
      <sz val="12"/>
      <name val="ＭＳ ゴシック"/>
      <family val="3"/>
    </font>
    <font>
      <sz val="9"/>
      <name val="ＭＳ Ｐゴシック"/>
      <family val="3"/>
    </font>
  </fonts>
  <fills count="3">
    <fill>
      <patternFill/>
    </fill>
    <fill>
      <patternFill patternType="gray125"/>
    </fill>
    <fill>
      <patternFill patternType="solid">
        <fgColor indexed="43"/>
        <bgColor indexed="64"/>
      </patternFill>
    </fill>
  </fills>
  <borders count="10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style="thin"/>
      <right style="dotted"/>
      <top style="dotted"/>
      <bottom style="thin"/>
    </border>
    <border>
      <left style="dotted"/>
      <right style="thin"/>
      <top style="dotted"/>
      <bottom style="thin"/>
    </border>
    <border>
      <left style="thin"/>
      <right style="dotted"/>
      <top style="thin"/>
      <bottom>
        <color indexed="63"/>
      </bottom>
    </border>
    <border>
      <left style="dotted"/>
      <right style="thin"/>
      <top style="thin"/>
      <bottom>
        <color indexed="63"/>
      </bottom>
    </border>
    <border>
      <left style="thin"/>
      <right style="dotted"/>
      <top>
        <color indexed="63"/>
      </top>
      <bottom>
        <color indexed="63"/>
      </bottom>
    </border>
    <border>
      <left style="dotted"/>
      <right style="thin"/>
      <top>
        <color indexed="63"/>
      </top>
      <bottom>
        <color indexed="63"/>
      </bottom>
    </border>
    <border>
      <left style="dotted"/>
      <right style="thin"/>
      <top style="thin"/>
      <bottom style="dotted"/>
    </border>
    <border>
      <left style="thick">
        <color indexed="8"/>
      </left>
      <right>
        <color indexed="63"/>
      </right>
      <top style="thick">
        <color indexed="8"/>
      </top>
      <bottom>
        <color indexed="63"/>
      </bottom>
    </border>
    <border>
      <left style="thin">
        <color indexed="8"/>
      </left>
      <right>
        <color indexed="63"/>
      </right>
      <top style="thick">
        <color indexed="8"/>
      </top>
      <bottom>
        <color indexed="63"/>
      </bottom>
    </border>
    <border>
      <left style="thick">
        <color indexed="8"/>
      </left>
      <right>
        <color indexed="63"/>
      </right>
      <top>
        <color indexed="63"/>
      </top>
      <bottom>
        <color indexed="63"/>
      </bottom>
    </border>
    <border>
      <left style="dotted"/>
      <right style="dotted"/>
      <top style="dotted"/>
      <bottom style="thin"/>
    </border>
    <border>
      <left>
        <color indexed="63"/>
      </left>
      <right>
        <color indexed="63"/>
      </right>
      <top style="thick">
        <color indexed="8"/>
      </top>
      <bottom>
        <color indexed="63"/>
      </bottom>
    </border>
    <border>
      <left style="dotted"/>
      <right style="dotted"/>
      <top style="thin"/>
      <bottom>
        <color indexed="63"/>
      </bottom>
    </border>
    <border>
      <left style="thin">
        <color indexed="8"/>
      </left>
      <right style="thick">
        <color indexed="8"/>
      </right>
      <top style="thick">
        <color indexed="8"/>
      </top>
      <bottom style="thick">
        <color indexed="8"/>
      </bottom>
    </border>
    <border>
      <left style="dotted"/>
      <right style="dotted"/>
      <top>
        <color indexed="63"/>
      </top>
      <bottom>
        <color indexed="63"/>
      </bottom>
    </border>
    <border>
      <left style="dotted"/>
      <right style="dotted"/>
      <top>
        <color indexed="63"/>
      </top>
      <bottom style="thin"/>
    </border>
    <border>
      <left style="dotted"/>
      <right style="thin"/>
      <top>
        <color indexed="63"/>
      </top>
      <bottom style="thin"/>
    </border>
    <border diagonalDown="1">
      <left style="thin"/>
      <right style="dotted"/>
      <top style="thin"/>
      <bottom style="thin"/>
      <diagonal style="hair"/>
    </border>
    <border diagonalDown="1">
      <left style="dotted"/>
      <right style="dotted"/>
      <top style="thin"/>
      <bottom style="thin"/>
      <diagonal style="hair"/>
    </border>
    <border>
      <left style="dotted"/>
      <right style="dotted"/>
      <top style="thin"/>
      <bottom style="thin"/>
    </border>
    <border diagonalDown="1">
      <left style="dotted"/>
      <right style="thin"/>
      <top style="thin"/>
      <bottom style="thin"/>
      <diagonal style="hair"/>
    </border>
    <border>
      <left style="thin"/>
      <right style="dotted"/>
      <top style="thin"/>
      <bottom style="dotted"/>
    </border>
    <border>
      <left style="dotted"/>
      <right style="dotted"/>
      <top style="thin"/>
      <bottom style="dotted"/>
    </border>
    <border>
      <left style="dotted"/>
      <right style="dotted"/>
      <top style="dotted"/>
      <bottom style="dotted"/>
    </border>
    <border>
      <left style="thin"/>
      <right style="dotted"/>
      <top style="dotted"/>
      <bottom style="dotted"/>
    </border>
    <border>
      <left style="dotted"/>
      <right style="thin"/>
      <top style="dotted"/>
      <bottom style="dotted"/>
    </border>
    <border>
      <left style="thin"/>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style="dotted"/>
    </border>
    <border>
      <left style="dotted"/>
      <right>
        <color indexed="63"/>
      </right>
      <top style="thin"/>
      <bottom style="dotted"/>
    </border>
    <border>
      <left style="dotted"/>
      <right>
        <color indexed="63"/>
      </right>
      <top style="dotted"/>
      <bottom style="thin"/>
    </border>
    <border>
      <left style="thin"/>
      <right style="dotted"/>
      <top>
        <color indexed="63"/>
      </top>
      <bottom style="thin"/>
    </border>
    <border>
      <left style="dotted"/>
      <right>
        <color indexed="63"/>
      </right>
      <top style="dotted"/>
      <bottom>
        <color indexed="63"/>
      </bottom>
    </border>
    <border>
      <left style="dotted"/>
      <right style="dotted"/>
      <top style="dotted"/>
      <bottom>
        <color indexed="63"/>
      </bottom>
    </border>
    <border>
      <left style="dotted"/>
      <right>
        <color indexed="63"/>
      </right>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color indexed="63"/>
      </bottom>
    </border>
    <border>
      <left>
        <color indexed="63"/>
      </left>
      <right style="hair"/>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color indexed="63"/>
      </left>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dotted"/>
      <bottom>
        <color indexed="63"/>
      </bottom>
    </border>
    <border>
      <left style="thin"/>
      <right style="hair"/>
      <top style="thin"/>
      <bottom style="hair"/>
    </border>
    <border>
      <left style="hair"/>
      <right>
        <color indexed="63"/>
      </right>
      <top style="thin"/>
      <bottom style="hair"/>
    </border>
    <border>
      <left style="thin"/>
      <right style="hair"/>
      <top style="hair"/>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color indexed="63"/>
      </left>
      <right style="hair"/>
      <top style="thin"/>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thin"/>
      <right style="hair"/>
      <top style="thin"/>
      <bottom style="dotted"/>
    </border>
    <border>
      <left style="hair"/>
      <right style="thin"/>
      <top style="thin"/>
      <bottom style="dotted"/>
    </border>
    <border>
      <left style="thin"/>
      <right style="hair"/>
      <top style="dotted"/>
      <bottom style="dotted"/>
    </border>
    <border>
      <left style="hair"/>
      <right style="thin"/>
      <top style="dotted"/>
      <bottom style="dotted"/>
    </border>
    <border>
      <left style="thin"/>
      <right>
        <color indexed="63"/>
      </right>
      <top style="dotted"/>
      <bottom style="thin"/>
    </border>
    <border>
      <left>
        <color indexed="63"/>
      </left>
      <right style="thin"/>
      <top style="dotted"/>
      <bottom style="thin"/>
    </border>
    <border>
      <left>
        <color indexed="63"/>
      </left>
      <right style="dotted"/>
      <top style="dotted"/>
      <bottom style="thin"/>
    </border>
    <border>
      <left>
        <color indexed="63"/>
      </left>
      <right>
        <color indexed="63"/>
      </right>
      <top style="dotted"/>
      <bottom style="thin"/>
    </border>
    <border>
      <left>
        <color indexed="63"/>
      </left>
      <right style="dotted"/>
      <top style="thin"/>
      <bottom style="dotted"/>
    </border>
    <border>
      <left style="dotted"/>
      <right>
        <color indexed="63"/>
      </right>
      <top style="dotted"/>
      <bottom style="dotted"/>
    </border>
    <border>
      <left style="dotted"/>
      <right style="hair"/>
      <top style="thin"/>
      <bottom style="dotted"/>
    </border>
    <border>
      <left>
        <color indexed="63"/>
      </left>
      <right style="hair"/>
      <top style="dotted"/>
      <bottom style="dotted"/>
    </border>
    <border>
      <left>
        <color indexed="63"/>
      </left>
      <right style="hair"/>
      <top style="dotted"/>
      <bottom style="thin"/>
    </border>
    <border>
      <left>
        <color indexed="63"/>
      </left>
      <right style="dotted"/>
      <top style="dotted"/>
      <bottom style="dotted"/>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32">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horizontal="left"/>
    </xf>
    <xf numFmtId="0" fontId="5" fillId="0" borderId="5" xfId="0" applyFont="1" applyBorder="1" applyAlignment="1">
      <alignment vertical="center"/>
    </xf>
    <xf numFmtId="0" fontId="10" fillId="0" borderId="0" xfId="0" applyFont="1" applyBorder="1" applyAlignment="1">
      <alignment horizontal="center" vertical="center"/>
    </xf>
    <xf numFmtId="0" fontId="5" fillId="0" borderId="6" xfId="0" applyFont="1" applyBorder="1" applyAlignment="1">
      <alignment horizontal="left"/>
    </xf>
    <xf numFmtId="0" fontId="5" fillId="0" borderId="5" xfId="0" applyFont="1" applyBorder="1" applyAlignment="1">
      <alignment vertical="top"/>
    </xf>
    <xf numFmtId="0" fontId="11"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center" vertical="top"/>
    </xf>
    <xf numFmtId="0" fontId="5" fillId="0" borderId="6" xfId="0" applyFont="1" applyBorder="1" applyAlignment="1">
      <alignment vertical="top"/>
    </xf>
    <xf numFmtId="0" fontId="5" fillId="0" borderId="6"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7" fillId="0" borderId="0" xfId="0" applyFont="1" applyAlignment="1">
      <alignment vertical="center"/>
    </xf>
    <xf numFmtId="0" fontId="13" fillId="0" borderId="0" xfId="0" applyFont="1" applyAlignment="1">
      <alignment vertical="center"/>
    </xf>
    <xf numFmtId="49" fontId="5" fillId="0" borderId="0" xfId="0" applyNumberFormat="1" applyFont="1" applyBorder="1" applyAlignment="1">
      <alignment vertical="center"/>
    </xf>
    <xf numFmtId="0" fontId="0" fillId="0" borderId="0" xfId="0" applyAlignment="1">
      <alignment vertical="center"/>
    </xf>
    <xf numFmtId="0" fontId="15"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left" vertical="center"/>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9" xfId="0" applyFont="1" applyBorder="1" applyAlignment="1">
      <alignment horizontal="left" vertical="center" shrinkToFit="1"/>
    </xf>
    <xf numFmtId="0" fontId="1" fillId="0" borderId="11" xfId="0" applyFont="1" applyBorder="1" applyAlignment="1">
      <alignment horizontal="center" vertical="center" shrinkToFit="1"/>
    </xf>
    <xf numFmtId="0" fontId="1" fillId="0" borderId="11" xfId="0" applyFont="1" applyBorder="1" applyAlignment="1">
      <alignment horizontal="left" vertical="center" shrinkToFit="1"/>
    </xf>
    <xf numFmtId="0" fontId="1" fillId="0" borderId="0" xfId="0" applyNumberFormat="1" applyFont="1" applyAlignment="1">
      <alignment/>
    </xf>
    <xf numFmtId="0" fontId="1" fillId="0" borderId="0" xfId="0" applyFont="1" applyAlignment="1">
      <alignment/>
    </xf>
    <xf numFmtId="0" fontId="1" fillId="0" borderId="12" xfId="0" applyNumberFormat="1" applyFont="1" applyAlignment="1">
      <alignment horizontal="center"/>
    </xf>
    <xf numFmtId="0" fontId="1" fillId="0" borderId="12" xfId="0" applyNumberFormat="1" applyFont="1" applyAlignment="1">
      <alignment/>
    </xf>
    <xf numFmtId="178" fontId="1" fillId="0" borderId="12" xfId="0" applyNumberFormat="1" applyFont="1" applyAlignment="1">
      <alignment/>
    </xf>
    <xf numFmtId="0" fontId="1" fillId="0" borderId="12" xfId="0" applyNumberFormat="1" applyFont="1" applyAlignment="1">
      <alignment horizontal="left"/>
    </xf>
    <xf numFmtId="0" fontId="1" fillId="0" borderId="13" xfId="0" applyNumberFormat="1" applyFont="1" applyBorder="1" applyAlignment="1">
      <alignment horizontal="left"/>
    </xf>
    <xf numFmtId="0" fontId="1" fillId="0" borderId="13" xfId="0" applyNumberFormat="1" applyFont="1" applyBorder="1" applyAlignment="1">
      <alignment/>
    </xf>
    <xf numFmtId="178" fontId="1" fillId="0" borderId="13" xfId="0" applyNumberFormat="1" applyFont="1" applyBorder="1" applyAlignment="1">
      <alignment/>
    </xf>
    <xf numFmtId="2" fontId="1" fillId="0" borderId="13" xfId="0" applyNumberFormat="1" applyFont="1" applyBorder="1" applyAlignment="1">
      <alignment/>
    </xf>
    <xf numFmtId="0" fontId="1" fillId="0" borderId="0" xfId="0" applyNumberFormat="1" applyFont="1" applyBorder="1" applyAlignment="1">
      <alignment/>
    </xf>
    <xf numFmtId="0" fontId="1" fillId="0" borderId="0" xfId="0" applyFont="1" applyBorder="1" applyAlignment="1">
      <alignment/>
    </xf>
    <xf numFmtId="178" fontId="1" fillId="0" borderId="14" xfId="0" applyNumberFormat="1" applyFont="1" applyBorder="1" applyAlignment="1">
      <alignment/>
    </xf>
    <xf numFmtId="0" fontId="1" fillId="0" borderId="13" xfId="0" applyNumberFormat="1" applyFont="1" applyBorder="1" applyAlignment="1">
      <alignment horizontal="center"/>
    </xf>
    <xf numFmtId="0" fontId="1" fillId="0" borderId="2" xfId="0" applyFont="1" applyBorder="1" applyAlignment="1">
      <alignment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5" fillId="0" borderId="0" xfId="0" applyFont="1" applyAlignment="1">
      <alignment/>
    </xf>
    <xf numFmtId="0" fontId="5" fillId="0" borderId="0" xfId="0" applyFont="1" applyAlignment="1" applyProtection="1">
      <alignment horizontal="center"/>
      <protection/>
    </xf>
    <xf numFmtId="0" fontId="5" fillId="0" borderId="1" xfId="0" applyFont="1" applyBorder="1" applyAlignment="1" applyProtection="1">
      <alignment/>
      <protection/>
    </xf>
    <xf numFmtId="0" fontId="5" fillId="0" borderId="13" xfId="0" applyFont="1" applyBorder="1" applyAlignment="1" applyProtection="1">
      <alignment horizontal="center"/>
      <protection/>
    </xf>
    <xf numFmtId="0" fontId="5" fillId="0" borderId="13" xfId="0" applyFont="1" applyBorder="1" applyAlignment="1" applyProtection="1">
      <alignment horizontal="center" vertical="center" shrinkToFit="1"/>
      <protection/>
    </xf>
    <xf numFmtId="0" fontId="5" fillId="0" borderId="13" xfId="0" applyFont="1" applyBorder="1" applyAlignment="1" applyProtection="1">
      <alignment/>
      <protection/>
    </xf>
    <xf numFmtId="178" fontId="5" fillId="0" borderId="13" xfId="0" applyNumberFormat="1" applyFont="1" applyBorder="1" applyAlignment="1" applyProtection="1">
      <alignment/>
      <protection/>
    </xf>
    <xf numFmtId="0" fontId="0" fillId="0" borderId="0" xfId="0" applyFont="1" applyAlignment="1">
      <alignment vertical="center"/>
    </xf>
    <xf numFmtId="0" fontId="7" fillId="0" borderId="5" xfId="0" applyFont="1" applyBorder="1" applyAlignment="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vertical="center"/>
    </xf>
    <xf numFmtId="0" fontId="21" fillId="0" borderId="0" xfId="0" applyFont="1" applyAlignment="1">
      <alignment vertical="center"/>
    </xf>
    <xf numFmtId="0" fontId="5" fillId="0" borderId="1" xfId="0" applyFont="1" applyBorder="1" applyAlignment="1" applyProtection="1">
      <alignment horizontal="left"/>
      <protection/>
    </xf>
    <xf numFmtId="0" fontId="5" fillId="0" borderId="0" xfId="0" applyFont="1" applyAlignment="1">
      <alignment vertical="top"/>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38" fontId="7" fillId="0" borderId="17" xfId="16" applyFont="1" applyBorder="1" applyAlignment="1">
      <alignment horizontal="right" vertical="center" shrinkToFit="1"/>
    </xf>
    <xf numFmtId="176" fontId="7" fillId="0" borderId="18" xfId="16" applyNumberFormat="1" applyFont="1" applyBorder="1" applyAlignment="1">
      <alignment horizontal="right" vertical="center" shrinkToFit="1"/>
    </xf>
    <xf numFmtId="38" fontId="7" fillId="0" borderId="19" xfId="16" applyFont="1" applyBorder="1" applyAlignment="1">
      <alignment horizontal="right" vertical="center" shrinkToFit="1"/>
    </xf>
    <xf numFmtId="176" fontId="7" fillId="0" borderId="20" xfId="16" applyNumberFormat="1" applyFont="1" applyBorder="1" applyAlignment="1">
      <alignment horizontal="right" vertical="center" shrinkToFit="1"/>
    </xf>
    <xf numFmtId="40" fontId="7" fillId="0" borderId="18" xfId="16" applyNumberFormat="1" applyFont="1" applyBorder="1" applyAlignment="1">
      <alignment horizontal="right" vertical="center" shrinkToFit="1"/>
    </xf>
    <xf numFmtId="40" fontId="7" fillId="0" borderId="20" xfId="16" applyNumberFormat="1" applyFont="1" applyBorder="1" applyAlignment="1">
      <alignment horizontal="right" vertical="center" shrinkToFit="1"/>
    </xf>
    <xf numFmtId="0" fontId="1" fillId="0" borderId="10" xfId="0" applyFont="1" applyBorder="1" applyAlignment="1">
      <alignment horizontal="center"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38" fontId="7" fillId="0" borderId="17" xfId="16" applyFont="1" applyBorder="1" applyAlignment="1">
      <alignment horizontal="right" vertical="center"/>
    </xf>
    <xf numFmtId="176" fontId="7" fillId="0" borderId="18" xfId="16" applyNumberFormat="1" applyFont="1" applyBorder="1" applyAlignment="1">
      <alignment horizontal="right" vertical="center"/>
    </xf>
    <xf numFmtId="38" fontId="7" fillId="0" borderId="19" xfId="16" applyFont="1" applyBorder="1" applyAlignment="1">
      <alignment horizontal="right" vertical="center"/>
    </xf>
    <xf numFmtId="176" fontId="7" fillId="0" borderId="20" xfId="16" applyNumberFormat="1" applyFont="1" applyBorder="1" applyAlignment="1">
      <alignment horizontal="right" vertical="center"/>
    </xf>
    <xf numFmtId="38" fontId="7" fillId="0" borderId="19" xfId="16" applyFont="1" applyBorder="1" applyAlignment="1">
      <alignment vertical="center"/>
    </xf>
    <xf numFmtId="176" fontId="7" fillId="0" borderId="20" xfId="16" applyNumberFormat="1" applyFont="1" applyBorder="1" applyAlignment="1">
      <alignment vertical="center"/>
    </xf>
    <xf numFmtId="38" fontId="7" fillId="0" borderId="17" xfId="16"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176" fontId="7" fillId="0" borderId="18" xfId="16" applyNumberFormat="1" applyFont="1" applyBorder="1" applyAlignment="1">
      <alignment vertical="center"/>
    </xf>
    <xf numFmtId="40" fontId="7" fillId="0" borderId="18" xfId="16" applyNumberFormat="1" applyFont="1" applyBorder="1" applyAlignment="1">
      <alignment vertical="center"/>
    </xf>
    <xf numFmtId="40" fontId="7" fillId="0" borderId="20" xfId="16" applyNumberFormat="1" applyFont="1" applyBorder="1" applyAlignment="1">
      <alignment vertical="center"/>
    </xf>
    <xf numFmtId="0" fontId="25" fillId="0" borderId="0" xfId="0" applyFont="1" applyAlignment="1">
      <alignment horizontal="center" vertical="center"/>
    </xf>
    <xf numFmtId="0" fontId="24" fillId="0" borderId="0" xfId="0" applyFont="1" applyAlignment="1">
      <alignment vertical="center"/>
    </xf>
    <xf numFmtId="0" fontId="26" fillId="0" borderId="0" xfId="0" applyFont="1" applyAlignment="1">
      <alignment vertical="center"/>
    </xf>
    <xf numFmtId="0" fontId="12" fillId="0" borderId="0" xfId="0" applyFont="1" applyAlignment="1">
      <alignment vertical="center"/>
    </xf>
    <xf numFmtId="0" fontId="12" fillId="0" borderId="0" xfId="0" applyFont="1" applyAlignment="1">
      <alignment/>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5" fillId="0" borderId="13" xfId="0" applyFont="1" applyBorder="1" applyAlignment="1">
      <alignment vertical="center"/>
    </xf>
    <xf numFmtId="0" fontId="0" fillId="0" borderId="0" xfId="0" applyFont="1" applyAlignment="1">
      <alignment/>
    </xf>
    <xf numFmtId="0" fontId="5" fillId="0" borderId="0" xfId="0" applyFont="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1" fillId="0" borderId="0" xfId="0" applyNumberFormat="1" applyFont="1" applyFill="1" applyAlignment="1">
      <alignment vertical="center"/>
    </xf>
    <xf numFmtId="0" fontId="1" fillId="0" borderId="21" xfId="0" applyFont="1" applyFill="1" applyBorder="1" applyAlignment="1">
      <alignment horizontal="distributed" vertical="center"/>
    </xf>
    <xf numFmtId="0" fontId="15" fillId="0" borderId="0" xfId="0" applyFont="1" applyFill="1" applyAlignment="1">
      <alignment horizontal="left" vertical="center"/>
    </xf>
    <xf numFmtId="0" fontId="1" fillId="0" borderId="22" xfId="0" applyNumberFormat="1" applyFont="1" applyFill="1" applyAlignment="1">
      <alignment vertical="center"/>
    </xf>
    <xf numFmtId="3" fontId="1" fillId="0" borderId="23" xfId="0" applyNumberFormat="1" applyFont="1" applyFill="1" applyAlignment="1">
      <alignment vertical="center"/>
    </xf>
    <xf numFmtId="0" fontId="1" fillId="0" borderId="24" xfId="0" applyFont="1" applyFill="1" applyAlignment="1">
      <alignment vertical="center"/>
    </xf>
    <xf numFmtId="0" fontId="1" fillId="0" borderId="15"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0" xfId="0" applyFont="1" applyFill="1" applyAlignment="1">
      <alignment vertical="center"/>
    </xf>
    <xf numFmtId="0" fontId="1" fillId="0" borderId="26" xfId="0" applyNumberFormat="1" applyFont="1" applyFill="1" applyAlignment="1">
      <alignment vertical="center"/>
    </xf>
    <xf numFmtId="0" fontId="1" fillId="0" borderId="26" xfId="0" applyFont="1" applyFill="1" applyAlignment="1">
      <alignment vertical="center"/>
    </xf>
    <xf numFmtId="0" fontId="1" fillId="0" borderId="0" xfId="0" applyFont="1" applyFill="1" applyBorder="1" applyAlignment="1">
      <alignment horizontal="distributed" vertical="center"/>
    </xf>
    <xf numFmtId="38" fontId="1" fillId="0" borderId="17" xfId="16" applyFont="1" applyFill="1" applyBorder="1" applyAlignment="1">
      <alignment vertical="center"/>
    </xf>
    <xf numFmtId="38" fontId="1" fillId="0" borderId="27" xfId="16" applyFont="1" applyFill="1" applyBorder="1" applyAlignment="1">
      <alignment vertical="center"/>
    </xf>
    <xf numFmtId="178" fontId="1" fillId="0" borderId="27" xfId="0" applyNumberFormat="1" applyFont="1" applyFill="1" applyBorder="1" applyAlignment="1">
      <alignment horizontal="right" vertical="center"/>
    </xf>
    <xf numFmtId="0" fontId="1" fillId="0" borderId="27" xfId="0" applyNumberFormat="1" applyFont="1" applyFill="1" applyBorder="1" applyAlignment="1">
      <alignment horizontal="right" vertical="center"/>
    </xf>
    <xf numFmtId="0" fontId="1" fillId="0" borderId="18" xfId="0" applyNumberFormat="1" applyFont="1" applyFill="1" applyBorder="1" applyAlignment="1">
      <alignment horizontal="right" vertical="center"/>
    </xf>
    <xf numFmtId="38" fontId="1" fillId="0" borderId="17" xfId="16" applyFont="1" applyFill="1" applyBorder="1" applyAlignment="1">
      <alignment horizontal="right" vertical="center" shrinkToFit="1"/>
    </xf>
    <xf numFmtId="38" fontId="1" fillId="0" borderId="27" xfId="16" applyFont="1" applyFill="1" applyBorder="1" applyAlignment="1">
      <alignment horizontal="right" vertical="center" shrinkToFit="1"/>
    </xf>
    <xf numFmtId="178" fontId="1" fillId="0" borderId="18" xfId="0" applyNumberFormat="1" applyFont="1" applyFill="1" applyBorder="1" applyAlignment="1">
      <alignment horizontal="right" vertical="center"/>
    </xf>
    <xf numFmtId="0" fontId="1" fillId="0" borderId="23" xfId="0" applyNumberFormat="1" applyFont="1" applyFill="1" applyAlignment="1">
      <alignment horizontal="center" vertical="center"/>
    </xf>
    <xf numFmtId="0" fontId="1" fillId="0" borderId="28" xfId="0" applyNumberFormat="1" applyFont="1" applyFill="1" applyBorder="1" applyAlignment="1">
      <alignment horizontal="center" vertical="center"/>
    </xf>
    <xf numFmtId="0" fontId="1" fillId="0" borderId="5" xfId="0" applyFont="1" applyFill="1" applyBorder="1" applyAlignment="1">
      <alignment horizontal="right" vertical="center"/>
    </xf>
    <xf numFmtId="0" fontId="1" fillId="0" borderId="0" xfId="0" applyFont="1" applyFill="1" applyBorder="1" applyAlignment="1">
      <alignment horizontal="right" vertical="center"/>
    </xf>
    <xf numFmtId="38" fontId="1" fillId="0" borderId="29" xfId="16" applyFont="1" applyFill="1" applyBorder="1" applyAlignment="1">
      <alignment vertical="center"/>
    </xf>
    <xf numFmtId="178" fontId="1" fillId="0" borderId="29" xfId="0" applyNumberFormat="1" applyFont="1" applyFill="1" applyBorder="1" applyAlignment="1">
      <alignment horizontal="right" vertical="center"/>
    </xf>
    <xf numFmtId="0" fontId="1" fillId="0" borderId="29" xfId="0" applyNumberFormat="1" applyFont="1" applyFill="1" applyBorder="1" applyAlignment="1">
      <alignment horizontal="center" vertical="center"/>
    </xf>
    <xf numFmtId="0" fontId="1" fillId="0" borderId="20" xfId="0" applyFont="1" applyFill="1" applyBorder="1" applyAlignment="1">
      <alignment horizontal="right" vertical="center"/>
    </xf>
    <xf numFmtId="38" fontId="1" fillId="0" borderId="19" xfId="16" applyFont="1" applyFill="1" applyBorder="1" applyAlignment="1">
      <alignment horizontal="right" vertical="center"/>
    </xf>
    <xf numFmtId="38" fontId="1" fillId="0" borderId="29" xfId="16" applyFont="1" applyFill="1" applyBorder="1" applyAlignment="1">
      <alignment horizontal="right" vertical="center"/>
    </xf>
    <xf numFmtId="178" fontId="1" fillId="0" borderId="20" xfId="0" applyNumberFormat="1" applyFont="1" applyFill="1" applyBorder="1" applyAlignment="1">
      <alignment horizontal="right" vertical="center"/>
    </xf>
    <xf numFmtId="0" fontId="1" fillId="0" borderId="13"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29" xfId="0" applyNumberFormat="1" applyFont="1" applyFill="1" applyBorder="1" applyAlignment="1">
      <alignment horizontal="right" vertical="center"/>
    </xf>
    <xf numFmtId="3" fontId="1" fillId="0" borderId="11" xfId="0" applyNumberFormat="1" applyFont="1" applyFill="1" applyBorder="1" applyAlignment="1">
      <alignment vertical="center"/>
    </xf>
    <xf numFmtId="0" fontId="1" fillId="0" borderId="6" xfId="0"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20" xfId="0" applyNumberFormat="1" applyFont="1" applyFill="1" applyBorder="1" applyAlignment="1">
      <alignment horizontal="right" vertical="center"/>
    </xf>
    <xf numFmtId="0" fontId="1" fillId="0" borderId="5" xfId="0" applyFont="1" applyFill="1" applyBorder="1" applyAlignment="1">
      <alignment horizontal="distributed" vertical="center" wrapText="1"/>
    </xf>
    <xf numFmtId="0" fontId="7" fillId="0" borderId="0" xfId="0" applyFont="1" applyFill="1" applyBorder="1" applyAlignment="1">
      <alignment horizontal="distributed" vertical="center" wrapText="1" shrinkToFit="1"/>
    </xf>
    <xf numFmtId="0" fontId="1" fillId="0" borderId="5" xfId="0" applyNumberFormat="1" applyFont="1" applyFill="1" applyBorder="1" applyAlignment="1">
      <alignment horizontal="right" vertical="center"/>
    </xf>
    <xf numFmtId="0" fontId="1" fillId="0" borderId="5" xfId="0" applyFont="1" applyFill="1" applyBorder="1" applyAlignment="1">
      <alignment vertical="center" shrinkToFit="1"/>
    </xf>
    <xf numFmtId="38" fontId="1" fillId="0" borderId="30" xfId="16" applyFont="1" applyFill="1" applyBorder="1" applyAlignment="1">
      <alignment horizontal="right" vertical="center"/>
    </xf>
    <xf numFmtId="2" fontId="1" fillId="0" borderId="30" xfId="0" applyNumberFormat="1" applyFont="1" applyFill="1" applyBorder="1" applyAlignment="1">
      <alignment horizontal="right" vertical="center"/>
    </xf>
    <xf numFmtId="0" fontId="1" fillId="0" borderId="30" xfId="0" applyNumberFormat="1" applyFont="1" applyFill="1" applyBorder="1" applyAlignment="1">
      <alignment horizontal="right" vertical="center"/>
    </xf>
    <xf numFmtId="0" fontId="1" fillId="0" borderId="31" xfId="0" applyFont="1" applyFill="1" applyBorder="1" applyAlignment="1">
      <alignment horizontal="right" vertical="center"/>
    </xf>
    <xf numFmtId="2" fontId="1" fillId="0" borderId="31" xfId="0" applyNumberFormat="1" applyFont="1" applyFill="1" applyBorder="1" applyAlignment="1">
      <alignment horizontal="right" vertical="center"/>
    </xf>
    <xf numFmtId="38" fontId="1" fillId="0" borderId="32" xfId="16" applyFont="1" applyFill="1" applyBorder="1" applyAlignment="1">
      <alignment horizontal="right" vertical="center"/>
    </xf>
    <xf numFmtId="38" fontId="1" fillId="0" borderId="33" xfId="16" applyFont="1" applyFill="1" applyBorder="1" applyAlignment="1">
      <alignment horizontal="right" vertical="center"/>
    </xf>
    <xf numFmtId="2" fontId="1" fillId="0" borderId="34" xfId="0" applyNumberFormat="1" applyFont="1" applyFill="1" applyBorder="1" applyAlignment="1">
      <alignment horizontal="right" vertical="center"/>
    </xf>
    <xf numFmtId="0" fontId="1" fillId="0" borderId="34" xfId="0" applyNumberFormat="1" applyFont="1" applyFill="1" applyBorder="1" applyAlignment="1">
      <alignment horizontal="right" vertical="center"/>
    </xf>
    <xf numFmtId="0" fontId="1" fillId="0" borderId="35" xfId="0" applyFont="1" applyFill="1" applyBorder="1" applyAlignment="1">
      <alignment horizontal="right" vertical="center"/>
    </xf>
    <xf numFmtId="49" fontId="1" fillId="0" borderId="32" xfId="0" applyNumberFormat="1" applyFont="1" applyFill="1" applyBorder="1" applyAlignment="1">
      <alignment horizontal="right" vertical="center"/>
    </xf>
    <xf numFmtId="0" fontId="1" fillId="0" borderId="33" xfId="0" applyNumberFormat="1" applyFont="1" applyFill="1" applyBorder="1" applyAlignment="1">
      <alignment horizontal="right" vertical="center"/>
    </xf>
    <xf numFmtId="0" fontId="1" fillId="0" borderId="0" xfId="0" applyFont="1" applyFill="1" applyBorder="1" applyAlignment="1">
      <alignment vertical="center" shrinkToFit="1"/>
    </xf>
    <xf numFmtId="38" fontId="1" fillId="0" borderId="0" xfId="16" applyFont="1" applyFill="1" applyBorder="1" applyAlignment="1">
      <alignment horizontal="right" vertical="center"/>
    </xf>
    <xf numFmtId="49" fontId="1" fillId="0" borderId="0" xfId="0" applyNumberFormat="1" applyFont="1" applyFill="1" applyBorder="1" applyAlignment="1">
      <alignment horizontal="right" vertical="center"/>
    </xf>
    <xf numFmtId="3" fontId="1" fillId="0" borderId="10" xfId="0" applyNumberFormat="1"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1" fillId="0" borderId="25" xfId="0" applyFont="1" applyFill="1" applyBorder="1" applyAlignment="1">
      <alignment horizontal="center" vertical="center" shrinkToFit="1"/>
    </xf>
    <xf numFmtId="0" fontId="1" fillId="0" borderId="0" xfId="0" applyFont="1" applyFill="1" applyAlignment="1">
      <alignment horizontal="center" vertical="center" shrinkToFit="1"/>
    </xf>
    <xf numFmtId="38" fontId="7" fillId="0" borderId="36" xfId="16" applyFont="1" applyFill="1" applyBorder="1" applyAlignment="1">
      <alignment horizontal="right" vertical="center"/>
    </xf>
    <xf numFmtId="38" fontId="7" fillId="0" borderId="37" xfId="16" applyFont="1" applyFill="1" applyBorder="1" applyAlignment="1">
      <alignment horizontal="right" vertical="center"/>
    </xf>
    <xf numFmtId="38" fontId="7" fillId="0" borderId="21" xfId="16" applyFont="1" applyFill="1" applyBorder="1" applyAlignment="1">
      <alignment horizontal="right" vertical="center"/>
    </xf>
    <xf numFmtId="177" fontId="7" fillId="0" borderId="36" xfId="16" applyNumberFormat="1" applyFont="1" applyFill="1" applyBorder="1" applyAlignment="1">
      <alignment horizontal="right" vertical="center"/>
    </xf>
    <xf numFmtId="177" fontId="7" fillId="0" borderId="21" xfId="16" applyNumberFormat="1" applyFont="1" applyFill="1" applyBorder="1" applyAlignment="1">
      <alignment horizontal="right" vertical="center"/>
    </xf>
    <xf numFmtId="176" fontId="7" fillId="0" borderId="36" xfId="16" applyNumberFormat="1" applyFont="1" applyFill="1" applyBorder="1" applyAlignment="1">
      <alignment horizontal="right" vertical="center"/>
    </xf>
    <xf numFmtId="176" fontId="7" fillId="0" borderId="21" xfId="16" applyNumberFormat="1" applyFont="1" applyFill="1" applyBorder="1" applyAlignment="1">
      <alignment horizontal="right" vertical="center"/>
    </xf>
    <xf numFmtId="38" fontId="7" fillId="0" borderId="38" xfId="16" applyFont="1" applyFill="1" applyBorder="1" applyAlignment="1">
      <alignment horizontal="right" vertical="center"/>
    </xf>
    <xf numFmtId="177" fontId="7" fillId="0" borderId="39" xfId="16" applyNumberFormat="1" applyFont="1" applyFill="1" applyBorder="1" applyAlignment="1">
      <alignment horizontal="right" vertical="center"/>
    </xf>
    <xf numFmtId="177" fontId="7" fillId="0" borderId="40" xfId="16" applyNumberFormat="1" applyFont="1" applyFill="1" applyBorder="1" applyAlignment="1">
      <alignment horizontal="right" vertical="center"/>
    </xf>
    <xf numFmtId="176" fontId="7" fillId="0" borderId="39" xfId="16" applyNumberFormat="1" applyFont="1" applyFill="1" applyBorder="1" applyAlignment="1">
      <alignment horizontal="right" vertical="center"/>
    </xf>
    <xf numFmtId="176" fontId="7" fillId="0" borderId="40" xfId="16" applyNumberFormat="1" applyFont="1" applyFill="1" applyBorder="1" applyAlignment="1">
      <alignment horizontal="right" vertical="center"/>
    </xf>
    <xf numFmtId="38" fontId="7" fillId="0" borderId="25" xfId="16" applyFont="1" applyFill="1" applyBorder="1" applyAlignment="1">
      <alignment horizontal="right" vertical="center"/>
    </xf>
    <xf numFmtId="177" fontId="7" fillId="0" borderId="15" xfId="16" applyNumberFormat="1" applyFont="1" applyFill="1" applyBorder="1" applyAlignment="1">
      <alignment horizontal="right" vertical="center"/>
    </xf>
    <xf numFmtId="177" fontId="7" fillId="0" borderId="16" xfId="16" applyNumberFormat="1" applyFont="1" applyFill="1" applyBorder="1" applyAlignment="1">
      <alignment horizontal="right" vertical="center"/>
    </xf>
    <xf numFmtId="176" fontId="7" fillId="0" borderId="15" xfId="16" applyNumberFormat="1" applyFont="1" applyFill="1" applyBorder="1" applyAlignment="1">
      <alignment horizontal="right" vertical="center"/>
    </xf>
    <xf numFmtId="176" fontId="7" fillId="0" borderId="16" xfId="16" applyNumberFormat="1" applyFont="1" applyFill="1" applyBorder="1" applyAlignment="1">
      <alignment horizontal="right" vertical="center"/>
    </xf>
    <xf numFmtId="38" fontId="1" fillId="0" borderId="0" xfId="0" applyNumberFormat="1" applyFont="1" applyFill="1" applyAlignment="1">
      <alignment vertical="center"/>
    </xf>
    <xf numFmtId="0" fontId="1" fillId="0" borderId="13" xfId="0" applyFont="1" applyFill="1" applyBorder="1" applyAlignment="1">
      <alignment vertical="center"/>
    </xf>
    <xf numFmtId="0" fontId="1" fillId="0" borderId="41"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44" xfId="0" applyFont="1" applyFill="1" applyBorder="1" applyAlignment="1">
      <alignment horizontal="center" vertical="center"/>
    </xf>
    <xf numFmtId="2" fontId="1" fillId="0" borderId="36" xfId="0" applyNumberFormat="1" applyFont="1" applyFill="1" applyBorder="1" applyAlignment="1">
      <alignment horizontal="center" vertical="center"/>
    </xf>
    <xf numFmtId="2" fontId="1" fillId="0" borderId="37" xfId="0" applyNumberFormat="1" applyFont="1" applyFill="1" applyBorder="1" applyAlignment="1">
      <alignment horizontal="center" vertical="center"/>
    </xf>
    <xf numFmtId="2" fontId="1" fillId="0" borderId="45" xfId="0" applyNumberFormat="1" applyFont="1" applyFill="1" applyBorder="1" applyAlignment="1">
      <alignment horizontal="center" vertical="center"/>
    </xf>
    <xf numFmtId="2" fontId="1" fillId="0" borderId="21" xfId="0" applyNumberFormat="1" applyFont="1" applyFill="1" applyBorder="1" applyAlignment="1">
      <alignment horizontal="center" vertical="center"/>
    </xf>
    <xf numFmtId="0" fontId="1" fillId="0" borderId="10" xfId="0" applyFont="1" applyFill="1" applyBorder="1" applyAlignment="1">
      <alignment horizontal="center" vertical="center"/>
    </xf>
    <xf numFmtId="2" fontId="1" fillId="0" borderId="15" xfId="0" applyNumberFormat="1" applyFont="1" applyFill="1" applyBorder="1" applyAlignment="1">
      <alignment horizontal="center" vertical="center"/>
    </xf>
    <xf numFmtId="2" fontId="1" fillId="0" borderId="25" xfId="0" applyNumberFormat="1" applyFont="1" applyFill="1" applyBorder="1" applyAlignment="1">
      <alignment horizontal="center" vertical="center"/>
    </xf>
    <xf numFmtId="2" fontId="1" fillId="0" borderId="46" xfId="0" applyNumberFormat="1" applyFont="1" applyFill="1" applyBorder="1" applyAlignment="1">
      <alignment horizontal="center" vertical="center"/>
    </xf>
    <xf numFmtId="2" fontId="1" fillId="0" borderId="16" xfId="0" applyNumberFormat="1" applyFont="1" applyFill="1" applyBorder="1" applyAlignment="1">
      <alignment horizontal="center" vertical="center"/>
    </xf>
    <xf numFmtId="0" fontId="0" fillId="0" borderId="0" xfId="0" applyFill="1" applyBorder="1" applyAlignment="1">
      <alignment vertical="center"/>
    </xf>
    <xf numFmtId="38" fontId="1" fillId="0" borderId="0" xfId="16" applyFont="1" applyFill="1" applyAlignment="1">
      <alignment vertical="center"/>
    </xf>
    <xf numFmtId="0" fontId="1" fillId="0" borderId="2" xfId="0" applyFont="1" applyFill="1" applyBorder="1" applyAlignment="1">
      <alignment vertical="center"/>
    </xf>
    <xf numFmtId="38" fontId="1" fillId="0" borderId="13" xfId="16" applyFont="1" applyFill="1" applyBorder="1" applyAlignment="1">
      <alignment horizontal="center" vertical="center"/>
    </xf>
    <xf numFmtId="0" fontId="1" fillId="0" borderId="0" xfId="0" applyFont="1" applyFill="1" applyAlignment="1">
      <alignment horizontal="center" vertical="center"/>
    </xf>
    <xf numFmtId="0" fontId="1" fillId="0" borderId="7" xfId="0" applyFont="1" applyFill="1" applyBorder="1" applyAlignment="1">
      <alignment horizontal="center" vertical="center"/>
    </xf>
    <xf numFmtId="0" fontId="1" fillId="0" borderId="15" xfId="0" applyFont="1" applyFill="1" applyBorder="1" applyAlignment="1">
      <alignment horizontal="distributed" vertical="center"/>
    </xf>
    <xf numFmtId="0" fontId="1" fillId="0" borderId="25" xfId="0" applyFont="1" applyFill="1" applyBorder="1" applyAlignment="1">
      <alignment horizontal="distributed" vertical="center"/>
    </xf>
    <xf numFmtId="0" fontId="1" fillId="0" borderId="16" xfId="0" applyFont="1" applyFill="1" applyBorder="1" applyAlignment="1">
      <alignment horizontal="distributed" vertical="center"/>
    </xf>
    <xf numFmtId="38" fontId="1" fillId="0" borderId="0" xfId="16" applyFont="1" applyFill="1" applyAlignment="1">
      <alignment horizontal="center" vertical="center"/>
    </xf>
    <xf numFmtId="0" fontId="1" fillId="0" borderId="5" xfId="0" applyFont="1" applyFill="1" applyBorder="1" applyAlignment="1">
      <alignment horizontal="center" vertical="center"/>
    </xf>
    <xf numFmtId="38" fontId="7" fillId="0" borderId="17" xfId="16" applyFont="1" applyFill="1" applyBorder="1" applyAlignment="1">
      <alignment vertical="center"/>
    </xf>
    <xf numFmtId="38" fontId="7" fillId="0" borderId="27" xfId="16" applyFont="1" applyFill="1" applyBorder="1" applyAlignment="1">
      <alignment vertical="center"/>
    </xf>
    <xf numFmtId="177" fontId="7" fillId="0" borderId="18" xfId="16" applyNumberFormat="1" applyFont="1" applyFill="1" applyBorder="1" applyAlignment="1">
      <alignment vertical="center"/>
    </xf>
    <xf numFmtId="176" fontId="7" fillId="0" borderId="17" xfId="16" applyNumberFormat="1" applyFont="1" applyFill="1" applyBorder="1" applyAlignment="1">
      <alignment vertical="center"/>
    </xf>
    <xf numFmtId="176" fontId="7" fillId="0" borderId="27" xfId="16" applyNumberFormat="1" applyFont="1" applyFill="1" applyBorder="1" applyAlignment="1">
      <alignment vertical="center"/>
    </xf>
    <xf numFmtId="179" fontId="7" fillId="0" borderId="18" xfId="16" applyNumberFormat="1" applyFont="1" applyFill="1" applyBorder="1" applyAlignment="1">
      <alignment vertical="center"/>
    </xf>
    <xf numFmtId="38" fontId="1" fillId="0" borderId="13" xfId="16" applyFont="1" applyFill="1" applyBorder="1" applyAlignment="1">
      <alignment vertical="center"/>
    </xf>
    <xf numFmtId="0" fontId="1" fillId="0" borderId="5" xfId="0" applyFont="1" applyFill="1" applyBorder="1" applyAlignment="1">
      <alignment vertical="center"/>
    </xf>
    <xf numFmtId="38" fontId="7" fillId="0" borderId="19" xfId="16" applyFont="1" applyFill="1" applyBorder="1" applyAlignment="1">
      <alignment vertical="center"/>
    </xf>
    <xf numFmtId="38" fontId="7" fillId="0" borderId="29" xfId="16" applyFont="1" applyFill="1" applyBorder="1" applyAlignment="1">
      <alignment vertical="center"/>
    </xf>
    <xf numFmtId="177" fontId="7" fillId="0" borderId="20" xfId="16" applyNumberFormat="1" applyFont="1" applyFill="1" applyBorder="1" applyAlignment="1">
      <alignment vertical="center"/>
    </xf>
    <xf numFmtId="176" fontId="7" fillId="0" borderId="19" xfId="16" applyNumberFormat="1" applyFont="1" applyFill="1" applyBorder="1" applyAlignment="1">
      <alignment vertical="center"/>
    </xf>
    <xf numFmtId="176" fontId="7" fillId="0" borderId="29" xfId="16" applyNumberFormat="1" applyFont="1" applyFill="1" applyBorder="1" applyAlignment="1">
      <alignment vertical="center"/>
    </xf>
    <xf numFmtId="176" fontId="7" fillId="0" borderId="20" xfId="16" applyNumberFormat="1" applyFont="1" applyFill="1" applyBorder="1" applyAlignment="1">
      <alignment vertical="center"/>
    </xf>
    <xf numFmtId="179" fontId="7" fillId="0" borderId="20" xfId="16" applyNumberFormat="1" applyFont="1" applyFill="1" applyBorder="1" applyAlignment="1">
      <alignment vertical="center"/>
    </xf>
    <xf numFmtId="38" fontId="7" fillId="0" borderId="30" xfId="16" applyFont="1" applyFill="1" applyBorder="1" applyAlignment="1">
      <alignment vertical="center"/>
    </xf>
    <xf numFmtId="177" fontId="7" fillId="0" borderId="31" xfId="16" applyNumberFormat="1" applyFont="1" applyFill="1" applyBorder="1" applyAlignment="1">
      <alignment vertical="center"/>
    </xf>
    <xf numFmtId="176" fontId="7" fillId="0" borderId="47" xfId="16" applyNumberFormat="1" applyFont="1" applyFill="1" applyBorder="1" applyAlignment="1">
      <alignment vertical="center"/>
    </xf>
    <xf numFmtId="176" fontId="7" fillId="0" borderId="30" xfId="16" applyNumberFormat="1" applyFont="1" applyFill="1" applyBorder="1" applyAlignment="1">
      <alignment vertical="center"/>
    </xf>
    <xf numFmtId="179" fontId="7" fillId="0" borderId="31" xfId="16" applyNumberFormat="1" applyFont="1" applyFill="1" applyBorder="1" applyAlignment="1">
      <alignment vertical="center"/>
    </xf>
    <xf numFmtId="38" fontId="1" fillId="0" borderId="0" xfId="16" applyFont="1" applyFill="1" applyBorder="1" applyAlignment="1">
      <alignment vertical="center"/>
    </xf>
    <xf numFmtId="0" fontId="1" fillId="0" borderId="0" xfId="0" applyFont="1" applyFill="1" applyAlignment="1">
      <alignment/>
    </xf>
    <xf numFmtId="0" fontId="0" fillId="0" borderId="0" xfId="0" applyFill="1" applyAlignment="1">
      <alignment/>
    </xf>
    <xf numFmtId="0" fontId="1" fillId="0" borderId="48" xfId="0" applyFont="1" applyFill="1" applyBorder="1" applyAlignment="1">
      <alignment horizontal="center" shrinkToFit="1"/>
    </xf>
    <xf numFmtId="0" fontId="1" fillId="0" borderId="49" xfId="0" applyFont="1" applyFill="1" applyBorder="1" applyAlignment="1">
      <alignment horizontal="center" shrinkToFit="1"/>
    </xf>
    <xf numFmtId="0" fontId="1" fillId="0" borderId="50" xfId="0" applyFont="1" applyFill="1" applyBorder="1" applyAlignment="1">
      <alignment horizontal="center" vertical="top" shrinkToFit="1"/>
    </xf>
    <xf numFmtId="0" fontId="1" fillId="0" borderId="30" xfId="0" applyFont="1" applyFill="1" applyBorder="1" applyAlignment="1">
      <alignment horizontal="center" vertical="top" shrinkToFit="1"/>
    </xf>
    <xf numFmtId="0" fontId="1" fillId="0" borderId="2" xfId="0" applyFont="1" applyFill="1" applyBorder="1" applyAlignment="1">
      <alignment horizontal="center" vertical="center" wrapText="1"/>
    </xf>
    <xf numFmtId="38" fontId="1" fillId="0" borderId="51" xfId="16" applyFont="1" applyFill="1" applyBorder="1" applyAlignment="1">
      <alignment vertical="center"/>
    </xf>
    <xf numFmtId="176" fontId="1" fillId="0" borderId="52" xfId="16" applyNumberFormat="1" applyFont="1" applyFill="1" applyBorder="1" applyAlignment="1">
      <alignment vertical="center" shrinkToFit="1"/>
    </xf>
    <xf numFmtId="178" fontId="1" fillId="0" borderId="27" xfId="0" applyNumberFormat="1" applyFont="1" applyFill="1" applyBorder="1" applyAlignment="1">
      <alignment vertical="center"/>
    </xf>
    <xf numFmtId="0" fontId="1" fillId="0" borderId="52" xfId="0" applyFont="1" applyFill="1" applyBorder="1" applyAlignment="1">
      <alignment horizontal="center" vertical="center" wrapText="1"/>
    </xf>
    <xf numFmtId="38" fontId="1" fillId="0" borderId="3" xfId="16" applyFont="1" applyFill="1" applyBorder="1" applyAlignment="1">
      <alignment horizontal="right" vertical="center"/>
    </xf>
    <xf numFmtId="49" fontId="22" fillId="0" borderId="5" xfId="0" applyNumberFormat="1" applyFont="1" applyFill="1" applyBorder="1" applyAlignment="1">
      <alignment horizontal="distributed" vertical="center"/>
    </xf>
    <xf numFmtId="38" fontId="1" fillId="0" borderId="53" xfId="16" applyFont="1" applyFill="1" applyBorder="1" applyAlignment="1">
      <alignment vertical="center"/>
    </xf>
    <xf numFmtId="176" fontId="1" fillId="0" borderId="29" xfId="16" applyNumberFormat="1" applyFont="1" applyFill="1" applyBorder="1" applyAlignment="1">
      <alignment vertical="center" shrinkToFit="1"/>
    </xf>
    <xf numFmtId="178" fontId="1" fillId="0" borderId="54" xfId="0" applyNumberFormat="1" applyFont="1" applyFill="1" applyBorder="1" applyAlignment="1">
      <alignment vertical="center"/>
    </xf>
    <xf numFmtId="49" fontId="22" fillId="0" borderId="55" xfId="0" applyNumberFormat="1" applyFont="1" applyFill="1" applyBorder="1" applyAlignment="1">
      <alignment horizontal="distributed" vertical="center"/>
    </xf>
    <xf numFmtId="49" fontId="18" fillId="0" borderId="55" xfId="0" applyNumberFormat="1" applyFont="1" applyFill="1" applyBorder="1" applyAlignment="1">
      <alignment horizontal="distributed" vertical="center"/>
    </xf>
    <xf numFmtId="49" fontId="18" fillId="0" borderId="7" xfId="0" applyNumberFormat="1" applyFont="1" applyFill="1" applyBorder="1" applyAlignment="1">
      <alignment horizontal="distributed" vertical="center"/>
    </xf>
    <xf numFmtId="38" fontId="1" fillId="0" borderId="56" xfId="16" applyFont="1" applyFill="1" applyBorder="1" applyAlignment="1">
      <alignment vertical="center"/>
    </xf>
    <xf numFmtId="176" fontId="1" fillId="0" borderId="30" xfId="16" applyNumberFormat="1" applyFont="1" applyFill="1" applyBorder="1" applyAlignment="1">
      <alignment vertical="center" shrinkToFit="1"/>
    </xf>
    <xf numFmtId="178" fontId="1" fillId="0" borderId="57" xfId="0" applyNumberFormat="1" applyFont="1" applyFill="1" applyBorder="1" applyAlignment="1">
      <alignment vertical="center"/>
    </xf>
    <xf numFmtId="38" fontId="1" fillId="0" borderId="1" xfId="16" applyFont="1" applyFill="1" applyBorder="1" applyAlignment="1">
      <alignment horizontal="right" vertical="center"/>
    </xf>
    <xf numFmtId="49" fontId="18" fillId="0" borderId="50" xfId="0" applyNumberFormat="1" applyFont="1" applyFill="1" applyBorder="1" applyAlignment="1">
      <alignment horizontal="distributed" vertical="center"/>
    </xf>
    <xf numFmtId="0" fontId="1" fillId="0" borderId="0" xfId="0" applyFont="1" applyFill="1" applyAlignment="1">
      <alignment horizontal="left" vertical="center"/>
    </xf>
    <xf numFmtId="0" fontId="1" fillId="0" borderId="0" xfId="0" applyFont="1" applyFill="1" applyAlignment="1">
      <alignment/>
    </xf>
    <xf numFmtId="0" fontId="1" fillId="0" borderId="1" xfId="0" applyFont="1" applyFill="1" applyBorder="1" applyAlignment="1">
      <alignment/>
    </xf>
    <xf numFmtId="0" fontId="1" fillId="0" borderId="21" xfId="0" applyFont="1" applyFill="1" applyBorder="1" applyAlignment="1">
      <alignment horizontal="center" vertical="center" shrinkToFit="1"/>
    </xf>
    <xf numFmtId="0" fontId="1" fillId="0" borderId="0" xfId="0" applyFont="1" applyFill="1" applyBorder="1" applyAlignment="1">
      <alignment horizontal="center" vertical="center"/>
    </xf>
    <xf numFmtId="0" fontId="1" fillId="0" borderId="40" xfId="0" applyFont="1" applyFill="1" applyBorder="1" applyAlignment="1">
      <alignment horizontal="center" vertical="center" shrinkToFit="1"/>
    </xf>
    <xf numFmtId="38" fontId="1" fillId="0" borderId="0" xfId="16" applyFont="1" applyFill="1" applyAlignment="1">
      <alignment horizontal="center" vertical="center" shrinkToFit="1"/>
    </xf>
    <xf numFmtId="0" fontId="0" fillId="0" borderId="0" xfId="0" applyFont="1" applyFill="1" applyAlignment="1">
      <alignment vertical="center"/>
    </xf>
    <xf numFmtId="0" fontId="7" fillId="0" borderId="9" xfId="0" applyFont="1" applyFill="1" applyBorder="1" applyAlignment="1">
      <alignment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left" vertical="center"/>
    </xf>
    <xf numFmtId="178" fontId="7" fillId="0" borderId="0" xfId="0" applyNumberFormat="1" applyFont="1" applyFill="1" applyBorder="1" applyAlignment="1">
      <alignment vertical="center"/>
    </xf>
    <xf numFmtId="178" fontId="7" fillId="0" borderId="29" xfId="0" applyNumberFormat="1" applyFont="1" applyFill="1" applyBorder="1" applyAlignment="1">
      <alignment vertical="center"/>
    </xf>
    <xf numFmtId="178" fontId="7" fillId="0" borderId="5" xfId="0" applyNumberFormat="1" applyFont="1" applyFill="1" applyBorder="1" applyAlignment="1">
      <alignment vertical="center"/>
    </xf>
    <xf numFmtId="178" fontId="7" fillId="0" borderId="6" xfId="0" applyNumberFormat="1" applyFont="1" applyFill="1" applyBorder="1" applyAlignment="1">
      <alignment vertical="center"/>
    </xf>
    <xf numFmtId="0" fontId="7" fillId="0" borderId="11" xfId="0" applyFont="1" applyFill="1" applyBorder="1" applyAlignment="1">
      <alignment horizontal="center" vertical="center"/>
    </xf>
    <xf numFmtId="178" fontId="7" fillId="0" borderId="31" xfId="0" applyNumberFormat="1" applyFont="1" applyFill="1" applyBorder="1" applyAlignment="1">
      <alignment vertical="center"/>
    </xf>
    <xf numFmtId="0" fontId="7" fillId="0" borderId="13" xfId="0" applyFont="1" applyFill="1" applyBorder="1" applyAlignment="1">
      <alignment horizontal="center" vertical="center"/>
    </xf>
    <xf numFmtId="0" fontId="7" fillId="0" borderId="60" xfId="0" applyFont="1" applyFill="1" applyBorder="1" applyAlignment="1">
      <alignment horizontal="center" vertical="center" shrinkToFit="1"/>
    </xf>
    <xf numFmtId="38" fontId="7" fillId="0" borderId="61" xfId="16" applyFont="1" applyFill="1" applyBorder="1" applyAlignment="1">
      <alignment horizontal="right" vertical="center"/>
    </xf>
    <xf numFmtId="38" fontId="7" fillId="0" borderId="62" xfId="16" applyFont="1" applyFill="1" applyBorder="1" applyAlignment="1">
      <alignment horizontal="right" vertical="center"/>
    </xf>
    <xf numFmtId="38" fontId="7" fillId="0" borderId="63" xfId="16" applyFont="1" applyFill="1" applyBorder="1" applyAlignment="1">
      <alignment horizontal="right" vertical="center"/>
    </xf>
    <xf numFmtId="38" fontId="7" fillId="0" borderId="64" xfId="16" applyFont="1" applyFill="1" applyBorder="1" applyAlignment="1">
      <alignment horizontal="right" vertical="center"/>
    </xf>
    <xf numFmtId="38" fontId="7" fillId="0" borderId="65" xfId="16" applyFont="1" applyFill="1" applyBorder="1" applyAlignment="1">
      <alignment horizontal="right" vertical="center"/>
    </xf>
    <xf numFmtId="38" fontId="7" fillId="0" borderId="66" xfId="16" applyFont="1" applyFill="1" applyBorder="1" applyAlignment="1">
      <alignment horizontal="right" vertical="center"/>
    </xf>
    <xf numFmtId="0" fontId="7" fillId="0" borderId="5" xfId="0" applyFont="1" applyFill="1" applyBorder="1" applyAlignment="1">
      <alignment horizontal="center" vertical="center"/>
    </xf>
    <xf numFmtId="38" fontId="7" fillId="0" borderId="0" xfId="16" applyFont="1" applyFill="1" applyBorder="1" applyAlignment="1">
      <alignment horizontal="right" vertical="center"/>
    </xf>
    <xf numFmtId="38" fontId="7" fillId="0" borderId="6" xfId="16" applyFont="1" applyFill="1" applyBorder="1" applyAlignment="1">
      <alignment horizontal="right" vertical="center"/>
    </xf>
    <xf numFmtId="0" fontId="7" fillId="0" borderId="0" xfId="0" applyFont="1" applyFill="1" applyAlignment="1">
      <alignment vertical="center"/>
    </xf>
    <xf numFmtId="0" fontId="23" fillId="0" borderId="0" xfId="0" applyFont="1" applyBorder="1" applyAlignment="1">
      <alignment vertical="center"/>
    </xf>
    <xf numFmtId="38" fontId="0" fillId="0" borderId="0" xfId="16" applyFill="1" applyAlignment="1">
      <alignment vertical="center"/>
    </xf>
    <xf numFmtId="0" fontId="27" fillId="0" borderId="0" xfId="0" applyFont="1" applyFill="1" applyAlignment="1">
      <alignment vertical="center"/>
    </xf>
    <xf numFmtId="38" fontId="27" fillId="0" borderId="0" xfId="16" applyFont="1" applyFill="1" applyAlignment="1">
      <alignment vertical="center"/>
    </xf>
    <xf numFmtId="0" fontId="1" fillId="0" borderId="37" xfId="0" applyFont="1" applyFill="1" applyBorder="1" applyAlignment="1">
      <alignment horizontal="center" vertical="center"/>
    </xf>
    <xf numFmtId="38" fontId="1" fillId="2" borderId="19" xfId="16" applyFont="1" applyFill="1" applyBorder="1" applyAlignment="1">
      <alignment horizontal="right" vertical="center"/>
    </xf>
    <xf numFmtId="38" fontId="1" fillId="2" borderId="47" xfId="16" applyFont="1" applyFill="1" applyBorder="1" applyAlignment="1">
      <alignment horizontal="right" vertical="center"/>
    </xf>
    <xf numFmtId="38" fontId="1" fillId="2" borderId="19" xfId="16" applyFont="1" applyFill="1" applyBorder="1" applyAlignment="1">
      <alignment vertical="center"/>
    </xf>
    <xf numFmtId="0" fontId="1" fillId="2" borderId="27" xfId="0" applyNumberFormat="1" applyFont="1" applyFill="1" applyBorder="1" applyAlignment="1">
      <alignment horizontal="right" vertical="center"/>
    </xf>
    <xf numFmtId="0" fontId="1" fillId="2" borderId="29" xfId="0" applyNumberFormat="1" applyFont="1" applyFill="1" applyBorder="1" applyAlignment="1">
      <alignment horizontal="right" vertical="center"/>
    </xf>
    <xf numFmtId="0" fontId="1" fillId="2" borderId="30" xfId="0" applyNumberFormat="1" applyFont="1" applyFill="1" applyBorder="1" applyAlignment="1">
      <alignment horizontal="right" vertical="center"/>
    </xf>
    <xf numFmtId="0" fontId="1" fillId="2" borderId="34" xfId="0" applyNumberFormat="1" applyFont="1" applyFill="1" applyBorder="1" applyAlignment="1">
      <alignment horizontal="right" vertical="center"/>
    </xf>
    <xf numFmtId="2" fontId="1" fillId="2" borderId="30" xfId="0" applyNumberFormat="1" applyFont="1" applyFill="1" applyBorder="1" applyAlignment="1">
      <alignment horizontal="right" vertical="center"/>
    </xf>
    <xf numFmtId="38" fontId="7" fillId="0" borderId="5" xfId="16" applyFont="1" applyBorder="1" applyAlignment="1">
      <alignment horizontal="right" vertical="center" shrinkToFit="1"/>
    </xf>
    <xf numFmtId="176" fontId="7" fillId="0" borderId="6" xfId="16" applyNumberFormat="1" applyFont="1" applyBorder="1" applyAlignment="1">
      <alignment horizontal="right" vertical="center" shrinkToFit="1"/>
    </xf>
    <xf numFmtId="40" fontId="7" fillId="0" borderId="6" xfId="16" applyNumberFormat="1" applyFont="1" applyBorder="1" applyAlignment="1">
      <alignment horizontal="right" vertical="center" shrinkToFit="1"/>
    </xf>
    <xf numFmtId="178" fontId="1" fillId="2" borderId="13" xfId="0" applyNumberFormat="1" applyFont="1" applyFill="1" applyBorder="1" applyAlignment="1">
      <alignment/>
    </xf>
    <xf numFmtId="2" fontId="1" fillId="2" borderId="13" xfId="0" applyNumberFormat="1" applyFont="1" applyFill="1" applyBorder="1" applyAlignment="1">
      <alignment/>
    </xf>
    <xf numFmtId="38" fontId="7" fillId="2" borderId="7" xfId="16" applyFont="1" applyFill="1" applyBorder="1" applyAlignment="1">
      <alignment horizontal="right" vertical="center" shrinkToFit="1"/>
    </xf>
    <xf numFmtId="176" fontId="7" fillId="2" borderId="31" xfId="16" applyNumberFormat="1" applyFont="1" applyFill="1" applyBorder="1" applyAlignment="1">
      <alignment horizontal="right" vertical="center" shrinkToFit="1"/>
    </xf>
    <xf numFmtId="38" fontId="7" fillId="2" borderId="47" xfId="16" applyFont="1" applyFill="1" applyBorder="1" applyAlignment="1">
      <alignment horizontal="right" vertical="center" shrinkToFit="1"/>
    </xf>
    <xf numFmtId="176" fontId="7" fillId="2" borderId="8" xfId="16" applyNumberFormat="1" applyFont="1" applyFill="1" applyBorder="1" applyAlignment="1">
      <alignment horizontal="right" vertical="center" shrinkToFit="1"/>
    </xf>
    <xf numFmtId="40" fontId="7" fillId="2" borderId="8" xfId="16" applyNumberFormat="1" applyFont="1" applyFill="1" applyBorder="1" applyAlignment="1">
      <alignment horizontal="right" vertical="center" shrinkToFit="1"/>
    </xf>
    <xf numFmtId="38" fontId="7" fillId="2" borderId="39" xfId="16" applyFont="1" applyFill="1" applyBorder="1" applyAlignment="1">
      <alignment horizontal="right" vertical="center"/>
    </xf>
    <xf numFmtId="38" fontId="7" fillId="2" borderId="15" xfId="16" applyFont="1" applyFill="1" applyBorder="1" applyAlignment="1">
      <alignment horizontal="right" vertical="center"/>
    </xf>
    <xf numFmtId="38" fontId="7" fillId="2" borderId="40" xfId="16" applyFont="1" applyFill="1" applyBorder="1" applyAlignment="1">
      <alignment horizontal="right" vertical="center"/>
    </xf>
    <xf numFmtId="38" fontId="7" fillId="2" borderId="16" xfId="16" applyFont="1" applyFill="1" applyBorder="1" applyAlignment="1">
      <alignment horizontal="right" vertical="center"/>
    </xf>
    <xf numFmtId="0" fontId="1" fillId="0" borderId="34"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2" fontId="1" fillId="0" borderId="5"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2" fontId="1" fillId="2" borderId="45" xfId="0" applyNumberFormat="1" applyFont="1" applyFill="1" applyBorder="1" applyAlignment="1">
      <alignment horizontal="center" vertical="center"/>
    </xf>
    <xf numFmtId="2" fontId="1" fillId="2" borderId="46" xfId="0" applyNumberFormat="1" applyFont="1" applyFill="1" applyBorder="1" applyAlignment="1">
      <alignment horizontal="center" vertical="center"/>
    </xf>
    <xf numFmtId="38" fontId="7" fillId="0" borderId="5" xfId="16" applyFont="1" applyBorder="1" applyAlignment="1">
      <alignment vertical="center"/>
    </xf>
    <xf numFmtId="176" fontId="7" fillId="0" borderId="6" xfId="16" applyNumberFormat="1" applyFont="1" applyBorder="1" applyAlignment="1">
      <alignment vertical="center"/>
    </xf>
    <xf numFmtId="38" fontId="7" fillId="2" borderId="7" xfId="16" applyFont="1" applyFill="1" applyBorder="1" applyAlignment="1">
      <alignment vertical="center"/>
    </xf>
    <xf numFmtId="176" fontId="7" fillId="2" borderId="31" xfId="16" applyNumberFormat="1" applyFont="1" applyFill="1" applyBorder="1" applyAlignment="1">
      <alignment vertical="center"/>
    </xf>
    <xf numFmtId="38" fontId="7" fillId="2" borderId="47" xfId="16" applyFont="1" applyFill="1" applyBorder="1" applyAlignment="1">
      <alignment vertical="center"/>
    </xf>
    <xf numFmtId="176" fontId="7" fillId="2" borderId="8" xfId="16" applyNumberFormat="1" applyFont="1" applyFill="1" applyBorder="1" applyAlignment="1">
      <alignment vertical="center"/>
    </xf>
    <xf numFmtId="38" fontId="7" fillId="2" borderId="19" xfId="16" applyFont="1" applyFill="1" applyBorder="1" applyAlignment="1">
      <alignment vertical="center"/>
    </xf>
    <xf numFmtId="38" fontId="1" fillId="2" borderId="13" xfId="16" applyFont="1" applyFill="1" applyBorder="1" applyAlignment="1">
      <alignment vertical="center"/>
    </xf>
    <xf numFmtId="38" fontId="1" fillId="0" borderId="0" xfId="16" applyFont="1" applyFill="1" applyBorder="1" applyAlignment="1">
      <alignment horizontal="center" vertical="center" shrinkToFit="1"/>
    </xf>
    <xf numFmtId="0" fontId="0" fillId="0" borderId="0" xfId="0" applyFill="1" applyBorder="1" applyAlignment="1">
      <alignment/>
    </xf>
    <xf numFmtId="38" fontId="1" fillId="2" borderId="51" xfId="16" applyFont="1" applyFill="1" applyBorder="1" applyAlignment="1">
      <alignment vertical="center"/>
    </xf>
    <xf numFmtId="38" fontId="1" fillId="2" borderId="53" xfId="16" applyFont="1" applyFill="1" applyBorder="1" applyAlignment="1">
      <alignment vertical="center"/>
    </xf>
    <xf numFmtId="38" fontId="1" fillId="2" borderId="56" xfId="16" applyFont="1" applyFill="1" applyBorder="1" applyAlignment="1">
      <alignment vertical="center"/>
    </xf>
    <xf numFmtId="49" fontId="22" fillId="2" borderId="5" xfId="0" applyNumberFormat="1" applyFont="1" applyFill="1" applyBorder="1" applyAlignment="1">
      <alignment horizontal="distributed" vertical="center"/>
    </xf>
    <xf numFmtId="49" fontId="18" fillId="2" borderId="7" xfId="0" applyNumberFormat="1" applyFont="1" applyFill="1" applyBorder="1" applyAlignment="1">
      <alignment horizontal="distributed" vertical="center"/>
    </xf>
    <xf numFmtId="38" fontId="1" fillId="2" borderId="0" xfId="16" applyFont="1" applyFill="1" applyBorder="1" applyAlignment="1">
      <alignment horizontal="right" vertical="center"/>
    </xf>
    <xf numFmtId="38" fontId="1" fillId="2" borderId="1" xfId="16" applyFont="1" applyFill="1" applyBorder="1" applyAlignment="1">
      <alignment horizontal="right" vertical="center"/>
    </xf>
    <xf numFmtId="49" fontId="18" fillId="2" borderId="5" xfId="0" applyNumberFormat="1" applyFont="1" applyFill="1" applyBorder="1" applyAlignment="1">
      <alignment horizontal="distributed" vertical="center"/>
    </xf>
    <xf numFmtId="0" fontId="0" fillId="0" borderId="13" xfId="0" applyFont="1" applyBorder="1" applyAlignment="1" applyProtection="1">
      <alignment/>
      <protection/>
    </xf>
    <xf numFmtId="178" fontId="0" fillId="0" borderId="13" xfId="0" applyNumberFormat="1" applyFont="1" applyBorder="1" applyAlignment="1" applyProtection="1">
      <alignment/>
      <protection/>
    </xf>
    <xf numFmtId="38" fontId="7" fillId="0" borderId="53" xfId="16" applyFont="1" applyBorder="1" applyAlignment="1">
      <alignment vertical="center"/>
    </xf>
    <xf numFmtId="176" fontId="7" fillId="0" borderId="55" xfId="16" applyNumberFormat="1" applyFont="1" applyBorder="1" applyAlignment="1">
      <alignment vertical="center"/>
    </xf>
    <xf numFmtId="38" fontId="7" fillId="2" borderId="56" xfId="16" applyFont="1" applyFill="1" applyBorder="1" applyAlignment="1">
      <alignment vertical="center"/>
    </xf>
    <xf numFmtId="176" fontId="7" fillId="2" borderId="50" xfId="16" applyNumberFormat="1" applyFont="1" applyFill="1" applyBorder="1" applyAlignment="1">
      <alignment vertical="center"/>
    </xf>
    <xf numFmtId="40" fontId="7" fillId="2" borderId="31" xfId="16" applyNumberFormat="1" applyFont="1" applyFill="1" applyBorder="1" applyAlignment="1">
      <alignment vertical="center"/>
    </xf>
    <xf numFmtId="178" fontId="7" fillId="0" borderId="19" xfId="0" applyNumberFormat="1" applyFont="1" applyFill="1" applyBorder="1" applyAlignment="1">
      <alignment vertical="center"/>
    </xf>
    <xf numFmtId="178" fontId="7" fillId="2" borderId="47" xfId="0" applyNumberFormat="1" applyFont="1" applyFill="1" applyBorder="1" applyAlignment="1">
      <alignment vertical="center"/>
    </xf>
    <xf numFmtId="178" fontId="7" fillId="2" borderId="30" xfId="0" applyNumberFormat="1" applyFont="1" applyFill="1" applyBorder="1" applyAlignment="1">
      <alignment vertical="center"/>
    </xf>
    <xf numFmtId="178" fontId="7" fillId="2" borderId="56" xfId="0" applyNumberFormat="1" applyFont="1" applyFill="1" applyBorder="1" applyAlignment="1">
      <alignment vertical="center"/>
    </xf>
    <xf numFmtId="2" fontId="1" fillId="2" borderId="34" xfId="0" applyNumberFormat="1" applyFont="1" applyFill="1" applyBorder="1" applyAlignment="1">
      <alignment horizontal="right" vertical="center"/>
    </xf>
    <xf numFmtId="176" fontId="1" fillId="0" borderId="27" xfId="16" applyNumberFormat="1" applyFont="1" applyFill="1" applyBorder="1" applyAlignment="1">
      <alignment vertical="center" shrinkToFit="1"/>
    </xf>
    <xf numFmtId="178" fontId="1" fillId="0" borderId="18" xfId="0" applyNumberFormat="1" applyFont="1" applyFill="1" applyBorder="1" applyAlignment="1">
      <alignment vertical="center"/>
    </xf>
    <xf numFmtId="178" fontId="1" fillId="0" borderId="20" xfId="0" applyNumberFormat="1" applyFont="1" applyFill="1" applyBorder="1" applyAlignment="1">
      <alignment vertical="center"/>
    </xf>
    <xf numFmtId="178" fontId="1" fillId="0" borderId="31" xfId="0" applyNumberFormat="1" applyFont="1" applyFill="1" applyBorder="1" applyAlignment="1">
      <alignment vertical="center"/>
    </xf>
    <xf numFmtId="49" fontId="18" fillId="0" borderId="55" xfId="0" applyNumberFormat="1" applyFont="1" applyFill="1" applyBorder="1" applyAlignment="1">
      <alignment vertical="center" shrinkToFit="1"/>
    </xf>
    <xf numFmtId="49" fontId="22" fillId="0" borderId="5" xfId="0" applyNumberFormat="1" applyFont="1" applyFill="1" applyBorder="1" applyAlignment="1">
      <alignment vertical="center" shrinkToFit="1"/>
    </xf>
    <xf numFmtId="49" fontId="22" fillId="2" borderId="5" xfId="0" applyNumberFormat="1" applyFont="1" applyFill="1" applyBorder="1" applyAlignment="1">
      <alignment vertical="center" shrinkToFit="1"/>
    </xf>
    <xf numFmtId="181" fontId="5" fillId="2" borderId="13" xfId="0" applyNumberFormat="1" applyFont="1" applyFill="1" applyBorder="1" applyAlignment="1">
      <alignment vertical="center"/>
    </xf>
    <xf numFmtId="181" fontId="5" fillId="2" borderId="13" xfId="0" applyNumberFormat="1" applyFont="1" applyFill="1" applyBorder="1" applyAlignment="1">
      <alignment horizontal="right" vertical="center"/>
    </xf>
    <xf numFmtId="38" fontId="7" fillId="2" borderId="67" xfId="16" applyFont="1" applyFill="1" applyBorder="1" applyAlignment="1">
      <alignment horizontal="right" vertical="center"/>
    </xf>
    <xf numFmtId="38" fontId="7" fillId="2" borderId="68" xfId="16" applyFont="1" applyFill="1" applyBorder="1" applyAlignment="1">
      <alignment horizontal="right" vertical="center"/>
    </xf>
    <xf numFmtId="38" fontId="7" fillId="2" borderId="69" xfId="16" applyFont="1" applyFill="1" applyBorder="1" applyAlignment="1">
      <alignment horizontal="right" vertical="center"/>
    </xf>
    <xf numFmtId="0" fontId="21" fillId="0" borderId="0" xfId="0" applyFont="1" applyBorder="1" applyAlignment="1">
      <alignment vertical="center"/>
    </xf>
    <xf numFmtId="0" fontId="5" fillId="0" borderId="0" xfId="0" applyFont="1" applyAlignment="1">
      <alignment horizontal="left"/>
    </xf>
    <xf numFmtId="0" fontId="5" fillId="0" borderId="0" xfId="0" applyFont="1" applyBorder="1" applyAlignment="1">
      <alignment horizontal="left" vertical="center"/>
    </xf>
    <xf numFmtId="0" fontId="1" fillId="0" borderId="1" xfId="0" applyNumberFormat="1" applyFont="1" applyFill="1" applyBorder="1" applyAlignment="1">
      <alignment horizontal="right" vertical="center"/>
    </xf>
    <xf numFmtId="0" fontId="1" fillId="0" borderId="3" xfId="0" applyFont="1" applyFill="1" applyBorder="1" applyAlignment="1">
      <alignment horizontal="distributed" vertical="center"/>
    </xf>
    <xf numFmtId="0" fontId="1" fillId="0" borderId="3" xfId="0" applyNumberFormat="1" applyFont="1" applyFill="1" applyBorder="1" applyAlignment="1">
      <alignment horizontal="right" vertical="center"/>
    </xf>
    <xf numFmtId="0" fontId="1" fillId="0" borderId="4" xfId="0" applyNumberFormat="1" applyFont="1" applyFill="1" applyBorder="1" applyAlignment="1">
      <alignment horizontal="right" vertical="center"/>
    </xf>
    <xf numFmtId="0" fontId="1" fillId="0" borderId="6" xfId="0" applyFont="1" applyFill="1" applyBorder="1" applyAlignment="1">
      <alignment horizontal="right" vertical="center"/>
    </xf>
    <xf numFmtId="0" fontId="1" fillId="0" borderId="5" xfId="0" applyNumberFormat="1" applyFont="1" applyFill="1" applyBorder="1" applyAlignment="1">
      <alignment horizontal="distributed" vertical="center"/>
    </xf>
    <xf numFmtId="0" fontId="1" fillId="0" borderId="0" xfId="0" applyNumberFormat="1" applyFont="1" applyFill="1" applyBorder="1" applyAlignment="1">
      <alignment horizontal="right" vertical="center"/>
    </xf>
    <xf numFmtId="0" fontId="1" fillId="0" borderId="6" xfId="0" applyNumberFormat="1" applyFont="1" applyFill="1" applyBorder="1" applyAlignment="1">
      <alignment horizontal="right" vertical="center"/>
    </xf>
    <xf numFmtId="0" fontId="1" fillId="0" borderId="5" xfId="0" applyNumberFormat="1" applyFont="1" applyFill="1" applyBorder="1" applyAlignment="1">
      <alignment horizontal="right" vertical="center"/>
    </xf>
    <xf numFmtId="0" fontId="1" fillId="0" borderId="7" xfId="0" applyNumberFormat="1" applyFont="1" applyFill="1" applyBorder="1" applyAlignment="1">
      <alignment horizontal="distributed" vertical="center"/>
    </xf>
    <xf numFmtId="0" fontId="1" fillId="0" borderId="70" xfId="0" applyNumberFormat="1" applyFont="1" applyFill="1" applyBorder="1" applyAlignment="1">
      <alignment horizontal="center" vertical="center"/>
    </xf>
    <xf numFmtId="0" fontId="1" fillId="0" borderId="2" xfId="0" applyNumberFormat="1" applyFont="1" applyFill="1" applyBorder="1" applyAlignment="1">
      <alignment horizontal="distributed"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1" fillId="0" borderId="71" xfId="0" applyNumberFormat="1" applyFont="1" applyFill="1" applyBorder="1" applyAlignment="1">
      <alignment horizontal="center" vertical="center"/>
    </xf>
    <xf numFmtId="177" fontId="1" fillId="0" borderId="19" xfId="16" applyNumberFormat="1" applyFont="1" applyFill="1" applyBorder="1" applyAlignment="1">
      <alignment horizontal="right" vertical="center"/>
    </xf>
    <xf numFmtId="179" fontId="1" fillId="0" borderId="29" xfId="0" applyNumberFormat="1" applyFont="1" applyFill="1" applyBorder="1" applyAlignment="1">
      <alignment horizontal="right" vertical="center"/>
    </xf>
    <xf numFmtId="0" fontId="1" fillId="0" borderId="6" xfId="0" applyFont="1" applyFill="1" applyBorder="1" applyAlignment="1">
      <alignment horizontal="distributed" vertical="center"/>
    </xf>
    <xf numFmtId="0" fontId="1" fillId="0" borderId="7" xfId="0" applyFont="1" applyFill="1" applyBorder="1" applyAlignment="1">
      <alignment horizontal="distributed" vertical="center"/>
    </xf>
    <xf numFmtId="0" fontId="1" fillId="0" borderId="1" xfId="0" applyFont="1" applyFill="1" applyBorder="1" applyAlignment="1">
      <alignment horizontal="distributed" vertical="center"/>
    </xf>
    <xf numFmtId="0" fontId="1" fillId="0" borderId="14" xfId="0" applyFont="1" applyFill="1" applyBorder="1" applyAlignment="1">
      <alignment vertical="center" shrinkToFit="1"/>
    </xf>
    <xf numFmtId="0" fontId="1" fillId="0" borderId="71" xfId="0" applyFont="1" applyFill="1" applyBorder="1" applyAlignment="1">
      <alignment vertical="center" shrinkToFit="1"/>
    </xf>
    <xf numFmtId="0" fontId="1" fillId="0" borderId="72" xfId="0" applyFont="1" applyFill="1" applyBorder="1" applyAlignment="1">
      <alignment horizontal="center" shrinkToFit="1"/>
    </xf>
    <xf numFmtId="0" fontId="1" fillId="0" borderId="8" xfId="0" applyFont="1" applyFill="1" applyBorder="1" applyAlignment="1">
      <alignment horizontal="center" vertical="top" shrinkToFit="1"/>
    </xf>
    <xf numFmtId="176" fontId="1" fillId="0" borderId="18" xfId="16" applyNumberFormat="1" applyFont="1" applyFill="1" applyBorder="1" applyAlignment="1">
      <alignment vertical="center" shrinkToFit="1"/>
    </xf>
    <xf numFmtId="176" fontId="1" fillId="0" borderId="20" xfId="16" applyNumberFormat="1" applyFont="1" applyFill="1" applyBorder="1" applyAlignment="1">
      <alignment vertical="center" shrinkToFit="1"/>
    </xf>
    <xf numFmtId="176" fontId="1" fillId="0" borderId="31" xfId="16" applyNumberFormat="1" applyFont="1" applyFill="1" applyBorder="1" applyAlignment="1">
      <alignment vertical="center" shrinkToFit="1"/>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distributed" vertical="center"/>
    </xf>
    <xf numFmtId="0" fontId="14" fillId="0" borderId="0" xfId="0"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0" fontId="1" fillId="0" borderId="73" xfId="0" applyFont="1" applyFill="1" applyBorder="1" applyAlignment="1">
      <alignment vertical="center"/>
    </xf>
    <xf numFmtId="0" fontId="1" fillId="0" borderId="74" xfId="0" applyFont="1" applyFill="1" applyBorder="1" applyAlignment="1">
      <alignment vertical="center"/>
    </xf>
    <xf numFmtId="0" fontId="1" fillId="0" borderId="75" xfId="0" applyFont="1" applyFill="1" applyBorder="1" applyAlignment="1">
      <alignment vertical="center"/>
    </xf>
    <xf numFmtId="0" fontId="1" fillId="0" borderId="76" xfId="0" applyFont="1" applyFill="1" applyBorder="1" applyAlignment="1">
      <alignment vertical="center"/>
    </xf>
    <xf numFmtId="0" fontId="1" fillId="0" borderId="77" xfId="0" applyFont="1" applyFill="1" applyBorder="1" applyAlignment="1">
      <alignment vertical="center"/>
    </xf>
    <xf numFmtId="0" fontId="1" fillId="0" borderId="78" xfId="0" applyFont="1" applyFill="1" applyBorder="1" applyAlignment="1">
      <alignmen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36" xfId="0" applyFont="1" applyFill="1" applyBorder="1" applyAlignment="1">
      <alignment horizontal="distributed" vertical="center"/>
    </xf>
    <xf numFmtId="0" fontId="1" fillId="0" borderId="37" xfId="0" applyFont="1" applyFill="1" applyBorder="1" applyAlignment="1">
      <alignment horizontal="distributed" vertical="center"/>
    </xf>
    <xf numFmtId="0" fontId="1" fillId="0" borderId="21" xfId="0" applyFont="1" applyFill="1" applyBorder="1" applyAlignment="1">
      <alignment horizontal="distributed" vertical="center"/>
    </xf>
    <xf numFmtId="0" fontId="1" fillId="0" borderId="5"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5" xfId="0" applyFont="1" applyFill="1" applyBorder="1" applyAlignment="1">
      <alignment horizontal="right"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14" xfId="0" applyNumberFormat="1" applyFont="1" applyFill="1" applyBorder="1" applyAlignment="1">
      <alignment horizontal="center" vertical="center"/>
    </xf>
    <xf numFmtId="0" fontId="1" fillId="0" borderId="36" xfId="0" applyFont="1" applyBorder="1" applyAlignment="1">
      <alignment horizontal="distributed" vertical="center"/>
    </xf>
    <xf numFmtId="0" fontId="1" fillId="0" borderId="21" xfId="0" applyFont="1" applyBorder="1" applyAlignment="1">
      <alignment horizontal="distributed" vertical="center"/>
    </xf>
    <xf numFmtId="0" fontId="1" fillId="0" borderId="3" xfId="0" applyFont="1" applyBorder="1" applyAlignment="1">
      <alignment horizontal="left" vertical="center" shrinkToFit="1"/>
    </xf>
    <xf numFmtId="0" fontId="5" fillId="0" borderId="0" xfId="0" applyFont="1" applyFill="1" applyAlignment="1">
      <alignment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80" xfId="0" applyFont="1" applyFill="1" applyBorder="1" applyAlignment="1">
      <alignment horizontal="distributed" vertical="center"/>
    </xf>
    <xf numFmtId="0" fontId="0" fillId="0" borderId="81" xfId="0" applyFill="1" applyBorder="1" applyAlignment="1">
      <alignment/>
    </xf>
    <xf numFmtId="0" fontId="1" fillId="0" borderId="80"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vertical="center"/>
    </xf>
    <xf numFmtId="0" fontId="1" fillId="0" borderId="86" xfId="0" applyFont="1" applyFill="1" applyBorder="1" applyAlignment="1">
      <alignment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5" fillId="0" borderId="0" xfId="0" applyFont="1" applyAlignment="1">
      <alignment vertical="center"/>
    </xf>
    <xf numFmtId="0" fontId="24" fillId="0" borderId="0" xfId="0" applyFont="1" applyAlignment="1">
      <alignment vertical="center"/>
    </xf>
    <xf numFmtId="38" fontId="1" fillId="0" borderId="14" xfId="16" applyFont="1" applyFill="1" applyBorder="1" applyAlignment="1">
      <alignment horizontal="center" vertical="center"/>
    </xf>
    <xf numFmtId="38" fontId="1" fillId="0" borderId="71" xfId="16" applyFont="1" applyFill="1" applyBorder="1" applyAlignment="1">
      <alignment horizontal="center" vertical="center"/>
    </xf>
    <xf numFmtId="38" fontId="1" fillId="0" borderId="70" xfId="16"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176" fontId="1" fillId="0" borderId="55" xfId="16" applyNumberFormat="1" applyFont="1" applyFill="1" applyBorder="1" applyAlignment="1">
      <alignment horizontal="right" vertical="center"/>
    </xf>
    <xf numFmtId="176" fontId="1" fillId="0" borderId="0" xfId="16" applyNumberFormat="1" applyFont="1" applyFill="1" applyBorder="1" applyAlignment="1">
      <alignment horizontal="right" vertical="center"/>
    </xf>
    <xf numFmtId="0" fontId="1" fillId="0" borderId="55"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55" xfId="0" applyFont="1" applyFill="1" applyBorder="1" applyAlignment="1">
      <alignment horizontal="center" vertical="center"/>
    </xf>
    <xf numFmtId="0" fontId="1" fillId="0" borderId="0" xfId="0" applyFont="1" applyFill="1" applyBorder="1" applyAlignment="1">
      <alignment horizontal="center" vertical="center"/>
    </xf>
    <xf numFmtId="38" fontId="1" fillId="0" borderId="55" xfId="16" applyFont="1" applyFill="1" applyBorder="1" applyAlignment="1">
      <alignment horizontal="right" vertical="center"/>
    </xf>
    <xf numFmtId="38" fontId="1" fillId="0" borderId="0" xfId="16" applyFont="1" applyFill="1" applyBorder="1" applyAlignment="1">
      <alignment horizontal="right" vertical="center"/>
    </xf>
    <xf numFmtId="0" fontId="1" fillId="2" borderId="37" xfId="0" applyFont="1" applyFill="1" applyBorder="1" applyAlignment="1">
      <alignment horizontal="center" vertical="center"/>
    </xf>
    <xf numFmtId="0" fontId="1" fillId="2" borderId="21" xfId="0" applyFont="1" applyFill="1" applyBorder="1" applyAlignment="1">
      <alignment horizontal="center" vertical="center"/>
    </xf>
    <xf numFmtId="0" fontId="1" fillId="0" borderId="34" xfId="0" applyFont="1" applyFill="1" applyBorder="1" applyAlignment="1">
      <alignment horizontal="distributed" vertical="center"/>
    </xf>
    <xf numFmtId="0" fontId="1" fillId="0" borderId="43" xfId="0" applyFont="1" applyFill="1" applyBorder="1" applyAlignment="1">
      <alignment horizontal="distributed" vertical="center"/>
    </xf>
    <xf numFmtId="38" fontId="1" fillId="2" borderId="38" xfId="16" applyFont="1" applyFill="1" applyBorder="1" applyAlignment="1">
      <alignment horizontal="right" vertical="center"/>
    </xf>
    <xf numFmtId="38" fontId="1" fillId="2" borderId="40" xfId="16" applyFont="1" applyFill="1" applyBorder="1" applyAlignment="1">
      <alignment horizontal="right" vertical="center"/>
    </xf>
    <xf numFmtId="176" fontId="1" fillId="0" borderId="89" xfId="16" applyNumberFormat="1" applyFont="1" applyFill="1" applyBorder="1" applyAlignment="1">
      <alignment horizontal="right" vertical="center"/>
    </xf>
    <xf numFmtId="176" fontId="1" fillId="0" borderId="25" xfId="16" applyNumberFormat="1" applyFont="1" applyFill="1" applyBorder="1" applyAlignment="1">
      <alignment horizontal="right" vertical="center"/>
    </xf>
    <xf numFmtId="0" fontId="1" fillId="0" borderId="14"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0" xfId="0" applyFont="1" applyFill="1" applyBorder="1" applyAlignment="1">
      <alignment horizontal="center" vertical="center"/>
    </xf>
    <xf numFmtId="176" fontId="1" fillId="0" borderId="46" xfId="16" applyNumberFormat="1" applyFont="1" applyFill="1" applyBorder="1" applyAlignment="1">
      <alignment horizontal="right" vertical="center"/>
    </xf>
    <xf numFmtId="176" fontId="1" fillId="0" borderId="90" xfId="16" applyNumberFormat="1" applyFont="1" applyFill="1" applyBorder="1" applyAlignment="1">
      <alignment horizontal="right" vertical="center"/>
    </xf>
    <xf numFmtId="38" fontId="1" fillId="2" borderId="37" xfId="16" applyFont="1" applyFill="1" applyBorder="1" applyAlignment="1">
      <alignment horizontal="center" vertical="center"/>
    </xf>
    <xf numFmtId="0" fontId="1" fillId="2" borderId="38" xfId="0" applyFont="1" applyFill="1" applyBorder="1" applyAlignment="1">
      <alignment horizontal="right" vertical="center"/>
    </xf>
    <xf numFmtId="0" fontId="1" fillId="0" borderId="25" xfId="0" applyFont="1" applyFill="1" applyBorder="1" applyAlignment="1">
      <alignment horizontal="right" vertical="center"/>
    </xf>
    <xf numFmtId="0" fontId="1" fillId="0" borderId="9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36" xfId="0" applyFont="1" applyFill="1" applyBorder="1" applyAlignment="1">
      <alignment horizontal="center" vertical="center"/>
    </xf>
    <xf numFmtId="0" fontId="1" fillId="0" borderId="39"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2" xfId="0" applyFont="1" applyFill="1" applyBorder="1" applyAlignment="1">
      <alignment horizontal="distributed" vertical="center"/>
    </xf>
    <xf numFmtId="0" fontId="1" fillId="0" borderId="4"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71" xfId="0" applyFont="1" applyFill="1" applyBorder="1" applyAlignment="1">
      <alignment horizontal="distributed" vertical="center"/>
    </xf>
    <xf numFmtId="0" fontId="1" fillId="0" borderId="70" xfId="0" applyFont="1" applyFill="1" applyBorder="1" applyAlignment="1">
      <alignment horizontal="distributed"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91" xfId="0" applyFont="1" applyFill="1" applyBorder="1" applyAlignment="1">
      <alignment horizontal="center" vertical="center"/>
    </xf>
    <xf numFmtId="0" fontId="1" fillId="0" borderId="93" xfId="0" applyFont="1" applyFill="1" applyBorder="1" applyAlignment="1">
      <alignment horizontal="center" vertical="center"/>
    </xf>
    <xf numFmtId="0" fontId="18" fillId="0" borderId="94" xfId="0" applyFont="1" applyFill="1" applyBorder="1" applyAlignment="1">
      <alignment horizontal="distributed" vertical="center" wrapText="1"/>
    </xf>
    <xf numFmtId="0" fontId="1" fillId="0" borderId="95" xfId="0" applyFont="1" applyFill="1" applyBorder="1" applyAlignment="1">
      <alignment horizontal="distributed" vertical="center" wrapText="1"/>
    </xf>
    <xf numFmtId="0" fontId="18" fillId="0" borderId="38" xfId="0" applyFont="1" applyFill="1" applyBorder="1" applyAlignment="1">
      <alignment horizontal="distributed" vertical="center" wrapText="1"/>
    </xf>
    <xf numFmtId="0" fontId="1" fillId="0" borderId="25" xfId="0" applyFont="1" applyFill="1" applyBorder="1" applyAlignment="1">
      <alignment horizontal="distributed" vertical="center" wrapText="1"/>
    </xf>
    <xf numFmtId="0" fontId="1" fillId="2" borderId="91" xfId="0" applyFont="1" applyFill="1" applyBorder="1" applyAlignment="1">
      <alignment horizontal="center" vertical="center"/>
    </xf>
    <xf numFmtId="38" fontId="1" fillId="2" borderId="96" xfId="16" applyFont="1" applyFill="1" applyBorder="1" applyAlignment="1">
      <alignment horizontal="right" vertical="center"/>
    </xf>
    <xf numFmtId="0" fontId="1" fillId="0" borderId="97" xfId="0" applyFont="1" applyFill="1" applyBorder="1" applyAlignment="1">
      <alignment horizontal="center" vertical="center" shrinkToFit="1"/>
    </xf>
    <xf numFmtId="0" fontId="1" fillId="0" borderId="98" xfId="0" applyFont="1" applyFill="1" applyBorder="1" applyAlignment="1">
      <alignment horizontal="center" vertical="center" shrinkToFit="1"/>
    </xf>
    <xf numFmtId="0" fontId="1" fillId="0" borderId="99" xfId="0" applyFont="1" applyFill="1" applyBorder="1" applyAlignment="1">
      <alignment horizontal="center" vertical="center" shrinkToFit="1"/>
    </xf>
    <xf numFmtId="0" fontId="1" fillId="0" borderId="14" xfId="0" applyFont="1" applyFill="1" applyBorder="1" applyAlignment="1">
      <alignment horizontal="distributed" vertical="center" shrinkToFit="1"/>
    </xf>
    <xf numFmtId="0" fontId="1" fillId="0" borderId="70" xfId="0" applyFont="1" applyFill="1" applyBorder="1" applyAlignment="1">
      <alignment horizontal="distributed" vertical="center" shrinkToFit="1"/>
    </xf>
    <xf numFmtId="176" fontId="1" fillId="0" borderId="87" xfId="16" applyNumberFormat="1" applyFont="1" applyFill="1" applyBorder="1" applyAlignment="1">
      <alignment horizontal="right" vertical="center"/>
    </xf>
    <xf numFmtId="0" fontId="1" fillId="0" borderId="41" xfId="0"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Font="1" applyFill="1" applyBorder="1" applyAlignment="1">
      <alignment horizontal="distributed"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79" xfId="0" applyFont="1" applyBorder="1" applyAlignment="1">
      <alignment horizontal="center" vertical="center"/>
    </xf>
    <xf numFmtId="0" fontId="7" fillId="0" borderId="36" xfId="0" applyFont="1" applyBorder="1" applyAlignment="1">
      <alignment horizontal="center" vertical="center"/>
    </xf>
    <xf numFmtId="0" fontId="7" fillId="0" borderId="21"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0725"/>
          <c:w val="0.9535"/>
          <c:h val="0.99275"/>
        </c:manualLayout>
      </c:layout>
      <c:lineChart>
        <c:grouping val="standard"/>
        <c:varyColors val="0"/>
        <c:ser>
          <c:idx val="0"/>
          <c:order val="0"/>
          <c:tx>
            <c:strRef>
              <c:f>'概要４'!$S$30</c:f>
              <c:strCache>
                <c:ptCount val="1"/>
                <c:pt idx="0">
                  <c:v>出生率</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cat>
            <c:strRef>
              <c:f>'概要４'!$R$31:$R$85</c:f>
              <c:strCache/>
            </c:strRef>
          </c:cat>
          <c:val>
            <c:numRef>
              <c:f>'概要４'!$S$31:$S$85</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1"/>
          <c:order val="1"/>
          <c:tx>
            <c:strRef>
              <c:f>'概要４'!$T$30</c:f>
              <c:strCache>
                <c:ptCount val="1"/>
                <c:pt idx="0">
                  <c:v>死亡率</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'概要４'!$R$31:$R$85</c:f>
              <c:strCache/>
            </c:strRef>
          </c:cat>
          <c:val>
            <c:numRef>
              <c:f>'概要４'!$T$31:$T$85</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2"/>
          <c:tx>
            <c:strRef>
              <c:f>'概要４'!$U$30</c:f>
              <c:strCache>
                <c:ptCount val="1"/>
                <c:pt idx="0">
                  <c:v>婚姻率</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'概要４'!$R$31:$R$85</c:f>
              <c:strCache/>
            </c:strRef>
          </c:cat>
          <c:val>
            <c:numRef>
              <c:f>'概要４'!$U$31:$U$85</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3"/>
          <c:order val="3"/>
          <c:tx>
            <c:strRef>
              <c:f>'概要４'!$V$30</c:f>
              <c:strCache>
                <c:ptCount val="1"/>
                <c:pt idx="0">
                  <c:v>離婚率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strRef>
              <c:f>'概要４'!$R$31:$R$85</c:f>
              <c:strCache/>
            </c:strRef>
          </c:cat>
          <c:val>
            <c:numRef>
              <c:f>'概要４'!$V$31:$V$85</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48370306"/>
        <c:axId val="32679571"/>
      </c:lineChart>
      <c:catAx>
        <c:axId val="48370306"/>
        <c:scaling>
          <c:orientation val="minMax"/>
        </c:scaling>
        <c:axPos val="b"/>
        <c:delete val="0"/>
        <c:numFmt formatCode="General" sourceLinked="1"/>
        <c:majorTickMark val="in"/>
        <c:minorTickMark val="none"/>
        <c:tickLblPos val="nextTo"/>
        <c:crossAx val="32679571"/>
        <c:crosses val="autoZero"/>
        <c:auto val="0"/>
        <c:lblOffset val="100"/>
        <c:tickLblSkip val="3"/>
        <c:noMultiLvlLbl val="0"/>
      </c:catAx>
      <c:valAx>
        <c:axId val="32679571"/>
        <c:scaling>
          <c:orientation val="minMax"/>
        </c:scaling>
        <c:axPos val="l"/>
        <c:majorGridlines/>
        <c:delete val="0"/>
        <c:numFmt formatCode="General" sourceLinked="1"/>
        <c:majorTickMark val="in"/>
        <c:minorTickMark val="none"/>
        <c:tickLblPos val="nextTo"/>
        <c:crossAx val="48370306"/>
        <c:crossesAt val="1"/>
        <c:crossBetween val="between"/>
        <c:dispUnits/>
      </c:valAx>
      <c:spPr>
        <a:noFill/>
        <a:ln w="12700">
          <a:solidFill/>
        </a:ln>
      </c:spPr>
    </c:plotArea>
    <c:legend>
      <c:legendPos val="r"/>
      <c:layout>
        <c:manualLayout>
          <c:xMode val="edge"/>
          <c:yMode val="edge"/>
          <c:x val="0.64225"/>
          <c:y val="0.25175"/>
          <c:w val="0.18225"/>
          <c:h val="0.23625"/>
        </c:manualLayout>
      </c:layout>
      <c:overlay val="0"/>
      <c:spPr>
        <a:ln w="12700">
          <a:solidFill/>
        </a:ln>
      </c:spPr>
      <c:txPr>
        <a:bodyPr vert="horz" rot="0"/>
        <a:lstStyle/>
        <a:p>
          <a:pPr>
            <a:defRPr lang="en-US" cap="none" sz="1025"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205"/>
          <c:w val="0.954"/>
          <c:h val="0.9795"/>
        </c:manualLayout>
      </c:layout>
      <c:lineChart>
        <c:grouping val="standard"/>
        <c:varyColors val="0"/>
        <c:ser>
          <c:idx val="0"/>
          <c:order val="0"/>
          <c:tx>
            <c:strRef>
              <c:f>'死亡４'!$D$11</c:f>
              <c:strCache>
                <c:ptCount val="1"/>
                <c:pt idx="0">
                  <c:v>悪性新生物</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'死亡４'!$C$12:$C$66</c:f>
              <c:strCache>
                <c:ptCount val="55"/>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平成2</c:v>
                </c:pt>
                <c:pt idx="40">
                  <c:v>平成3</c:v>
                </c:pt>
                <c:pt idx="41">
                  <c:v>平成4</c:v>
                </c:pt>
                <c:pt idx="42">
                  <c:v>平成5</c:v>
                </c:pt>
                <c:pt idx="43">
                  <c:v>平成6</c:v>
                </c:pt>
                <c:pt idx="44">
                  <c:v>平成7</c:v>
                </c:pt>
                <c:pt idx="45">
                  <c:v>平成8</c:v>
                </c:pt>
                <c:pt idx="46">
                  <c:v>平成9</c:v>
                </c:pt>
                <c:pt idx="47">
                  <c:v>平成10</c:v>
                </c:pt>
                <c:pt idx="48">
                  <c:v>平成11</c:v>
                </c:pt>
                <c:pt idx="49">
                  <c:v>平成12</c:v>
                </c:pt>
                <c:pt idx="50">
                  <c:v>平成13</c:v>
                </c:pt>
                <c:pt idx="51">
                  <c:v>平成14</c:v>
                </c:pt>
                <c:pt idx="52">
                  <c:v>平成15</c:v>
                </c:pt>
                <c:pt idx="53">
                  <c:v>平成16</c:v>
                </c:pt>
                <c:pt idx="54">
                  <c:v>平成17</c:v>
                </c:pt>
              </c:strCache>
            </c:strRef>
          </c:cat>
          <c:val>
            <c:numRef>
              <c:f>'死亡４'!$D$12:$D$66</c:f>
              <c:numCache>
                <c:ptCount val="55"/>
                <c:pt idx="0">
                  <c:v>69.31364724660814</c:v>
                </c:pt>
                <c:pt idx="1">
                  <c:v>70.79889807162535</c:v>
                </c:pt>
                <c:pt idx="2">
                  <c:v>72</c:v>
                </c:pt>
                <c:pt idx="3">
                  <c:v>71.3302752293578</c:v>
                </c:pt>
                <c:pt idx="4">
                  <c:v>72.93142446428605</c:v>
                </c:pt>
                <c:pt idx="5">
                  <c:v>74.9625748502994</c:v>
                </c:pt>
                <c:pt idx="6">
                  <c:v>75.52005943536405</c:v>
                </c:pt>
                <c:pt idx="7">
                  <c:v>83.70206489675516</c:v>
                </c:pt>
                <c:pt idx="8">
                  <c:v>85.92836257309942</c:v>
                </c:pt>
                <c:pt idx="9">
                  <c:v>80.54360402152038</c:v>
                </c:pt>
                <c:pt idx="10">
                  <c:v>89.47179302910529</c:v>
                </c:pt>
                <c:pt idx="11">
                  <c:v>90.94138543516874</c:v>
                </c:pt>
                <c:pt idx="12">
                  <c:v>90.84531743247983</c:v>
                </c:pt>
                <c:pt idx="13">
                  <c:v>91.6926272066459</c:v>
                </c:pt>
                <c:pt idx="14">
                  <c:v>90.8147958418154</c:v>
                </c:pt>
                <c:pt idx="15">
                  <c:v>92.46762099522836</c:v>
                </c:pt>
                <c:pt idx="16">
                  <c:v>94.38088829071333</c:v>
                </c:pt>
                <c:pt idx="17">
                  <c:v>96.38474295190713</c:v>
                </c:pt>
                <c:pt idx="18">
                  <c:v>101.21152586771447</c:v>
                </c:pt>
                <c:pt idx="19">
                  <c:v>98.19021198965093</c:v>
                </c:pt>
                <c:pt idx="20">
                  <c:v>98.97632757517594</c:v>
                </c:pt>
                <c:pt idx="21">
                  <c:v>100.81915563957152</c:v>
                </c:pt>
                <c:pt idx="22">
                  <c:v>102.48138957816377</c:v>
                </c:pt>
                <c:pt idx="23">
                  <c:v>102.38751147842056</c:v>
                </c:pt>
                <c:pt idx="24">
                  <c:v>105.48778862210287</c:v>
                </c:pt>
                <c:pt idx="25">
                  <c:v>110.26102610261026</c:v>
                </c:pt>
                <c:pt idx="26">
                  <c:v>112.95028282226853</c:v>
                </c:pt>
                <c:pt idx="27">
                  <c:v>115.29828706438275</c:v>
                </c:pt>
                <c:pt idx="28">
                  <c:v>118.02461899179367</c:v>
                </c:pt>
                <c:pt idx="29">
                  <c:v>121.42116567227336</c:v>
                </c:pt>
                <c:pt idx="30">
                  <c:v>122.45015891360879</c:v>
                </c:pt>
                <c:pt idx="31">
                  <c:v>131.64084911072862</c:v>
                </c:pt>
                <c:pt idx="32">
                  <c:v>133.70402053036784</c:v>
                </c:pt>
                <c:pt idx="33">
                  <c:v>132.3321054122981</c:v>
                </c:pt>
                <c:pt idx="34">
                  <c:v>139.61474036850922</c:v>
                </c:pt>
                <c:pt idx="35">
                  <c:v>140.367995539448</c:v>
                </c:pt>
                <c:pt idx="36">
                  <c:v>150.65114990302024</c:v>
                </c:pt>
                <c:pt idx="37">
                  <c:v>149.82078853046596</c:v>
                </c:pt>
                <c:pt idx="38">
                  <c:v>158.5231951688169</c:v>
                </c:pt>
                <c:pt idx="39">
                  <c:v>161.6775899026839</c:v>
                </c:pt>
                <c:pt idx="40">
                  <c:v>163.95634379263302</c:v>
                </c:pt>
                <c:pt idx="41">
                  <c:v>171.90644547185207</c:v>
                </c:pt>
                <c:pt idx="42">
                  <c:v>177.0002712232167</c:v>
                </c:pt>
                <c:pt idx="43">
                  <c:v>184.04974317383076</c:v>
                </c:pt>
                <c:pt idx="44">
                  <c:v>194.82875236608666</c:v>
                </c:pt>
                <c:pt idx="45">
                  <c:v>205.4798594053871</c:v>
                </c:pt>
                <c:pt idx="46">
                  <c:v>202</c:v>
                </c:pt>
                <c:pt idx="47">
                  <c:v>214.4</c:v>
                </c:pt>
                <c:pt idx="48">
                  <c:v>219</c:v>
                </c:pt>
                <c:pt idx="49">
                  <c:v>223</c:v>
                </c:pt>
                <c:pt idx="50">
                  <c:v>225.8</c:v>
                </c:pt>
                <c:pt idx="51">
                  <c:v>230.2</c:v>
                </c:pt>
                <c:pt idx="52">
                  <c:v>232.5</c:v>
                </c:pt>
                <c:pt idx="53">
                  <c:v>240.7</c:v>
                </c:pt>
                <c:pt idx="54">
                  <c:v>244.4</c:v>
                </c:pt>
              </c:numCache>
            </c:numRef>
          </c:val>
          <c:smooth val="0"/>
        </c:ser>
        <c:ser>
          <c:idx val="1"/>
          <c:order val="1"/>
          <c:tx>
            <c:strRef>
              <c:f>'死亡４'!$E$11</c:f>
              <c:strCache>
                <c:ptCount val="1"/>
                <c:pt idx="0">
                  <c:v>脳血管疾患</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FF00FF"/>
                </a:solidFill>
              </a:ln>
            </c:spPr>
          </c:marker>
          <c:cat>
            <c:strRef>
              <c:f>'死亡４'!$C$12:$C$66</c:f>
              <c:strCache>
                <c:ptCount val="55"/>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平成2</c:v>
                </c:pt>
                <c:pt idx="40">
                  <c:v>平成3</c:v>
                </c:pt>
                <c:pt idx="41">
                  <c:v>平成4</c:v>
                </c:pt>
                <c:pt idx="42">
                  <c:v>平成5</c:v>
                </c:pt>
                <c:pt idx="43">
                  <c:v>平成6</c:v>
                </c:pt>
                <c:pt idx="44">
                  <c:v>平成7</c:v>
                </c:pt>
                <c:pt idx="45">
                  <c:v>平成8</c:v>
                </c:pt>
                <c:pt idx="46">
                  <c:v>平成9</c:v>
                </c:pt>
                <c:pt idx="47">
                  <c:v>平成10</c:v>
                </c:pt>
                <c:pt idx="48">
                  <c:v>平成11</c:v>
                </c:pt>
                <c:pt idx="49">
                  <c:v>平成12</c:v>
                </c:pt>
                <c:pt idx="50">
                  <c:v>平成13</c:v>
                </c:pt>
                <c:pt idx="51">
                  <c:v>平成14</c:v>
                </c:pt>
                <c:pt idx="52">
                  <c:v>平成15</c:v>
                </c:pt>
                <c:pt idx="53">
                  <c:v>平成16</c:v>
                </c:pt>
                <c:pt idx="54">
                  <c:v>平成17</c:v>
                </c:pt>
              </c:strCache>
            </c:strRef>
          </c:cat>
          <c:val>
            <c:numRef>
              <c:f>'死亡４'!$E$12:$E$66</c:f>
              <c:numCache>
                <c:ptCount val="55"/>
                <c:pt idx="0">
                  <c:v>123.54349561053472</c:v>
                </c:pt>
                <c:pt idx="1">
                  <c:v>124.4391971664699</c:v>
                </c:pt>
                <c:pt idx="2">
                  <c:v>136.7378640776699</c:v>
                </c:pt>
                <c:pt idx="3">
                  <c:v>141.01681957186545</c:v>
                </c:pt>
                <c:pt idx="4">
                  <c:v>145.8628489285721</c:v>
                </c:pt>
                <c:pt idx="5">
                  <c:v>154.71556886227546</c:v>
                </c:pt>
                <c:pt idx="6">
                  <c:v>161.62704309063892</c:v>
                </c:pt>
                <c:pt idx="7">
                  <c:v>155.53097345132744</c:v>
                </c:pt>
                <c:pt idx="8">
                  <c:v>161.91520467836258</c:v>
                </c:pt>
                <c:pt idx="9">
                  <c:v>168.2708267800953</c:v>
                </c:pt>
                <c:pt idx="10">
                  <c:v>173.98490837226015</c:v>
                </c:pt>
                <c:pt idx="11">
                  <c:v>178.75666074600355</c:v>
                </c:pt>
                <c:pt idx="12">
                  <c:v>176.42932304454578</c:v>
                </c:pt>
                <c:pt idx="13">
                  <c:v>175.5970924195223</c:v>
                </c:pt>
                <c:pt idx="14">
                  <c:v>173.76698743116359</c:v>
                </c:pt>
                <c:pt idx="15">
                  <c:v>178.28902522154056</c:v>
                </c:pt>
                <c:pt idx="16">
                  <c:v>171.60161507402424</c:v>
                </c:pt>
                <c:pt idx="17">
                  <c:v>167.7943615257048</c:v>
                </c:pt>
                <c:pt idx="18">
                  <c:v>173.73935821872954</c:v>
                </c:pt>
                <c:pt idx="19">
                  <c:v>170.81917949702736</c:v>
                </c:pt>
                <c:pt idx="20">
                  <c:v>166.3787587971849</c:v>
                </c:pt>
                <c:pt idx="21">
                  <c:v>161.1531190926276</c:v>
                </c:pt>
                <c:pt idx="22">
                  <c:v>162.74813895781637</c:v>
                </c:pt>
                <c:pt idx="23">
                  <c:v>156.01469237832873</c:v>
                </c:pt>
                <c:pt idx="24">
                  <c:v>146.32568036897095</c:v>
                </c:pt>
                <c:pt idx="25">
                  <c:v>151.4851485148515</c:v>
                </c:pt>
                <c:pt idx="26">
                  <c:v>148.67520095266448</c:v>
                </c:pt>
                <c:pt idx="27">
                  <c:v>144.65445953927937</c:v>
                </c:pt>
                <c:pt idx="28">
                  <c:v>132.56154747948418</c:v>
                </c:pt>
                <c:pt idx="29">
                  <c:v>138.89999694629404</c:v>
                </c:pt>
                <c:pt idx="30">
                  <c:v>134.7298468650679</c:v>
                </c:pt>
                <c:pt idx="31">
                  <c:v>122.20309810671256</c:v>
                </c:pt>
                <c:pt idx="32">
                  <c:v>125.00712859994297</c:v>
                </c:pt>
                <c:pt idx="33">
                  <c:v>121.64919240578068</c:v>
                </c:pt>
                <c:pt idx="34">
                  <c:v>111.86487995533221</c:v>
                </c:pt>
                <c:pt idx="35">
                  <c:v>105.93810984109284</c:v>
                </c:pt>
                <c:pt idx="36">
                  <c:v>100.94208922139097</c:v>
                </c:pt>
                <c:pt idx="37">
                  <c:v>107.85773366418528</c:v>
                </c:pt>
                <c:pt idx="38">
                  <c:v>104.58413395553116</c:v>
                </c:pt>
                <c:pt idx="39">
                  <c:v>102.1784836219944</c:v>
                </c:pt>
                <c:pt idx="40">
                  <c:v>99.50886766712142</c:v>
                </c:pt>
                <c:pt idx="41">
                  <c:v>98.12347022028828</c:v>
                </c:pt>
                <c:pt idx="42">
                  <c:v>96.826688364524</c:v>
                </c:pt>
                <c:pt idx="43">
                  <c:v>99.86482833198161</c:v>
                </c:pt>
                <c:pt idx="44">
                  <c:v>123.1635626168851</c:v>
                </c:pt>
                <c:pt idx="45">
                  <c:v>120.16287002459487</c:v>
                </c:pt>
                <c:pt idx="46">
                  <c:v>115.2</c:v>
                </c:pt>
                <c:pt idx="47">
                  <c:v>114.8</c:v>
                </c:pt>
                <c:pt idx="48">
                  <c:v>116.4</c:v>
                </c:pt>
                <c:pt idx="49">
                  <c:v>114</c:v>
                </c:pt>
                <c:pt idx="50">
                  <c:v>113.8</c:v>
                </c:pt>
                <c:pt idx="51">
                  <c:v>112.6</c:v>
                </c:pt>
                <c:pt idx="52">
                  <c:v>114.1</c:v>
                </c:pt>
                <c:pt idx="53">
                  <c:v>108.1</c:v>
                </c:pt>
                <c:pt idx="54">
                  <c:v>114.7</c:v>
                </c:pt>
              </c:numCache>
            </c:numRef>
          </c:val>
          <c:smooth val="0"/>
        </c:ser>
        <c:ser>
          <c:idx val="2"/>
          <c:order val="2"/>
          <c:tx>
            <c:strRef>
              <c:f>'死亡４'!$F$11</c:f>
              <c:strCache>
                <c:ptCount val="1"/>
                <c:pt idx="0">
                  <c:v>心疾患</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'死亡４'!$C$12:$C$66</c:f>
              <c:strCache>
                <c:ptCount val="55"/>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平成2</c:v>
                </c:pt>
                <c:pt idx="40">
                  <c:v>平成3</c:v>
                </c:pt>
                <c:pt idx="41">
                  <c:v>平成4</c:v>
                </c:pt>
                <c:pt idx="42">
                  <c:v>平成5</c:v>
                </c:pt>
                <c:pt idx="43">
                  <c:v>平成6</c:v>
                </c:pt>
                <c:pt idx="44">
                  <c:v>平成7</c:v>
                </c:pt>
                <c:pt idx="45">
                  <c:v>平成8</c:v>
                </c:pt>
                <c:pt idx="46">
                  <c:v>平成9</c:v>
                </c:pt>
                <c:pt idx="47">
                  <c:v>平成10</c:v>
                </c:pt>
                <c:pt idx="48">
                  <c:v>平成11</c:v>
                </c:pt>
                <c:pt idx="49">
                  <c:v>平成12</c:v>
                </c:pt>
                <c:pt idx="50">
                  <c:v>平成13</c:v>
                </c:pt>
                <c:pt idx="51">
                  <c:v>平成14</c:v>
                </c:pt>
                <c:pt idx="52">
                  <c:v>平成15</c:v>
                </c:pt>
                <c:pt idx="53">
                  <c:v>平成16</c:v>
                </c:pt>
                <c:pt idx="54">
                  <c:v>平成17</c:v>
                </c:pt>
              </c:strCache>
            </c:strRef>
          </c:cat>
          <c:val>
            <c:numRef>
              <c:f>'死亡４'!$F$12:$F$66</c:f>
              <c:numCache>
                <c:ptCount val="55"/>
                <c:pt idx="0">
                  <c:v>62.21069433359936</c:v>
                </c:pt>
                <c:pt idx="1">
                  <c:v>58.71704053522235</c:v>
                </c:pt>
                <c:pt idx="2">
                  <c:v>68.50485436893204</c:v>
                </c:pt>
                <c:pt idx="3">
                  <c:v>60.6651376146789</c:v>
                </c:pt>
                <c:pt idx="4">
                  <c:v>60.254260149749</c:v>
                </c:pt>
                <c:pt idx="5">
                  <c:v>67.73952095808383</c:v>
                </c:pt>
                <c:pt idx="6">
                  <c:v>74.18276374442793</c:v>
                </c:pt>
                <c:pt idx="7">
                  <c:v>65.37610619469027</c:v>
                </c:pt>
                <c:pt idx="8">
                  <c:v>72.58771929824562</c:v>
                </c:pt>
                <c:pt idx="9">
                  <c:v>74.95634500381131</c:v>
                </c:pt>
                <c:pt idx="10">
                  <c:v>73.73338124326267</c:v>
                </c:pt>
                <c:pt idx="11">
                  <c:v>76.1278863232682</c:v>
                </c:pt>
                <c:pt idx="12">
                  <c:v>71.48368993335671</c:v>
                </c:pt>
                <c:pt idx="13">
                  <c:v>70.6472827968155</c:v>
                </c:pt>
                <c:pt idx="14">
                  <c:v>77.14965832006018</c:v>
                </c:pt>
                <c:pt idx="15">
                  <c:v>70.82481254260395</c:v>
                </c:pt>
                <c:pt idx="16">
                  <c:v>74.25975773889637</c:v>
                </c:pt>
                <c:pt idx="17">
                  <c:v>76.74958540630182</c:v>
                </c:pt>
                <c:pt idx="18">
                  <c:v>77.14472822527833</c:v>
                </c:pt>
                <c:pt idx="19">
                  <c:v>88.65340250007137</c:v>
                </c:pt>
                <c:pt idx="20">
                  <c:v>80.51823416506718</c:v>
                </c:pt>
                <c:pt idx="21">
                  <c:v>81.63201008191557</c:v>
                </c:pt>
                <c:pt idx="22">
                  <c:v>86.63151364764268</c:v>
                </c:pt>
                <c:pt idx="23">
                  <c:v>88.82767064585246</c:v>
                </c:pt>
                <c:pt idx="24">
                  <c:v>88.21954062824916</c:v>
                </c:pt>
                <c:pt idx="25">
                  <c:v>90.96909690969098</c:v>
                </c:pt>
                <c:pt idx="26">
                  <c:v>88.92527537957726</c:v>
                </c:pt>
                <c:pt idx="27">
                  <c:v>93.23685764914353</c:v>
                </c:pt>
                <c:pt idx="28">
                  <c:v>94.34349355216881</c:v>
                </c:pt>
                <c:pt idx="29">
                  <c:v>105.65822632032794</c:v>
                </c:pt>
                <c:pt idx="30">
                  <c:v>108.72580179138977</c:v>
                </c:pt>
                <c:pt idx="31">
                  <c:v>105.67986230636834</c:v>
                </c:pt>
                <c:pt idx="32">
                  <c:v>109.55232392358141</c:v>
                </c:pt>
                <c:pt idx="33">
                  <c:v>109.83281382827997</c:v>
                </c:pt>
                <c:pt idx="34">
                  <c:v>114.09826912339476</c:v>
                </c:pt>
                <c:pt idx="35">
                  <c:v>113.35377752996934</c:v>
                </c:pt>
                <c:pt idx="36">
                  <c:v>118.45386533665835</c:v>
                </c:pt>
                <c:pt idx="37">
                  <c:v>128.94954507857733</c:v>
                </c:pt>
                <c:pt idx="38">
                  <c:v>127.03815536645622</c:v>
                </c:pt>
                <c:pt idx="39">
                  <c:v>130.66792677665237</c:v>
                </c:pt>
                <c:pt idx="40">
                  <c:v>136.5893587994543</c:v>
                </c:pt>
                <c:pt idx="41">
                  <c:v>141.58281207506118</c:v>
                </c:pt>
                <c:pt idx="42">
                  <c:v>147.5725522104692</c:v>
                </c:pt>
                <c:pt idx="43">
                  <c:v>130.68396864017302</c:v>
                </c:pt>
                <c:pt idx="44">
                  <c:v>114.43181750598652</c:v>
                </c:pt>
                <c:pt idx="45">
                  <c:v>109.43066318550281</c:v>
                </c:pt>
                <c:pt idx="46">
                  <c:v>114.4</c:v>
                </c:pt>
                <c:pt idx="47">
                  <c:v>114</c:v>
                </c:pt>
                <c:pt idx="48">
                  <c:v>122.3</c:v>
                </c:pt>
                <c:pt idx="49">
                  <c:v>119.6</c:v>
                </c:pt>
                <c:pt idx="50">
                  <c:v>123.1</c:v>
                </c:pt>
                <c:pt idx="51">
                  <c:v>119.4</c:v>
                </c:pt>
                <c:pt idx="52">
                  <c:v>126.8</c:v>
                </c:pt>
                <c:pt idx="53">
                  <c:v>126.5</c:v>
                </c:pt>
                <c:pt idx="54">
                  <c:v>134.4</c:v>
                </c:pt>
              </c:numCache>
            </c:numRef>
          </c:val>
          <c:smooth val="0"/>
        </c:ser>
        <c:ser>
          <c:idx val="3"/>
          <c:order val="3"/>
          <c:tx>
            <c:strRef>
              <c:f>'死亡４'!$G$11</c:f>
              <c:strCache>
                <c:ptCount val="1"/>
                <c:pt idx="0">
                  <c:v>肺炎</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800000"/>
              </a:solidFill>
              <a:ln>
                <a:solidFill>
                  <a:srgbClr val="FFFFFF"/>
                </a:solidFill>
              </a:ln>
            </c:spPr>
          </c:marker>
          <c:cat>
            <c:strRef>
              <c:f>'死亡４'!$C$12:$C$66</c:f>
              <c:strCache>
                <c:ptCount val="55"/>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平成2</c:v>
                </c:pt>
                <c:pt idx="40">
                  <c:v>平成3</c:v>
                </c:pt>
                <c:pt idx="41">
                  <c:v>平成4</c:v>
                </c:pt>
                <c:pt idx="42">
                  <c:v>平成5</c:v>
                </c:pt>
                <c:pt idx="43">
                  <c:v>平成6</c:v>
                </c:pt>
                <c:pt idx="44">
                  <c:v>平成7</c:v>
                </c:pt>
                <c:pt idx="45">
                  <c:v>平成8</c:v>
                </c:pt>
                <c:pt idx="46">
                  <c:v>平成9</c:v>
                </c:pt>
                <c:pt idx="47">
                  <c:v>平成10</c:v>
                </c:pt>
                <c:pt idx="48">
                  <c:v>平成11</c:v>
                </c:pt>
                <c:pt idx="49">
                  <c:v>平成12</c:v>
                </c:pt>
                <c:pt idx="50">
                  <c:v>平成13</c:v>
                </c:pt>
                <c:pt idx="51">
                  <c:v>平成14</c:v>
                </c:pt>
                <c:pt idx="52">
                  <c:v>平成15</c:v>
                </c:pt>
                <c:pt idx="53">
                  <c:v>平成16</c:v>
                </c:pt>
                <c:pt idx="54">
                  <c:v>平成17</c:v>
                </c:pt>
              </c:strCache>
            </c:strRef>
          </c:cat>
          <c:val>
            <c:numRef>
              <c:f>'死亡４'!$G$12:$G$66</c:f>
              <c:numCache>
                <c:ptCount val="55"/>
                <c:pt idx="0">
                  <c:v>79.44932162809258</c:v>
                </c:pt>
                <c:pt idx="1">
                  <c:v>63.24281778827233</c:v>
                </c:pt>
                <c:pt idx="2">
                  <c:v>71.18446601941747</c:v>
                </c:pt>
                <c:pt idx="3">
                  <c:v>51.223241590214066</c:v>
                </c:pt>
                <c:pt idx="4">
                  <c:v>49.76541586569752</c:v>
                </c:pt>
                <c:pt idx="5">
                  <c:v>47.118263473053894</c:v>
                </c:pt>
                <c:pt idx="6">
                  <c:v>56.38930163447251</c:v>
                </c:pt>
                <c:pt idx="7">
                  <c:v>47.640117994100294</c:v>
                </c:pt>
                <c:pt idx="8">
                  <c:v>45.4312865497076</c:v>
                </c:pt>
                <c:pt idx="9">
                  <c:v>49.37830859157173</c:v>
                </c:pt>
                <c:pt idx="10">
                  <c:v>41.64570607258354</c:v>
                </c:pt>
                <c:pt idx="11">
                  <c:v>48.206039076376555</c:v>
                </c:pt>
                <c:pt idx="12">
                  <c:v>33.35671694142406</c:v>
                </c:pt>
                <c:pt idx="13">
                  <c:v>30.218068535825545</c:v>
                </c:pt>
                <c:pt idx="14">
                  <c:v>37.49329189386102</c:v>
                </c:pt>
                <c:pt idx="15">
                  <c:v>27.77777777777778</c:v>
                </c:pt>
                <c:pt idx="16">
                  <c:v>29.004037685060567</c:v>
                </c:pt>
                <c:pt idx="17">
                  <c:v>31.243781094527364</c:v>
                </c:pt>
                <c:pt idx="18">
                  <c:v>31.958087753765554</c:v>
                </c:pt>
                <c:pt idx="19">
                  <c:v>33.41127134104409</c:v>
                </c:pt>
                <c:pt idx="20">
                  <c:v>30.294305822136916</c:v>
                </c:pt>
                <c:pt idx="21">
                  <c:v>28.638941398865786</c:v>
                </c:pt>
                <c:pt idx="22">
                  <c:v>31.172456575682382</c:v>
                </c:pt>
                <c:pt idx="23">
                  <c:v>34.89439853076217</c:v>
                </c:pt>
                <c:pt idx="24">
                  <c:v>34.99092356649305</c:v>
                </c:pt>
                <c:pt idx="25">
                  <c:v>32.463246324632465</c:v>
                </c:pt>
                <c:pt idx="26">
                  <c:v>30.187555820184578</c:v>
                </c:pt>
                <c:pt idx="27">
                  <c:v>31.30537507383343</c:v>
                </c:pt>
                <c:pt idx="28">
                  <c:v>28.95662368112544</c:v>
                </c:pt>
                <c:pt idx="29">
                  <c:v>33.47443393743393</c:v>
                </c:pt>
                <c:pt idx="30">
                  <c:v>34.15197919676394</c:v>
                </c:pt>
                <c:pt idx="31">
                  <c:v>34.79632816982215</c:v>
                </c:pt>
                <c:pt idx="32">
                  <c:v>38.15226689478187</c:v>
                </c:pt>
                <c:pt idx="33">
                  <c:v>36.61093794275999</c:v>
                </c:pt>
                <c:pt idx="34">
                  <c:v>41.010608598548295</c:v>
                </c:pt>
                <c:pt idx="35">
                  <c:v>40.03345413994982</c:v>
                </c:pt>
                <c:pt idx="36">
                  <c:v>41.091715156553065</c:v>
                </c:pt>
                <c:pt idx="37">
                  <c:v>50.20678246484698</c:v>
                </c:pt>
                <c:pt idx="38">
                  <c:v>48.97062860279989</c:v>
                </c:pt>
                <c:pt idx="39">
                  <c:v>56.12968175374438</c:v>
                </c:pt>
                <c:pt idx="40">
                  <c:v>57.48976807639836</c:v>
                </c:pt>
                <c:pt idx="41">
                  <c:v>56.24150122382377</c:v>
                </c:pt>
                <c:pt idx="42">
                  <c:v>60.97097911581231</c:v>
                </c:pt>
                <c:pt idx="43">
                  <c:v>66.82887266828872</c:v>
                </c:pt>
                <c:pt idx="44">
                  <c:v>59.12175404809651</c:v>
                </c:pt>
                <c:pt idx="45">
                  <c:v>51.55243940087793</c:v>
                </c:pt>
                <c:pt idx="46">
                  <c:v>56.9</c:v>
                </c:pt>
                <c:pt idx="47">
                  <c:v>55.2</c:v>
                </c:pt>
                <c:pt idx="48">
                  <c:v>67.4</c:v>
                </c:pt>
                <c:pt idx="49">
                  <c:v>61.1</c:v>
                </c:pt>
                <c:pt idx="50">
                  <c:v>62.7</c:v>
                </c:pt>
                <c:pt idx="51">
                  <c:v>63.2</c:v>
                </c:pt>
                <c:pt idx="52">
                  <c:v>69</c:v>
                </c:pt>
                <c:pt idx="53">
                  <c:v>67.8</c:v>
                </c:pt>
                <c:pt idx="54">
                  <c:v>77</c:v>
                </c:pt>
              </c:numCache>
            </c:numRef>
          </c:val>
          <c:smooth val="0"/>
        </c:ser>
        <c:ser>
          <c:idx val="4"/>
          <c:order val="4"/>
          <c:tx>
            <c:strRef>
              <c:f>'死亡４'!$H$11</c:f>
              <c:strCache>
                <c:ptCount val="1"/>
                <c:pt idx="0">
                  <c:v>不慮の事故</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2"/>
            <c:spPr>
              <a:solidFill>
                <a:srgbClr val="FF0000"/>
              </a:solidFill>
              <a:ln>
                <a:solidFill>
                  <a:srgbClr val="FF0000"/>
                </a:solidFill>
              </a:ln>
            </c:spPr>
          </c:marker>
          <c:cat>
            <c:strRef>
              <c:f>'死亡４'!$C$12:$C$66</c:f>
              <c:strCache>
                <c:ptCount val="55"/>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平成2</c:v>
                </c:pt>
                <c:pt idx="40">
                  <c:v>平成3</c:v>
                </c:pt>
                <c:pt idx="41">
                  <c:v>平成4</c:v>
                </c:pt>
                <c:pt idx="42">
                  <c:v>平成5</c:v>
                </c:pt>
                <c:pt idx="43">
                  <c:v>平成6</c:v>
                </c:pt>
                <c:pt idx="44">
                  <c:v>平成7</c:v>
                </c:pt>
                <c:pt idx="45">
                  <c:v>平成8</c:v>
                </c:pt>
                <c:pt idx="46">
                  <c:v>平成9</c:v>
                </c:pt>
                <c:pt idx="47">
                  <c:v>平成10</c:v>
                </c:pt>
                <c:pt idx="48">
                  <c:v>平成11</c:v>
                </c:pt>
                <c:pt idx="49">
                  <c:v>平成12</c:v>
                </c:pt>
                <c:pt idx="50">
                  <c:v>平成13</c:v>
                </c:pt>
                <c:pt idx="51">
                  <c:v>平成14</c:v>
                </c:pt>
                <c:pt idx="52">
                  <c:v>平成15</c:v>
                </c:pt>
                <c:pt idx="53">
                  <c:v>平成16</c:v>
                </c:pt>
                <c:pt idx="54">
                  <c:v>平成17</c:v>
                </c:pt>
              </c:strCache>
            </c:strRef>
          </c:cat>
          <c:val>
            <c:numRef>
              <c:f>'死亡４'!$H$12:$H$66</c:f>
              <c:numCache>
                <c:ptCount val="55"/>
                <c:pt idx="0">
                  <c:v>34.11811652035116</c:v>
                </c:pt>
                <c:pt idx="1">
                  <c:v>34.27784336875246</c:v>
                </c:pt>
                <c:pt idx="2">
                  <c:v>31.184466019417474</c:v>
                </c:pt>
                <c:pt idx="3">
                  <c:v>36.08562691131498</c:v>
                </c:pt>
                <c:pt idx="4">
                  <c:v>32.74934114588737</c:v>
                </c:pt>
                <c:pt idx="5">
                  <c:v>34.3188622754491</c:v>
                </c:pt>
                <c:pt idx="6">
                  <c:v>35.289747399702826</c:v>
                </c:pt>
                <c:pt idx="7">
                  <c:v>65.26548672566372</c:v>
                </c:pt>
                <c:pt idx="8">
                  <c:v>44.51754385964912</c:v>
                </c:pt>
                <c:pt idx="9">
                  <c:v>48.181038802062645</c:v>
                </c:pt>
                <c:pt idx="10">
                  <c:v>49.40711462450593</c:v>
                </c:pt>
                <c:pt idx="11">
                  <c:v>44.760213143872114</c:v>
                </c:pt>
                <c:pt idx="12">
                  <c:v>44.33532094002104</c:v>
                </c:pt>
                <c:pt idx="13">
                  <c:v>48.52890273451021</c:v>
                </c:pt>
                <c:pt idx="14">
                  <c:v>43.87951194171647</c:v>
                </c:pt>
                <c:pt idx="15">
                  <c:v>49.38650306748466</c:v>
                </c:pt>
                <c:pt idx="16">
                  <c:v>49.52893674293405</c:v>
                </c:pt>
                <c:pt idx="17">
                  <c:v>44.07960199004975</c:v>
                </c:pt>
                <c:pt idx="18">
                  <c:v>44.85920104780615</c:v>
                </c:pt>
                <c:pt idx="19">
                  <c:v>45.05655911913616</c:v>
                </c:pt>
                <c:pt idx="20">
                  <c:v>46.64107485604607</c:v>
                </c:pt>
                <c:pt idx="21">
                  <c:v>40.57971014492754</c:v>
                </c:pt>
                <c:pt idx="22">
                  <c:v>38.15136476426799</c:v>
                </c:pt>
                <c:pt idx="23">
                  <c:v>34.19038873584328</c:v>
                </c:pt>
                <c:pt idx="24">
                  <c:v>31.14343673277477</c:v>
                </c:pt>
                <c:pt idx="25">
                  <c:v>28.802880288028803</c:v>
                </c:pt>
                <c:pt idx="26">
                  <c:v>27.15093777910092</c:v>
                </c:pt>
                <c:pt idx="27">
                  <c:v>27.52510336680449</c:v>
                </c:pt>
                <c:pt idx="28">
                  <c:v>25.527549824150057</c:v>
                </c:pt>
                <c:pt idx="29">
                  <c:v>26.639949163066444</c:v>
                </c:pt>
                <c:pt idx="30">
                  <c:v>25.859578156602137</c:v>
                </c:pt>
                <c:pt idx="31">
                  <c:v>27.0223752151463</c:v>
                </c:pt>
                <c:pt idx="32">
                  <c:v>26.119190191046478</c:v>
                </c:pt>
                <c:pt idx="33">
                  <c:v>25.21960895437801</c:v>
                </c:pt>
                <c:pt idx="34">
                  <c:v>23.115577889447238</c:v>
                </c:pt>
                <c:pt idx="35">
                  <c:v>23.445776414831336</c:v>
                </c:pt>
                <c:pt idx="36">
                  <c:v>23.025768911055692</c:v>
                </c:pt>
                <c:pt idx="37">
                  <c:v>25.88916459884202</c:v>
                </c:pt>
                <c:pt idx="38">
                  <c:v>25.802909689816087</c:v>
                </c:pt>
                <c:pt idx="39">
                  <c:v>26.407522308740642</c:v>
                </c:pt>
                <c:pt idx="40">
                  <c:v>28.567530695770806</c:v>
                </c:pt>
                <c:pt idx="41">
                  <c:v>28.827848789774272</c:v>
                </c:pt>
                <c:pt idx="42">
                  <c:v>28.044480607540006</c:v>
                </c:pt>
                <c:pt idx="43">
                  <c:v>30.548796972154637</c:v>
                </c:pt>
                <c:pt idx="44">
                  <c:v>31.980354384498472</c:v>
                </c:pt>
                <c:pt idx="45">
                  <c:v>33.87268304630312</c:v>
                </c:pt>
                <c:pt idx="46">
                  <c:v>32.4</c:v>
                </c:pt>
                <c:pt idx="47">
                  <c:v>32.8</c:v>
                </c:pt>
                <c:pt idx="48">
                  <c:v>33.8</c:v>
                </c:pt>
                <c:pt idx="49">
                  <c:v>34.5</c:v>
                </c:pt>
                <c:pt idx="50">
                  <c:v>35.2</c:v>
                </c:pt>
                <c:pt idx="51">
                  <c:v>34.3</c:v>
                </c:pt>
                <c:pt idx="52">
                  <c:v>33.7</c:v>
                </c:pt>
                <c:pt idx="53">
                  <c:v>31.5</c:v>
                </c:pt>
                <c:pt idx="54">
                  <c:v>33.6</c:v>
                </c:pt>
              </c:numCache>
            </c:numRef>
          </c:val>
          <c:smooth val="0"/>
        </c:ser>
        <c:ser>
          <c:idx val="5"/>
          <c:order val="5"/>
          <c:tx>
            <c:strRef>
              <c:f>'死亡４'!$I$11</c:f>
              <c:strCache>
                <c:ptCount val="1"/>
                <c:pt idx="0">
                  <c:v>老衰</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993300"/>
                </a:solidFill>
              </a:ln>
            </c:spPr>
          </c:marker>
          <c:cat>
            <c:strRef>
              <c:f>'死亡４'!$C$12:$C$66</c:f>
              <c:strCache>
                <c:ptCount val="55"/>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平成2</c:v>
                </c:pt>
                <c:pt idx="40">
                  <c:v>平成3</c:v>
                </c:pt>
                <c:pt idx="41">
                  <c:v>平成4</c:v>
                </c:pt>
                <c:pt idx="42">
                  <c:v>平成5</c:v>
                </c:pt>
                <c:pt idx="43">
                  <c:v>平成6</c:v>
                </c:pt>
                <c:pt idx="44">
                  <c:v>平成7</c:v>
                </c:pt>
                <c:pt idx="45">
                  <c:v>平成8</c:v>
                </c:pt>
                <c:pt idx="46">
                  <c:v>平成9</c:v>
                </c:pt>
                <c:pt idx="47">
                  <c:v>平成10</c:v>
                </c:pt>
                <c:pt idx="48">
                  <c:v>平成11</c:v>
                </c:pt>
                <c:pt idx="49">
                  <c:v>平成12</c:v>
                </c:pt>
                <c:pt idx="50">
                  <c:v>平成13</c:v>
                </c:pt>
                <c:pt idx="51">
                  <c:v>平成14</c:v>
                </c:pt>
                <c:pt idx="52">
                  <c:v>平成15</c:v>
                </c:pt>
                <c:pt idx="53">
                  <c:v>平成16</c:v>
                </c:pt>
                <c:pt idx="54">
                  <c:v>平成17</c:v>
                </c:pt>
              </c:strCache>
            </c:strRef>
          </c:cat>
          <c:val>
            <c:numRef>
              <c:f>'死亡４'!$I$12:$I$66</c:f>
              <c:numCache>
                <c:ptCount val="55"/>
                <c:pt idx="0">
                  <c:v>69.27374301675978</c:v>
                </c:pt>
                <c:pt idx="1">
                  <c:v>70.01180637544275</c:v>
                </c:pt>
                <c:pt idx="2">
                  <c:v>75.41747572815534</c:v>
                </c:pt>
                <c:pt idx="3">
                  <c:v>65.0229357798165</c:v>
                </c:pt>
                <c:pt idx="4">
                  <c:v>62.55576914732865</c:v>
                </c:pt>
                <c:pt idx="5">
                  <c:v>70.47155688622755</c:v>
                </c:pt>
                <c:pt idx="6">
                  <c:v>75.33432392273403</c:v>
                </c:pt>
                <c:pt idx="7">
                  <c:v>48.59882005899705</c:v>
                </c:pt>
                <c:pt idx="8">
                  <c:v>52.92397660818713</c:v>
                </c:pt>
                <c:pt idx="9">
                  <c:v>52.35334261398825</c:v>
                </c:pt>
                <c:pt idx="10">
                  <c:v>52.13798059647862</c:v>
                </c:pt>
                <c:pt idx="11">
                  <c:v>54.351687388987564</c:v>
                </c:pt>
                <c:pt idx="12">
                  <c:v>49.73693440897931</c:v>
                </c:pt>
                <c:pt idx="13">
                  <c:v>48.77120110764971</c:v>
                </c:pt>
                <c:pt idx="14">
                  <c:v>52.25713393997846</c:v>
                </c:pt>
                <c:pt idx="15">
                  <c:v>45.50102249488753</c:v>
                </c:pt>
                <c:pt idx="16">
                  <c:v>44.04441453566622</c:v>
                </c:pt>
                <c:pt idx="17">
                  <c:v>42.45439469320066</c:v>
                </c:pt>
                <c:pt idx="18">
                  <c:v>39.91486574983628</c:v>
                </c:pt>
                <c:pt idx="19">
                  <c:v>40.90447879714233</c:v>
                </c:pt>
                <c:pt idx="20">
                  <c:v>38.48368522072936</c:v>
                </c:pt>
                <c:pt idx="21">
                  <c:v>34.84562066792691</c:v>
                </c:pt>
                <c:pt idx="22">
                  <c:v>33.312655086848636</c:v>
                </c:pt>
                <c:pt idx="23">
                  <c:v>31.833486378940925</c:v>
                </c:pt>
                <c:pt idx="24">
                  <c:v>30.38605743479873</c:v>
                </c:pt>
                <c:pt idx="25">
                  <c:v>27.632763276327633</c:v>
                </c:pt>
                <c:pt idx="26">
                  <c:v>29.711223578445967</c:v>
                </c:pt>
                <c:pt idx="27">
                  <c:v>25.841701122268162</c:v>
                </c:pt>
                <c:pt idx="28">
                  <c:v>30.392731535756155</c:v>
                </c:pt>
                <c:pt idx="29">
                  <c:v>32.25295155222783</c:v>
                </c:pt>
                <c:pt idx="30">
                  <c:v>29.673504767408264</c:v>
                </c:pt>
                <c:pt idx="31">
                  <c:v>27.653471026965004</c:v>
                </c:pt>
                <c:pt idx="32">
                  <c:v>30.48189335614485</c:v>
                </c:pt>
                <c:pt idx="33">
                  <c:v>29.640124681212807</c:v>
                </c:pt>
                <c:pt idx="34">
                  <c:v>27.80569514237856</c:v>
                </c:pt>
                <c:pt idx="35">
                  <c:v>28.714803456927793</c:v>
                </c:pt>
                <c:pt idx="36">
                  <c:v>26.378498198947078</c:v>
                </c:pt>
                <c:pt idx="37">
                  <c:v>28.205128205128204</c:v>
                </c:pt>
                <c:pt idx="38">
                  <c:v>25.33626132308537</c:v>
                </c:pt>
                <c:pt idx="39">
                  <c:v>26.16097905067149</c:v>
                </c:pt>
                <c:pt idx="40">
                  <c:v>23.328785811732605</c:v>
                </c:pt>
                <c:pt idx="41">
                  <c:v>26.189828664672287</c:v>
                </c:pt>
                <c:pt idx="42">
                  <c:v>23.189585028478437</c:v>
                </c:pt>
                <c:pt idx="43">
                  <c:v>23.54690456880238</c:v>
                </c:pt>
                <c:pt idx="44">
                  <c:v>22.437611275683633</c:v>
                </c:pt>
                <c:pt idx="45">
                  <c:v>22.870143541238978</c:v>
                </c:pt>
                <c:pt idx="46">
                  <c:v>23.5</c:v>
                </c:pt>
                <c:pt idx="47">
                  <c:v>25.7</c:v>
                </c:pt>
                <c:pt idx="48">
                  <c:v>27.2</c:v>
                </c:pt>
                <c:pt idx="49">
                  <c:v>24.3</c:v>
                </c:pt>
                <c:pt idx="50">
                  <c:v>26.1</c:v>
                </c:pt>
                <c:pt idx="51">
                  <c:v>27.2</c:v>
                </c:pt>
                <c:pt idx="52">
                  <c:v>27.4</c:v>
                </c:pt>
                <c:pt idx="53">
                  <c:v>26.3</c:v>
                </c:pt>
                <c:pt idx="54">
                  <c:v>30.2</c:v>
                </c:pt>
              </c:numCache>
            </c:numRef>
          </c:val>
          <c:smooth val="0"/>
        </c:ser>
        <c:ser>
          <c:idx val="6"/>
          <c:order val="6"/>
          <c:tx>
            <c:strRef>
              <c:f>'死亡４'!$J$11</c:f>
              <c:strCache>
                <c:ptCount val="1"/>
                <c:pt idx="0">
                  <c:v>自殺</c:v>
                </c:pt>
              </c:strCache>
            </c:strRef>
          </c:tx>
          <c:extLst>
            <c:ext xmlns:c14="http://schemas.microsoft.com/office/drawing/2007/8/2/chart" uri="{6F2FDCE9-48DA-4B69-8628-5D25D57E5C99}">
              <c14:invertSolidFillFmt>
                <c14:spPr>
                  <a:solidFill>
                    <a:srgbClr val="000000"/>
                  </a:solidFill>
                </c14:spPr>
              </c14:invertSolidFillFmt>
            </c:ext>
          </c:extLst>
          <c:marker>
            <c:symbol val="plus"/>
            <c:size val="4"/>
            <c:spPr>
              <a:solidFill>
                <a:srgbClr val="FFFFFF"/>
              </a:solidFill>
              <a:ln>
                <a:solidFill>
                  <a:srgbClr val="003300"/>
                </a:solidFill>
              </a:ln>
            </c:spPr>
          </c:marker>
          <c:cat>
            <c:strRef>
              <c:f>'死亡４'!$C$12:$C$66</c:f>
              <c:strCache>
                <c:ptCount val="55"/>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平成2</c:v>
                </c:pt>
                <c:pt idx="40">
                  <c:v>平成3</c:v>
                </c:pt>
                <c:pt idx="41">
                  <c:v>平成4</c:v>
                </c:pt>
                <c:pt idx="42">
                  <c:v>平成5</c:v>
                </c:pt>
                <c:pt idx="43">
                  <c:v>平成6</c:v>
                </c:pt>
                <c:pt idx="44">
                  <c:v>平成7</c:v>
                </c:pt>
                <c:pt idx="45">
                  <c:v>平成8</c:v>
                </c:pt>
                <c:pt idx="46">
                  <c:v>平成9</c:v>
                </c:pt>
                <c:pt idx="47">
                  <c:v>平成10</c:v>
                </c:pt>
                <c:pt idx="48">
                  <c:v>平成11</c:v>
                </c:pt>
                <c:pt idx="49">
                  <c:v>平成12</c:v>
                </c:pt>
                <c:pt idx="50">
                  <c:v>平成13</c:v>
                </c:pt>
                <c:pt idx="51">
                  <c:v>平成14</c:v>
                </c:pt>
                <c:pt idx="52">
                  <c:v>平成15</c:v>
                </c:pt>
                <c:pt idx="53">
                  <c:v>平成16</c:v>
                </c:pt>
                <c:pt idx="54">
                  <c:v>平成17</c:v>
                </c:pt>
              </c:strCache>
            </c:strRef>
          </c:cat>
          <c:val>
            <c:numRef>
              <c:f>'死亡４'!$J$12:$J$66</c:f>
              <c:numCache>
                <c:ptCount val="55"/>
                <c:pt idx="0">
                  <c:v>14.086193136472467</c:v>
                </c:pt>
                <c:pt idx="1">
                  <c:v>15.545060999606454</c:v>
                </c:pt>
                <c:pt idx="2">
                  <c:v>18.058252427184467</c:v>
                </c:pt>
                <c:pt idx="3">
                  <c:v>19.877675840978593</c:v>
                </c:pt>
                <c:pt idx="4">
                  <c:v>22.411415484627994</c:v>
                </c:pt>
                <c:pt idx="5">
                  <c:v>22.19311377245509</c:v>
                </c:pt>
                <c:pt idx="6">
                  <c:v>20.913818722139673</c:v>
                </c:pt>
                <c:pt idx="7">
                  <c:v>24.74188790560472</c:v>
                </c:pt>
                <c:pt idx="8">
                  <c:v>19.444444444444443</c:v>
                </c:pt>
                <c:pt idx="9">
                  <c:v>20.71639544877844</c:v>
                </c:pt>
                <c:pt idx="10">
                  <c:v>17.139777218828602</c:v>
                </c:pt>
                <c:pt idx="11">
                  <c:v>14.849023090586146</c:v>
                </c:pt>
                <c:pt idx="12">
                  <c:v>15.152578042792003</c:v>
                </c:pt>
                <c:pt idx="13">
                  <c:v>13.430252682589131</c:v>
                </c:pt>
                <c:pt idx="14">
                  <c:v>13.768141070914167</c:v>
                </c:pt>
                <c:pt idx="15">
                  <c:v>12.269938650306749</c:v>
                </c:pt>
                <c:pt idx="16">
                  <c:v>12.045760430686407</c:v>
                </c:pt>
                <c:pt idx="17">
                  <c:v>12.371475953565506</c:v>
                </c:pt>
                <c:pt idx="18">
                  <c:v>11.49312377210216</c:v>
                </c:pt>
                <c:pt idx="19">
                  <c:v>12.03454530827899</c:v>
                </c:pt>
                <c:pt idx="20">
                  <c:v>13.62763915547025</c:v>
                </c:pt>
                <c:pt idx="21">
                  <c:v>14.8708254568368</c:v>
                </c:pt>
                <c:pt idx="22">
                  <c:v>15.012406947890819</c:v>
                </c:pt>
                <c:pt idx="23">
                  <c:v>15.243342516069788</c:v>
                </c:pt>
                <c:pt idx="24">
                  <c:v>16.26850732052534</c:v>
                </c:pt>
                <c:pt idx="25">
                  <c:v>15.451545154515452</c:v>
                </c:pt>
                <c:pt idx="26">
                  <c:v>15.421256326287585</c:v>
                </c:pt>
                <c:pt idx="27">
                  <c:v>16.715888954518608</c:v>
                </c:pt>
                <c:pt idx="28">
                  <c:v>15.943728018757326</c:v>
                </c:pt>
                <c:pt idx="29">
                  <c:v>16.315514716681523</c:v>
                </c:pt>
                <c:pt idx="30">
                  <c:v>15.111239526148513</c:v>
                </c:pt>
                <c:pt idx="31">
                  <c:v>14.859437751004016</c:v>
                </c:pt>
                <c:pt idx="32">
                  <c:v>18.876532648987737</c:v>
                </c:pt>
                <c:pt idx="33">
                  <c:v>16.86030036837631</c:v>
                </c:pt>
                <c:pt idx="34">
                  <c:v>16.862088218872138</c:v>
                </c:pt>
                <c:pt idx="35">
                  <c:v>19.013102871480346</c:v>
                </c:pt>
                <c:pt idx="36">
                  <c:v>15.904682737600444</c:v>
                </c:pt>
                <c:pt idx="37">
                  <c:v>15.660325337744693</c:v>
                </c:pt>
                <c:pt idx="38">
                  <c:v>14.136700521548175</c:v>
                </c:pt>
                <c:pt idx="39">
                  <c:v>14.162540491305926</c:v>
                </c:pt>
                <c:pt idx="40">
                  <c:v>13.069577080491133</c:v>
                </c:pt>
                <c:pt idx="41">
                  <c:v>15.093826488985586</c:v>
                </c:pt>
                <c:pt idx="42">
                  <c:v>15.649579604014104</c:v>
                </c:pt>
                <c:pt idx="43">
                  <c:v>14.382265477155988</c:v>
                </c:pt>
                <c:pt idx="44">
                  <c:v>14.246531496729244</c:v>
                </c:pt>
                <c:pt idx="45">
                  <c:v>14.895329895062265</c:v>
                </c:pt>
                <c:pt idx="46">
                  <c:v>15.1</c:v>
                </c:pt>
                <c:pt idx="47">
                  <c:v>21.3</c:v>
                </c:pt>
                <c:pt idx="48">
                  <c:v>21.1</c:v>
                </c:pt>
                <c:pt idx="49">
                  <c:v>19.9</c:v>
                </c:pt>
                <c:pt idx="50">
                  <c:v>21</c:v>
                </c:pt>
                <c:pt idx="51">
                  <c:v>20.7</c:v>
                </c:pt>
                <c:pt idx="52">
                  <c:v>21.1</c:v>
                </c:pt>
                <c:pt idx="53">
                  <c:v>20.5</c:v>
                </c:pt>
                <c:pt idx="54">
                  <c:v>21.8</c:v>
                </c:pt>
              </c:numCache>
            </c:numRef>
          </c:val>
          <c:smooth val="0"/>
        </c:ser>
        <c:marker val="1"/>
        <c:axId val="25680684"/>
        <c:axId val="29799565"/>
      </c:lineChart>
      <c:catAx>
        <c:axId val="25680684"/>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9799565"/>
        <c:crosses val="autoZero"/>
        <c:auto val="1"/>
        <c:lblOffset val="100"/>
        <c:tickLblSkip val="5"/>
        <c:noMultiLvlLbl val="0"/>
      </c:catAx>
      <c:valAx>
        <c:axId val="29799565"/>
        <c:scaling>
          <c:orientation val="minMax"/>
        </c:scaling>
        <c:axPos val="l"/>
        <c:majorGridlines/>
        <c:delete val="0"/>
        <c:numFmt formatCode="General" sourceLinked="1"/>
        <c:majorTickMark val="in"/>
        <c:minorTickMark val="none"/>
        <c:tickLblPos val="nextTo"/>
        <c:txPr>
          <a:bodyPr/>
          <a:lstStyle/>
          <a:p>
            <a:pPr>
              <a:defRPr lang="en-US" cap="none" sz="1100" b="0" i="0" u="none" baseline="0"/>
            </a:pPr>
          </a:p>
        </c:txPr>
        <c:crossAx val="25680684"/>
        <c:crossesAt val="1"/>
        <c:crossBetween val="between"/>
        <c:dispUnits/>
      </c:valAx>
      <c:spPr>
        <a:solidFill>
          <a:srgbClr val="FFFFFF"/>
        </a:solidFill>
        <a:ln w="12700">
          <a:solidFill/>
        </a:ln>
      </c:spPr>
    </c:plotArea>
    <c:legend>
      <c:legendPos val="r"/>
      <c:layout>
        <c:manualLayout>
          <c:xMode val="edge"/>
          <c:yMode val="edge"/>
          <c:x val="0.3505"/>
          <c:y val="0.122"/>
          <c:w val="0.2115"/>
          <c:h val="0.22725"/>
        </c:manualLayout>
      </c:layout>
      <c:overlay val="0"/>
      <c:spPr>
        <a:ln w="12700">
          <a:solidFill/>
        </a:ln>
      </c:spPr>
      <c:txPr>
        <a:bodyPr vert="horz" rot="0"/>
        <a:lstStyle/>
        <a:p>
          <a:pPr>
            <a:defRPr lang="en-US" cap="none" sz="1100" b="0" i="0" u="none" baseline="0"/>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15</xdr:col>
      <xdr:colOff>57150</xdr:colOff>
      <xdr:row>53</xdr:row>
      <xdr:rowOff>152400</xdr:rowOff>
    </xdr:to>
    <xdr:graphicFrame>
      <xdr:nvGraphicFramePr>
        <xdr:cNvPr id="1" name="Chart 1"/>
        <xdr:cNvGraphicFramePr/>
      </xdr:nvGraphicFramePr>
      <xdr:xfrm>
        <a:off x="0" y="6619875"/>
        <a:ext cx="6981825" cy="4438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0</xdr:rowOff>
    </xdr:from>
    <xdr:to>
      <xdr:col>8</xdr:col>
      <xdr:colOff>19050</xdr:colOff>
      <xdr:row>28</xdr:row>
      <xdr:rowOff>47625</xdr:rowOff>
    </xdr:to>
    <xdr:sp>
      <xdr:nvSpPr>
        <xdr:cNvPr id="1" name="Rectangle 1"/>
        <xdr:cNvSpPr>
          <a:spLocks/>
        </xdr:cNvSpPr>
      </xdr:nvSpPr>
      <xdr:spPr>
        <a:xfrm>
          <a:off x="3448050" y="381000"/>
          <a:ext cx="2438400" cy="59912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6524625</xdr:colOff>
      <xdr:row>37</xdr:row>
      <xdr:rowOff>95250</xdr:rowOff>
    </xdr:to>
    <xdr:graphicFrame>
      <xdr:nvGraphicFramePr>
        <xdr:cNvPr id="1" name="Chart 1"/>
        <xdr:cNvGraphicFramePr/>
      </xdr:nvGraphicFramePr>
      <xdr:xfrm>
        <a:off x="0" y="1733550"/>
        <a:ext cx="652462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35</xdr:row>
      <xdr:rowOff>9525</xdr:rowOff>
    </xdr:from>
    <xdr:to>
      <xdr:col>9</xdr:col>
      <xdr:colOff>381000</xdr:colOff>
      <xdr:row>57</xdr:row>
      <xdr:rowOff>161925</xdr:rowOff>
    </xdr:to>
    <xdr:sp>
      <xdr:nvSpPr>
        <xdr:cNvPr id="1" name="Rectangle 2"/>
        <xdr:cNvSpPr>
          <a:spLocks/>
        </xdr:cNvSpPr>
      </xdr:nvSpPr>
      <xdr:spPr>
        <a:xfrm>
          <a:off x="180975" y="7800975"/>
          <a:ext cx="5895975" cy="5095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5"/>
  <sheetViews>
    <sheetView tabSelected="1" workbookViewId="0" topLeftCell="A1">
      <selection activeCell="A1" sqref="A1:J1"/>
    </sheetView>
  </sheetViews>
  <sheetFormatPr defaultColWidth="9.00390625" defaultRowHeight="13.5"/>
  <cols>
    <col min="1" max="1" width="6.625" style="55" customWidth="1"/>
    <col min="2" max="8" width="9.00390625" style="55" customWidth="1"/>
    <col min="9" max="9" width="6.625" style="55" customWidth="1"/>
    <col min="10" max="16384" width="9.00390625" style="55" customWidth="1"/>
  </cols>
  <sheetData>
    <row r="1" spans="1:10" ht="21">
      <c r="A1" s="402" t="s">
        <v>423</v>
      </c>
      <c r="B1" s="402"/>
      <c r="C1" s="402"/>
      <c r="D1" s="402"/>
      <c r="E1" s="402"/>
      <c r="F1" s="402"/>
      <c r="G1" s="402"/>
      <c r="H1" s="402"/>
      <c r="I1" s="402"/>
      <c r="J1" s="402"/>
    </row>
    <row r="2" spans="1:10" ht="15" customHeight="1">
      <c r="A2" s="6"/>
      <c r="B2" s="6"/>
      <c r="C2" s="6"/>
      <c r="D2" s="6"/>
      <c r="E2" s="6"/>
      <c r="F2" s="6"/>
      <c r="G2" s="6"/>
      <c r="H2" s="6"/>
      <c r="I2" s="6"/>
      <c r="J2" s="6"/>
    </row>
    <row r="3" spans="1:10" ht="15" customHeight="1">
      <c r="A3" s="7"/>
      <c r="B3" s="7"/>
      <c r="C3" s="7"/>
      <c r="D3" s="403" t="s">
        <v>294</v>
      </c>
      <c r="E3" s="403"/>
      <c r="F3" s="403"/>
      <c r="G3" s="403"/>
      <c r="H3" s="7"/>
      <c r="I3" s="7"/>
      <c r="J3" s="7"/>
    </row>
    <row r="4" spans="1:10" ht="15" customHeight="1">
      <c r="A4" s="8"/>
      <c r="B4" s="9"/>
      <c r="C4" s="6"/>
      <c r="D4" s="403"/>
      <c r="E4" s="403"/>
      <c r="F4" s="403"/>
      <c r="G4" s="403"/>
      <c r="H4" s="6"/>
      <c r="I4" s="6"/>
      <c r="J4" s="10" t="s">
        <v>77</v>
      </c>
    </row>
    <row r="5" spans="1:10" ht="15" customHeight="1">
      <c r="A5" s="11"/>
      <c r="B5" s="6"/>
      <c r="C5" s="6"/>
      <c r="D5" s="12"/>
      <c r="E5" s="12"/>
      <c r="F5" s="12"/>
      <c r="G5" s="12"/>
      <c r="H5" s="6"/>
      <c r="I5" s="6"/>
      <c r="J5" s="13" t="s">
        <v>295</v>
      </c>
    </row>
    <row r="6" spans="1:10" ht="15" customHeight="1">
      <c r="A6" s="14"/>
      <c r="B6" s="15" t="s">
        <v>296</v>
      </c>
      <c r="C6" s="16"/>
      <c r="D6" s="70"/>
      <c r="E6" s="70"/>
      <c r="F6" s="70"/>
      <c r="G6" s="70"/>
      <c r="H6" s="16"/>
      <c r="I6" s="17">
        <v>1</v>
      </c>
      <c r="J6" s="18"/>
    </row>
    <row r="7" spans="1:10" ht="15" customHeight="1">
      <c r="A7" s="11"/>
      <c r="B7" s="6"/>
      <c r="C7" s="6"/>
      <c r="D7" s="6"/>
      <c r="E7" s="6"/>
      <c r="F7" s="6"/>
      <c r="G7" s="6"/>
      <c r="H7" s="6"/>
      <c r="I7" s="6"/>
      <c r="J7" s="19"/>
    </row>
    <row r="8" spans="1:10" ht="15" customHeight="1">
      <c r="A8" s="11"/>
      <c r="B8" s="15" t="s">
        <v>297</v>
      </c>
      <c r="C8" s="16"/>
      <c r="D8" s="70"/>
      <c r="E8" s="70"/>
      <c r="F8" s="70"/>
      <c r="G8" s="70"/>
      <c r="H8" s="16"/>
      <c r="I8" s="17">
        <v>2</v>
      </c>
      <c r="J8" s="19"/>
    </row>
    <row r="9" spans="1:10" ht="15" customHeight="1">
      <c r="A9" s="11"/>
      <c r="J9" s="19"/>
    </row>
    <row r="10" spans="1:10" ht="15" customHeight="1">
      <c r="A10" s="11"/>
      <c r="B10" s="20" t="s">
        <v>298</v>
      </c>
      <c r="C10" s="6"/>
      <c r="D10" s="6"/>
      <c r="E10" s="6"/>
      <c r="F10" s="6"/>
      <c r="G10" s="6"/>
      <c r="H10" s="6"/>
      <c r="I10" s="21"/>
      <c r="J10" s="19"/>
    </row>
    <row r="11" spans="1:10" ht="15" customHeight="1">
      <c r="A11" s="11"/>
      <c r="B11" s="6" t="s">
        <v>43</v>
      </c>
      <c r="C11" s="6"/>
      <c r="D11" s="6"/>
      <c r="E11" s="6"/>
      <c r="F11" s="6"/>
      <c r="G11" s="6"/>
      <c r="H11" s="6"/>
      <c r="I11" s="6"/>
      <c r="J11" s="19"/>
    </row>
    <row r="12" spans="1:10" ht="15" customHeight="1">
      <c r="A12" s="11"/>
      <c r="B12" s="6" t="s">
        <v>299</v>
      </c>
      <c r="C12" s="6"/>
      <c r="D12" s="6"/>
      <c r="E12" s="6"/>
      <c r="F12" s="6"/>
      <c r="G12" s="6"/>
      <c r="H12" s="6"/>
      <c r="I12" s="21">
        <v>5</v>
      </c>
      <c r="J12" s="19"/>
    </row>
    <row r="13" spans="1:10" ht="15" customHeight="1">
      <c r="A13" s="11"/>
      <c r="B13" s="6"/>
      <c r="C13" s="6"/>
      <c r="D13" s="6"/>
      <c r="E13" s="6"/>
      <c r="F13" s="6"/>
      <c r="G13" s="6"/>
      <c r="H13" s="6"/>
      <c r="I13" s="6"/>
      <c r="J13" s="19"/>
    </row>
    <row r="14" spans="1:10" ht="15" customHeight="1">
      <c r="A14" s="11"/>
      <c r="B14" s="6" t="s">
        <v>300</v>
      </c>
      <c r="C14" s="6"/>
      <c r="D14" s="6"/>
      <c r="E14" s="6"/>
      <c r="F14" s="6"/>
      <c r="G14" s="6"/>
      <c r="H14" s="6"/>
      <c r="I14" s="21">
        <v>5</v>
      </c>
      <c r="J14" s="19"/>
    </row>
    <row r="15" spans="1:10" ht="15" customHeight="1">
      <c r="A15" s="11"/>
      <c r="B15" s="6"/>
      <c r="C15" s="6"/>
      <c r="D15" s="6"/>
      <c r="E15" s="6"/>
      <c r="F15" s="6"/>
      <c r="G15" s="6"/>
      <c r="H15" s="6"/>
      <c r="I15" s="6"/>
      <c r="J15" s="19"/>
    </row>
    <row r="16" spans="1:10" ht="15" customHeight="1">
      <c r="A16" s="11"/>
      <c r="B16" s="20" t="s">
        <v>301</v>
      </c>
      <c r="C16" s="6"/>
      <c r="D16" s="6"/>
      <c r="E16" s="6"/>
      <c r="F16" s="6"/>
      <c r="G16" s="6"/>
      <c r="H16" s="6"/>
      <c r="I16" s="21"/>
      <c r="J16" s="19"/>
    </row>
    <row r="17" spans="1:10" ht="15" customHeight="1">
      <c r="A17" s="11"/>
      <c r="B17" s="6"/>
      <c r="C17" s="6"/>
      <c r="D17" s="6"/>
      <c r="E17" s="6"/>
      <c r="F17" s="6"/>
      <c r="G17" s="6"/>
      <c r="H17" s="6"/>
      <c r="I17" s="21" t="s">
        <v>43</v>
      </c>
      <c r="J17" s="19"/>
    </row>
    <row r="18" spans="1:10" ht="15" customHeight="1">
      <c r="A18" s="11"/>
      <c r="B18" s="6" t="s">
        <v>302</v>
      </c>
      <c r="C18" s="6"/>
      <c r="D18" s="6"/>
      <c r="E18" s="6"/>
      <c r="F18" s="6"/>
      <c r="G18" s="6"/>
      <c r="H18" s="6"/>
      <c r="I18" s="21">
        <v>6</v>
      </c>
      <c r="J18" s="19"/>
    </row>
    <row r="19" spans="1:10" ht="15" customHeight="1">
      <c r="A19" s="11"/>
      <c r="B19" s="6"/>
      <c r="C19" s="6"/>
      <c r="D19" s="6"/>
      <c r="E19" s="6"/>
      <c r="F19" s="6"/>
      <c r="G19" s="6"/>
      <c r="H19" s="6"/>
      <c r="I19" s="21" t="s">
        <v>43</v>
      </c>
      <c r="J19" s="19"/>
    </row>
    <row r="20" spans="1:10" ht="15" customHeight="1">
      <c r="A20" s="11"/>
      <c r="B20" s="6" t="s">
        <v>303</v>
      </c>
      <c r="C20" s="6"/>
      <c r="D20" s="6"/>
      <c r="E20" s="6"/>
      <c r="F20" s="6"/>
      <c r="G20" s="6"/>
      <c r="H20" s="6"/>
      <c r="I20" s="21">
        <v>8</v>
      </c>
      <c r="J20" s="19"/>
    </row>
    <row r="21" spans="1:10" ht="15" customHeight="1">
      <c r="A21" s="11"/>
      <c r="B21" s="6"/>
      <c r="C21" s="6"/>
      <c r="D21" s="6"/>
      <c r="E21" s="6"/>
      <c r="F21" s="6"/>
      <c r="G21" s="6"/>
      <c r="H21" s="6"/>
      <c r="I21" s="21"/>
      <c r="J21" s="19"/>
    </row>
    <row r="22" spans="1:10" ht="15" customHeight="1">
      <c r="A22" s="11"/>
      <c r="B22" s="20" t="s">
        <v>304</v>
      </c>
      <c r="C22" s="6"/>
      <c r="D22" s="6"/>
      <c r="E22" s="6"/>
      <c r="F22" s="6"/>
      <c r="G22" s="6"/>
      <c r="H22" s="6"/>
      <c r="I22" s="21"/>
      <c r="J22" s="19"/>
    </row>
    <row r="23" spans="1:10" ht="15" customHeight="1">
      <c r="A23" s="11"/>
      <c r="B23" s="6"/>
      <c r="C23" s="6"/>
      <c r="D23" s="6"/>
      <c r="E23" s="6"/>
      <c r="F23" s="6"/>
      <c r="G23" s="6"/>
      <c r="H23" s="6"/>
      <c r="I23" s="21"/>
      <c r="J23" s="19"/>
    </row>
    <row r="24" spans="1:10" ht="15" customHeight="1">
      <c r="A24" s="11"/>
      <c r="B24" s="6" t="s">
        <v>305</v>
      </c>
      <c r="C24" s="6"/>
      <c r="D24" s="6"/>
      <c r="E24" s="6"/>
      <c r="F24" s="6"/>
      <c r="G24" s="6"/>
      <c r="H24" s="6"/>
      <c r="I24" s="21">
        <v>10</v>
      </c>
      <c r="J24" s="19"/>
    </row>
    <row r="25" spans="1:10" ht="15" customHeight="1">
      <c r="A25" s="11"/>
      <c r="B25" s="6"/>
      <c r="C25" s="6"/>
      <c r="D25" s="6"/>
      <c r="E25" s="6"/>
      <c r="F25" s="6"/>
      <c r="G25" s="6"/>
      <c r="H25" s="6"/>
      <c r="I25" s="21"/>
      <c r="J25" s="19"/>
    </row>
    <row r="26" spans="1:10" ht="15" customHeight="1">
      <c r="A26" s="11"/>
      <c r="B26" s="6" t="s">
        <v>306</v>
      </c>
      <c r="C26" s="6"/>
      <c r="D26" s="6"/>
      <c r="E26" s="6"/>
      <c r="F26" s="6"/>
      <c r="G26" s="6"/>
      <c r="H26" s="6"/>
      <c r="I26" s="21">
        <v>11</v>
      </c>
      <c r="J26" s="19"/>
    </row>
    <row r="27" spans="1:10" ht="15" customHeight="1">
      <c r="A27" s="11"/>
      <c r="B27" s="6"/>
      <c r="C27" s="6"/>
      <c r="D27" s="6"/>
      <c r="E27" s="6"/>
      <c r="F27" s="6"/>
      <c r="G27" s="6"/>
      <c r="H27" s="6"/>
      <c r="I27" s="21"/>
      <c r="J27" s="19"/>
    </row>
    <row r="28" spans="1:10" ht="15" customHeight="1">
      <c r="A28" s="11"/>
      <c r="B28" s="20" t="s">
        <v>307</v>
      </c>
      <c r="C28" s="6"/>
      <c r="D28" s="6"/>
      <c r="E28" s="6"/>
      <c r="F28" s="6"/>
      <c r="G28" s="6"/>
      <c r="H28" s="6"/>
      <c r="I28" s="21"/>
      <c r="J28" s="19"/>
    </row>
    <row r="29" spans="1:10" ht="15" customHeight="1">
      <c r="A29" s="11"/>
      <c r="B29" s="6"/>
      <c r="C29" s="6"/>
      <c r="D29" s="6"/>
      <c r="E29" s="6"/>
      <c r="F29" s="6"/>
      <c r="G29" s="6"/>
      <c r="H29" s="6"/>
      <c r="I29" s="21"/>
      <c r="J29" s="19"/>
    </row>
    <row r="30" spans="1:10" ht="15" customHeight="1">
      <c r="A30" s="11"/>
      <c r="B30" s="6" t="s">
        <v>44</v>
      </c>
      <c r="C30" s="6" t="s">
        <v>499</v>
      </c>
      <c r="D30" s="6"/>
      <c r="E30" s="6"/>
      <c r="F30" s="6"/>
      <c r="G30" s="6"/>
      <c r="H30" s="6"/>
      <c r="I30" s="21">
        <v>13</v>
      </c>
      <c r="J30" s="19"/>
    </row>
    <row r="31" spans="1:10" ht="15" customHeight="1">
      <c r="A31" s="11"/>
      <c r="B31" s="6"/>
      <c r="C31" s="6"/>
      <c r="D31" s="6"/>
      <c r="E31" s="6"/>
      <c r="F31" s="6"/>
      <c r="G31" s="6"/>
      <c r="H31" s="6"/>
      <c r="I31" s="21"/>
      <c r="J31" s="19"/>
    </row>
    <row r="32" spans="1:10" ht="15" customHeight="1">
      <c r="A32" s="11"/>
      <c r="B32" s="6" t="s">
        <v>45</v>
      </c>
      <c r="C32" s="6" t="s">
        <v>357</v>
      </c>
      <c r="D32" s="6"/>
      <c r="E32" s="6"/>
      <c r="F32" s="6"/>
      <c r="G32" s="6"/>
      <c r="H32" s="6"/>
      <c r="I32" s="21">
        <v>15</v>
      </c>
      <c r="J32" s="19"/>
    </row>
    <row r="33" spans="1:10" ht="15" customHeight="1">
      <c r="A33" s="11"/>
      <c r="B33" s="6"/>
      <c r="C33" s="6" t="s">
        <v>43</v>
      </c>
      <c r="D33" s="6"/>
      <c r="E33" s="6"/>
      <c r="F33" s="6"/>
      <c r="G33" s="6"/>
      <c r="H33" s="6"/>
      <c r="I33" s="21"/>
      <c r="J33" s="19"/>
    </row>
    <row r="34" spans="1:10" ht="15" customHeight="1">
      <c r="A34" s="11"/>
      <c r="B34" s="6" t="s">
        <v>308</v>
      </c>
      <c r="C34" s="6" t="s">
        <v>309</v>
      </c>
      <c r="D34" s="295"/>
      <c r="E34" s="295"/>
      <c r="F34" s="295"/>
      <c r="G34" s="295"/>
      <c r="H34" s="295"/>
      <c r="I34" s="21">
        <v>19</v>
      </c>
      <c r="J34" s="19"/>
    </row>
    <row r="35" spans="1:10" ht="15" customHeight="1">
      <c r="A35" s="11"/>
      <c r="J35" s="19"/>
    </row>
    <row r="36" spans="1:10" ht="15" customHeight="1">
      <c r="A36" s="11"/>
      <c r="B36" s="4" t="s">
        <v>398</v>
      </c>
      <c r="C36" s="371" t="s">
        <v>310</v>
      </c>
      <c r="D36" s="97"/>
      <c r="E36" s="97"/>
      <c r="F36" s="97"/>
      <c r="G36" s="97"/>
      <c r="H36" s="97"/>
      <c r="I36" s="103">
        <v>33</v>
      </c>
      <c r="J36" s="19"/>
    </row>
    <row r="37" spans="1:10" ht="15" customHeight="1">
      <c r="A37" s="11"/>
      <c r="B37" s="6"/>
      <c r="C37" s="6" t="s">
        <v>43</v>
      </c>
      <c r="D37" s="6"/>
      <c r="E37" s="6"/>
      <c r="F37" s="6"/>
      <c r="G37" s="6"/>
      <c r="H37" s="6"/>
      <c r="I37" s="21"/>
      <c r="J37" s="19"/>
    </row>
    <row r="38" spans="1:10" ht="15" customHeight="1">
      <c r="A38" s="11"/>
      <c r="B38" s="6"/>
      <c r="D38" s="6"/>
      <c r="E38" s="6"/>
      <c r="F38" s="6"/>
      <c r="G38" s="6"/>
      <c r="H38" s="6"/>
      <c r="I38" s="21"/>
      <c r="J38" s="19"/>
    </row>
    <row r="39" spans="1:10" ht="15" customHeight="1">
      <c r="A39" s="11"/>
      <c r="B39" s="21" t="s">
        <v>500</v>
      </c>
      <c r="C39" s="404" t="s">
        <v>501</v>
      </c>
      <c r="D39" s="404"/>
      <c r="E39" s="404"/>
      <c r="F39" s="404"/>
      <c r="G39" s="404"/>
      <c r="H39" s="404"/>
      <c r="I39" s="404"/>
      <c r="J39" s="19"/>
    </row>
    <row r="40" spans="1:10" ht="15" customHeight="1">
      <c r="A40" s="11"/>
      <c r="B40" s="6"/>
      <c r="C40" s="372" t="s">
        <v>503</v>
      </c>
      <c r="D40" s="372"/>
      <c r="E40" s="372"/>
      <c r="F40" s="372"/>
      <c r="G40" s="372"/>
      <c r="H40" s="372"/>
      <c r="I40" s="373"/>
      <c r="J40" s="19"/>
    </row>
    <row r="41" spans="1:10" ht="15" customHeight="1">
      <c r="A41" s="11"/>
      <c r="B41" s="6"/>
      <c r="C41" s="372" t="s">
        <v>504</v>
      </c>
      <c r="D41" s="372"/>
      <c r="E41" s="372"/>
      <c r="F41" s="372"/>
      <c r="G41" s="372"/>
      <c r="H41" s="372"/>
      <c r="I41" s="373"/>
      <c r="J41" s="19"/>
    </row>
    <row r="42" spans="1:10" ht="15" customHeight="1">
      <c r="A42" s="11"/>
      <c r="B42" s="6"/>
      <c r="I42" s="21"/>
      <c r="J42" s="19"/>
    </row>
    <row r="43" spans="1:10" ht="15" customHeight="1">
      <c r="A43" s="11"/>
      <c r="B43" s="6"/>
      <c r="C43" s="6"/>
      <c r="D43" s="6"/>
      <c r="E43" s="6"/>
      <c r="F43" s="6"/>
      <c r="G43" s="6"/>
      <c r="H43" s="6"/>
      <c r="I43" s="21"/>
      <c r="J43" s="19"/>
    </row>
    <row r="44" spans="1:10" ht="15" customHeight="1">
      <c r="A44" s="11"/>
      <c r="B44" s="20"/>
      <c r="C44" s="6"/>
      <c r="J44" s="19"/>
    </row>
    <row r="45" spans="1:10" ht="15" customHeight="1">
      <c r="A45" s="11"/>
      <c r="B45" s="6"/>
      <c r="D45" s="6"/>
      <c r="E45" s="6"/>
      <c r="F45" s="6"/>
      <c r="G45" s="6"/>
      <c r="H45" s="6"/>
      <c r="I45" s="21"/>
      <c r="J45" s="19"/>
    </row>
    <row r="46" spans="1:10" ht="15" customHeight="1">
      <c r="A46" s="11"/>
      <c r="B46" s="6"/>
      <c r="D46" s="6"/>
      <c r="E46" s="6"/>
      <c r="F46" s="6"/>
      <c r="G46" s="6"/>
      <c r="H46" s="6"/>
      <c r="I46" s="21"/>
      <c r="J46" s="19"/>
    </row>
    <row r="47" spans="1:10" ht="15" customHeight="1">
      <c r="A47" s="11"/>
      <c r="B47" s="20" t="s">
        <v>311</v>
      </c>
      <c r="D47" s="6"/>
      <c r="E47" s="6"/>
      <c r="F47" s="6"/>
      <c r="G47" s="6"/>
      <c r="H47" s="6"/>
      <c r="I47" s="21"/>
      <c r="J47" s="19"/>
    </row>
    <row r="48" spans="1:10" ht="15" customHeight="1">
      <c r="A48" s="11"/>
      <c r="B48" s="55" t="s">
        <v>312</v>
      </c>
      <c r="D48" s="6"/>
      <c r="E48" s="6"/>
      <c r="F48" s="6"/>
      <c r="G48" s="6"/>
      <c r="H48" s="6"/>
      <c r="I48" s="21"/>
      <c r="J48" s="19"/>
    </row>
    <row r="49" spans="1:10" ht="15" customHeight="1">
      <c r="A49" s="11"/>
      <c r="B49" s="55" t="s">
        <v>401</v>
      </c>
      <c r="D49" s="6"/>
      <c r="E49" s="6"/>
      <c r="F49" s="6"/>
      <c r="G49" s="6"/>
      <c r="H49" s="6"/>
      <c r="I49" s="21"/>
      <c r="J49" s="19"/>
    </row>
    <row r="50" spans="1:10" ht="15" customHeight="1">
      <c r="A50" s="11"/>
      <c r="B50" s="55" t="s">
        <v>313</v>
      </c>
      <c r="D50" s="6"/>
      <c r="E50" s="6"/>
      <c r="F50" s="6"/>
      <c r="G50" s="6"/>
      <c r="H50" s="6"/>
      <c r="I50" s="21"/>
      <c r="J50" s="19"/>
    </row>
    <row r="51" spans="1:10" ht="15" customHeight="1">
      <c r="A51" s="22"/>
      <c r="B51" s="7"/>
      <c r="C51" s="7"/>
      <c r="D51" s="7"/>
      <c r="E51" s="7"/>
      <c r="F51" s="7"/>
      <c r="G51" s="7"/>
      <c r="H51" s="7"/>
      <c r="I51" s="7"/>
      <c r="J51" s="23"/>
    </row>
    <row r="52" spans="1:10" ht="15" customHeight="1">
      <c r="A52" s="6"/>
      <c r="B52" s="6"/>
      <c r="C52" s="6"/>
      <c r="D52" s="6"/>
      <c r="E52" s="6"/>
      <c r="F52" s="6"/>
      <c r="G52" s="6"/>
      <c r="H52" s="6"/>
      <c r="I52" s="6"/>
      <c r="J52" s="6"/>
    </row>
    <row r="53" spans="1:10" ht="15" customHeight="1">
      <c r="A53" s="401" t="s">
        <v>314</v>
      </c>
      <c r="B53" s="401"/>
      <c r="C53" s="401"/>
      <c r="D53" s="401"/>
      <c r="E53" s="401"/>
      <c r="F53" s="401"/>
      <c r="G53" s="401"/>
      <c r="H53" s="401"/>
      <c r="I53" s="401"/>
      <c r="J53" s="401"/>
    </row>
    <row r="54" spans="1:10" ht="15" customHeight="1">
      <c r="A54" s="401" t="s">
        <v>400</v>
      </c>
      <c r="B54" s="401"/>
      <c r="C54" s="401"/>
      <c r="D54" s="401"/>
      <c r="E54" s="401"/>
      <c r="F54" s="401"/>
      <c r="G54" s="401"/>
      <c r="H54" s="401"/>
      <c r="I54" s="401"/>
      <c r="J54" s="401"/>
    </row>
    <row r="55" spans="1:10" ht="15" customHeight="1">
      <c r="A55" s="401" t="s">
        <v>502</v>
      </c>
      <c r="B55" s="401"/>
      <c r="C55" s="401"/>
      <c r="D55" s="401"/>
      <c r="E55" s="401"/>
      <c r="F55" s="401"/>
      <c r="G55" s="401"/>
      <c r="H55" s="401"/>
      <c r="I55" s="401"/>
      <c r="J55" s="401"/>
    </row>
    <row r="56" ht="13.5" customHeight="1"/>
  </sheetData>
  <mergeCells count="6">
    <mergeCell ref="A55:J55"/>
    <mergeCell ref="A1:J1"/>
    <mergeCell ref="D3:G4"/>
    <mergeCell ref="A53:J53"/>
    <mergeCell ref="A54:J54"/>
    <mergeCell ref="C39:I39"/>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J66"/>
  <sheetViews>
    <sheetView workbookViewId="0" topLeftCell="A1">
      <selection activeCell="A1" sqref="A1"/>
    </sheetView>
  </sheetViews>
  <sheetFormatPr defaultColWidth="9.00390625" defaultRowHeight="13.5"/>
  <cols>
    <col min="1" max="1" width="87.00390625" style="27" customWidth="1"/>
    <col min="2" max="16384" width="9.00390625" style="27" customWidth="1"/>
  </cols>
  <sheetData>
    <row r="1" spans="1:10" ht="19.5" customHeight="1">
      <c r="A1" s="4" t="s">
        <v>353</v>
      </c>
      <c r="B1" s="4"/>
      <c r="C1" s="4"/>
      <c r="D1" s="4"/>
      <c r="E1" s="4"/>
      <c r="F1" s="4"/>
      <c r="G1" s="4"/>
      <c r="H1" s="4"/>
      <c r="I1" s="4"/>
      <c r="J1" s="4"/>
    </row>
    <row r="2" spans="1:10" ht="19.5" customHeight="1">
      <c r="A2" s="4" t="s">
        <v>354</v>
      </c>
      <c r="B2" s="4"/>
      <c r="C2" s="4"/>
      <c r="D2" s="4"/>
      <c r="E2" s="4"/>
      <c r="F2" s="4"/>
      <c r="G2" s="4"/>
      <c r="H2" s="4"/>
      <c r="I2" s="4"/>
      <c r="J2" s="4"/>
    </row>
    <row r="3" spans="1:10" ht="19.5" customHeight="1">
      <c r="A3" s="4" t="s">
        <v>482</v>
      </c>
      <c r="B3" s="4"/>
      <c r="C3" s="4"/>
      <c r="D3" s="4"/>
      <c r="E3" s="4"/>
      <c r="F3" s="4"/>
      <c r="G3" s="4"/>
      <c r="H3" s="4"/>
      <c r="I3" s="4"/>
      <c r="J3" s="4"/>
    </row>
    <row r="4" spans="1:10" ht="19.5" customHeight="1">
      <c r="A4" s="4" t="s">
        <v>483</v>
      </c>
      <c r="B4" s="4"/>
      <c r="C4" s="4"/>
      <c r="D4" s="4"/>
      <c r="E4" s="4"/>
      <c r="F4" s="4"/>
      <c r="G4" s="4"/>
      <c r="H4" s="4"/>
      <c r="I4" s="4"/>
      <c r="J4" s="4"/>
    </row>
    <row r="5" spans="1:10" ht="19.5" customHeight="1">
      <c r="A5" s="4"/>
      <c r="B5" s="4"/>
      <c r="C5" s="4"/>
      <c r="D5" s="4"/>
      <c r="E5" s="4"/>
      <c r="F5" s="4"/>
      <c r="G5" s="4"/>
      <c r="H5" s="4"/>
      <c r="I5" s="4"/>
      <c r="J5" s="4"/>
    </row>
    <row r="6" ht="19.5" customHeight="1"/>
    <row r="7" ht="19.5" customHeight="1">
      <c r="A7" s="5" t="s">
        <v>262</v>
      </c>
    </row>
    <row r="8" spans="3:10" ht="13.5">
      <c r="C8" s="55" t="s">
        <v>263</v>
      </c>
      <c r="E8" s="55"/>
      <c r="F8" s="55"/>
      <c r="G8" s="55"/>
      <c r="H8" s="55"/>
      <c r="I8" s="55"/>
      <c r="J8" s="55"/>
    </row>
    <row r="9" spans="3:10" ht="13.5">
      <c r="C9" s="56" t="s">
        <v>196</v>
      </c>
      <c r="D9" s="55"/>
      <c r="E9" s="55"/>
      <c r="F9" s="55"/>
      <c r="G9" s="55"/>
      <c r="H9" s="55"/>
      <c r="I9" s="55"/>
      <c r="J9" s="55"/>
    </row>
    <row r="10" spans="3:10" ht="13.5">
      <c r="C10" s="69"/>
      <c r="D10" s="57"/>
      <c r="E10" s="57"/>
      <c r="F10" s="57"/>
      <c r="G10" s="57"/>
      <c r="H10" s="57"/>
      <c r="I10" s="57"/>
      <c r="J10" s="57"/>
    </row>
    <row r="11" spans="3:10" ht="13.5">
      <c r="C11" s="58" t="s">
        <v>197</v>
      </c>
      <c r="D11" s="59" t="s">
        <v>198</v>
      </c>
      <c r="E11" s="59" t="s">
        <v>199</v>
      </c>
      <c r="F11" s="59" t="s">
        <v>200</v>
      </c>
      <c r="G11" s="59" t="s">
        <v>264</v>
      </c>
      <c r="H11" s="59" t="s">
        <v>201</v>
      </c>
      <c r="I11" s="58" t="s">
        <v>202</v>
      </c>
      <c r="J11" s="58" t="s">
        <v>203</v>
      </c>
    </row>
    <row r="12" spans="3:10" ht="13.5">
      <c r="C12" s="60" t="s">
        <v>101</v>
      </c>
      <c r="D12" s="61">
        <v>69.31364724660814</v>
      </c>
      <c r="E12" s="61">
        <v>123.54349561053472</v>
      </c>
      <c r="F12" s="61">
        <v>62.21069433359936</v>
      </c>
      <c r="G12" s="61">
        <v>79.44932162809258</v>
      </c>
      <c r="H12" s="61">
        <v>34.11811652035116</v>
      </c>
      <c r="I12" s="61">
        <v>69.27374301675978</v>
      </c>
      <c r="J12" s="61">
        <v>14.086193136472467</v>
      </c>
    </row>
    <row r="13" spans="3:10" ht="13.5">
      <c r="C13" s="60" t="s">
        <v>102</v>
      </c>
      <c r="D13" s="61">
        <v>70.79889807162535</v>
      </c>
      <c r="E13" s="61">
        <v>124.4391971664699</v>
      </c>
      <c r="F13" s="61">
        <v>58.71704053522235</v>
      </c>
      <c r="G13" s="61">
        <v>63.24281778827233</v>
      </c>
      <c r="H13" s="61">
        <v>34.27784336875246</v>
      </c>
      <c r="I13" s="61">
        <v>70.01180637544275</v>
      </c>
      <c r="J13" s="61">
        <v>15.545060999606454</v>
      </c>
    </row>
    <row r="14" spans="3:10" ht="13.5">
      <c r="C14" s="60" t="s">
        <v>103</v>
      </c>
      <c r="D14" s="61">
        <v>72</v>
      </c>
      <c r="E14" s="61">
        <v>136.7378640776699</v>
      </c>
      <c r="F14" s="61">
        <v>68.50485436893204</v>
      </c>
      <c r="G14" s="61">
        <v>71.18446601941747</v>
      </c>
      <c r="H14" s="61">
        <v>31.184466019417474</v>
      </c>
      <c r="I14" s="61">
        <v>75.41747572815534</v>
      </c>
      <c r="J14" s="61">
        <v>18.058252427184467</v>
      </c>
    </row>
    <row r="15" spans="3:10" ht="13.5">
      <c r="C15" s="60" t="s">
        <v>104</v>
      </c>
      <c r="D15" s="61">
        <v>71.3302752293578</v>
      </c>
      <c r="E15" s="61">
        <v>141.01681957186545</v>
      </c>
      <c r="F15" s="61">
        <v>60.6651376146789</v>
      </c>
      <c r="G15" s="61">
        <v>51.223241590214066</v>
      </c>
      <c r="H15" s="61">
        <v>36.08562691131498</v>
      </c>
      <c r="I15" s="61">
        <v>65.0229357798165</v>
      </c>
      <c r="J15" s="61">
        <v>19.877675840978593</v>
      </c>
    </row>
    <row r="16" spans="3:10" ht="13.5">
      <c r="C16" s="60" t="s">
        <v>105</v>
      </c>
      <c r="D16" s="61">
        <v>72.93142446428605</v>
      </c>
      <c r="E16" s="61">
        <v>145.8628489285721</v>
      </c>
      <c r="F16" s="61">
        <v>60.254260149749</v>
      </c>
      <c r="G16" s="61">
        <v>49.76541586569752</v>
      </c>
      <c r="H16" s="61">
        <v>32.74934114588737</v>
      </c>
      <c r="I16" s="61">
        <v>62.55576914732865</v>
      </c>
      <c r="J16" s="61">
        <v>22.411415484627994</v>
      </c>
    </row>
    <row r="17" spans="3:10" ht="13.5">
      <c r="C17" s="60" t="s">
        <v>106</v>
      </c>
      <c r="D17" s="61">
        <v>74.9625748502994</v>
      </c>
      <c r="E17" s="61">
        <v>154.71556886227546</v>
      </c>
      <c r="F17" s="61">
        <v>67.73952095808383</v>
      </c>
      <c r="G17" s="61">
        <v>47.118263473053894</v>
      </c>
      <c r="H17" s="61">
        <v>34.3188622754491</v>
      </c>
      <c r="I17" s="61">
        <v>70.47155688622755</v>
      </c>
      <c r="J17" s="61">
        <v>22.19311377245509</v>
      </c>
    </row>
    <row r="18" spans="3:10" ht="13.5">
      <c r="C18" s="60" t="s">
        <v>107</v>
      </c>
      <c r="D18" s="61">
        <v>75.52005943536405</v>
      </c>
      <c r="E18" s="61">
        <v>161.62704309063892</v>
      </c>
      <c r="F18" s="61">
        <v>74.18276374442793</v>
      </c>
      <c r="G18" s="61">
        <v>56.38930163447251</v>
      </c>
      <c r="H18" s="61">
        <v>35.289747399702826</v>
      </c>
      <c r="I18" s="61">
        <v>75.33432392273403</v>
      </c>
      <c r="J18" s="61">
        <v>20.913818722139673</v>
      </c>
    </row>
    <row r="19" spans="3:10" ht="13.5">
      <c r="C19" s="60" t="s">
        <v>108</v>
      </c>
      <c r="D19" s="61">
        <v>83.70206489675516</v>
      </c>
      <c r="E19" s="61">
        <v>155.53097345132744</v>
      </c>
      <c r="F19" s="61">
        <v>65.37610619469027</v>
      </c>
      <c r="G19" s="61">
        <v>47.640117994100294</v>
      </c>
      <c r="H19" s="61">
        <v>65.26548672566372</v>
      </c>
      <c r="I19" s="61">
        <v>48.59882005899705</v>
      </c>
      <c r="J19" s="61">
        <v>24.74188790560472</v>
      </c>
    </row>
    <row r="20" spans="3:10" ht="13.5">
      <c r="C20" s="60" t="s">
        <v>109</v>
      </c>
      <c r="D20" s="61">
        <v>85.92836257309942</v>
      </c>
      <c r="E20" s="61">
        <v>161.91520467836258</v>
      </c>
      <c r="F20" s="61">
        <v>72.58771929824562</v>
      </c>
      <c r="G20" s="61">
        <v>45.4312865497076</v>
      </c>
      <c r="H20" s="61">
        <v>44.51754385964912</v>
      </c>
      <c r="I20" s="61">
        <v>52.92397660818713</v>
      </c>
      <c r="J20" s="61">
        <v>19.444444444444443</v>
      </c>
    </row>
    <row r="21" spans="3:10" ht="13.5">
      <c r="C21" s="60" t="s">
        <v>110</v>
      </c>
      <c r="D21" s="61">
        <v>80.54360402152038</v>
      </c>
      <c r="E21" s="61">
        <v>168.2708267800953</v>
      </c>
      <c r="F21" s="61">
        <v>74.95634500381131</v>
      </c>
      <c r="G21" s="61">
        <v>49.37830859157173</v>
      </c>
      <c r="H21" s="61">
        <v>48.181038802062645</v>
      </c>
      <c r="I21" s="61">
        <v>52.35334261398825</v>
      </c>
      <c r="J21" s="61">
        <v>20.71639544877844</v>
      </c>
    </row>
    <row r="22" spans="3:10" ht="13.5">
      <c r="C22" s="60" t="s">
        <v>111</v>
      </c>
      <c r="D22" s="61">
        <v>89.47179302910529</v>
      </c>
      <c r="E22" s="61">
        <v>173.98490837226015</v>
      </c>
      <c r="F22" s="61">
        <v>73.73338124326267</v>
      </c>
      <c r="G22" s="61">
        <v>41.64570607258354</v>
      </c>
      <c r="H22" s="61">
        <v>49.40711462450593</v>
      </c>
      <c r="I22" s="61">
        <v>52.13798059647862</v>
      </c>
      <c r="J22" s="61">
        <v>17.139777218828602</v>
      </c>
    </row>
    <row r="23" spans="3:10" ht="13.5">
      <c r="C23" s="60" t="s">
        <v>112</v>
      </c>
      <c r="D23" s="61">
        <v>90.94138543516874</v>
      </c>
      <c r="E23" s="61">
        <v>178.75666074600355</v>
      </c>
      <c r="F23" s="61">
        <v>76.1278863232682</v>
      </c>
      <c r="G23" s="61">
        <v>48.206039076376555</v>
      </c>
      <c r="H23" s="61">
        <v>44.760213143872114</v>
      </c>
      <c r="I23" s="61">
        <v>54.351687388987564</v>
      </c>
      <c r="J23" s="61">
        <v>14.849023090586146</v>
      </c>
    </row>
    <row r="24" spans="3:10" ht="13.5">
      <c r="C24" s="60" t="s">
        <v>113</v>
      </c>
      <c r="D24" s="61">
        <v>90.84531743247983</v>
      </c>
      <c r="E24" s="61">
        <v>176.42932304454578</v>
      </c>
      <c r="F24" s="61">
        <v>71.48368993335671</v>
      </c>
      <c r="G24" s="61">
        <v>33.35671694142406</v>
      </c>
      <c r="H24" s="61">
        <v>44.33532094002104</v>
      </c>
      <c r="I24" s="61">
        <v>49.73693440897931</v>
      </c>
      <c r="J24" s="61">
        <v>15.152578042792003</v>
      </c>
    </row>
    <row r="25" spans="3:10" ht="13.5">
      <c r="C25" s="60" t="s">
        <v>114</v>
      </c>
      <c r="D25" s="61">
        <v>91.6926272066459</v>
      </c>
      <c r="E25" s="61">
        <v>175.5970924195223</v>
      </c>
      <c r="F25" s="61">
        <v>70.6472827968155</v>
      </c>
      <c r="G25" s="61">
        <v>30.218068535825545</v>
      </c>
      <c r="H25" s="61">
        <v>48.52890273451021</v>
      </c>
      <c r="I25" s="61">
        <v>48.77120110764971</v>
      </c>
      <c r="J25" s="61">
        <v>13.430252682589131</v>
      </c>
    </row>
    <row r="26" spans="3:10" ht="13.5">
      <c r="C26" s="60" t="s">
        <v>115</v>
      </c>
      <c r="D26" s="61">
        <v>90.8147958418154</v>
      </c>
      <c r="E26" s="61">
        <v>173.76698743116359</v>
      </c>
      <c r="F26" s="61">
        <v>77.14965832006018</v>
      </c>
      <c r="G26" s="61">
        <v>37.49329189386102</v>
      </c>
      <c r="H26" s="61">
        <v>43.87951194171647</v>
      </c>
      <c r="I26" s="61">
        <v>52.25713393997846</v>
      </c>
      <c r="J26" s="61">
        <v>13.768141070914167</v>
      </c>
    </row>
    <row r="27" spans="3:10" ht="13.5">
      <c r="C27" s="60" t="s">
        <v>116</v>
      </c>
      <c r="D27" s="61">
        <v>92.46762099522836</v>
      </c>
      <c r="E27" s="61">
        <v>178.28902522154056</v>
      </c>
      <c r="F27" s="61">
        <v>70.82481254260395</v>
      </c>
      <c r="G27" s="61">
        <v>27.77777777777778</v>
      </c>
      <c r="H27" s="61">
        <v>49.38650306748466</v>
      </c>
      <c r="I27" s="61">
        <v>45.50102249488753</v>
      </c>
      <c r="J27" s="61">
        <v>12.269938650306749</v>
      </c>
    </row>
    <row r="28" spans="3:10" ht="13.5">
      <c r="C28" s="60" t="s">
        <v>117</v>
      </c>
      <c r="D28" s="61">
        <v>94.38088829071333</v>
      </c>
      <c r="E28" s="61">
        <v>171.60161507402424</v>
      </c>
      <c r="F28" s="61">
        <v>74.25975773889637</v>
      </c>
      <c r="G28" s="61">
        <v>29.004037685060567</v>
      </c>
      <c r="H28" s="61">
        <v>49.52893674293405</v>
      </c>
      <c r="I28" s="61">
        <v>44.04441453566622</v>
      </c>
      <c r="J28" s="61">
        <v>12.045760430686407</v>
      </c>
    </row>
    <row r="29" spans="3:10" ht="13.5">
      <c r="C29" s="60" t="s">
        <v>118</v>
      </c>
      <c r="D29" s="61">
        <v>96.38474295190713</v>
      </c>
      <c r="E29" s="61">
        <v>167.7943615257048</v>
      </c>
      <c r="F29" s="61">
        <v>76.74958540630182</v>
      </c>
      <c r="G29" s="61">
        <v>31.243781094527364</v>
      </c>
      <c r="H29" s="61">
        <v>44.07960199004975</v>
      </c>
      <c r="I29" s="61">
        <v>42.45439469320066</v>
      </c>
      <c r="J29" s="61">
        <v>12.371475953565506</v>
      </c>
    </row>
    <row r="30" spans="3:10" ht="13.5">
      <c r="C30" s="60" t="s">
        <v>119</v>
      </c>
      <c r="D30" s="61">
        <v>101.21152586771447</v>
      </c>
      <c r="E30" s="61">
        <v>173.73935821872954</v>
      </c>
      <c r="F30" s="61">
        <v>77.14472822527833</v>
      </c>
      <c r="G30" s="61">
        <v>31.958087753765554</v>
      </c>
      <c r="H30" s="61">
        <v>44.85920104780615</v>
      </c>
      <c r="I30" s="61">
        <v>39.91486574983628</v>
      </c>
      <c r="J30" s="61">
        <v>11.49312377210216</v>
      </c>
    </row>
    <row r="31" spans="3:10" ht="13.5">
      <c r="C31" s="60" t="s">
        <v>120</v>
      </c>
      <c r="D31" s="61">
        <v>98.19021198965093</v>
      </c>
      <c r="E31" s="61">
        <v>170.81917949702736</v>
      </c>
      <c r="F31" s="61">
        <v>88.65340250007137</v>
      </c>
      <c r="G31" s="61">
        <v>33.41127134104409</v>
      </c>
      <c r="H31" s="61">
        <v>45.05655911913616</v>
      </c>
      <c r="I31" s="61">
        <v>40.90447879714233</v>
      </c>
      <c r="J31" s="61">
        <v>12.03454530827899</v>
      </c>
    </row>
    <row r="32" spans="3:10" ht="13.5">
      <c r="C32" s="60" t="s">
        <v>121</v>
      </c>
      <c r="D32" s="61">
        <v>98.97632757517594</v>
      </c>
      <c r="E32" s="61">
        <v>166.3787587971849</v>
      </c>
      <c r="F32" s="61">
        <v>80.51823416506718</v>
      </c>
      <c r="G32" s="61">
        <v>30.294305822136916</v>
      </c>
      <c r="H32" s="61">
        <v>46.64107485604607</v>
      </c>
      <c r="I32" s="61">
        <v>38.48368522072936</v>
      </c>
      <c r="J32" s="61">
        <v>13.62763915547025</v>
      </c>
    </row>
    <row r="33" spans="3:10" ht="13.5">
      <c r="C33" s="60" t="s">
        <v>122</v>
      </c>
      <c r="D33" s="61">
        <v>100.81915563957152</v>
      </c>
      <c r="E33" s="61">
        <v>161.1531190926276</v>
      </c>
      <c r="F33" s="61">
        <v>81.63201008191557</v>
      </c>
      <c r="G33" s="61">
        <v>28.638941398865786</v>
      </c>
      <c r="H33" s="61">
        <v>40.57971014492754</v>
      </c>
      <c r="I33" s="61">
        <v>34.84562066792691</v>
      </c>
      <c r="J33" s="61">
        <v>14.8708254568368</v>
      </c>
    </row>
    <row r="34" spans="3:10" ht="13.5">
      <c r="C34" s="60" t="s">
        <v>123</v>
      </c>
      <c r="D34" s="61">
        <v>102.48138957816377</v>
      </c>
      <c r="E34" s="61">
        <v>162.74813895781637</v>
      </c>
      <c r="F34" s="61">
        <v>86.63151364764268</v>
      </c>
      <c r="G34" s="61">
        <v>31.172456575682382</v>
      </c>
      <c r="H34" s="61">
        <v>38.15136476426799</v>
      </c>
      <c r="I34" s="61">
        <v>33.312655086848636</v>
      </c>
      <c r="J34" s="61">
        <v>15.012406947890819</v>
      </c>
    </row>
    <row r="35" spans="3:10" ht="13.5">
      <c r="C35" s="60" t="s">
        <v>124</v>
      </c>
      <c r="D35" s="61">
        <v>102.38751147842056</v>
      </c>
      <c r="E35" s="61">
        <v>156.01469237832873</v>
      </c>
      <c r="F35" s="61">
        <v>88.82767064585246</v>
      </c>
      <c r="G35" s="61">
        <v>34.89439853076217</v>
      </c>
      <c r="H35" s="61">
        <v>34.19038873584328</v>
      </c>
      <c r="I35" s="61">
        <v>31.833486378940925</v>
      </c>
      <c r="J35" s="61">
        <v>15.243342516069788</v>
      </c>
    </row>
    <row r="36" spans="3:10" ht="13.5">
      <c r="C36" s="60" t="s">
        <v>125</v>
      </c>
      <c r="D36" s="61">
        <v>105.48778862210287</v>
      </c>
      <c r="E36" s="61">
        <v>146.32568036897095</v>
      </c>
      <c r="F36" s="61">
        <v>88.21954062824916</v>
      </c>
      <c r="G36" s="61">
        <v>34.99092356649305</v>
      </c>
      <c r="H36" s="61">
        <v>31.14343673277477</v>
      </c>
      <c r="I36" s="61">
        <v>30.38605743479873</v>
      </c>
      <c r="J36" s="61">
        <v>16.26850732052534</v>
      </c>
    </row>
    <row r="37" spans="3:10" ht="13.5">
      <c r="C37" s="60" t="s">
        <v>126</v>
      </c>
      <c r="D37" s="61">
        <v>110.26102610261026</v>
      </c>
      <c r="E37" s="61">
        <v>151.4851485148515</v>
      </c>
      <c r="F37" s="61">
        <v>90.96909690969098</v>
      </c>
      <c r="G37" s="61">
        <v>32.463246324632465</v>
      </c>
      <c r="H37" s="61">
        <v>28.802880288028803</v>
      </c>
      <c r="I37" s="61">
        <v>27.632763276327633</v>
      </c>
      <c r="J37" s="61">
        <v>15.451545154515452</v>
      </c>
    </row>
    <row r="38" spans="3:10" ht="13.5">
      <c r="C38" s="60" t="s">
        <v>127</v>
      </c>
      <c r="D38" s="61">
        <v>112.95028282226853</v>
      </c>
      <c r="E38" s="61">
        <v>148.67520095266448</v>
      </c>
      <c r="F38" s="61">
        <v>88.92527537957726</v>
      </c>
      <c r="G38" s="61">
        <v>30.187555820184578</v>
      </c>
      <c r="H38" s="61">
        <v>27.15093777910092</v>
      </c>
      <c r="I38" s="61">
        <v>29.711223578445967</v>
      </c>
      <c r="J38" s="61">
        <v>15.421256326287585</v>
      </c>
    </row>
    <row r="39" spans="1:10" ht="13.5">
      <c r="A39" s="98" t="s">
        <v>355</v>
      </c>
      <c r="C39" s="60" t="s">
        <v>128</v>
      </c>
      <c r="D39" s="61">
        <v>115.29828706438275</v>
      </c>
      <c r="E39" s="61">
        <v>144.65445953927937</v>
      </c>
      <c r="F39" s="61">
        <v>93.23685764914353</v>
      </c>
      <c r="G39" s="61">
        <v>31.30537507383343</v>
      </c>
      <c r="H39" s="61">
        <v>27.52510336680449</v>
      </c>
      <c r="I39" s="61">
        <v>25.841701122268162</v>
      </c>
      <c r="J39" s="61">
        <v>16.715888954518608</v>
      </c>
    </row>
    <row r="40" spans="3:10" ht="13.5">
      <c r="C40" s="60" t="s">
        <v>129</v>
      </c>
      <c r="D40" s="61">
        <v>118.02461899179367</v>
      </c>
      <c r="E40" s="61">
        <v>132.56154747948418</v>
      </c>
      <c r="F40" s="61">
        <v>94.34349355216881</v>
      </c>
      <c r="G40" s="61">
        <v>28.95662368112544</v>
      </c>
      <c r="H40" s="61">
        <v>25.527549824150057</v>
      </c>
      <c r="I40" s="61">
        <v>30.392731535756155</v>
      </c>
      <c r="J40" s="61">
        <v>15.943728018757326</v>
      </c>
    </row>
    <row r="41" spans="1:10" ht="19.5" customHeight="1">
      <c r="A41" s="4" t="s">
        <v>484</v>
      </c>
      <c r="C41" s="60" t="s">
        <v>130</v>
      </c>
      <c r="D41" s="61">
        <v>121.42116567227336</v>
      </c>
      <c r="E41" s="61">
        <v>138.89999694629404</v>
      </c>
      <c r="F41" s="61">
        <v>105.65822632032794</v>
      </c>
      <c r="G41" s="61">
        <v>33.47443393743393</v>
      </c>
      <c r="H41" s="61">
        <v>26.639949163066444</v>
      </c>
      <c r="I41" s="61">
        <v>32.25295155222783</v>
      </c>
      <c r="J41" s="61">
        <v>16.315514716681523</v>
      </c>
    </row>
    <row r="42" spans="1:10" ht="19.5" customHeight="1">
      <c r="A42" s="4" t="s">
        <v>485</v>
      </c>
      <c r="C42" s="60" t="s">
        <v>131</v>
      </c>
      <c r="D42" s="61">
        <v>122.45015891360879</v>
      </c>
      <c r="E42" s="61">
        <v>134.7298468650679</v>
      </c>
      <c r="F42" s="61">
        <v>108.72580179138977</v>
      </c>
      <c r="G42" s="61">
        <v>34.15197919676394</v>
      </c>
      <c r="H42" s="61">
        <v>25.859578156602137</v>
      </c>
      <c r="I42" s="61">
        <v>29.673504767408264</v>
      </c>
      <c r="J42" s="61">
        <v>15.111239526148513</v>
      </c>
    </row>
    <row r="43" spans="1:10" ht="19.5" customHeight="1">
      <c r="A43" s="4" t="s">
        <v>486</v>
      </c>
      <c r="C43" s="60" t="s">
        <v>132</v>
      </c>
      <c r="D43" s="61">
        <v>131.64084911072862</v>
      </c>
      <c r="E43" s="61">
        <v>122.20309810671256</v>
      </c>
      <c r="F43" s="61">
        <v>105.67986230636834</v>
      </c>
      <c r="G43" s="61">
        <v>34.79632816982215</v>
      </c>
      <c r="H43" s="61">
        <v>27.0223752151463</v>
      </c>
      <c r="I43" s="61">
        <v>27.653471026965004</v>
      </c>
      <c r="J43" s="61">
        <v>14.859437751004016</v>
      </c>
    </row>
    <row r="44" spans="1:10" ht="19.5" customHeight="1">
      <c r="A44" s="4" t="s">
        <v>487</v>
      </c>
      <c r="C44" s="60" t="s">
        <v>133</v>
      </c>
      <c r="D44" s="61">
        <v>133.70402053036784</v>
      </c>
      <c r="E44" s="61">
        <v>125.00712859994297</v>
      </c>
      <c r="F44" s="61">
        <v>109.55232392358141</v>
      </c>
      <c r="G44" s="61">
        <v>38.15226689478187</v>
      </c>
      <c r="H44" s="61">
        <v>26.119190191046478</v>
      </c>
      <c r="I44" s="61">
        <v>30.48189335614485</v>
      </c>
      <c r="J44" s="61">
        <v>18.876532648987737</v>
      </c>
    </row>
    <row r="45" spans="1:10" ht="19.5" customHeight="1">
      <c r="A45" s="4" t="s">
        <v>488</v>
      </c>
      <c r="C45" s="60" t="s">
        <v>134</v>
      </c>
      <c r="D45" s="61">
        <v>132.3321054122981</v>
      </c>
      <c r="E45" s="61">
        <v>121.64919240578068</v>
      </c>
      <c r="F45" s="61">
        <v>109.83281382827997</v>
      </c>
      <c r="G45" s="61">
        <v>36.61093794275999</v>
      </c>
      <c r="H45" s="61">
        <v>25.21960895437801</v>
      </c>
      <c r="I45" s="61">
        <v>29.640124681212807</v>
      </c>
      <c r="J45" s="61">
        <v>16.86030036837631</v>
      </c>
    </row>
    <row r="46" spans="1:10" ht="18" customHeight="1">
      <c r="A46" s="4"/>
      <c r="C46" s="347" t="s">
        <v>404</v>
      </c>
      <c r="D46" s="348">
        <v>139.61474036850922</v>
      </c>
      <c r="E46" s="348">
        <v>111.86487995533221</v>
      </c>
      <c r="F46" s="348">
        <v>114.09826912339476</v>
      </c>
      <c r="G46" s="348">
        <v>41.010608598548295</v>
      </c>
      <c r="H46" s="348">
        <v>23.115577889447238</v>
      </c>
      <c r="I46" s="348">
        <v>27.80569514237856</v>
      </c>
      <c r="J46" s="348">
        <v>16.862088218872138</v>
      </c>
    </row>
    <row r="47" spans="1:10" ht="18" customHeight="1">
      <c r="A47" s="97" t="s">
        <v>339</v>
      </c>
      <c r="C47" s="347" t="s">
        <v>405</v>
      </c>
      <c r="D47" s="348">
        <v>140.367995539448</v>
      </c>
      <c r="E47" s="348">
        <v>105.93810984109284</v>
      </c>
      <c r="F47" s="348">
        <v>113.35377752996934</v>
      </c>
      <c r="G47" s="348">
        <v>40.03345413994982</v>
      </c>
      <c r="H47" s="348">
        <v>23.445776414831336</v>
      </c>
      <c r="I47" s="348">
        <v>28.714803456927793</v>
      </c>
      <c r="J47" s="348">
        <v>19.013102871480346</v>
      </c>
    </row>
    <row r="48" spans="1:10" ht="13.5">
      <c r="A48" s="4"/>
      <c r="C48" s="347" t="s">
        <v>406</v>
      </c>
      <c r="D48" s="348">
        <v>150.65114990302024</v>
      </c>
      <c r="E48" s="348">
        <v>100.94208922139097</v>
      </c>
      <c r="F48" s="348">
        <v>118.45386533665835</v>
      </c>
      <c r="G48" s="348">
        <v>41.091715156553065</v>
      </c>
      <c r="H48" s="348">
        <v>23.025768911055692</v>
      </c>
      <c r="I48" s="348">
        <v>26.378498198947078</v>
      </c>
      <c r="J48" s="348">
        <v>15.904682737600444</v>
      </c>
    </row>
    <row r="49" spans="3:10" ht="13.5">
      <c r="C49" s="347" t="s">
        <v>407</v>
      </c>
      <c r="D49" s="348">
        <v>149.82078853046596</v>
      </c>
      <c r="E49" s="348">
        <v>107.85773366418528</v>
      </c>
      <c r="F49" s="348">
        <v>128.94954507857733</v>
      </c>
      <c r="G49" s="348">
        <v>50.20678246484698</v>
      </c>
      <c r="H49" s="348">
        <v>25.88916459884202</v>
      </c>
      <c r="I49" s="348">
        <v>28.205128205128204</v>
      </c>
      <c r="J49" s="348">
        <v>15.660325337744693</v>
      </c>
    </row>
    <row r="50" spans="3:10" ht="13.5">
      <c r="C50" s="347" t="s">
        <v>408</v>
      </c>
      <c r="D50" s="348">
        <v>158.5231951688169</v>
      </c>
      <c r="E50" s="348">
        <v>104.58413395553116</v>
      </c>
      <c r="F50" s="348">
        <v>127.03815536645622</v>
      </c>
      <c r="G50" s="348">
        <v>48.97062860279989</v>
      </c>
      <c r="H50" s="348">
        <v>25.802909689816087</v>
      </c>
      <c r="I50" s="348">
        <v>25.33626132308537</v>
      </c>
      <c r="J50" s="348">
        <v>14.136700521548175</v>
      </c>
    </row>
    <row r="51" spans="3:10" ht="13.5">
      <c r="C51" s="347" t="s">
        <v>409</v>
      </c>
      <c r="D51" s="348">
        <v>161.6775899026839</v>
      </c>
      <c r="E51" s="348">
        <v>102.1784836219944</v>
      </c>
      <c r="F51" s="348">
        <v>130.66792677665237</v>
      </c>
      <c r="G51" s="348">
        <v>56.12968175374438</v>
      </c>
      <c r="H51" s="348">
        <v>26.407522308740642</v>
      </c>
      <c r="I51" s="348">
        <v>26.16097905067149</v>
      </c>
      <c r="J51" s="348">
        <v>14.162540491305926</v>
      </c>
    </row>
    <row r="52" spans="3:10" ht="13.5">
      <c r="C52" s="60" t="s">
        <v>141</v>
      </c>
      <c r="D52" s="61">
        <v>163.95634379263302</v>
      </c>
      <c r="E52" s="61">
        <v>99.50886766712142</v>
      </c>
      <c r="F52" s="61">
        <v>136.5893587994543</v>
      </c>
      <c r="G52" s="61">
        <v>57.48976807639836</v>
      </c>
      <c r="H52" s="61">
        <v>28.567530695770806</v>
      </c>
      <c r="I52" s="61">
        <v>23.328785811732605</v>
      </c>
      <c r="J52" s="61">
        <v>13.069577080491133</v>
      </c>
    </row>
    <row r="53" spans="3:10" ht="13.5">
      <c r="C53" s="60" t="s">
        <v>142</v>
      </c>
      <c r="D53" s="61">
        <v>171.90644547185207</v>
      </c>
      <c r="E53" s="61">
        <v>98.12347022028828</v>
      </c>
      <c r="F53" s="61">
        <v>141.58281207506118</v>
      </c>
      <c r="G53" s="61">
        <v>56.24150122382377</v>
      </c>
      <c r="H53" s="61">
        <v>28.827848789774272</v>
      </c>
      <c r="I53" s="61">
        <v>26.189828664672287</v>
      </c>
      <c r="J53" s="61">
        <v>15.093826488985586</v>
      </c>
    </row>
    <row r="54" spans="3:10" ht="13.5">
      <c r="C54" s="60" t="s">
        <v>143</v>
      </c>
      <c r="D54" s="61">
        <v>177.0002712232167</v>
      </c>
      <c r="E54" s="61">
        <v>96.826688364524</v>
      </c>
      <c r="F54" s="61">
        <v>147.5725522104692</v>
      </c>
      <c r="G54" s="61">
        <v>60.97097911581231</v>
      </c>
      <c r="H54" s="61">
        <v>28.044480607540006</v>
      </c>
      <c r="I54" s="61">
        <v>23.189585028478437</v>
      </c>
      <c r="J54" s="61">
        <v>15.649579604014104</v>
      </c>
    </row>
    <row r="55" spans="3:10" ht="13.5">
      <c r="C55" s="60" t="s">
        <v>144</v>
      </c>
      <c r="D55" s="61">
        <v>184.04974317383076</v>
      </c>
      <c r="E55" s="61">
        <v>99.86482833198161</v>
      </c>
      <c r="F55" s="61">
        <v>130.68396864017302</v>
      </c>
      <c r="G55" s="61">
        <v>66.82887266828872</v>
      </c>
      <c r="H55" s="61">
        <v>30.548796972154637</v>
      </c>
      <c r="I55" s="61">
        <v>23.54690456880238</v>
      </c>
      <c r="J55" s="61">
        <v>14.382265477155988</v>
      </c>
    </row>
    <row r="56" spans="3:10" ht="13.5">
      <c r="C56" s="60" t="s">
        <v>145</v>
      </c>
      <c r="D56" s="61">
        <v>194.82875236608666</v>
      </c>
      <c r="E56" s="61">
        <v>123.1635626168851</v>
      </c>
      <c r="F56" s="61">
        <v>114.43181750598652</v>
      </c>
      <c r="G56" s="61">
        <v>59.12175404809651</v>
      </c>
      <c r="H56" s="61">
        <v>31.980354384498472</v>
      </c>
      <c r="I56" s="61">
        <v>22.437611275683633</v>
      </c>
      <c r="J56" s="61">
        <v>14.246531496729244</v>
      </c>
    </row>
    <row r="57" spans="3:10" ht="13.5">
      <c r="C57" s="60" t="s">
        <v>146</v>
      </c>
      <c r="D57" s="61">
        <v>205.4798594053871</v>
      </c>
      <c r="E57" s="61">
        <v>120.16287002459487</v>
      </c>
      <c r="F57" s="61">
        <v>109.43066318550281</v>
      </c>
      <c r="G57" s="61">
        <v>51.55243940087793</v>
      </c>
      <c r="H57" s="61">
        <v>33.87268304630312</v>
      </c>
      <c r="I57" s="61">
        <v>22.870143541238978</v>
      </c>
      <c r="J57" s="61">
        <v>14.895329895062265</v>
      </c>
    </row>
    <row r="58" spans="3:10" ht="13.5">
      <c r="C58" s="60" t="s">
        <v>147</v>
      </c>
      <c r="D58" s="61">
        <v>202</v>
      </c>
      <c r="E58" s="61">
        <v>115.2</v>
      </c>
      <c r="F58" s="61">
        <v>114.4</v>
      </c>
      <c r="G58" s="61">
        <v>56.9</v>
      </c>
      <c r="H58" s="61">
        <v>32.4</v>
      </c>
      <c r="I58" s="61">
        <v>23.5</v>
      </c>
      <c r="J58" s="61">
        <v>15.1</v>
      </c>
    </row>
    <row r="59" spans="3:10" ht="13.5">
      <c r="C59" s="60" t="s">
        <v>148</v>
      </c>
      <c r="D59" s="61">
        <v>214.4</v>
      </c>
      <c r="E59" s="61">
        <v>114.8</v>
      </c>
      <c r="F59" s="61">
        <v>114</v>
      </c>
      <c r="G59" s="61">
        <v>55.2</v>
      </c>
      <c r="H59" s="61">
        <v>32.8</v>
      </c>
      <c r="I59" s="61">
        <v>25.7</v>
      </c>
      <c r="J59" s="61">
        <v>21.3</v>
      </c>
    </row>
    <row r="60" spans="3:10" ht="13.5">
      <c r="C60" s="60" t="s">
        <v>149</v>
      </c>
      <c r="D60" s="61">
        <v>219</v>
      </c>
      <c r="E60" s="61">
        <v>116.4</v>
      </c>
      <c r="F60" s="61">
        <v>122.3</v>
      </c>
      <c r="G60" s="61">
        <v>67.4</v>
      </c>
      <c r="H60" s="61">
        <v>33.8</v>
      </c>
      <c r="I60" s="61">
        <v>27.2</v>
      </c>
      <c r="J60" s="61">
        <v>21.1</v>
      </c>
    </row>
    <row r="61" spans="3:10" ht="13.5">
      <c r="C61" s="60" t="s">
        <v>150</v>
      </c>
      <c r="D61" s="61">
        <v>223</v>
      </c>
      <c r="E61" s="61">
        <v>114</v>
      </c>
      <c r="F61" s="61">
        <v>119.6</v>
      </c>
      <c r="G61" s="61">
        <v>61.1</v>
      </c>
      <c r="H61" s="61">
        <v>34.5</v>
      </c>
      <c r="I61" s="61">
        <v>24.3</v>
      </c>
      <c r="J61" s="61">
        <v>19.9</v>
      </c>
    </row>
    <row r="62" spans="3:10" ht="13.5">
      <c r="C62" s="60" t="s">
        <v>18</v>
      </c>
      <c r="D62" s="61">
        <v>225.8</v>
      </c>
      <c r="E62" s="61">
        <v>113.8</v>
      </c>
      <c r="F62" s="61">
        <v>123.1</v>
      </c>
      <c r="G62" s="61">
        <v>62.7</v>
      </c>
      <c r="H62" s="61">
        <v>35.2</v>
      </c>
      <c r="I62" s="61">
        <v>26.1</v>
      </c>
      <c r="J62" s="61">
        <v>21</v>
      </c>
    </row>
    <row r="63" spans="3:10" ht="13.5">
      <c r="C63" s="60" t="s">
        <v>337</v>
      </c>
      <c r="D63" s="61">
        <v>230.2</v>
      </c>
      <c r="E63" s="61">
        <v>112.6</v>
      </c>
      <c r="F63" s="61">
        <v>119.4</v>
      </c>
      <c r="G63" s="61">
        <v>63.2</v>
      </c>
      <c r="H63" s="61">
        <v>34.3</v>
      </c>
      <c r="I63" s="61">
        <v>27.2</v>
      </c>
      <c r="J63" s="61">
        <v>20.7</v>
      </c>
    </row>
    <row r="64" spans="3:10" ht="13.5">
      <c r="C64" s="60" t="s">
        <v>349</v>
      </c>
      <c r="D64" s="61">
        <v>232.5</v>
      </c>
      <c r="E64" s="61">
        <v>114.1</v>
      </c>
      <c r="F64" s="61">
        <v>126.8</v>
      </c>
      <c r="G64" s="61">
        <v>69</v>
      </c>
      <c r="H64" s="61">
        <v>33.7</v>
      </c>
      <c r="I64" s="61">
        <v>27.4</v>
      </c>
      <c r="J64" s="61">
        <v>21.1</v>
      </c>
    </row>
    <row r="65" spans="3:10" ht="13.5">
      <c r="C65" s="101" t="s">
        <v>367</v>
      </c>
      <c r="D65" s="101">
        <v>240.7</v>
      </c>
      <c r="E65" s="101">
        <v>108.1</v>
      </c>
      <c r="F65" s="101">
        <v>126.5</v>
      </c>
      <c r="G65" s="101">
        <v>67.8</v>
      </c>
      <c r="H65" s="101">
        <v>31.5</v>
      </c>
      <c r="I65" s="101">
        <v>26.3</v>
      </c>
      <c r="J65" s="101">
        <v>20.5</v>
      </c>
    </row>
    <row r="66" spans="3:10" ht="13.5">
      <c r="C66" s="101" t="s">
        <v>413</v>
      </c>
      <c r="D66" s="367">
        <v>244.4</v>
      </c>
      <c r="E66" s="366">
        <v>114.7</v>
      </c>
      <c r="F66" s="366">
        <v>134.4</v>
      </c>
      <c r="G66" s="366">
        <v>77</v>
      </c>
      <c r="H66" s="366">
        <v>33.6</v>
      </c>
      <c r="I66" s="366">
        <v>30.2</v>
      </c>
      <c r="J66" s="366">
        <v>21.8</v>
      </c>
    </row>
  </sheetData>
  <printOptions horizontalCentered="1"/>
  <pageMargins left="0.7874015748031497" right="0.7874015748031497" top="0.984251968503937" bottom="0.984251968503937" header="0.5118110236220472" footer="0.5118110236220472"/>
  <pageSetup fitToHeight="2" fitToWidth="2" horizontalDpi="600" verticalDpi="600" orientation="portrait" paperSize="9" r:id="rId2"/>
  <headerFooter alignWithMargins="0">
    <oddFooter>&amp;C- 9 -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A1" sqref="A1"/>
    </sheetView>
  </sheetViews>
  <sheetFormatPr defaultColWidth="9.00390625" defaultRowHeight="13.5"/>
  <cols>
    <col min="1" max="1" width="2.625" style="0" customWidth="1"/>
    <col min="11" max="11" width="3.50390625" style="0" customWidth="1"/>
  </cols>
  <sheetData>
    <row r="1" spans="1:11" ht="19.5" customHeight="1">
      <c r="A1" s="2" t="s">
        <v>265</v>
      </c>
      <c r="C1" s="1"/>
      <c r="D1" s="1"/>
      <c r="E1" s="1"/>
      <c r="F1" s="1"/>
      <c r="G1" s="1"/>
      <c r="H1" s="1"/>
      <c r="I1" s="1"/>
      <c r="J1" s="1"/>
      <c r="K1" s="1"/>
    </row>
    <row r="2" spans="1:11" ht="10.5" customHeight="1">
      <c r="A2" s="1"/>
      <c r="C2" s="1"/>
      <c r="D2" s="1"/>
      <c r="E2" s="1"/>
      <c r="F2" s="1"/>
      <c r="G2" s="1"/>
      <c r="H2" s="1"/>
      <c r="I2" s="1"/>
      <c r="J2" s="1"/>
      <c r="K2" s="1"/>
    </row>
    <row r="3" spans="1:11" ht="19.5" customHeight="1">
      <c r="A3" s="3" t="s">
        <v>266</v>
      </c>
      <c r="C3" s="4"/>
      <c r="D3" s="4"/>
      <c r="E3" s="4"/>
      <c r="F3" s="4"/>
      <c r="G3" s="4"/>
      <c r="H3" s="4"/>
      <c r="I3" s="4"/>
      <c r="J3" s="4"/>
      <c r="K3" s="4"/>
    </row>
    <row r="4" spans="1:11" ht="10.5" customHeight="1">
      <c r="A4" s="3"/>
      <c r="C4" s="4"/>
      <c r="D4" s="4"/>
      <c r="E4" s="4"/>
      <c r="F4" s="4"/>
      <c r="G4" s="4"/>
      <c r="H4" s="4"/>
      <c r="I4" s="4"/>
      <c r="J4" s="4"/>
      <c r="K4" s="4"/>
    </row>
    <row r="5" spans="1:11" ht="19.5" customHeight="1">
      <c r="A5" s="449" t="s">
        <v>489</v>
      </c>
      <c r="B5" s="449"/>
      <c r="C5" s="449"/>
      <c r="D5" s="449"/>
      <c r="E5" s="449"/>
      <c r="F5" s="449"/>
      <c r="G5" s="449"/>
      <c r="H5" s="449"/>
      <c r="I5" s="449"/>
      <c r="J5" s="449"/>
      <c r="K5" s="449"/>
    </row>
    <row r="6" spans="1:11" ht="19.5" customHeight="1">
      <c r="A6" s="449" t="s">
        <v>490</v>
      </c>
      <c r="B6" s="449"/>
      <c r="C6" s="449"/>
      <c r="D6" s="449"/>
      <c r="E6" s="449"/>
      <c r="F6" s="449"/>
      <c r="G6" s="449"/>
      <c r="H6" s="449"/>
      <c r="I6" s="449"/>
      <c r="J6" s="449"/>
      <c r="K6" s="449"/>
    </row>
    <row r="7" spans="1:11" ht="19.5" customHeight="1">
      <c r="A7" s="449" t="s">
        <v>356</v>
      </c>
      <c r="B7" s="449"/>
      <c r="C7" s="449"/>
      <c r="D7" s="449"/>
      <c r="E7" s="449"/>
      <c r="F7" s="449"/>
      <c r="G7" s="449"/>
      <c r="H7" s="449"/>
      <c r="I7" s="449"/>
      <c r="J7" s="449"/>
      <c r="K7" s="449"/>
    </row>
    <row r="8" spans="1:11" ht="19.5" customHeight="1">
      <c r="A8" s="449" t="s">
        <v>362</v>
      </c>
      <c r="B8" s="449"/>
      <c r="C8" s="449"/>
      <c r="D8" s="449"/>
      <c r="E8" s="449"/>
      <c r="F8" s="449"/>
      <c r="G8" s="449"/>
      <c r="H8" s="449"/>
      <c r="I8" s="449"/>
      <c r="J8" s="449"/>
      <c r="K8" s="449"/>
    </row>
    <row r="9" spans="1:11" ht="19.5" customHeight="1">
      <c r="A9" s="449" t="s">
        <v>402</v>
      </c>
      <c r="B9" s="449"/>
      <c r="C9" s="449"/>
      <c r="D9" s="449"/>
      <c r="E9" s="449"/>
      <c r="F9" s="449"/>
      <c r="G9" s="449"/>
      <c r="H9" s="449"/>
      <c r="I9" s="449"/>
      <c r="J9" s="449"/>
      <c r="K9" s="449"/>
    </row>
    <row r="10" spans="1:11" ht="19.5" customHeight="1">
      <c r="A10" s="431" t="s">
        <v>496</v>
      </c>
      <c r="B10" s="431"/>
      <c r="C10" s="431"/>
      <c r="D10" s="431"/>
      <c r="E10" s="431"/>
      <c r="F10" s="431"/>
      <c r="G10" s="431"/>
      <c r="H10" s="431"/>
      <c r="I10" s="431"/>
      <c r="J10" s="431"/>
      <c r="K10" s="431"/>
    </row>
    <row r="11" spans="1:11" ht="19.5" customHeight="1">
      <c r="A11" s="4"/>
      <c r="B11" s="4"/>
      <c r="C11" s="4"/>
      <c r="D11" s="4"/>
      <c r="E11" s="4"/>
      <c r="F11" s="4"/>
      <c r="G11" s="4"/>
      <c r="H11" s="4"/>
      <c r="I11" s="4"/>
      <c r="J11" s="1"/>
      <c r="K11" s="1"/>
    </row>
    <row r="12" spans="1:11" s="237" customFormat="1" ht="19.5" customHeight="1">
      <c r="A12" s="267" t="s">
        <v>497</v>
      </c>
      <c r="C12" s="105"/>
      <c r="D12" s="105"/>
      <c r="E12" s="105"/>
      <c r="F12" s="105"/>
      <c r="G12" s="105"/>
      <c r="H12" s="105"/>
      <c r="I12" s="105"/>
      <c r="J12" s="105"/>
      <c r="K12" s="105"/>
    </row>
    <row r="13" spans="1:11" s="237" customFormat="1" ht="10.5" customHeight="1">
      <c r="A13" s="267"/>
      <c r="C13" s="105"/>
      <c r="D13" s="105"/>
      <c r="E13" s="105"/>
      <c r="F13" s="105"/>
      <c r="G13" s="105"/>
      <c r="H13" s="105"/>
      <c r="I13" s="105"/>
      <c r="J13" s="105"/>
      <c r="K13" s="105"/>
    </row>
    <row r="14" spans="2:11" s="237" customFormat="1" ht="18" customHeight="1">
      <c r="B14" s="268"/>
      <c r="C14" s="519" t="s">
        <v>267</v>
      </c>
      <c r="D14" s="520"/>
      <c r="E14" s="521"/>
      <c r="F14" s="519" t="s">
        <v>268</v>
      </c>
      <c r="G14" s="520"/>
      <c r="H14" s="522"/>
      <c r="I14" s="105"/>
      <c r="J14" s="105"/>
      <c r="K14" s="105"/>
    </row>
    <row r="15" spans="2:11" s="237" customFormat="1" ht="18" customHeight="1">
      <c r="B15" s="271"/>
      <c r="C15" s="272" t="s">
        <v>269</v>
      </c>
      <c r="D15" s="273" t="s">
        <v>270</v>
      </c>
      <c r="E15" s="272" t="s">
        <v>271</v>
      </c>
      <c r="F15" s="274" t="s">
        <v>269</v>
      </c>
      <c r="G15" s="273" t="s">
        <v>270</v>
      </c>
      <c r="H15" s="275" t="s">
        <v>271</v>
      </c>
      <c r="I15" s="105"/>
      <c r="J15" s="105"/>
      <c r="K15" s="105"/>
    </row>
    <row r="16" spans="2:11" s="237" customFormat="1" ht="18" customHeight="1">
      <c r="B16" s="276" t="s">
        <v>272</v>
      </c>
      <c r="C16" s="277">
        <v>26.8</v>
      </c>
      <c r="D16" s="278">
        <v>23.9</v>
      </c>
      <c r="E16" s="277">
        <f aca="true" t="shared" si="0" ref="E16:E34">C16-D16</f>
        <v>2.900000000000002</v>
      </c>
      <c r="F16" s="279">
        <v>26.9</v>
      </c>
      <c r="G16" s="278">
        <v>24.2</v>
      </c>
      <c r="H16" s="280">
        <f aca="true" t="shared" si="1" ref="H16:H34">F16-G16</f>
        <v>2.6999999999999993</v>
      </c>
      <c r="I16" s="105"/>
      <c r="J16" s="105"/>
      <c r="K16" s="105"/>
    </row>
    <row r="17" spans="2:11" s="237" customFormat="1" ht="18" customHeight="1">
      <c r="B17" s="281">
        <v>50</v>
      </c>
      <c r="C17" s="277">
        <v>26.9</v>
      </c>
      <c r="D17" s="278">
        <v>24.4</v>
      </c>
      <c r="E17" s="277">
        <f t="shared" si="0"/>
        <v>2.5</v>
      </c>
      <c r="F17" s="279">
        <v>27</v>
      </c>
      <c r="G17" s="278">
        <v>24.7</v>
      </c>
      <c r="H17" s="280">
        <f t="shared" si="1"/>
        <v>2.3000000000000007</v>
      </c>
      <c r="I17" s="105"/>
      <c r="J17" s="105"/>
      <c r="K17" s="105"/>
    </row>
    <row r="18" spans="2:11" s="237" customFormat="1" ht="18" customHeight="1">
      <c r="B18" s="281">
        <v>55</v>
      </c>
      <c r="C18" s="277">
        <v>27.8</v>
      </c>
      <c r="D18" s="278">
        <v>25</v>
      </c>
      <c r="E18" s="277">
        <f t="shared" si="0"/>
        <v>2.8000000000000007</v>
      </c>
      <c r="F18" s="279">
        <v>27.8</v>
      </c>
      <c r="G18" s="278">
        <v>25.2</v>
      </c>
      <c r="H18" s="280">
        <f t="shared" si="1"/>
        <v>2.6000000000000014</v>
      </c>
      <c r="I18" s="105"/>
      <c r="J18" s="105"/>
      <c r="K18" s="105"/>
    </row>
    <row r="19" spans="2:11" s="237" customFormat="1" ht="18" customHeight="1">
      <c r="B19" s="281">
        <v>60</v>
      </c>
      <c r="C19" s="277">
        <v>28.2</v>
      </c>
      <c r="D19" s="278">
        <v>25.3</v>
      </c>
      <c r="E19" s="277">
        <f t="shared" si="0"/>
        <v>2.8999999999999986</v>
      </c>
      <c r="F19" s="279">
        <v>28.2</v>
      </c>
      <c r="G19" s="278">
        <v>25.5</v>
      </c>
      <c r="H19" s="280">
        <f t="shared" si="1"/>
        <v>2.6999999999999993</v>
      </c>
      <c r="I19" s="105"/>
      <c r="J19" s="105"/>
      <c r="K19" s="105"/>
    </row>
    <row r="20" spans="2:11" s="237" customFormat="1" ht="18" customHeight="1">
      <c r="B20" s="281" t="s">
        <v>273</v>
      </c>
      <c r="C20" s="277">
        <v>28.4</v>
      </c>
      <c r="D20" s="278">
        <v>25.7</v>
      </c>
      <c r="E20" s="277">
        <f t="shared" si="0"/>
        <v>2.6999999999999993</v>
      </c>
      <c r="F20" s="279">
        <v>28.4</v>
      </c>
      <c r="G20" s="278">
        <v>25.9</v>
      </c>
      <c r="H20" s="280">
        <f t="shared" si="1"/>
        <v>2.5</v>
      </c>
      <c r="I20" s="105"/>
      <c r="J20" s="105"/>
      <c r="K20" s="105"/>
    </row>
    <row r="21" spans="2:11" s="237" customFormat="1" ht="18" customHeight="1">
      <c r="B21" s="281">
        <v>4</v>
      </c>
      <c r="C21" s="277">
        <v>28.4</v>
      </c>
      <c r="D21" s="278">
        <v>25.9</v>
      </c>
      <c r="E21" s="277">
        <f t="shared" si="0"/>
        <v>2.5</v>
      </c>
      <c r="F21" s="279">
        <v>28.4</v>
      </c>
      <c r="G21" s="278">
        <v>26</v>
      </c>
      <c r="H21" s="280">
        <f t="shared" si="1"/>
        <v>2.3999999999999986</v>
      </c>
      <c r="I21" s="105"/>
      <c r="J21" s="105"/>
      <c r="K21" s="105"/>
    </row>
    <row r="22" spans="2:11" s="237" customFormat="1" ht="18" customHeight="1">
      <c r="B22" s="281">
        <v>5</v>
      </c>
      <c r="C22" s="277">
        <v>28.5</v>
      </c>
      <c r="D22" s="278">
        <v>26</v>
      </c>
      <c r="E22" s="277">
        <f t="shared" si="0"/>
        <v>2.5</v>
      </c>
      <c r="F22" s="279">
        <v>28.4</v>
      </c>
      <c r="G22" s="278">
        <v>26.1</v>
      </c>
      <c r="H22" s="280">
        <f t="shared" si="1"/>
        <v>2.299999999999997</v>
      </c>
      <c r="I22" s="105"/>
      <c r="J22" s="105"/>
      <c r="K22" s="105"/>
    </row>
    <row r="23" spans="2:11" s="237" customFormat="1" ht="18" customHeight="1">
      <c r="B23" s="281">
        <v>6</v>
      </c>
      <c r="C23" s="277">
        <v>28.5</v>
      </c>
      <c r="D23" s="278">
        <v>26.1</v>
      </c>
      <c r="E23" s="277">
        <f t="shared" si="0"/>
        <v>2.3999999999999986</v>
      </c>
      <c r="F23" s="279">
        <v>28.5</v>
      </c>
      <c r="G23" s="278">
        <v>26.2</v>
      </c>
      <c r="H23" s="280">
        <f t="shared" si="1"/>
        <v>2.3000000000000007</v>
      </c>
      <c r="I23" s="105"/>
      <c r="J23" s="105"/>
      <c r="K23" s="105"/>
    </row>
    <row r="24" spans="2:11" s="237" customFormat="1" ht="18" customHeight="1">
      <c r="B24" s="281">
        <v>7</v>
      </c>
      <c r="C24" s="277">
        <v>28.6</v>
      </c>
      <c r="D24" s="278">
        <v>26.2</v>
      </c>
      <c r="E24" s="277">
        <f t="shared" si="0"/>
        <v>2.400000000000002</v>
      </c>
      <c r="F24" s="279">
        <v>28.5</v>
      </c>
      <c r="G24" s="278">
        <v>26.3</v>
      </c>
      <c r="H24" s="280">
        <f t="shared" si="1"/>
        <v>2.1999999999999993</v>
      </c>
      <c r="I24" s="105"/>
      <c r="J24" s="105"/>
      <c r="K24" s="105"/>
    </row>
    <row r="25" spans="2:11" s="237" customFormat="1" ht="18" customHeight="1">
      <c r="B25" s="281">
        <v>8</v>
      </c>
      <c r="C25" s="277">
        <v>28.6</v>
      </c>
      <c r="D25" s="278">
        <v>26.3</v>
      </c>
      <c r="E25" s="277">
        <f t="shared" si="0"/>
        <v>2.3000000000000007</v>
      </c>
      <c r="F25" s="279">
        <v>28.5</v>
      </c>
      <c r="G25" s="278">
        <v>26.4</v>
      </c>
      <c r="H25" s="280">
        <f t="shared" si="1"/>
        <v>2.1000000000000014</v>
      </c>
      <c r="I25" s="105"/>
      <c r="J25" s="105"/>
      <c r="K25" s="105"/>
    </row>
    <row r="26" spans="2:11" s="237" customFormat="1" ht="18" customHeight="1">
      <c r="B26" s="281">
        <v>9</v>
      </c>
      <c r="C26" s="277">
        <v>28.6</v>
      </c>
      <c r="D26" s="278">
        <v>26.5</v>
      </c>
      <c r="E26" s="277">
        <f t="shared" si="0"/>
        <v>2.1000000000000014</v>
      </c>
      <c r="F26" s="279">
        <v>28.5</v>
      </c>
      <c r="G26" s="278">
        <v>26.6</v>
      </c>
      <c r="H26" s="280">
        <f t="shared" si="1"/>
        <v>1.8999999999999986</v>
      </c>
      <c r="I26" s="105"/>
      <c r="J26" s="105"/>
      <c r="K26" s="105"/>
    </row>
    <row r="27" spans="2:11" s="237" customFormat="1" ht="18" customHeight="1">
      <c r="B27" s="281">
        <v>10</v>
      </c>
      <c r="C27" s="277">
        <v>28.7</v>
      </c>
      <c r="D27" s="278">
        <v>26.6</v>
      </c>
      <c r="E27" s="277">
        <f t="shared" si="0"/>
        <v>2.099999999999998</v>
      </c>
      <c r="F27" s="279">
        <v>28.6</v>
      </c>
      <c r="G27" s="278">
        <v>26.7</v>
      </c>
      <c r="H27" s="280">
        <f t="shared" si="1"/>
        <v>1.9000000000000021</v>
      </c>
      <c r="I27" s="105"/>
      <c r="J27" s="105"/>
      <c r="K27" s="105"/>
    </row>
    <row r="28" spans="2:11" s="237" customFormat="1" ht="18" customHeight="1">
      <c r="B28" s="281">
        <v>11</v>
      </c>
      <c r="C28" s="277">
        <v>28.6</v>
      </c>
      <c r="D28" s="278">
        <v>26.7</v>
      </c>
      <c r="E28" s="277">
        <f t="shared" si="0"/>
        <v>1.9000000000000021</v>
      </c>
      <c r="F28" s="279">
        <v>28.7</v>
      </c>
      <c r="G28" s="278">
        <v>26.8</v>
      </c>
      <c r="H28" s="280">
        <f t="shared" si="1"/>
        <v>1.8999999999999986</v>
      </c>
      <c r="I28" s="105"/>
      <c r="J28" s="105"/>
      <c r="K28" s="105"/>
    </row>
    <row r="29" spans="2:11" s="237" customFormat="1" ht="18" customHeight="1">
      <c r="B29" s="281">
        <v>12</v>
      </c>
      <c r="C29" s="277">
        <v>28.7</v>
      </c>
      <c r="D29" s="278">
        <v>26.8</v>
      </c>
      <c r="E29" s="277">
        <f t="shared" si="0"/>
        <v>1.8999999999999986</v>
      </c>
      <c r="F29" s="279">
        <v>28.8</v>
      </c>
      <c r="G29" s="278">
        <v>27</v>
      </c>
      <c r="H29" s="280">
        <f t="shared" si="1"/>
        <v>1.8000000000000007</v>
      </c>
      <c r="I29" s="105"/>
      <c r="J29" s="105"/>
      <c r="K29" s="105"/>
    </row>
    <row r="30" spans="2:11" s="237" customFormat="1" ht="18" customHeight="1">
      <c r="B30" s="281">
        <v>13</v>
      </c>
      <c r="C30" s="277">
        <v>28.9</v>
      </c>
      <c r="D30" s="278">
        <v>27</v>
      </c>
      <c r="E30" s="277">
        <f t="shared" si="0"/>
        <v>1.8999999999999986</v>
      </c>
      <c r="F30" s="279">
        <v>29</v>
      </c>
      <c r="G30" s="278">
        <v>27.2</v>
      </c>
      <c r="H30" s="280">
        <f t="shared" si="1"/>
        <v>1.8000000000000007</v>
      </c>
      <c r="I30" s="105"/>
      <c r="J30" s="105"/>
      <c r="K30" s="105"/>
    </row>
    <row r="31" spans="2:11" s="237" customFormat="1" ht="18" customHeight="1">
      <c r="B31" s="281">
        <v>14</v>
      </c>
      <c r="C31" s="277">
        <v>29.1</v>
      </c>
      <c r="D31" s="278">
        <v>27.2</v>
      </c>
      <c r="E31" s="277">
        <f t="shared" si="0"/>
        <v>1.9000000000000021</v>
      </c>
      <c r="F31" s="279">
        <v>29.1</v>
      </c>
      <c r="G31" s="278">
        <v>27.4</v>
      </c>
      <c r="H31" s="280">
        <f t="shared" si="1"/>
        <v>1.7000000000000028</v>
      </c>
      <c r="I31" s="105"/>
      <c r="J31" s="105"/>
      <c r="K31" s="105"/>
    </row>
    <row r="32" spans="2:11" s="237" customFormat="1" ht="18" customHeight="1">
      <c r="B32" s="281">
        <v>15</v>
      </c>
      <c r="C32" s="277">
        <v>29.4</v>
      </c>
      <c r="D32" s="278">
        <v>27.4</v>
      </c>
      <c r="E32" s="277">
        <f t="shared" si="0"/>
        <v>2</v>
      </c>
      <c r="F32" s="279">
        <v>29.4</v>
      </c>
      <c r="G32" s="278">
        <v>27.6</v>
      </c>
      <c r="H32" s="280">
        <f t="shared" si="1"/>
        <v>1.7999999999999972</v>
      </c>
      <c r="I32" s="105"/>
      <c r="J32" s="105"/>
      <c r="K32" s="105"/>
    </row>
    <row r="33" spans="2:11" s="237" customFormat="1" ht="18" customHeight="1">
      <c r="B33" s="291">
        <v>16</v>
      </c>
      <c r="C33" s="354">
        <v>29.6</v>
      </c>
      <c r="D33" s="278">
        <v>27.6</v>
      </c>
      <c r="E33" s="277">
        <f t="shared" si="0"/>
        <v>2</v>
      </c>
      <c r="F33" s="354">
        <v>29.6</v>
      </c>
      <c r="G33" s="278">
        <v>27.8</v>
      </c>
      <c r="H33" s="280">
        <f t="shared" si="1"/>
        <v>1.8000000000000007</v>
      </c>
      <c r="I33" s="105"/>
      <c r="J33" s="105"/>
      <c r="K33" s="105"/>
    </row>
    <row r="34" spans="2:11" s="237" customFormat="1" ht="19.5" customHeight="1">
      <c r="B34" s="274">
        <v>17</v>
      </c>
      <c r="C34" s="355">
        <v>29.8</v>
      </c>
      <c r="D34" s="356">
        <v>27.8</v>
      </c>
      <c r="E34" s="282">
        <f t="shared" si="0"/>
        <v>2</v>
      </c>
      <c r="F34" s="357">
        <v>29.8</v>
      </c>
      <c r="G34" s="356">
        <v>28</v>
      </c>
      <c r="H34" s="282">
        <f t="shared" si="1"/>
        <v>1.8000000000000007</v>
      </c>
      <c r="I34" s="105"/>
      <c r="J34" s="105"/>
      <c r="K34" s="105"/>
    </row>
    <row r="35" s="237" customFormat="1" ht="13.5"/>
  </sheetData>
  <mergeCells count="8">
    <mergeCell ref="C14:E14"/>
    <mergeCell ref="F14:H14"/>
    <mergeCell ref="A9:K9"/>
    <mergeCell ref="A10:K10"/>
    <mergeCell ref="A5:K5"/>
    <mergeCell ref="A6:K6"/>
    <mergeCell ref="A7:K7"/>
    <mergeCell ref="A8:K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9"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57"/>
  <sheetViews>
    <sheetView workbookViewId="0" topLeftCell="A1">
      <selection activeCell="A1" sqref="A1"/>
    </sheetView>
  </sheetViews>
  <sheetFormatPr defaultColWidth="9.00390625" defaultRowHeight="13.5"/>
  <cols>
    <col min="1" max="1" width="2.625" style="237" customWidth="1"/>
    <col min="2" max="8" width="8.875" style="237" customWidth="1"/>
    <col min="9" max="9" width="10.00390625" style="237" customWidth="1"/>
    <col min="10" max="16384" width="8.875" style="237" customWidth="1"/>
  </cols>
  <sheetData>
    <row r="1" ht="19.5" customHeight="1">
      <c r="A1" s="3" t="s">
        <v>274</v>
      </c>
    </row>
    <row r="2" ht="10.5" customHeight="1"/>
    <row r="3" spans="1:11" ht="19.5" customHeight="1">
      <c r="A3" s="449" t="s">
        <v>491</v>
      </c>
      <c r="B3" s="449"/>
      <c r="C3" s="449"/>
      <c r="D3" s="449"/>
      <c r="E3" s="449"/>
      <c r="F3" s="449"/>
      <c r="G3" s="449"/>
      <c r="H3" s="449"/>
      <c r="I3" s="449"/>
      <c r="J3" s="449"/>
      <c r="K3" s="449"/>
    </row>
    <row r="4" spans="1:11" ht="19.5" customHeight="1">
      <c r="A4" s="449" t="s">
        <v>492</v>
      </c>
      <c r="B4" s="449"/>
      <c r="C4" s="449"/>
      <c r="D4" s="449"/>
      <c r="E4" s="449"/>
      <c r="F4" s="449"/>
      <c r="G4" s="449"/>
      <c r="H4" s="449"/>
      <c r="I4" s="449"/>
      <c r="J4" s="449"/>
      <c r="K4" s="449"/>
    </row>
    <row r="5" spans="1:11" ht="19.5" customHeight="1">
      <c r="A5" s="449" t="s">
        <v>403</v>
      </c>
      <c r="B5" s="449"/>
      <c r="C5" s="449"/>
      <c r="D5" s="449"/>
      <c r="E5" s="449"/>
      <c r="F5" s="449"/>
      <c r="G5" s="449"/>
      <c r="H5" s="449"/>
      <c r="I5" s="449"/>
      <c r="J5" s="449"/>
      <c r="K5" s="449"/>
    </row>
    <row r="6" spans="1:11" ht="19.5" customHeight="1">
      <c r="A6" s="449" t="s">
        <v>493</v>
      </c>
      <c r="B6" s="449"/>
      <c r="C6" s="449"/>
      <c r="D6" s="449"/>
      <c r="E6" s="449"/>
      <c r="F6" s="449"/>
      <c r="G6" s="449"/>
      <c r="H6" s="449"/>
      <c r="I6" s="449"/>
      <c r="J6" s="449"/>
      <c r="K6" s="449"/>
    </row>
    <row r="7" spans="1:11" ht="19.5" customHeight="1">
      <c r="A7" s="449"/>
      <c r="B7" s="449"/>
      <c r="C7" s="449"/>
      <c r="D7" s="449"/>
      <c r="E7" s="449"/>
      <c r="F7" s="449"/>
      <c r="G7" s="449"/>
      <c r="H7" s="449"/>
      <c r="I7" s="449"/>
      <c r="J7" s="449"/>
      <c r="K7" s="449"/>
    </row>
    <row r="8" ht="19.5" customHeight="1"/>
    <row r="9" spans="1:11" ht="19.5" customHeight="1">
      <c r="A9" s="62" t="s">
        <v>498</v>
      </c>
      <c r="C9" s="62"/>
      <c r="D9" s="62"/>
      <c r="E9" s="62"/>
      <c r="F9" s="62"/>
      <c r="G9" s="62"/>
      <c r="H9" s="62"/>
      <c r="I9" s="62"/>
      <c r="J9" s="62"/>
      <c r="K9" s="62"/>
    </row>
    <row r="10" spans="2:11" ht="10.5" customHeight="1">
      <c r="B10" s="62"/>
      <c r="C10" s="62"/>
      <c r="D10" s="62"/>
      <c r="E10" s="62"/>
      <c r="F10" s="62"/>
      <c r="G10" s="62"/>
      <c r="H10" s="62"/>
      <c r="I10" s="62"/>
      <c r="J10" s="62"/>
      <c r="K10" s="62"/>
    </row>
    <row r="11" spans="2:11" ht="18" customHeight="1">
      <c r="B11" s="523"/>
      <c r="C11" s="526" t="s">
        <v>275</v>
      </c>
      <c r="D11" s="527"/>
      <c r="E11" s="527"/>
      <c r="F11" s="528"/>
      <c r="G11" s="529" t="s">
        <v>276</v>
      </c>
      <c r="H11" s="527"/>
      <c r="I11" s="527"/>
      <c r="J11" s="528"/>
      <c r="K11" s="1"/>
    </row>
    <row r="12" spans="2:11" ht="18" customHeight="1">
      <c r="B12" s="524"/>
      <c r="C12" s="530" t="s">
        <v>267</v>
      </c>
      <c r="D12" s="531"/>
      <c r="E12" s="530" t="s">
        <v>268</v>
      </c>
      <c r="F12" s="531"/>
      <c r="G12" s="530" t="s">
        <v>267</v>
      </c>
      <c r="H12" s="531"/>
      <c r="I12" s="530" t="s">
        <v>268</v>
      </c>
      <c r="J12" s="531"/>
      <c r="K12" s="1"/>
    </row>
    <row r="13" spans="2:11" ht="18" customHeight="1">
      <c r="B13" s="525"/>
      <c r="C13" s="89" t="s">
        <v>277</v>
      </c>
      <c r="D13" s="90" t="s">
        <v>91</v>
      </c>
      <c r="E13" s="89" t="s">
        <v>277</v>
      </c>
      <c r="F13" s="90" t="s">
        <v>91</v>
      </c>
      <c r="G13" s="89" t="s">
        <v>277</v>
      </c>
      <c r="H13" s="90" t="s">
        <v>91</v>
      </c>
      <c r="I13" s="89" t="s">
        <v>277</v>
      </c>
      <c r="J13" s="90" t="s">
        <v>91</v>
      </c>
      <c r="K13" s="30"/>
    </row>
    <row r="14" spans="2:11" ht="18" customHeight="1">
      <c r="B14" s="63" t="s">
        <v>278</v>
      </c>
      <c r="C14" s="88">
        <v>30036</v>
      </c>
      <c r="D14" s="91">
        <v>9.7</v>
      </c>
      <c r="E14" s="88">
        <v>1029405</v>
      </c>
      <c r="F14" s="91">
        <v>10</v>
      </c>
      <c r="G14" s="88">
        <v>2701</v>
      </c>
      <c r="H14" s="92">
        <v>0.87</v>
      </c>
      <c r="I14" s="88">
        <v>95937</v>
      </c>
      <c r="J14" s="92">
        <v>0.93</v>
      </c>
      <c r="K14" s="1"/>
    </row>
    <row r="15" spans="2:11" ht="18" customHeight="1">
      <c r="B15" s="64">
        <v>50</v>
      </c>
      <c r="C15" s="86">
        <v>27541</v>
      </c>
      <c r="D15" s="87">
        <v>8.3</v>
      </c>
      <c r="E15" s="86">
        <v>941628</v>
      </c>
      <c r="F15" s="87">
        <v>8.5</v>
      </c>
      <c r="G15" s="86">
        <v>3536</v>
      </c>
      <c r="H15" s="93">
        <v>1.07</v>
      </c>
      <c r="I15" s="86">
        <v>119135</v>
      </c>
      <c r="J15" s="93">
        <v>1.07</v>
      </c>
      <c r="K15" s="1"/>
    </row>
    <row r="16" spans="2:11" ht="18" customHeight="1">
      <c r="B16" s="64">
        <v>55</v>
      </c>
      <c r="C16" s="86">
        <v>22460</v>
      </c>
      <c r="D16" s="87">
        <v>6.5</v>
      </c>
      <c r="E16" s="86">
        <v>774702</v>
      </c>
      <c r="F16" s="87">
        <v>6.7</v>
      </c>
      <c r="G16" s="86">
        <v>4202</v>
      </c>
      <c r="H16" s="93">
        <v>1.22</v>
      </c>
      <c r="I16" s="86">
        <v>141689</v>
      </c>
      <c r="J16" s="93">
        <v>1.22</v>
      </c>
      <c r="K16" s="1"/>
    </row>
    <row r="17" spans="2:11" ht="18" customHeight="1">
      <c r="B17" s="64">
        <v>60</v>
      </c>
      <c r="C17" s="86">
        <v>21501</v>
      </c>
      <c r="D17" s="87">
        <v>6</v>
      </c>
      <c r="E17" s="86">
        <v>735850</v>
      </c>
      <c r="F17" s="87">
        <v>6.1</v>
      </c>
      <c r="G17" s="86">
        <v>4572</v>
      </c>
      <c r="H17" s="93">
        <v>1.28</v>
      </c>
      <c r="I17" s="86">
        <v>166640</v>
      </c>
      <c r="J17" s="93">
        <v>1.39</v>
      </c>
      <c r="K17" s="1"/>
    </row>
    <row r="18" spans="2:11" ht="18" customHeight="1">
      <c r="B18" s="64" t="s">
        <v>273</v>
      </c>
      <c r="C18" s="86">
        <v>20700</v>
      </c>
      <c r="D18" s="87">
        <v>5.7</v>
      </c>
      <c r="E18" s="86">
        <v>722138</v>
      </c>
      <c r="F18" s="87">
        <v>5.9</v>
      </c>
      <c r="G18" s="86">
        <v>4432</v>
      </c>
      <c r="H18" s="93">
        <v>1.21</v>
      </c>
      <c r="I18" s="86">
        <v>157608</v>
      </c>
      <c r="J18" s="93">
        <v>1.28</v>
      </c>
      <c r="K18" s="1"/>
    </row>
    <row r="19" spans="2:11" ht="18" customHeight="1">
      <c r="B19" s="64">
        <v>4</v>
      </c>
      <c r="C19" s="86">
        <v>22000</v>
      </c>
      <c r="D19" s="87">
        <v>6</v>
      </c>
      <c r="E19" s="86">
        <v>754441</v>
      </c>
      <c r="F19" s="87">
        <v>6.1</v>
      </c>
      <c r="G19" s="86">
        <v>5017</v>
      </c>
      <c r="H19" s="93">
        <v>1.36</v>
      </c>
      <c r="I19" s="86">
        <v>179191</v>
      </c>
      <c r="J19" s="93">
        <v>1.45</v>
      </c>
      <c r="K19" s="1"/>
    </row>
    <row r="20" spans="2:11" ht="18" customHeight="1">
      <c r="B20" s="64">
        <v>5</v>
      </c>
      <c r="C20" s="86">
        <v>23144</v>
      </c>
      <c r="D20" s="87">
        <v>6.3</v>
      </c>
      <c r="E20" s="86">
        <v>792658</v>
      </c>
      <c r="F20" s="87">
        <v>6.4</v>
      </c>
      <c r="G20" s="86">
        <v>5292</v>
      </c>
      <c r="H20" s="93">
        <v>1.44</v>
      </c>
      <c r="I20" s="86">
        <v>188297</v>
      </c>
      <c r="J20" s="93">
        <v>1.52</v>
      </c>
      <c r="K20" s="1"/>
    </row>
    <row r="21" spans="2:11" ht="18" customHeight="1">
      <c r="B21" s="64">
        <v>6</v>
      </c>
      <c r="C21" s="86">
        <v>22724</v>
      </c>
      <c r="D21" s="87">
        <v>6.1</v>
      </c>
      <c r="E21" s="86">
        <v>782738</v>
      </c>
      <c r="F21" s="87">
        <v>6.3</v>
      </c>
      <c r="G21" s="86">
        <v>5426</v>
      </c>
      <c r="H21" s="93">
        <v>1.47</v>
      </c>
      <c r="I21" s="86">
        <v>195106</v>
      </c>
      <c r="J21" s="93">
        <v>1.57</v>
      </c>
      <c r="K21" s="1"/>
    </row>
    <row r="22" spans="2:11" ht="18" customHeight="1">
      <c r="B22" s="64">
        <v>7</v>
      </c>
      <c r="C22" s="86">
        <v>22991</v>
      </c>
      <c r="D22" s="87">
        <v>6.2</v>
      </c>
      <c r="E22" s="86">
        <v>791888</v>
      </c>
      <c r="F22" s="87">
        <v>6.4</v>
      </c>
      <c r="G22" s="86">
        <v>5723</v>
      </c>
      <c r="H22" s="93">
        <v>1.55</v>
      </c>
      <c r="I22" s="86">
        <v>199016</v>
      </c>
      <c r="J22" s="93">
        <v>1.6</v>
      </c>
      <c r="K22" s="1"/>
    </row>
    <row r="23" spans="2:11" ht="18" customHeight="1">
      <c r="B23" s="64">
        <v>8</v>
      </c>
      <c r="C23" s="86">
        <v>23117</v>
      </c>
      <c r="D23" s="87">
        <v>6.2</v>
      </c>
      <c r="E23" s="86">
        <v>795080</v>
      </c>
      <c r="F23" s="87">
        <v>6.4</v>
      </c>
      <c r="G23" s="86">
        <v>5795</v>
      </c>
      <c r="H23" s="93">
        <v>1.56</v>
      </c>
      <c r="I23" s="86">
        <v>206955</v>
      </c>
      <c r="J23" s="93">
        <v>1.66</v>
      </c>
      <c r="K23" s="1"/>
    </row>
    <row r="24" spans="2:11" ht="18" customHeight="1">
      <c r="B24" s="64">
        <v>9</v>
      </c>
      <c r="C24" s="86">
        <v>22513</v>
      </c>
      <c r="D24" s="87">
        <v>6.1</v>
      </c>
      <c r="E24" s="86">
        <v>755651</v>
      </c>
      <c r="F24" s="87">
        <v>6.2</v>
      </c>
      <c r="G24" s="86">
        <v>6298</v>
      </c>
      <c r="H24" s="93">
        <v>1.7</v>
      </c>
      <c r="I24" s="86">
        <v>222635</v>
      </c>
      <c r="J24" s="93">
        <v>1.78</v>
      </c>
      <c r="K24" s="1"/>
    </row>
    <row r="25" spans="2:11" ht="18" customHeight="1">
      <c r="B25" s="64">
        <v>10</v>
      </c>
      <c r="C25" s="86">
        <v>23134</v>
      </c>
      <c r="D25" s="87">
        <v>6.2</v>
      </c>
      <c r="E25" s="86">
        <v>784595</v>
      </c>
      <c r="F25" s="87">
        <v>6.3</v>
      </c>
      <c r="G25" s="86">
        <v>6780</v>
      </c>
      <c r="H25" s="93">
        <v>1.82</v>
      </c>
      <c r="I25" s="86">
        <v>243183</v>
      </c>
      <c r="J25" s="93">
        <v>1.94</v>
      </c>
      <c r="K25" s="1"/>
    </row>
    <row r="26" spans="2:11" ht="18" customHeight="1">
      <c r="B26" s="64">
        <v>11</v>
      </c>
      <c r="C26" s="86">
        <v>22429</v>
      </c>
      <c r="D26" s="87">
        <v>6</v>
      </c>
      <c r="E26" s="86">
        <v>762028</v>
      </c>
      <c r="F26" s="87">
        <v>6.1</v>
      </c>
      <c r="G26" s="86">
        <v>6975</v>
      </c>
      <c r="H26" s="93">
        <v>1.87</v>
      </c>
      <c r="I26" s="86">
        <v>250529</v>
      </c>
      <c r="J26" s="93">
        <v>2</v>
      </c>
      <c r="K26" s="1"/>
    </row>
    <row r="27" spans="2:11" ht="18" customHeight="1">
      <c r="B27" s="64">
        <v>12</v>
      </c>
      <c r="C27" s="86">
        <v>23550</v>
      </c>
      <c r="D27" s="87">
        <v>6.3</v>
      </c>
      <c r="E27" s="86">
        <v>798138</v>
      </c>
      <c r="F27" s="87">
        <v>6.4</v>
      </c>
      <c r="G27" s="86">
        <v>7380</v>
      </c>
      <c r="H27" s="93">
        <v>1.99</v>
      </c>
      <c r="I27" s="86">
        <v>264246</v>
      </c>
      <c r="J27" s="93">
        <v>2.1</v>
      </c>
      <c r="K27" s="1"/>
    </row>
    <row r="28" spans="2:11" ht="18" customHeight="1">
      <c r="B28" s="64">
        <v>13</v>
      </c>
      <c r="C28" s="86">
        <v>24019</v>
      </c>
      <c r="D28" s="87">
        <v>6.5</v>
      </c>
      <c r="E28" s="86">
        <v>799999</v>
      </c>
      <c r="F28" s="87">
        <v>6.4</v>
      </c>
      <c r="G28" s="86">
        <v>7967</v>
      </c>
      <c r="H28" s="93">
        <v>2.14</v>
      </c>
      <c r="I28" s="86">
        <v>285911</v>
      </c>
      <c r="J28" s="93">
        <v>2.27</v>
      </c>
      <c r="K28" s="1"/>
    </row>
    <row r="29" spans="2:11" ht="18" customHeight="1">
      <c r="B29" s="64">
        <v>14</v>
      </c>
      <c r="C29" s="86">
        <v>22635</v>
      </c>
      <c r="D29" s="87">
        <v>6.1</v>
      </c>
      <c r="E29" s="86">
        <v>757331</v>
      </c>
      <c r="F29" s="87">
        <v>6</v>
      </c>
      <c r="G29" s="86">
        <v>7985</v>
      </c>
      <c r="H29" s="93">
        <v>2.14</v>
      </c>
      <c r="I29" s="86">
        <v>289836</v>
      </c>
      <c r="J29" s="93">
        <v>2.3</v>
      </c>
      <c r="K29" s="1"/>
    </row>
    <row r="30" spans="2:11" ht="18" customHeight="1">
      <c r="B30" s="64">
        <v>15</v>
      </c>
      <c r="C30" s="86">
        <v>21817</v>
      </c>
      <c r="D30" s="87">
        <v>5.9</v>
      </c>
      <c r="E30" s="86">
        <v>740191</v>
      </c>
      <c r="F30" s="87">
        <v>5.9</v>
      </c>
      <c r="G30" s="86">
        <v>8087</v>
      </c>
      <c r="H30" s="93">
        <v>2.17</v>
      </c>
      <c r="I30" s="86">
        <v>283854</v>
      </c>
      <c r="J30" s="93">
        <v>2.25</v>
      </c>
      <c r="K30" s="1"/>
    </row>
    <row r="31" spans="2:11" ht="18" customHeight="1">
      <c r="B31" s="64">
        <v>16</v>
      </c>
      <c r="C31" s="86">
        <v>21304</v>
      </c>
      <c r="D31" s="87">
        <v>5.7</v>
      </c>
      <c r="E31" s="349">
        <v>720417</v>
      </c>
      <c r="F31" s="350">
        <v>5.7</v>
      </c>
      <c r="G31" s="86">
        <v>7688</v>
      </c>
      <c r="H31" s="93">
        <v>2.06</v>
      </c>
      <c r="I31" s="349">
        <v>270804</v>
      </c>
      <c r="J31" s="93">
        <v>2.15</v>
      </c>
      <c r="K31" s="1"/>
    </row>
    <row r="32" spans="2:11" ht="18" customHeight="1">
      <c r="B32" s="65">
        <v>17</v>
      </c>
      <c r="C32" s="333">
        <v>21056</v>
      </c>
      <c r="D32" s="332">
        <v>5.6</v>
      </c>
      <c r="E32" s="351">
        <v>714261</v>
      </c>
      <c r="F32" s="352">
        <v>5.7</v>
      </c>
      <c r="G32" s="333">
        <v>7474</v>
      </c>
      <c r="H32" s="353">
        <v>2.01</v>
      </c>
      <c r="I32" s="351">
        <v>261929</v>
      </c>
      <c r="J32" s="353">
        <v>2.08</v>
      </c>
      <c r="K32" s="1"/>
    </row>
    <row r="33" spans="2:10" ht="13.5">
      <c r="B33" s="24" t="s">
        <v>279</v>
      </c>
      <c r="C33" s="1"/>
      <c r="D33" s="1"/>
      <c r="E33" s="1"/>
      <c r="F33" s="1"/>
      <c r="G33" s="1"/>
      <c r="H33" s="1"/>
      <c r="I33" s="1"/>
      <c r="J33" s="1"/>
    </row>
    <row r="36" ht="19.5" customHeight="1">
      <c r="B36" s="237" t="s">
        <v>380</v>
      </c>
    </row>
    <row r="37" spans="2:9" ht="14.25">
      <c r="B37" s="168"/>
      <c r="C37" s="105"/>
      <c r="D37" s="105"/>
      <c r="E37" s="105"/>
      <c r="F37" s="105"/>
      <c r="G37" s="105"/>
      <c r="H37" s="105"/>
      <c r="I37" s="105"/>
    </row>
    <row r="38" spans="2:9" ht="18" customHeight="1">
      <c r="B38" s="283"/>
      <c r="C38" s="269" t="s">
        <v>243</v>
      </c>
      <c r="D38" s="270" t="s">
        <v>381</v>
      </c>
      <c r="E38" s="270" t="s">
        <v>382</v>
      </c>
      <c r="F38" s="270" t="s">
        <v>383</v>
      </c>
      <c r="G38" s="270" t="s">
        <v>384</v>
      </c>
      <c r="H38" s="270" t="s">
        <v>385</v>
      </c>
      <c r="I38" s="284" t="s">
        <v>386</v>
      </c>
    </row>
    <row r="39" spans="2:9" ht="18" customHeight="1">
      <c r="B39" s="276" t="s">
        <v>387</v>
      </c>
      <c r="C39" s="285">
        <v>4202</v>
      </c>
      <c r="D39" s="286">
        <v>395</v>
      </c>
      <c r="E39" s="286">
        <v>1153</v>
      </c>
      <c r="F39" s="286">
        <v>1173</v>
      </c>
      <c r="G39" s="286">
        <v>723</v>
      </c>
      <c r="H39" s="286">
        <v>444</v>
      </c>
      <c r="I39" s="287">
        <v>299</v>
      </c>
    </row>
    <row r="40" spans="2:9" ht="18" customHeight="1">
      <c r="B40" s="281">
        <v>60</v>
      </c>
      <c r="C40" s="288">
        <v>4572</v>
      </c>
      <c r="D40" s="289">
        <v>374</v>
      </c>
      <c r="E40" s="289">
        <v>1188</v>
      </c>
      <c r="F40" s="289">
        <v>976</v>
      </c>
      <c r="G40" s="289">
        <v>861</v>
      </c>
      <c r="H40" s="289">
        <v>592</v>
      </c>
      <c r="I40" s="290">
        <v>574</v>
      </c>
    </row>
    <row r="41" spans="2:9" ht="18" customHeight="1">
      <c r="B41" s="291" t="s">
        <v>388</v>
      </c>
      <c r="C41" s="288">
        <v>4432</v>
      </c>
      <c r="D41" s="289">
        <v>420</v>
      </c>
      <c r="E41" s="289">
        <v>1375</v>
      </c>
      <c r="F41" s="289">
        <v>889</v>
      </c>
      <c r="G41" s="289">
        <v>568</v>
      </c>
      <c r="H41" s="289">
        <v>563</v>
      </c>
      <c r="I41" s="290">
        <v>592</v>
      </c>
    </row>
    <row r="42" spans="2:9" ht="18" customHeight="1">
      <c r="B42" s="281">
        <v>3</v>
      </c>
      <c r="C42" s="288">
        <v>4571</v>
      </c>
      <c r="D42" s="289">
        <v>246</v>
      </c>
      <c r="E42" s="289">
        <v>1398</v>
      </c>
      <c r="F42" s="289">
        <v>921</v>
      </c>
      <c r="G42" s="289">
        <v>558</v>
      </c>
      <c r="H42" s="289">
        <v>602</v>
      </c>
      <c r="I42" s="290">
        <v>714</v>
      </c>
    </row>
    <row r="43" spans="2:9" ht="18" customHeight="1">
      <c r="B43" s="281">
        <v>4</v>
      </c>
      <c r="C43" s="288">
        <v>5017</v>
      </c>
      <c r="D43" s="289">
        <v>374</v>
      </c>
      <c r="E43" s="289">
        <v>1532</v>
      </c>
      <c r="F43" s="289">
        <v>1056</v>
      </c>
      <c r="G43" s="289">
        <v>655</v>
      </c>
      <c r="H43" s="289">
        <v>579</v>
      </c>
      <c r="I43" s="290">
        <v>775</v>
      </c>
    </row>
    <row r="44" spans="2:9" ht="18" customHeight="1">
      <c r="B44" s="281">
        <v>5</v>
      </c>
      <c r="C44" s="288">
        <v>5292</v>
      </c>
      <c r="D44" s="289">
        <v>415</v>
      </c>
      <c r="E44" s="289">
        <v>1674</v>
      </c>
      <c r="F44" s="289">
        <v>1047</v>
      </c>
      <c r="G44" s="289">
        <v>678</v>
      </c>
      <c r="H44" s="289">
        <v>561</v>
      </c>
      <c r="I44" s="290">
        <v>873</v>
      </c>
    </row>
    <row r="45" spans="2:9" ht="18" customHeight="1">
      <c r="B45" s="281">
        <v>6</v>
      </c>
      <c r="C45" s="288">
        <v>5426</v>
      </c>
      <c r="D45" s="289">
        <v>441</v>
      </c>
      <c r="E45" s="289">
        <v>1725</v>
      </c>
      <c r="F45" s="289">
        <v>1110</v>
      </c>
      <c r="G45" s="289">
        <v>722</v>
      </c>
      <c r="H45" s="289">
        <v>543</v>
      </c>
      <c r="I45" s="290">
        <v>830</v>
      </c>
    </row>
    <row r="46" spans="2:9" ht="18" customHeight="1">
      <c r="B46" s="281">
        <v>7</v>
      </c>
      <c r="C46" s="288">
        <v>5723</v>
      </c>
      <c r="D46" s="289">
        <v>477</v>
      </c>
      <c r="E46" s="289">
        <v>1840</v>
      </c>
      <c r="F46" s="289">
        <v>1155</v>
      </c>
      <c r="G46" s="289">
        <v>731</v>
      </c>
      <c r="H46" s="289">
        <v>529</v>
      </c>
      <c r="I46" s="290">
        <v>901</v>
      </c>
    </row>
    <row r="47" spans="2:9" ht="18" customHeight="1">
      <c r="B47" s="281">
        <v>8</v>
      </c>
      <c r="C47" s="288">
        <v>5795</v>
      </c>
      <c r="D47" s="289">
        <v>480</v>
      </c>
      <c r="E47" s="289">
        <v>1867</v>
      </c>
      <c r="F47" s="289">
        <v>1202</v>
      </c>
      <c r="G47" s="289">
        <v>688</v>
      </c>
      <c r="H47" s="289">
        <v>501</v>
      </c>
      <c r="I47" s="290">
        <v>921</v>
      </c>
    </row>
    <row r="48" spans="2:9" ht="18" customHeight="1">
      <c r="B48" s="281">
        <v>9</v>
      </c>
      <c r="C48" s="288">
        <v>6298</v>
      </c>
      <c r="D48" s="289">
        <v>503</v>
      </c>
      <c r="E48" s="289">
        <v>2062</v>
      </c>
      <c r="F48" s="289">
        <v>1240</v>
      </c>
      <c r="G48" s="289">
        <v>727</v>
      </c>
      <c r="H48" s="289">
        <v>576</v>
      </c>
      <c r="I48" s="290">
        <v>960</v>
      </c>
    </row>
    <row r="49" spans="2:9" ht="18" customHeight="1">
      <c r="B49" s="281">
        <v>10</v>
      </c>
      <c r="C49" s="288">
        <v>6780</v>
      </c>
      <c r="D49" s="289">
        <v>467</v>
      </c>
      <c r="E49" s="289">
        <v>2167</v>
      </c>
      <c r="F49" s="289">
        <v>1326</v>
      </c>
      <c r="G49" s="289">
        <v>787</v>
      </c>
      <c r="H49" s="289">
        <v>586</v>
      </c>
      <c r="I49" s="290">
        <v>1032</v>
      </c>
    </row>
    <row r="50" spans="2:9" ht="18" customHeight="1">
      <c r="B50" s="281">
        <v>11</v>
      </c>
      <c r="C50" s="288">
        <v>6975</v>
      </c>
      <c r="D50" s="289">
        <v>520</v>
      </c>
      <c r="E50" s="289">
        <v>2165</v>
      </c>
      <c r="F50" s="289">
        <v>1406</v>
      </c>
      <c r="G50" s="289">
        <v>792</v>
      </c>
      <c r="H50" s="289">
        <v>607</v>
      </c>
      <c r="I50" s="290">
        <v>1044</v>
      </c>
    </row>
    <row r="51" spans="2:9" ht="18" customHeight="1">
      <c r="B51" s="281">
        <v>12</v>
      </c>
      <c r="C51" s="288">
        <v>7380</v>
      </c>
      <c r="D51" s="289">
        <v>498</v>
      </c>
      <c r="E51" s="289">
        <v>2281</v>
      </c>
      <c r="F51" s="289">
        <v>1643</v>
      </c>
      <c r="G51" s="289">
        <v>899</v>
      </c>
      <c r="H51" s="289">
        <v>651</v>
      </c>
      <c r="I51" s="290">
        <v>1049</v>
      </c>
    </row>
    <row r="52" spans="2:9" ht="18" customHeight="1">
      <c r="B52" s="281">
        <v>13</v>
      </c>
      <c r="C52" s="288">
        <v>7967</v>
      </c>
      <c r="D52" s="289">
        <v>566</v>
      </c>
      <c r="E52" s="289">
        <v>2500</v>
      </c>
      <c r="F52" s="289">
        <v>1799</v>
      </c>
      <c r="G52" s="289">
        <v>986</v>
      </c>
      <c r="H52" s="289">
        <v>689</v>
      </c>
      <c r="I52" s="290">
        <v>1168</v>
      </c>
    </row>
    <row r="53" spans="2:9" ht="18" customHeight="1">
      <c r="B53" s="281">
        <v>14</v>
      </c>
      <c r="C53" s="292">
        <v>7985</v>
      </c>
      <c r="D53" s="289">
        <v>549</v>
      </c>
      <c r="E53" s="289">
        <v>2363</v>
      </c>
      <c r="F53" s="289">
        <v>1859</v>
      </c>
      <c r="G53" s="289">
        <v>1058</v>
      </c>
      <c r="H53" s="289">
        <v>720</v>
      </c>
      <c r="I53" s="293">
        <v>1183</v>
      </c>
    </row>
    <row r="54" spans="2:9" ht="18" customHeight="1">
      <c r="B54" s="281">
        <v>15</v>
      </c>
      <c r="C54" s="288">
        <v>8087</v>
      </c>
      <c r="D54" s="289">
        <v>518</v>
      </c>
      <c r="E54" s="289">
        <v>2405</v>
      </c>
      <c r="F54" s="289">
        <v>1757</v>
      </c>
      <c r="G54" s="289">
        <v>1069</v>
      </c>
      <c r="H54" s="289">
        <v>737</v>
      </c>
      <c r="I54" s="290">
        <v>1310</v>
      </c>
    </row>
    <row r="55" spans="2:9" ht="18" customHeight="1">
      <c r="B55" s="281">
        <v>16</v>
      </c>
      <c r="C55" s="288">
        <v>7688</v>
      </c>
      <c r="D55" s="289">
        <v>556</v>
      </c>
      <c r="E55" s="289">
        <v>2331</v>
      </c>
      <c r="F55" s="289">
        <v>1687</v>
      </c>
      <c r="G55" s="289">
        <v>995</v>
      </c>
      <c r="H55" s="289">
        <v>670</v>
      </c>
      <c r="I55" s="290">
        <v>1172</v>
      </c>
    </row>
    <row r="56" spans="2:9" ht="18" customHeight="1">
      <c r="B56" s="271">
        <v>17</v>
      </c>
      <c r="C56" s="368"/>
      <c r="D56" s="369"/>
      <c r="E56" s="369"/>
      <c r="F56" s="369"/>
      <c r="G56" s="369"/>
      <c r="H56" s="369"/>
      <c r="I56" s="370"/>
    </row>
    <row r="57" ht="13.5">
      <c r="B57" s="294" t="s">
        <v>389</v>
      </c>
    </row>
  </sheetData>
  <mergeCells count="12">
    <mergeCell ref="A7:K7"/>
    <mergeCell ref="B11:B13"/>
    <mergeCell ref="C11:F11"/>
    <mergeCell ref="G11:J11"/>
    <mergeCell ref="C12:D12"/>
    <mergeCell ref="E12:F12"/>
    <mergeCell ref="G12:H12"/>
    <mergeCell ref="I12:J12"/>
    <mergeCell ref="A5:K5"/>
    <mergeCell ref="A3:K3"/>
    <mergeCell ref="A4:K4"/>
    <mergeCell ref="A6:K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9" r:id="rId2"/>
  <headerFooter alignWithMargins="0">
    <oddFooter>&amp;C- 11 -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workbookViewId="0" topLeftCell="A1">
      <selection activeCell="A1" sqref="A1:F1"/>
    </sheetView>
  </sheetViews>
  <sheetFormatPr defaultColWidth="9.00390625" defaultRowHeight="13.5"/>
  <cols>
    <col min="1" max="2" width="3.125" style="55" customWidth="1"/>
    <col min="3" max="3" width="9.125" style="55" customWidth="1"/>
    <col min="4" max="4" width="5.625" style="55" customWidth="1"/>
    <col min="5" max="5" width="30.00390625" style="55" customWidth="1"/>
    <col min="6" max="6" width="36.125" style="55" customWidth="1"/>
    <col min="7" max="16384" width="9.00390625" style="55" customWidth="1"/>
  </cols>
  <sheetData>
    <row r="1" spans="1:6" ht="24.75" customHeight="1">
      <c r="A1" s="406" t="s">
        <v>19</v>
      </c>
      <c r="B1" s="406"/>
      <c r="C1" s="406"/>
      <c r="D1" s="406"/>
      <c r="E1" s="406"/>
      <c r="F1" s="406"/>
    </row>
    <row r="2" spans="1:6" ht="24.75" customHeight="1">
      <c r="A2" s="25"/>
      <c r="B2" s="25"/>
      <c r="C2" s="4"/>
      <c r="D2" s="4"/>
      <c r="E2" s="4"/>
      <c r="F2" s="4"/>
    </row>
    <row r="3" spans="1:6" ht="24.75" customHeight="1">
      <c r="A3" s="67" t="s">
        <v>20</v>
      </c>
      <c r="B3" s="4" t="s">
        <v>46</v>
      </c>
      <c r="D3" s="4" t="s">
        <v>26</v>
      </c>
      <c r="E3" s="4"/>
      <c r="F3" s="4"/>
    </row>
    <row r="4" spans="1:6" ht="24.75" customHeight="1">
      <c r="A4" s="67"/>
      <c r="B4" s="67"/>
      <c r="C4" s="4"/>
      <c r="D4" s="4" t="s">
        <v>341</v>
      </c>
      <c r="E4" s="4"/>
      <c r="F4" s="4"/>
    </row>
    <row r="5" spans="1:6" ht="24.75" customHeight="1">
      <c r="A5" s="67" t="s">
        <v>21</v>
      </c>
      <c r="B5" s="67" t="s">
        <v>22</v>
      </c>
      <c r="C5" s="4"/>
      <c r="D5" s="4" t="s">
        <v>206</v>
      </c>
      <c r="E5" s="4"/>
      <c r="F5" s="4"/>
    </row>
    <row r="6" spans="1:6" ht="24.75" customHeight="1">
      <c r="A6" s="67"/>
      <c r="B6" s="67"/>
      <c r="C6" s="4"/>
      <c r="D6" s="4" t="s">
        <v>344</v>
      </c>
      <c r="E6" s="4"/>
      <c r="F6" s="4"/>
    </row>
    <row r="7" spans="1:6" ht="24.75" customHeight="1">
      <c r="A7" s="67"/>
      <c r="B7" s="67"/>
      <c r="C7" s="4"/>
      <c r="D7" s="4" t="s">
        <v>351</v>
      </c>
      <c r="E7" s="4"/>
      <c r="F7" s="4"/>
    </row>
    <row r="8" spans="1:6" ht="24.75" customHeight="1">
      <c r="A8" s="67" t="s">
        <v>23</v>
      </c>
      <c r="B8" s="4" t="s">
        <v>47</v>
      </c>
      <c r="D8" s="4" t="s">
        <v>410</v>
      </c>
      <c r="E8" s="4"/>
      <c r="F8" s="4"/>
    </row>
    <row r="9" spans="1:6" ht="24.75" customHeight="1">
      <c r="A9" s="67" t="s">
        <v>24</v>
      </c>
      <c r="B9" s="4" t="s">
        <v>48</v>
      </c>
      <c r="D9" s="4" t="s">
        <v>315</v>
      </c>
      <c r="E9" s="4"/>
      <c r="F9" s="4"/>
    </row>
    <row r="10" spans="1:6" ht="24.75" customHeight="1">
      <c r="A10" s="67"/>
      <c r="B10" s="67"/>
      <c r="C10" s="4"/>
      <c r="D10" s="4" t="s">
        <v>316</v>
      </c>
      <c r="E10" s="4"/>
      <c r="F10" s="4"/>
    </row>
    <row r="11" spans="1:6" ht="24.75" customHeight="1">
      <c r="A11" s="67"/>
      <c r="B11" s="67"/>
      <c r="C11" s="4"/>
      <c r="D11" s="4" t="s">
        <v>317</v>
      </c>
      <c r="E11" s="4"/>
      <c r="F11" s="4"/>
    </row>
    <row r="12" spans="1:6" ht="24.75" customHeight="1">
      <c r="A12" s="67" t="s">
        <v>204</v>
      </c>
      <c r="B12" s="4" t="s">
        <v>39</v>
      </c>
      <c r="D12" s="68" t="s">
        <v>27</v>
      </c>
      <c r="E12" s="68"/>
      <c r="F12" s="68"/>
    </row>
    <row r="13" spans="1:6" ht="24.75" customHeight="1">
      <c r="A13" s="67" t="s">
        <v>205</v>
      </c>
      <c r="B13" s="4" t="s">
        <v>49</v>
      </c>
      <c r="D13" s="4" t="s">
        <v>318</v>
      </c>
      <c r="E13" s="4"/>
      <c r="F13" s="4"/>
    </row>
    <row r="14" spans="1:6" ht="24.75" customHeight="1">
      <c r="A14" s="67" t="s">
        <v>207</v>
      </c>
      <c r="B14" s="4" t="s">
        <v>25</v>
      </c>
      <c r="D14" s="4"/>
      <c r="E14" s="4"/>
      <c r="F14" s="4"/>
    </row>
    <row r="15" spans="1:6" ht="24.75" customHeight="1">
      <c r="A15" s="407" t="s">
        <v>28</v>
      </c>
      <c r="B15" s="407"/>
      <c r="C15" s="405" t="s">
        <v>50</v>
      </c>
      <c r="D15" s="405"/>
      <c r="E15" s="66" t="s">
        <v>38</v>
      </c>
      <c r="F15" s="66"/>
    </row>
    <row r="16" spans="1:6" ht="24.75" customHeight="1">
      <c r="A16" s="408" t="s">
        <v>29</v>
      </c>
      <c r="B16" s="408"/>
      <c r="C16" s="405" t="s">
        <v>51</v>
      </c>
      <c r="D16" s="405"/>
      <c r="E16" s="66" t="s">
        <v>35</v>
      </c>
      <c r="F16" s="66"/>
    </row>
    <row r="17" spans="1:6" ht="24.75" customHeight="1">
      <c r="A17" s="408" t="s">
        <v>30</v>
      </c>
      <c r="B17" s="408"/>
      <c r="C17" s="405" t="s">
        <v>52</v>
      </c>
      <c r="D17" s="405"/>
      <c r="E17" s="66" t="s">
        <v>36</v>
      </c>
      <c r="F17" s="66"/>
    </row>
    <row r="18" spans="1:6" ht="24.75" customHeight="1">
      <c r="A18" s="408" t="s">
        <v>31</v>
      </c>
      <c r="B18" s="408"/>
      <c r="C18" s="405" t="s">
        <v>53</v>
      </c>
      <c r="D18" s="405"/>
      <c r="E18" s="66" t="s">
        <v>37</v>
      </c>
      <c r="F18" s="66"/>
    </row>
    <row r="19" spans="1:6" ht="24.75" customHeight="1">
      <c r="A19" s="408" t="s">
        <v>32</v>
      </c>
      <c r="B19" s="408"/>
      <c r="C19" s="405" t="s">
        <v>54</v>
      </c>
      <c r="D19" s="405"/>
      <c r="E19" s="66" t="s">
        <v>319</v>
      </c>
      <c r="F19" s="66"/>
    </row>
    <row r="20" spans="1:6" ht="24.75" customHeight="1">
      <c r="A20" s="408" t="s">
        <v>33</v>
      </c>
      <c r="B20" s="408"/>
      <c r="C20" s="405" t="s">
        <v>55</v>
      </c>
      <c r="D20" s="405"/>
      <c r="E20" s="66" t="s">
        <v>320</v>
      </c>
      <c r="F20" s="66"/>
    </row>
    <row r="21" spans="1:6" ht="24.75" customHeight="1">
      <c r="A21" s="408" t="s">
        <v>34</v>
      </c>
      <c r="B21" s="408"/>
      <c r="C21" s="405" t="s">
        <v>56</v>
      </c>
      <c r="D21" s="405"/>
      <c r="E21" s="66" t="s">
        <v>321</v>
      </c>
      <c r="F21" s="66"/>
    </row>
    <row r="22" spans="1:6" ht="24.75" customHeight="1">
      <c r="A22" s="4"/>
      <c r="B22" s="4"/>
      <c r="C22" s="4"/>
      <c r="D22" s="4"/>
      <c r="E22" s="66" t="s">
        <v>322</v>
      </c>
      <c r="F22" s="66"/>
    </row>
    <row r="23" spans="1:6" ht="24.75" customHeight="1">
      <c r="A23" s="4"/>
      <c r="B23" s="4"/>
      <c r="C23" s="4"/>
      <c r="D23" s="4"/>
      <c r="E23" s="66" t="s">
        <v>323</v>
      </c>
      <c r="F23" s="66"/>
    </row>
    <row r="24" spans="1:6" ht="24.75" customHeight="1">
      <c r="A24" s="67" t="s">
        <v>342</v>
      </c>
      <c r="B24" s="67" t="s">
        <v>343</v>
      </c>
      <c r="C24" s="6"/>
      <c r="D24" s="6"/>
      <c r="E24" s="6"/>
      <c r="F24" s="26"/>
    </row>
    <row r="25" spans="1:6" ht="24.75" customHeight="1">
      <c r="A25" s="67"/>
      <c r="B25" s="67" t="s">
        <v>331</v>
      </c>
      <c r="C25" s="6"/>
      <c r="D25" s="6"/>
      <c r="E25" s="6"/>
      <c r="F25" s="26"/>
    </row>
    <row r="26" ht="24.75" customHeight="1"/>
  </sheetData>
  <mergeCells count="15">
    <mergeCell ref="A18:B18"/>
    <mergeCell ref="A19:B19"/>
    <mergeCell ref="A20:B20"/>
    <mergeCell ref="A21:B21"/>
    <mergeCell ref="A1:F1"/>
    <mergeCell ref="A15:B15"/>
    <mergeCell ref="A16:B16"/>
    <mergeCell ref="A17:B17"/>
    <mergeCell ref="C19:D19"/>
    <mergeCell ref="C20:D20"/>
    <mergeCell ref="C21:D21"/>
    <mergeCell ref="C15:D15"/>
    <mergeCell ref="C16:D16"/>
    <mergeCell ref="C17:D17"/>
    <mergeCell ref="C18:D1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&amp;C- 1 -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35"/>
  <sheetViews>
    <sheetView workbookViewId="0" topLeftCell="A1">
      <selection activeCell="A1" sqref="A1"/>
    </sheetView>
  </sheetViews>
  <sheetFormatPr defaultColWidth="9.00390625" defaultRowHeight="13.5"/>
  <cols>
    <col min="1" max="1" width="87.00390625" style="102" customWidth="1"/>
    <col min="2" max="16384" width="9.00390625" style="102" customWidth="1"/>
  </cols>
  <sheetData>
    <row r="1" ht="20.25" customHeight="1">
      <c r="A1" s="94" t="s">
        <v>391</v>
      </c>
    </row>
    <row r="2" ht="20.25" customHeight="1">
      <c r="A2" s="95"/>
    </row>
    <row r="3" ht="20.25" customHeight="1">
      <c r="A3" s="96" t="s">
        <v>392</v>
      </c>
    </row>
    <row r="4" ht="20.25" customHeight="1">
      <c r="A4" s="95" t="s">
        <v>450</v>
      </c>
    </row>
    <row r="5" ht="20.25" customHeight="1">
      <c r="A5" s="95" t="s">
        <v>393</v>
      </c>
    </row>
    <row r="6" ht="20.25" customHeight="1">
      <c r="A6" s="95" t="s">
        <v>451</v>
      </c>
    </row>
    <row r="7" ht="20.25" customHeight="1">
      <c r="A7" s="95"/>
    </row>
    <row r="8" ht="20.25" customHeight="1">
      <c r="A8" s="96" t="s">
        <v>463</v>
      </c>
    </row>
    <row r="9" ht="20.25" customHeight="1">
      <c r="A9" s="95" t="s">
        <v>452</v>
      </c>
    </row>
    <row r="10" ht="20.25" customHeight="1">
      <c r="A10" s="95" t="s">
        <v>453</v>
      </c>
    </row>
    <row r="11" ht="20.25" customHeight="1">
      <c r="A11" s="95" t="s">
        <v>454</v>
      </c>
    </row>
    <row r="12" ht="20.25" customHeight="1">
      <c r="A12" s="95" t="s">
        <v>455</v>
      </c>
    </row>
    <row r="13" ht="20.25" customHeight="1">
      <c r="A13" s="95"/>
    </row>
    <row r="14" ht="20.25" customHeight="1">
      <c r="A14" s="96" t="s">
        <v>394</v>
      </c>
    </row>
    <row r="15" ht="20.25" customHeight="1">
      <c r="A15" s="95" t="s">
        <v>456</v>
      </c>
    </row>
    <row r="16" ht="20.25" customHeight="1">
      <c r="A16" s="95" t="s">
        <v>457</v>
      </c>
    </row>
    <row r="17" ht="20.25" customHeight="1">
      <c r="A17" s="95"/>
    </row>
    <row r="18" ht="20.25" customHeight="1">
      <c r="A18" s="96" t="s">
        <v>462</v>
      </c>
    </row>
    <row r="19" ht="20.25" customHeight="1">
      <c r="A19" s="95" t="s">
        <v>458</v>
      </c>
    </row>
    <row r="20" ht="20.25" customHeight="1">
      <c r="A20" s="95" t="s">
        <v>459</v>
      </c>
    </row>
    <row r="21" ht="20.25" customHeight="1">
      <c r="A21" s="95" t="s">
        <v>460</v>
      </c>
    </row>
    <row r="22" ht="20.25" customHeight="1">
      <c r="A22" s="95" t="s">
        <v>461</v>
      </c>
    </row>
    <row r="23" ht="20.25" customHeight="1">
      <c r="A23" s="95"/>
    </row>
    <row r="24" ht="20.25" customHeight="1">
      <c r="A24" s="96" t="s">
        <v>390</v>
      </c>
    </row>
    <row r="25" ht="20.25" customHeight="1">
      <c r="A25" s="95" t="s">
        <v>465</v>
      </c>
    </row>
    <row r="26" ht="20.25" customHeight="1">
      <c r="A26" s="95" t="s">
        <v>464</v>
      </c>
    </row>
    <row r="27" ht="20.25" customHeight="1">
      <c r="A27" s="95"/>
    </row>
    <row r="28" ht="20.25" customHeight="1">
      <c r="A28" s="96" t="s">
        <v>395</v>
      </c>
    </row>
    <row r="29" ht="20.25" customHeight="1">
      <c r="A29" s="95" t="s">
        <v>466</v>
      </c>
    </row>
    <row r="30" ht="20.25" customHeight="1">
      <c r="A30" s="95" t="s">
        <v>396</v>
      </c>
    </row>
    <row r="31" ht="20.25" customHeight="1">
      <c r="A31" s="95"/>
    </row>
    <row r="32" ht="20.25" customHeight="1">
      <c r="A32" s="96" t="s">
        <v>468</v>
      </c>
    </row>
    <row r="33" ht="20.25" customHeight="1">
      <c r="A33" s="95" t="s">
        <v>467</v>
      </c>
    </row>
    <row r="34" ht="20.25" customHeight="1">
      <c r="A34" s="95" t="s">
        <v>397</v>
      </c>
    </row>
    <row r="35" ht="20.25" customHeight="1">
      <c r="A35" s="95"/>
    </row>
  </sheetData>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31"/>
  <sheetViews>
    <sheetView view="pageBreakPreview" zoomScaleSheetLayoutView="100" workbookViewId="0" topLeftCell="A1">
      <selection activeCell="A1" sqref="A1"/>
    </sheetView>
  </sheetViews>
  <sheetFormatPr defaultColWidth="9.00390625" defaultRowHeight="13.5"/>
  <cols>
    <col min="1" max="1" width="1.625" style="106" customWidth="1"/>
    <col min="2" max="2" width="9.875" style="106" customWidth="1"/>
    <col min="3" max="8" width="7.00390625" style="106" customWidth="1"/>
    <col min="9" max="9" width="15.75390625" style="106" customWidth="1"/>
    <col min="10" max="11" width="9.50390625" style="106" customWidth="1"/>
    <col min="12" max="13" width="6.625" style="106" customWidth="1"/>
    <col min="14" max="14" width="9.00390625" style="106" bestFit="1" customWidth="1"/>
    <col min="15" max="15" width="8.75390625" style="296" bestFit="1" customWidth="1"/>
    <col min="16" max="16384" width="9.00390625" style="106" customWidth="1"/>
  </cols>
  <sheetData>
    <row r="1" spans="1:26" ht="17.25">
      <c r="A1" s="104" t="s">
        <v>57</v>
      </c>
      <c r="B1" s="105"/>
      <c r="C1" s="105"/>
      <c r="D1" s="105"/>
      <c r="E1" s="105"/>
      <c r="F1" s="105"/>
      <c r="G1" s="105"/>
      <c r="H1" s="105"/>
      <c r="I1" s="105"/>
      <c r="J1" s="105"/>
      <c r="K1" s="105"/>
      <c r="L1" s="105"/>
      <c r="M1" s="105"/>
      <c r="R1" s="105"/>
      <c r="S1" s="105"/>
      <c r="T1" s="105"/>
      <c r="U1" s="107" t="s">
        <v>71</v>
      </c>
      <c r="V1" s="105"/>
      <c r="W1" s="105"/>
      <c r="X1" s="105"/>
      <c r="Y1" s="105"/>
      <c r="Z1" s="105"/>
    </row>
    <row r="2" spans="1:26" ht="17.25">
      <c r="A2" s="104"/>
      <c r="B2" s="105"/>
      <c r="C2" s="105"/>
      <c r="D2" s="105"/>
      <c r="E2" s="105"/>
      <c r="F2" s="105"/>
      <c r="G2" s="105"/>
      <c r="H2" s="105"/>
      <c r="I2" s="105"/>
      <c r="J2" s="105"/>
      <c r="K2" s="105"/>
      <c r="L2" s="105"/>
      <c r="M2" s="105"/>
      <c r="R2" s="105"/>
      <c r="S2" s="105"/>
      <c r="T2" s="105"/>
      <c r="U2" s="107"/>
      <c r="V2" s="105"/>
      <c r="W2" s="105"/>
      <c r="X2" s="105"/>
      <c r="Y2" s="105"/>
      <c r="Z2" s="105"/>
    </row>
    <row r="3" spans="1:26" ht="30" customHeight="1" thickBot="1">
      <c r="A3" s="409"/>
      <c r="B3" s="410"/>
      <c r="C3" s="415" t="s">
        <v>58</v>
      </c>
      <c r="D3" s="416"/>
      <c r="E3" s="416"/>
      <c r="F3" s="416"/>
      <c r="G3" s="416"/>
      <c r="H3" s="416"/>
      <c r="I3" s="417"/>
      <c r="J3" s="418" t="s">
        <v>59</v>
      </c>
      <c r="K3" s="416"/>
      <c r="L3" s="416"/>
      <c r="M3" s="417"/>
      <c r="R3" s="105"/>
      <c r="S3" s="105"/>
      <c r="T3" s="105"/>
      <c r="U3" s="105"/>
      <c r="V3" s="105"/>
      <c r="W3" s="105"/>
      <c r="X3" s="105"/>
      <c r="Y3" s="105"/>
      <c r="Z3" s="105"/>
    </row>
    <row r="4" spans="1:26" ht="30" customHeight="1" thickBot="1" thickTop="1">
      <c r="A4" s="411"/>
      <c r="B4" s="412"/>
      <c r="C4" s="419" t="s">
        <v>325</v>
      </c>
      <c r="D4" s="420"/>
      <c r="E4" s="420" t="s">
        <v>60</v>
      </c>
      <c r="F4" s="420"/>
      <c r="G4" s="420" t="s">
        <v>324</v>
      </c>
      <c r="H4" s="420"/>
      <c r="I4" s="108" t="s">
        <v>61</v>
      </c>
      <c r="J4" s="419" t="s">
        <v>325</v>
      </c>
      <c r="K4" s="420"/>
      <c r="L4" s="420" t="s">
        <v>60</v>
      </c>
      <c r="M4" s="421"/>
      <c r="N4" s="297" t="s">
        <v>426</v>
      </c>
      <c r="O4" s="298">
        <v>3727000</v>
      </c>
      <c r="R4" s="109" t="s">
        <v>72</v>
      </c>
      <c r="S4" s="105"/>
      <c r="T4" s="105"/>
      <c r="U4" s="110" t="s">
        <v>73</v>
      </c>
      <c r="V4" s="111">
        <v>31925</v>
      </c>
      <c r="W4" s="112"/>
      <c r="X4" s="105"/>
      <c r="Y4" s="105"/>
      <c r="Z4" s="105"/>
    </row>
    <row r="5" spans="1:26" s="116" customFormat="1" ht="30" customHeight="1" thickBot="1" thickTop="1">
      <c r="A5" s="413"/>
      <c r="B5" s="414"/>
      <c r="C5" s="113" t="s">
        <v>411</v>
      </c>
      <c r="D5" s="114" t="s">
        <v>365</v>
      </c>
      <c r="E5" s="114" t="s">
        <v>411</v>
      </c>
      <c r="F5" s="114" t="s">
        <v>365</v>
      </c>
      <c r="G5" s="114" t="s">
        <v>411</v>
      </c>
      <c r="H5" s="114" t="s">
        <v>365</v>
      </c>
      <c r="I5" s="115" t="s">
        <v>412</v>
      </c>
      <c r="J5" s="113" t="s">
        <v>411</v>
      </c>
      <c r="K5" s="114" t="s">
        <v>365</v>
      </c>
      <c r="L5" s="114" t="s">
        <v>411</v>
      </c>
      <c r="M5" s="115" t="s">
        <v>365</v>
      </c>
      <c r="N5" s="297" t="s">
        <v>427</v>
      </c>
      <c r="O5" s="298">
        <v>1837000</v>
      </c>
      <c r="R5" s="105"/>
      <c r="S5" s="105"/>
      <c r="T5" s="105"/>
      <c r="U5" s="117" t="s">
        <v>61</v>
      </c>
      <c r="V5" s="118"/>
      <c r="W5" s="105"/>
      <c r="X5" s="105"/>
      <c r="Y5" s="105"/>
      <c r="Z5" s="105"/>
    </row>
    <row r="6" spans="1:26" ht="30" customHeight="1" thickBot="1" thickTop="1">
      <c r="A6" s="422" t="s">
        <v>210</v>
      </c>
      <c r="B6" s="423"/>
      <c r="C6" s="120">
        <f>SUM(C7:C8)</f>
        <v>31925</v>
      </c>
      <c r="D6" s="121">
        <v>33628</v>
      </c>
      <c r="E6" s="122">
        <f>C6/O4*1000</f>
        <v>8.565870673463913</v>
      </c>
      <c r="F6" s="122">
        <v>9</v>
      </c>
      <c r="G6" s="303">
        <v>10</v>
      </c>
      <c r="H6" s="123">
        <v>9</v>
      </c>
      <c r="I6" s="124" t="str">
        <f>U9</f>
        <v>16分31秒</v>
      </c>
      <c r="J6" s="125">
        <f>SUM(J7:J8)</f>
        <v>1062604</v>
      </c>
      <c r="K6" s="126">
        <v>1110721</v>
      </c>
      <c r="L6" s="122">
        <f>J6/O7*1000</f>
        <v>8.419599702074386</v>
      </c>
      <c r="M6" s="127">
        <v>8.8029498478316</v>
      </c>
      <c r="N6" s="297" t="s">
        <v>428</v>
      </c>
      <c r="O6" s="298">
        <v>1889000</v>
      </c>
      <c r="R6" s="105"/>
      <c r="S6" s="105"/>
      <c r="T6" s="105"/>
      <c r="U6" s="110">
        <f>TRUNC(ROUND(366*24*60^2/V4,0)/60^2)</f>
        <v>0</v>
      </c>
      <c r="V6" s="128" t="s">
        <v>74</v>
      </c>
      <c r="W6" s="110">
        <f>TRUNC(MOD(ROUND(366*24*60^2/V4,0),60^2)/60)</f>
        <v>16</v>
      </c>
      <c r="X6" s="128" t="s">
        <v>75</v>
      </c>
      <c r="Y6" s="110">
        <f>MOD(MOD(ROUND(366*24*60^2/V4,0),60^2),60)</f>
        <v>31</v>
      </c>
      <c r="Z6" s="129" t="s">
        <v>76</v>
      </c>
    </row>
    <row r="7" spans="1:26" ht="30" customHeight="1" thickTop="1">
      <c r="A7" s="424" t="s">
        <v>62</v>
      </c>
      <c r="B7" s="425"/>
      <c r="C7" s="302">
        <v>16474</v>
      </c>
      <c r="D7" s="132">
        <v>17354</v>
      </c>
      <c r="E7" s="133">
        <f>C7/O5*1000</f>
        <v>8.967882416984212</v>
      </c>
      <c r="F7" s="133">
        <v>9.488283378746594</v>
      </c>
      <c r="G7" s="134" t="s">
        <v>63</v>
      </c>
      <c r="H7" s="134" t="s">
        <v>332</v>
      </c>
      <c r="I7" s="135" t="str">
        <f>U10</f>
        <v>32分0秒</v>
      </c>
      <c r="J7" s="300">
        <v>545064</v>
      </c>
      <c r="K7" s="137">
        <v>569559</v>
      </c>
      <c r="L7" s="133">
        <f>J7/O8*1000</f>
        <v>8.845569620253164</v>
      </c>
      <c r="M7" s="138">
        <v>9.246537980745815</v>
      </c>
      <c r="N7" s="297" t="s">
        <v>429</v>
      </c>
      <c r="O7" s="298">
        <v>126206000</v>
      </c>
      <c r="R7" s="107" t="s">
        <v>399</v>
      </c>
      <c r="S7" s="105"/>
      <c r="T7" s="105"/>
      <c r="U7" s="117" t="s">
        <v>77</v>
      </c>
      <c r="V7" s="117" t="s">
        <v>77</v>
      </c>
      <c r="W7" s="118"/>
      <c r="X7" s="118"/>
      <c r="Y7" s="118"/>
      <c r="Z7" s="118"/>
    </row>
    <row r="8" spans="1:26" ht="30" customHeight="1">
      <c r="A8" s="424" t="s">
        <v>211</v>
      </c>
      <c r="B8" s="425"/>
      <c r="C8" s="302">
        <v>15451</v>
      </c>
      <c r="D8" s="132">
        <v>16274</v>
      </c>
      <c r="E8" s="133">
        <f>C8/O6*1000</f>
        <v>8.179460031762837</v>
      </c>
      <c r="F8" s="133">
        <v>8.6</v>
      </c>
      <c r="G8" s="134" t="s">
        <v>63</v>
      </c>
      <c r="H8" s="134" t="s">
        <v>332</v>
      </c>
      <c r="I8" s="135" t="str">
        <f>U11</f>
        <v>34分7秒</v>
      </c>
      <c r="J8" s="300">
        <v>517540</v>
      </c>
      <c r="K8" s="137">
        <v>541162</v>
      </c>
      <c r="L8" s="133">
        <f>J8/O9*1000</f>
        <v>8.013191713374416</v>
      </c>
      <c r="M8" s="138">
        <v>8.379844841202248</v>
      </c>
      <c r="N8" s="297" t="s">
        <v>430</v>
      </c>
      <c r="O8" s="298">
        <v>61620000</v>
      </c>
      <c r="R8" s="427" t="s">
        <v>88</v>
      </c>
      <c r="S8" s="384"/>
      <c r="T8" s="139" t="s">
        <v>78</v>
      </c>
      <c r="U8" s="388" t="s">
        <v>61</v>
      </c>
      <c r="V8" s="384"/>
      <c r="W8" s="140"/>
      <c r="X8" s="140"/>
      <c r="Y8" s="105"/>
      <c r="Z8" s="105"/>
    </row>
    <row r="9" spans="1:26" ht="30" customHeight="1">
      <c r="A9" s="422" t="s">
        <v>212</v>
      </c>
      <c r="B9" s="423"/>
      <c r="C9" s="136">
        <f>SUM(C10:C11)</f>
        <v>31748</v>
      </c>
      <c r="D9" s="137">
        <v>29809</v>
      </c>
      <c r="E9" s="133">
        <f>C9/O4*1000</f>
        <v>8.518379393614167</v>
      </c>
      <c r="F9" s="133">
        <v>8.001610305958131</v>
      </c>
      <c r="G9" s="304">
        <v>34</v>
      </c>
      <c r="H9" s="141">
        <v>37</v>
      </c>
      <c r="I9" s="135" t="str">
        <f aca="true" t="shared" si="0" ref="I9:I20">U12</f>
        <v>16分36秒</v>
      </c>
      <c r="J9" s="136">
        <f>SUM(J10:J11)</f>
        <v>1084012</v>
      </c>
      <c r="K9" s="137">
        <v>1028602</v>
      </c>
      <c r="L9" s="133">
        <f>J9/O7*1000</f>
        <v>8.589227136586215</v>
      </c>
      <c r="M9" s="138">
        <v>8.152120847070758</v>
      </c>
      <c r="N9" s="297" t="s">
        <v>431</v>
      </c>
      <c r="O9" s="298">
        <v>64586000</v>
      </c>
      <c r="R9" s="385" t="s">
        <v>79</v>
      </c>
      <c r="S9" s="375"/>
      <c r="T9" s="142">
        <f>SUM(T10:T11)</f>
        <v>31925</v>
      </c>
      <c r="U9" s="376" t="s">
        <v>435</v>
      </c>
      <c r="V9" s="377"/>
      <c r="W9" s="140"/>
      <c r="X9" s="140"/>
      <c r="Y9" s="105"/>
      <c r="Z9" s="105"/>
    </row>
    <row r="10" spans="1:26" ht="30" customHeight="1">
      <c r="A10" s="424" t="s">
        <v>62</v>
      </c>
      <c r="B10" s="425"/>
      <c r="C10" s="302">
        <v>17325</v>
      </c>
      <c r="D10" s="132">
        <v>15989</v>
      </c>
      <c r="E10" s="133">
        <f>C10/O5*1000</f>
        <v>9.431137724550897</v>
      </c>
      <c r="F10" s="133">
        <v>8.7</v>
      </c>
      <c r="G10" s="134" t="s">
        <v>63</v>
      </c>
      <c r="H10" s="134" t="s">
        <v>332</v>
      </c>
      <c r="I10" s="135" t="str">
        <f t="shared" si="0"/>
        <v>30分25秒</v>
      </c>
      <c r="J10" s="300">
        <v>585118</v>
      </c>
      <c r="K10" s="137">
        <v>557097</v>
      </c>
      <c r="L10" s="133">
        <f>J10/O8*1000</f>
        <v>9.495585848750405</v>
      </c>
      <c r="M10" s="138">
        <v>9.044222932935046</v>
      </c>
      <c r="R10" s="424" t="s">
        <v>64</v>
      </c>
      <c r="S10" s="425"/>
      <c r="T10" s="142">
        <f>C7</f>
        <v>16474</v>
      </c>
      <c r="U10" s="425" t="s">
        <v>436</v>
      </c>
      <c r="V10" s="378"/>
      <c r="W10" s="140"/>
      <c r="X10" s="140"/>
      <c r="Y10" s="105"/>
      <c r="Z10" s="105"/>
    </row>
    <row r="11" spans="1:26" ht="30" customHeight="1">
      <c r="A11" s="424" t="s">
        <v>211</v>
      </c>
      <c r="B11" s="425"/>
      <c r="C11" s="302">
        <v>14423</v>
      </c>
      <c r="D11" s="132">
        <v>13820</v>
      </c>
      <c r="E11" s="133">
        <f>C11/O6*1000</f>
        <v>7.635256749602965</v>
      </c>
      <c r="F11" s="133">
        <v>7.3</v>
      </c>
      <c r="G11" s="134" t="s">
        <v>63</v>
      </c>
      <c r="H11" s="134" t="s">
        <v>332</v>
      </c>
      <c r="I11" s="135" t="str">
        <f t="shared" si="0"/>
        <v>36分32秒</v>
      </c>
      <c r="J11" s="300">
        <v>498894</v>
      </c>
      <c r="K11" s="137">
        <v>471505</v>
      </c>
      <c r="L11" s="133">
        <f>J11/O9*1000</f>
        <v>7.724491375839965</v>
      </c>
      <c r="M11" s="138">
        <v>7.301212468449496</v>
      </c>
      <c r="R11" s="424" t="s">
        <v>80</v>
      </c>
      <c r="S11" s="425"/>
      <c r="T11" s="142">
        <f>C8</f>
        <v>15451</v>
      </c>
      <c r="U11" s="425" t="s">
        <v>437</v>
      </c>
      <c r="V11" s="378"/>
      <c r="W11" s="140"/>
      <c r="X11" s="140"/>
      <c r="Y11" s="105"/>
      <c r="Z11" s="105"/>
    </row>
    <row r="12" spans="1:26" ht="30" customHeight="1">
      <c r="A12" s="422" t="s">
        <v>65</v>
      </c>
      <c r="B12" s="423"/>
      <c r="C12" s="300">
        <v>99</v>
      </c>
      <c r="D12" s="137">
        <v>83</v>
      </c>
      <c r="E12" s="133">
        <f>C12/C$6*1000</f>
        <v>3.101018010963195</v>
      </c>
      <c r="F12" s="133">
        <v>2.5</v>
      </c>
      <c r="G12" s="304">
        <v>11</v>
      </c>
      <c r="H12" s="141">
        <v>41</v>
      </c>
      <c r="I12" s="135" t="str">
        <f>U15</f>
        <v>88時間43分38秒</v>
      </c>
      <c r="J12" s="300">
        <v>2960</v>
      </c>
      <c r="K12" s="137">
        <v>3122</v>
      </c>
      <c r="L12" s="133">
        <f>J12/J$6*1000</f>
        <v>2.7856096909102543</v>
      </c>
      <c r="M12" s="138">
        <v>2.810786867269098</v>
      </c>
      <c r="R12" s="379" t="s">
        <v>81</v>
      </c>
      <c r="S12" s="423"/>
      <c r="T12" s="142">
        <f>SUM(T13:T14)</f>
        <v>31748</v>
      </c>
      <c r="U12" s="380" t="s">
        <v>438</v>
      </c>
      <c r="V12" s="381"/>
      <c r="W12" s="140"/>
      <c r="X12" s="140"/>
      <c r="Y12" s="105"/>
      <c r="Z12" s="105"/>
    </row>
    <row r="13" spans="1:26" ht="30" customHeight="1">
      <c r="A13" s="422" t="s">
        <v>66</v>
      </c>
      <c r="B13" s="423"/>
      <c r="C13" s="300">
        <v>56</v>
      </c>
      <c r="D13" s="137">
        <v>46</v>
      </c>
      <c r="E13" s="133">
        <f>C13/C$6*1000</f>
        <v>1.754111198120595</v>
      </c>
      <c r="F13" s="133">
        <v>1.4</v>
      </c>
      <c r="G13" s="304">
        <v>5</v>
      </c>
      <c r="H13" s="141">
        <v>31</v>
      </c>
      <c r="I13" s="135" t="str">
        <f t="shared" si="0"/>
        <v>156時間51分26秒</v>
      </c>
      <c r="J13" s="300">
        <v>1509</v>
      </c>
      <c r="K13" s="137">
        <v>1622</v>
      </c>
      <c r="L13" s="133">
        <f>J13/J$6*1000</f>
        <v>1.4200962917512074</v>
      </c>
      <c r="M13" s="138">
        <v>1.4603127157945155</v>
      </c>
      <c r="R13" s="424" t="s">
        <v>64</v>
      </c>
      <c r="S13" s="425"/>
      <c r="T13" s="142">
        <f>C10</f>
        <v>17325</v>
      </c>
      <c r="U13" s="425" t="s">
        <v>439</v>
      </c>
      <c r="V13" s="378"/>
      <c r="W13" s="140"/>
      <c r="X13" s="140"/>
      <c r="Y13" s="105"/>
      <c r="Z13" s="105"/>
    </row>
    <row r="14" spans="1:26" ht="30" customHeight="1">
      <c r="A14" s="422" t="s">
        <v>67</v>
      </c>
      <c r="B14" s="423"/>
      <c r="C14" s="136">
        <f>C6-C9</f>
        <v>177</v>
      </c>
      <c r="D14" s="137">
        <v>3819</v>
      </c>
      <c r="E14" s="133">
        <f>C14/O4*1000</f>
        <v>0.047491279849745105</v>
      </c>
      <c r="F14" s="133">
        <v>1</v>
      </c>
      <c r="G14" s="304">
        <v>11</v>
      </c>
      <c r="H14" s="141">
        <v>8</v>
      </c>
      <c r="I14" s="145" t="s">
        <v>68</v>
      </c>
      <c r="J14" s="389">
        <f>J6-J9</f>
        <v>-21408</v>
      </c>
      <c r="K14" s="137">
        <v>82119</v>
      </c>
      <c r="L14" s="390">
        <f>J14/O7*1000</f>
        <v>-0.16962743451182985</v>
      </c>
      <c r="M14" s="138">
        <v>0.650829000760842</v>
      </c>
      <c r="R14" s="424" t="s">
        <v>80</v>
      </c>
      <c r="S14" s="425"/>
      <c r="T14" s="142">
        <f>C11</f>
        <v>14423</v>
      </c>
      <c r="U14" s="425" t="s">
        <v>440</v>
      </c>
      <c r="V14" s="378"/>
      <c r="W14" s="140"/>
      <c r="X14" s="140"/>
      <c r="Y14" s="105"/>
      <c r="Z14" s="105"/>
    </row>
    <row r="15" spans="1:26" ht="30" customHeight="1">
      <c r="A15" s="422" t="s">
        <v>69</v>
      </c>
      <c r="B15" s="423"/>
      <c r="C15" s="136">
        <f>SUM(C16:C17)</f>
        <v>816</v>
      </c>
      <c r="D15" s="137">
        <v>960</v>
      </c>
      <c r="E15" s="133">
        <f>C15/(C$6+C$15)*1000</f>
        <v>24.922879569958155</v>
      </c>
      <c r="F15" s="133">
        <v>27.8</v>
      </c>
      <c r="G15" s="304">
        <v>45</v>
      </c>
      <c r="H15" s="141">
        <v>33</v>
      </c>
      <c r="I15" s="135" t="str">
        <f t="shared" si="0"/>
        <v>10時間45分53秒</v>
      </c>
      <c r="J15" s="136">
        <f>SUM(J16:J17)</f>
        <v>31830</v>
      </c>
      <c r="K15" s="137">
        <v>34365</v>
      </c>
      <c r="L15" s="133">
        <f>J15/(J$6+J$15)*1000</f>
        <v>29.083526279337082</v>
      </c>
      <c r="M15" s="138">
        <v>30.010846346911933</v>
      </c>
      <c r="R15" s="379" t="s">
        <v>51</v>
      </c>
      <c r="S15" s="423"/>
      <c r="T15" s="142">
        <f>C12</f>
        <v>99</v>
      </c>
      <c r="U15" s="380" t="s">
        <v>441</v>
      </c>
      <c r="V15" s="378"/>
      <c r="W15" s="140"/>
      <c r="X15" s="140"/>
      <c r="Y15" s="105"/>
      <c r="Z15" s="105"/>
    </row>
    <row r="16" spans="1:26" ht="30" customHeight="1">
      <c r="A16" s="130"/>
      <c r="B16" s="119" t="s">
        <v>82</v>
      </c>
      <c r="C16" s="300">
        <v>364</v>
      </c>
      <c r="D16" s="137">
        <v>432</v>
      </c>
      <c r="E16" s="133">
        <f>C16/(C$6+C$15)*1000</f>
        <v>11.117559023853882</v>
      </c>
      <c r="F16" s="133">
        <v>12.5</v>
      </c>
      <c r="G16" s="304">
        <v>37</v>
      </c>
      <c r="H16" s="141">
        <v>24</v>
      </c>
      <c r="I16" s="135" t="str">
        <f t="shared" si="0"/>
        <v>24時間7分55秒</v>
      </c>
      <c r="J16" s="300">
        <v>13496</v>
      </c>
      <c r="K16" s="137">
        <v>14288</v>
      </c>
      <c r="L16" s="133">
        <f>J16/(J$6+J$15)*1000</f>
        <v>12.3314882395832</v>
      </c>
      <c r="M16" s="138">
        <v>12.477665432989314</v>
      </c>
      <c r="R16" s="379" t="s">
        <v>52</v>
      </c>
      <c r="S16" s="423"/>
      <c r="T16" s="142">
        <f>C13</f>
        <v>56</v>
      </c>
      <c r="U16" s="380" t="s">
        <v>442</v>
      </c>
      <c r="V16" s="378"/>
      <c r="W16" s="140"/>
      <c r="X16" s="140"/>
      <c r="Y16" s="105"/>
      <c r="Z16" s="105"/>
    </row>
    <row r="17" spans="1:26" ht="30" customHeight="1">
      <c r="A17" s="130"/>
      <c r="B17" s="119" t="s">
        <v>83</v>
      </c>
      <c r="C17" s="300">
        <v>452</v>
      </c>
      <c r="D17" s="137">
        <v>528</v>
      </c>
      <c r="E17" s="133">
        <f>C17/(C$6+C$15)*1000</f>
        <v>13.805320546104273</v>
      </c>
      <c r="F17" s="133">
        <v>15.3</v>
      </c>
      <c r="G17" s="304">
        <v>39</v>
      </c>
      <c r="H17" s="141">
        <v>32</v>
      </c>
      <c r="I17" s="135" t="str">
        <f t="shared" si="0"/>
        <v>19時間26分1秒</v>
      </c>
      <c r="J17" s="300">
        <v>18334</v>
      </c>
      <c r="K17" s="137">
        <v>20077</v>
      </c>
      <c r="L17" s="133">
        <f>J17/(J$6+J$15)*1000</f>
        <v>16.75203803975388</v>
      </c>
      <c r="M17" s="138">
        <v>17.533180913922624</v>
      </c>
      <c r="R17" s="379" t="s">
        <v>50</v>
      </c>
      <c r="S17" s="423"/>
      <c r="T17" s="142">
        <f>T9-T12</f>
        <v>177</v>
      </c>
      <c r="U17" s="380" t="s">
        <v>68</v>
      </c>
      <c r="V17" s="378"/>
      <c r="W17" s="140"/>
      <c r="X17" s="140"/>
      <c r="Y17" s="105"/>
      <c r="Z17" s="105"/>
    </row>
    <row r="18" spans="1:26" ht="30" customHeight="1">
      <c r="A18" s="422" t="s">
        <v>213</v>
      </c>
      <c r="B18" s="391"/>
      <c r="C18" s="136">
        <f>SUM(C19:C20)</f>
        <v>160</v>
      </c>
      <c r="D18" s="137">
        <v>178</v>
      </c>
      <c r="E18" s="133">
        <f>C18/(C$6+C$19)*1000</f>
        <v>4.992667020313914</v>
      </c>
      <c r="F18" s="133">
        <v>5.3</v>
      </c>
      <c r="G18" s="304">
        <v>16</v>
      </c>
      <c r="H18" s="141">
        <v>17</v>
      </c>
      <c r="I18" s="135" t="str">
        <f t="shared" si="0"/>
        <v>54時間54分0秒</v>
      </c>
      <c r="J18" s="136">
        <f>SUM(J19:J20)</f>
        <v>5147</v>
      </c>
      <c r="K18" s="137">
        <v>5541</v>
      </c>
      <c r="L18" s="133">
        <f>J18/(J$6+J$19)*1000</f>
        <v>4.82533813460884</v>
      </c>
      <c r="M18" s="138">
        <v>4.969159108152076</v>
      </c>
      <c r="R18" s="379" t="s">
        <v>54</v>
      </c>
      <c r="S18" s="423"/>
      <c r="T18" s="142">
        <f>SUM(T19:T20)</f>
        <v>816</v>
      </c>
      <c r="U18" s="380" t="s">
        <v>443</v>
      </c>
      <c r="V18" s="378"/>
      <c r="W18" s="140"/>
      <c r="X18" s="140"/>
      <c r="Y18" s="105"/>
      <c r="Z18" s="105"/>
    </row>
    <row r="19" spans="1:26" ht="30" customHeight="1">
      <c r="A19" s="146"/>
      <c r="B19" s="147" t="s">
        <v>214</v>
      </c>
      <c r="C19" s="300">
        <v>122</v>
      </c>
      <c r="D19" s="137">
        <v>139</v>
      </c>
      <c r="E19" s="133">
        <f>C19/(C$6+C$19)*1000</f>
        <v>3.8069086029893593</v>
      </c>
      <c r="F19" s="133">
        <v>4.1</v>
      </c>
      <c r="G19" s="134" t="s">
        <v>63</v>
      </c>
      <c r="H19" s="134" t="s">
        <v>332</v>
      </c>
      <c r="I19" s="135" t="str">
        <f t="shared" si="0"/>
        <v>72時間0分0秒</v>
      </c>
      <c r="J19" s="300">
        <v>4057</v>
      </c>
      <c r="K19" s="137">
        <v>4357</v>
      </c>
      <c r="L19" s="133">
        <f>J19/(J$6+J$19)*1000</f>
        <v>3.8034577058690626</v>
      </c>
      <c r="M19" s="138">
        <v>3.9073499791046005</v>
      </c>
      <c r="R19" s="382" t="s">
        <v>82</v>
      </c>
      <c r="S19" s="425"/>
      <c r="T19" s="142">
        <f>C16</f>
        <v>364</v>
      </c>
      <c r="U19" s="380" t="s">
        <v>444</v>
      </c>
      <c r="V19" s="378"/>
      <c r="W19" s="140"/>
      <c r="X19" s="140"/>
      <c r="Y19" s="105"/>
      <c r="Z19" s="105"/>
    </row>
    <row r="20" spans="1:26" ht="30" customHeight="1">
      <c r="A20" s="149"/>
      <c r="B20" s="147" t="s">
        <v>215</v>
      </c>
      <c r="C20" s="300">
        <v>38</v>
      </c>
      <c r="D20" s="137">
        <v>39</v>
      </c>
      <c r="E20" s="133">
        <f>C20/C$6*1000</f>
        <v>1.1902897415818323</v>
      </c>
      <c r="F20" s="133">
        <v>1.2</v>
      </c>
      <c r="G20" s="134" t="s">
        <v>63</v>
      </c>
      <c r="H20" s="134" t="s">
        <v>332</v>
      </c>
      <c r="I20" s="135" t="str">
        <f t="shared" si="0"/>
        <v>231時間9分28秒</v>
      </c>
      <c r="J20" s="300">
        <v>1090</v>
      </c>
      <c r="K20" s="137">
        <v>1184</v>
      </c>
      <c r="L20" s="133">
        <f>J20/J$6*1000</f>
        <v>1.0257819469906004</v>
      </c>
      <c r="M20" s="138">
        <v>1.0659742635639373</v>
      </c>
      <c r="R20" s="382" t="s">
        <v>83</v>
      </c>
      <c r="S20" s="425"/>
      <c r="T20" s="142">
        <f>C17</f>
        <v>452</v>
      </c>
      <c r="U20" s="380" t="s">
        <v>445</v>
      </c>
      <c r="V20" s="378"/>
      <c r="W20" s="140"/>
      <c r="X20" s="140"/>
      <c r="Y20" s="105"/>
      <c r="Z20" s="105"/>
    </row>
    <row r="21" spans="1:26" ht="30" customHeight="1">
      <c r="A21" s="422" t="s">
        <v>216</v>
      </c>
      <c r="B21" s="423"/>
      <c r="C21" s="300">
        <v>21056</v>
      </c>
      <c r="D21" s="137">
        <v>21304</v>
      </c>
      <c r="E21" s="133">
        <f>C21/O4*1000</f>
        <v>5.649584115910921</v>
      </c>
      <c r="F21" s="133">
        <v>5.7</v>
      </c>
      <c r="G21" s="304">
        <v>11</v>
      </c>
      <c r="H21" s="141">
        <v>9</v>
      </c>
      <c r="I21" s="135" t="str">
        <f>U25</f>
        <v>25分2秒</v>
      </c>
      <c r="J21" s="300">
        <v>714261</v>
      </c>
      <c r="K21" s="137">
        <v>720417</v>
      </c>
      <c r="L21" s="133">
        <f>J21/O7*1000</f>
        <v>5.659485285961048</v>
      </c>
      <c r="M21" s="138">
        <v>5.7096198960182605</v>
      </c>
      <c r="R21" s="379" t="s">
        <v>55</v>
      </c>
      <c r="S21" s="423"/>
      <c r="T21" s="142">
        <f>SUM(T22:T23)</f>
        <v>160</v>
      </c>
      <c r="U21" s="380" t="s">
        <v>446</v>
      </c>
      <c r="V21" s="378"/>
      <c r="W21" s="140"/>
      <c r="X21" s="140"/>
      <c r="Y21" s="105"/>
      <c r="Z21" s="105"/>
    </row>
    <row r="22" spans="1:26" ht="30" customHeight="1">
      <c r="A22" s="392" t="s">
        <v>70</v>
      </c>
      <c r="B22" s="393"/>
      <c r="C22" s="301">
        <v>7474</v>
      </c>
      <c r="D22" s="150">
        <v>7688</v>
      </c>
      <c r="E22" s="151">
        <f>C22/O4*1000</f>
        <v>2.0053662463107056</v>
      </c>
      <c r="F22" s="151">
        <v>2.06</v>
      </c>
      <c r="G22" s="305">
        <v>22</v>
      </c>
      <c r="H22" s="152">
        <v>26</v>
      </c>
      <c r="I22" s="153" t="str">
        <f>U26</f>
        <v>1時間10分31秒</v>
      </c>
      <c r="J22" s="300">
        <v>261929</v>
      </c>
      <c r="K22" s="137">
        <v>270804</v>
      </c>
      <c r="L22" s="151">
        <f>J22/O7*1000</f>
        <v>2.0754084591857755</v>
      </c>
      <c r="M22" s="154">
        <v>2.14624017245752</v>
      </c>
      <c r="R22" s="382" t="s">
        <v>84</v>
      </c>
      <c r="S22" s="425"/>
      <c r="T22" s="142">
        <f>C19</f>
        <v>122</v>
      </c>
      <c r="U22" s="380" t="s">
        <v>447</v>
      </c>
      <c r="V22" s="378"/>
      <c r="W22" s="105"/>
      <c r="X22" s="105"/>
      <c r="Y22" s="105"/>
      <c r="Z22" s="105"/>
    </row>
    <row r="23" spans="1:26" ht="30" customHeight="1">
      <c r="A23" s="394" t="s">
        <v>217</v>
      </c>
      <c r="B23" s="395"/>
      <c r="C23" s="155"/>
      <c r="D23" s="156"/>
      <c r="E23" s="358">
        <v>1.34</v>
      </c>
      <c r="F23" s="157">
        <v>1.37</v>
      </c>
      <c r="G23" s="306">
        <v>17</v>
      </c>
      <c r="H23" s="158">
        <v>20</v>
      </c>
      <c r="I23" s="159"/>
      <c r="J23" s="160"/>
      <c r="K23" s="161"/>
      <c r="L23" s="307">
        <v>1.25</v>
      </c>
      <c r="M23" s="154">
        <v>1.29</v>
      </c>
      <c r="R23" s="382" t="s">
        <v>85</v>
      </c>
      <c r="S23" s="425"/>
      <c r="T23" s="142">
        <f>C20</f>
        <v>38</v>
      </c>
      <c r="U23" s="380" t="s">
        <v>434</v>
      </c>
      <c r="V23" s="378"/>
      <c r="W23" s="105"/>
      <c r="X23" s="105"/>
      <c r="Y23" s="105"/>
      <c r="Z23" s="105"/>
    </row>
    <row r="24" spans="1:26" ht="24.75" customHeight="1">
      <c r="A24" s="162"/>
      <c r="B24" s="162"/>
      <c r="C24" s="163"/>
      <c r="D24" s="163"/>
      <c r="E24" s="144"/>
      <c r="F24" s="144"/>
      <c r="G24" s="144"/>
      <c r="H24" s="144"/>
      <c r="I24" s="131"/>
      <c r="J24" s="164"/>
      <c r="K24" s="144"/>
      <c r="L24" s="144"/>
      <c r="M24" s="144"/>
      <c r="R24" s="148"/>
      <c r="S24" s="131"/>
      <c r="T24" s="142"/>
      <c r="U24" s="144"/>
      <c r="V24" s="143"/>
      <c r="W24" s="105"/>
      <c r="X24" s="105"/>
      <c r="Y24" s="105"/>
      <c r="Z24" s="105"/>
    </row>
    <row r="25" spans="1:26" ht="24.75" customHeight="1">
      <c r="A25" s="386" t="s">
        <v>327</v>
      </c>
      <c r="B25" s="386"/>
      <c r="C25" s="386"/>
      <c r="D25" s="386"/>
      <c r="E25" s="386"/>
      <c r="F25" s="386"/>
      <c r="G25" s="386"/>
      <c r="H25" s="386"/>
      <c r="I25" s="386"/>
      <c r="J25" s="386"/>
      <c r="K25" s="386"/>
      <c r="L25" s="386"/>
      <c r="M25" s="386"/>
      <c r="R25" s="379" t="s">
        <v>86</v>
      </c>
      <c r="S25" s="423"/>
      <c r="T25" s="142">
        <f>C21</f>
        <v>21056</v>
      </c>
      <c r="U25" s="380" t="s">
        <v>433</v>
      </c>
      <c r="V25" s="378"/>
      <c r="W25" s="105"/>
      <c r="X25" s="105"/>
      <c r="Y25" s="105"/>
      <c r="Z25" s="105"/>
    </row>
    <row r="26" spans="1:26" ht="24.75" customHeight="1">
      <c r="A26" s="387" t="s">
        <v>329</v>
      </c>
      <c r="B26" s="387"/>
      <c r="C26" s="387"/>
      <c r="D26" s="387"/>
      <c r="E26" s="387"/>
      <c r="F26" s="387"/>
      <c r="G26" s="387"/>
      <c r="H26" s="387"/>
      <c r="I26" s="387"/>
      <c r="J26" s="387"/>
      <c r="K26" s="387"/>
      <c r="L26" s="387"/>
      <c r="M26" s="387"/>
      <c r="R26" s="383" t="s">
        <v>87</v>
      </c>
      <c r="S26" s="393"/>
      <c r="T26" s="165">
        <f>C22</f>
        <v>7474</v>
      </c>
      <c r="U26" s="374" t="s">
        <v>432</v>
      </c>
      <c r="V26" s="426"/>
      <c r="W26" s="105"/>
      <c r="X26" s="105"/>
      <c r="Y26" s="105"/>
      <c r="Z26" s="105"/>
    </row>
    <row r="27" spans="1:13" ht="24.75" customHeight="1">
      <c r="A27" s="387" t="s">
        <v>328</v>
      </c>
      <c r="B27" s="387"/>
      <c r="C27" s="387"/>
      <c r="D27" s="387"/>
      <c r="E27" s="387"/>
      <c r="F27" s="387"/>
      <c r="G27" s="387"/>
      <c r="H27" s="387"/>
      <c r="I27" s="387"/>
      <c r="J27" s="387"/>
      <c r="K27" s="387"/>
      <c r="L27" s="387"/>
      <c r="M27" s="387"/>
    </row>
    <row r="28" spans="1:13" ht="24.75" customHeight="1">
      <c r="A28" s="387" t="s">
        <v>333</v>
      </c>
      <c r="B28" s="387"/>
      <c r="C28" s="387"/>
      <c r="D28" s="387"/>
      <c r="E28" s="387"/>
      <c r="F28" s="387"/>
      <c r="G28" s="387"/>
      <c r="H28" s="387"/>
      <c r="I28" s="387"/>
      <c r="J28" s="387"/>
      <c r="K28" s="387"/>
      <c r="L28" s="387"/>
      <c r="M28" s="387"/>
    </row>
    <row r="29" spans="1:13" ht="24.75" customHeight="1">
      <c r="A29" s="387" t="s">
        <v>448</v>
      </c>
      <c r="B29" s="387"/>
      <c r="C29" s="387"/>
      <c r="D29" s="387"/>
      <c r="E29" s="387"/>
      <c r="F29" s="387"/>
      <c r="G29" s="387"/>
      <c r="H29" s="387"/>
      <c r="I29" s="387"/>
      <c r="J29" s="387"/>
      <c r="K29" s="387"/>
      <c r="L29" s="387"/>
      <c r="M29" s="387"/>
    </row>
    <row r="30" spans="1:13" ht="24.75" customHeight="1">
      <c r="A30" s="387" t="s">
        <v>449</v>
      </c>
      <c r="B30" s="387"/>
      <c r="C30" s="387"/>
      <c r="D30" s="387"/>
      <c r="E30" s="387"/>
      <c r="F30" s="387"/>
      <c r="G30" s="387"/>
      <c r="H30" s="387"/>
      <c r="I30" s="387"/>
      <c r="J30" s="387"/>
      <c r="K30" s="387"/>
      <c r="L30" s="387"/>
      <c r="M30" s="387"/>
    </row>
    <row r="31" spans="1:13" ht="24.75" customHeight="1">
      <c r="A31" s="387" t="s">
        <v>326</v>
      </c>
      <c r="B31" s="387"/>
      <c r="C31" s="387"/>
      <c r="D31" s="387"/>
      <c r="E31" s="387"/>
      <c r="F31" s="387"/>
      <c r="G31" s="387"/>
      <c r="H31" s="387"/>
      <c r="I31" s="387"/>
      <c r="J31" s="387"/>
      <c r="K31" s="387"/>
      <c r="L31" s="387"/>
      <c r="M31" s="387"/>
    </row>
  </sheetData>
  <mergeCells count="65">
    <mergeCell ref="R26:S26"/>
    <mergeCell ref="U26:V26"/>
    <mergeCell ref="R8:S8"/>
    <mergeCell ref="R23:S23"/>
    <mergeCell ref="U23:V23"/>
    <mergeCell ref="R25:S25"/>
    <mergeCell ref="U25:V25"/>
    <mergeCell ref="R21:S21"/>
    <mergeCell ref="U21:V21"/>
    <mergeCell ref="R22:S22"/>
    <mergeCell ref="U22:V22"/>
    <mergeCell ref="R19:S19"/>
    <mergeCell ref="U19:V19"/>
    <mergeCell ref="R20:S20"/>
    <mergeCell ref="U20:V20"/>
    <mergeCell ref="R17:S17"/>
    <mergeCell ref="U17:V17"/>
    <mergeCell ref="R18:S18"/>
    <mergeCell ref="U18:V18"/>
    <mergeCell ref="R15:S15"/>
    <mergeCell ref="U15:V15"/>
    <mergeCell ref="R16:S16"/>
    <mergeCell ref="U16:V16"/>
    <mergeCell ref="R13:S13"/>
    <mergeCell ref="U13:V13"/>
    <mergeCell ref="R14:S14"/>
    <mergeCell ref="U14:V14"/>
    <mergeCell ref="R11:S11"/>
    <mergeCell ref="U11:V11"/>
    <mergeCell ref="R12:S12"/>
    <mergeCell ref="U12:V12"/>
    <mergeCell ref="U8:V8"/>
    <mergeCell ref="R9:S9"/>
    <mergeCell ref="U9:V9"/>
    <mergeCell ref="R10:S10"/>
    <mergeCell ref="U10:V10"/>
    <mergeCell ref="A27:M27"/>
    <mergeCell ref="A28:M28"/>
    <mergeCell ref="A29:M29"/>
    <mergeCell ref="A31:M31"/>
    <mergeCell ref="A30:M30"/>
    <mergeCell ref="A22:B22"/>
    <mergeCell ref="A23:B23"/>
    <mergeCell ref="A25:M25"/>
    <mergeCell ref="A26:M26"/>
    <mergeCell ref="A18:B18"/>
    <mergeCell ref="A21:B21"/>
    <mergeCell ref="A14:B14"/>
    <mergeCell ref="A15:B15"/>
    <mergeCell ref="A10:B10"/>
    <mergeCell ref="A11:B11"/>
    <mergeCell ref="A12:B12"/>
    <mergeCell ref="A13:B13"/>
    <mergeCell ref="A6:B6"/>
    <mergeCell ref="A7:B7"/>
    <mergeCell ref="A8:B8"/>
    <mergeCell ref="A9:B9"/>
    <mergeCell ref="A3:B5"/>
    <mergeCell ref="C3:I3"/>
    <mergeCell ref="J3:M3"/>
    <mergeCell ref="C4:D4"/>
    <mergeCell ref="E4:F4"/>
    <mergeCell ref="G4:H4"/>
    <mergeCell ref="J4:K4"/>
    <mergeCell ref="L4:M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5"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V88"/>
  <sheetViews>
    <sheetView workbookViewId="0" topLeftCell="A1">
      <pane ySplit="4" topLeftCell="BM5" activePane="bottomLeft" state="frozen"/>
      <selection pane="topLeft" activeCell="A1" sqref="A1"/>
      <selection pane="bottomLeft" activeCell="A1" sqref="A1"/>
    </sheetView>
  </sheetViews>
  <sheetFormatPr defaultColWidth="9.00390625" defaultRowHeight="13.5"/>
  <cols>
    <col min="1" max="1" width="6.875" style="0" customWidth="1"/>
    <col min="2" max="15" width="6.00390625" style="0" customWidth="1"/>
    <col min="18" max="22" width="9.625" style="0" customWidth="1"/>
  </cols>
  <sheetData>
    <row r="1" spans="1:15" ht="17.25">
      <c r="A1" s="29" t="s">
        <v>89</v>
      </c>
      <c r="B1" s="28"/>
      <c r="C1" s="28"/>
      <c r="D1" s="30"/>
      <c r="E1" s="30"/>
      <c r="F1" s="30"/>
      <c r="G1" s="30"/>
      <c r="H1" s="30"/>
      <c r="I1" s="30"/>
      <c r="J1" s="30"/>
      <c r="K1" s="30"/>
      <c r="L1" s="30"/>
      <c r="M1" s="30"/>
      <c r="N1" s="30"/>
      <c r="O1" s="30"/>
    </row>
    <row r="2" spans="1:15" ht="10.5" customHeight="1">
      <c r="A2" s="31"/>
      <c r="B2" s="28"/>
      <c r="C2" s="28"/>
      <c r="D2" s="30"/>
      <c r="E2" s="30"/>
      <c r="F2" s="30"/>
      <c r="G2" s="30"/>
      <c r="H2" s="30"/>
      <c r="I2" s="30"/>
      <c r="J2" s="30"/>
      <c r="K2" s="30"/>
      <c r="L2" s="30"/>
      <c r="M2" s="30"/>
      <c r="N2" s="30"/>
      <c r="O2" s="30"/>
    </row>
    <row r="3" spans="1:15" ht="18.75" customHeight="1">
      <c r="A3" s="32"/>
      <c r="B3" s="428" t="s">
        <v>79</v>
      </c>
      <c r="C3" s="429"/>
      <c r="D3" s="428" t="s">
        <v>81</v>
      </c>
      <c r="E3" s="429"/>
      <c r="F3" s="428" t="s">
        <v>51</v>
      </c>
      <c r="G3" s="429"/>
      <c r="H3" s="428" t="s">
        <v>52</v>
      </c>
      <c r="I3" s="429"/>
      <c r="J3" s="428" t="s">
        <v>54</v>
      </c>
      <c r="K3" s="429"/>
      <c r="L3" s="428" t="s">
        <v>86</v>
      </c>
      <c r="M3" s="429"/>
      <c r="N3" s="428" t="s">
        <v>87</v>
      </c>
      <c r="O3" s="429"/>
    </row>
    <row r="4" spans="1:22" ht="18.75" customHeight="1">
      <c r="A4" s="33"/>
      <c r="B4" s="71" t="s">
        <v>90</v>
      </c>
      <c r="C4" s="72" t="s">
        <v>91</v>
      </c>
      <c r="D4" s="71" t="s">
        <v>90</v>
      </c>
      <c r="E4" s="72" t="s">
        <v>91</v>
      </c>
      <c r="F4" s="71" t="s">
        <v>90</v>
      </c>
      <c r="G4" s="72" t="s">
        <v>91</v>
      </c>
      <c r="H4" s="71" t="s">
        <v>90</v>
      </c>
      <c r="I4" s="72" t="s">
        <v>91</v>
      </c>
      <c r="J4" s="71" t="s">
        <v>90</v>
      </c>
      <c r="K4" s="72" t="s">
        <v>91</v>
      </c>
      <c r="L4" s="71" t="s">
        <v>90</v>
      </c>
      <c r="M4" s="72" t="s">
        <v>91</v>
      </c>
      <c r="N4" s="71" t="s">
        <v>90</v>
      </c>
      <c r="O4" s="72" t="s">
        <v>91</v>
      </c>
      <c r="R4" s="39" t="s">
        <v>96</v>
      </c>
      <c r="S4" s="39" t="s">
        <v>97</v>
      </c>
      <c r="T4" s="39" t="s">
        <v>98</v>
      </c>
      <c r="U4" s="39" t="s">
        <v>99</v>
      </c>
      <c r="V4" s="50" t="s">
        <v>100</v>
      </c>
    </row>
    <row r="5" spans="1:15" ht="19.5" customHeight="1">
      <c r="A5" s="34" t="s">
        <v>92</v>
      </c>
      <c r="B5" s="73">
        <v>55328</v>
      </c>
      <c r="C5" s="74">
        <v>19</v>
      </c>
      <c r="D5" s="73">
        <v>19966</v>
      </c>
      <c r="E5" s="74">
        <v>6.9</v>
      </c>
      <c r="F5" s="73">
        <v>866</v>
      </c>
      <c r="G5" s="74">
        <v>15.7</v>
      </c>
      <c r="H5" s="73">
        <v>482</v>
      </c>
      <c r="I5" s="74">
        <v>8.7</v>
      </c>
      <c r="J5" s="73">
        <v>4431</v>
      </c>
      <c r="K5" s="74">
        <v>74.1</v>
      </c>
      <c r="L5" s="73">
        <v>27788</v>
      </c>
      <c r="M5" s="74">
        <v>9.5</v>
      </c>
      <c r="N5" s="73">
        <v>2064</v>
      </c>
      <c r="O5" s="77">
        <v>0.71</v>
      </c>
    </row>
    <row r="6" spans="1:15" ht="19.5" customHeight="1">
      <c r="A6" s="35">
        <v>50</v>
      </c>
      <c r="B6" s="75">
        <v>58276</v>
      </c>
      <c r="C6" s="76">
        <v>17.6</v>
      </c>
      <c r="D6" s="75">
        <v>19788</v>
      </c>
      <c r="E6" s="76">
        <v>6</v>
      </c>
      <c r="F6" s="75">
        <v>542</v>
      </c>
      <c r="G6" s="76">
        <v>9.3</v>
      </c>
      <c r="H6" s="75">
        <v>349</v>
      </c>
      <c r="I6" s="76">
        <v>6</v>
      </c>
      <c r="J6" s="75">
        <v>2709</v>
      </c>
      <c r="K6" s="76">
        <v>44.4</v>
      </c>
      <c r="L6" s="75">
        <v>27541</v>
      </c>
      <c r="M6" s="76">
        <v>8.3</v>
      </c>
      <c r="N6" s="75">
        <v>3536</v>
      </c>
      <c r="O6" s="78">
        <v>1.07</v>
      </c>
    </row>
    <row r="7" spans="1:15" ht="19.5" customHeight="1">
      <c r="A7" s="35">
        <v>55</v>
      </c>
      <c r="B7" s="75">
        <v>47160</v>
      </c>
      <c r="C7" s="76">
        <v>13.7</v>
      </c>
      <c r="D7" s="75">
        <v>20550</v>
      </c>
      <c r="E7" s="76">
        <v>6</v>
      </c>
      <c r="F7" s="75">
        <v>305</v>
      </c>
      <c r="G7" s="76">
        <v>6.5</v>
      </c>
      <c r="H7" s="75">
        <v>184</v>
      </c>
      <c r="I7" s="76">
        <v>3.9</v>
      </c>
      <c r="J7" s="75">
        <v>2039</v>
      </c>
      <c r="K7" s="76">
        <v>41.4</v>
      </c>
      <c r="L7" s="75">
        <v>22460</v>
      </c>
      <c r="M7" s="76">
        <v>6.5</v>
      </c>
      <c r="N7" s="75">
        <v>4202</v>
      </c>
      <c r="O7" s="78">
        <v>1.22</v>
      </c>
    </row>
    <row r="8" spans="1:15" ht="19.5" customHeight="1">
      <c r="A8" s="35">
        <v>60</v>
      </c>
      <c r="B8" s="75">
        <v>43932</v>
      </c>
      <c r="C8" s="76">
        <v>12.3</v>
      </c>
      <c r="D8" s="75">
        <v>21415</v>
      </c>
      <c r="E8" s="76">
        <v>6</v>
      </c>
      <c r="F8" s="75">
        <v>236</v>
      </c>
      <c r="G8" s="76">
        <v>5.4</v>
      </c>
      <c r="H8" s="75">
        <v>143</v>
      </c>
      <c r="I8" s="76">
        <v>3.3</v>
      </c>
      <c r="J8" s="75">
        <v>1819</v>
      </c>
      <c r="K8" s="76">
        <v>39.8</v>
      </c>
      <c r="L8" s="75">
        <v>21501</v>
      </c>
      <c r="M8" s="76">
        <v>6</v>
      </c>
      <c r="N8" s="75">
        <v>4572</v>
      </c>
      <c r="O8" s="78">
        <v>1.28</v>
      </c>
    </row>
    <row r="9" spans="1:15" ht="19.5" customHeight="1">
      <c r="A9" s="36" t="s">
        <v>93</v>
      </c>
      <c r="B9" s="75">
        <v>38075</v>
      </c>
      <c r="C9" s="76">
        <v>10.5</v>
      </c>
      <c r="D9" s="75">
        <v>22769</v>
      </c>
      <c r="E9" s="76">
        <v>6.3</v>
      </c>
      <c r="F9" s="75">
        <v>144</v>
      </c>
      <c r="G9" s="76">
        <v>3.8</v>
      </c>
      <c r="H9" s="75">
        <v>73</v>
      </c>
      <c r="I9" s="76">
        <v>1.9</v>
      </c>
      <c r="J9" s="75">
        <v>1503</v>
      </c>
      <c r="K9" s="76">
        <v>38</v>
      </c>
      <c r="L9" s="75">
        <v>20435</v>
      </c>
      <c r="M9" s="76">
        <v>5.6</v>
      </c>
      <c r="N9" s="75">
        <v>4302</v>
      </c>
      <c r="O9" s="78">
        <v>1.18</v>
      </c>
    </row>
    <row r="10" spans="1:15" ht="19.5" customHeight="1">
      <c r="A10" s="35">
        <v>2</v>
      </c>
      <c r="B10" s="75">
        <v>37045</v>
      </c>
      <c r="C10" s="76">
        <v>10.1</v>
      </c>
      <c r="D10" s="75">
        <v>23543</v>
      </c>
      <c r="E10" s="76">
        <v>6.4</v>
      </c>
      <c r="F10" s="75">
        <v>157</v>
      </c>
      <c r="G10" s="76">
        <v>4.2</v>
      </c>
      <c r="H10" s="75">
        <v>86</v>
      </c>
      <c r="I10" s="76">
        <v>2.3</v>
      </c>
      <c r="J10" s="75">
        <v>1464</v>
      </c>
      <c r="K10" s="76">
        <v>38</v>
      </c>
      <c r="L10" s="75">
        <v>20700</v>
      </c>
      <c r="M10" s="76">
        <v>5.7</v>
      </c>
      <c r="N10" s="75">
        <v>4432</v>
      </c>
      <c r="O10" s="78">
        <v>1.21</v>
      </c>
    </row>
    <row r="11" spans="1:15" ht="19.5" customHeight="1">
      <c r="A11" s="35">
        <v>3</v>
      </c>
      <c r="B11" s="75">
        <v>37385</v>
      </c>
      <c r="C11" s="76">
        <v>10.2</v>
      </c>
      <c r="D11" s="75">
        <v>23850</v>
      </c>
      <c r="E11" s="76">
        <v>6.5</v>
      </c>
      <c r="F11" s="75">
        <v>175</v>
      </c>
      <c r="G11" s="76">
        <v>4.7</v>
      </c>
      <c r="H11" s="75">
        <v>103</v>
      </c>
      <c r="I11" s="76">
        <v>2.8</v>
      </c>
      <c r="J11" s="75">
        <v>1334</v>
      </c>
      <c r="K11" s="76">
        <v>34.5</v>
      </c>
      <c r="L11" s="75">
        <v>21356</v>
      </c>
      <c r="M11" s="76">
        <v>5.8</v>
      </c>
      <c r="N11" s="75">
        <v>4571</v>
      </c>
      <c r="O11" s="78">
        <v>1.25</v>
      </c>
    </row>
    <row r="12" spans="1:15" ht="19.5" customHeight="1">
      <c r="A12" s="35">
        <v>4</v>
      </c>
      <c r="B12" s="75">
        <v>35973</v>
      </c>
      <c r="C12" s="76">
        <v>9.8</v>
      </c>
      <c r="D12" s="75">
        <v>24619</v>
      </c>
      <c r="E12" s="76">
        <v>6.7</v>
      </c>
      <c r="F12" s="75">
        <v>164</v>
      </c>
      <c r="G12" s="76">
        <v>4.6</v>
      </c>
      <c r="H12" s="75">
        <v>80</v>
      </c>
      <c r="I12" s="76">
        <v>2.2</v>
      </c>
      <c r="J12" s="75">
        <v>1321</v>
      </c>
      <c r="K12" s="76">
        <v>35.4</v>
      </c>
      <c r="L12" s="75">
        <v>22000</v>
      </c>
      <c r="M12" s="76">
        <v>6</v>
      </c>
      <c r="N12" s="75">
        <v>5017</v>
      </c>
      <c r="O12" s="78">
        <v>1.36</v>
      </c>
    </row>
    <row r="13" spans="1:15" ht="19.5" customHeight="1">
      <c r="A13" s="35">
        <v>5</v>
      </c>
      <c r="B13" s="75">
        <v>36098</v>
      </c>
      <c r="C13" s="76">
        <v>9.8</v>
      </c>
      <c r="D13" s="75">
        <v>25089</v>
      </c>
      <c r="E13" s="76">
        <v>6.8</v>
      </c>
      <c r="F13" s="75">
        <v>153</v>
      </c>
      <c r="G13" s="76">
        <v>4.2</v>
      </c>
      <c r="H13" s="75">
        <v>73</v>
      </c>
      <c r="I13" s="76">
        <v>2</v>
      </c>
      <c r="J13" s="75">
        <v>1191</v>
      </c>
      <c r="K13" s="76">
        <v>31.9</v>
      </c>
      <c r="L13" s="75">
        <v>23144</v>
      </c>
      <c r="M13" s="76">
        <v>6.3</v>
      </c>
      <c r="N13" s="75">
        <v>5292</v>
      </c>
      <c r="O13" s="78">
        <v>1.44</v>
      </c>
    </row>
    <row r="14" spans="1:15" ht="19.5" customHeight="1">
      <c r="A14" s="35">
        <v>6</v>
      </c>
      <c r="B14" s="75">
        <v>37462</v>
      </c>
      <c r="C14" s="76">
        <v>10.1</v>
      </c>
      <c r="D14" s="75">
        <v>25503</v>
      </c>
      <c r="E14" s="76">
        <v>6.9</v>
      </c>
      <c r="F14" s="75">
        <v>151</v>
      </c>
      <c r="G14" s="76">
        <v>4</v>
      </c>
      <c r="H14" s="75">
        <v>86</v>
      </c>
      <c r="I14" s="76">
        <v>2.3</v>
      </c>
      <c r="J14" s="75">
        <v>1196</v>
      </c>
      <c r="K14" s="76">
        <v>30.9</v>
      </c>
      <c r="L14" s="75">
        <v>22724</v>
      </c>
      <c r="M14" s="76">
        <v>6.1</v>
      </c>
      <c r="N14" s="75">
        <v>5426</v>
      </c>
      <c r="O14" s="78">
        <v>1.47</v>
      </c>
    </row>
    <row r="15" spans="1:15" ht="19.5" customHeight="1">
      <c r="A15" s="35">
        <v>7</v>
      </c>
      <c r="B15" s="75">
        <v>35345</v>
      </c>
      <c r="C15" s="76">
        <v>9.6</v>
      </c>
      <c r="D15" s="75">
        <v>26666</v>
      </c>
      <c r="E15" s="76">
        <v>7.2</v>
      </c>
      <c r="F15" s="75">
        <v>164</v>
      </c>
      <c r="G15" s="76">
        <v>4.6</v>
      </c>
      <c r="H15" s="75">
        <v>75</v>
      </c>
      <c r="I15" s="76">
        <v>2.1</v>
      </c>
      <c r="J15" s="75">
        <v>1086</v>
      </c>
      <c r="K15" s="76">
        <v>29.8</v>
      </c>
      <c r="L15" s="75">
        <v>22991</v>
      </c>
      <c r="M15" s="76">
        <v>6.2</v>
      </c>
      <c r="N15" s="75">
        <v>5723</v>
      </c>
      <c r="O15" s="78">
        <v>1.55</v>
      </c>
    </row>
    <row r="16" spans="1:15" ht="19.5" customHeight="1">
      <c r="A16" s="35">
        <v>8</v>
      </c>
      <c r="B16" s="75">
        <v>36081</v>
      </c>
      <c r="C16" s="76">
        <v>9.7</v>
      </c>
      <c r="D16" s="75">
        <v>26089</v>
      </c>
      <c r="E16" s="76">
        <v>7</v>
      </c>
      <c r="F16" s="75">
        <v>118</v>
      </c>
      <c r="G16" s="76">
        <v>3.3</v>
      </c>
      <c r="H16" s="75">
        <v>60</v>
      </c>
      <c r="I16" s="76">
        <v>1.7</v>
      </c>
      <c r="J16" s="75">
        <v>1074</v>
      </c>
      <c r="K16" s="76">
        <v>28.9</v>
      </c>
      <c r="L16" s="75">
        <v>23117</v>
      </c>
      <c r="M16" s="76">
        <v>6.2</v>
      </c>
      <c r="N16" s="75">
        <v>5795</v>
      </c>
      <c r="O16" s="78">
        <v>1.56</v>
      </c>
    </row>
    <row r="17" spans="1:15" ht="19.5" customHeight="1">
      <c r="A17" s="35">
        <v>9</v>
      </c>
      <c r="B17" s="75">
        <v>35606</v>
      </c>
      <c r="C17" s="76">
        <v>9.6</v>
      </c>
      <c r="D17" s="75">
        <v>26343</v>
      </c>
      <c r="E17" s="76">
        <v>7.1</v>
      </c>
      <c r="F17" s="75">
        <v>116</v>
      </c>
      <c r="G17" s="76">
        <v>3.3</v>
      </c>
      <c r="H17" s="75">
        <v>65</v>
      </c>
      <c r="I17" s="76">
        <v>1.8</v>
      </c>
      <c r="J17" s="75">
        <v>1026</v>
      </c>
      <c r="K17" s="76">
        <v>28</v>
      </c>
      <c r="L17" s="75">
        <v>22513</v>
      </c>
      <c r="M17" s="76">
        <v>6.1</v>
      </c>
      <c r="N17" s="75">
        <v>6298</v>
      </c>
      <c r="O17" s="78">
        <v>1.7</v>
      </c>
    </row>
    <row r="18" spans="1:15" ht="19.5" customHeight="1">
      <c r="A18" s="35">
        <v>10</v>
      </c>
      <c r="B18" s="75">
        <v>35921</v>
      </c>
      <c r="C18" s="76">
        <v>9.7</v>
      </c>
      <c r="D18" s="75">
        <v>27178</v>
      </c>
      <c r="E18" s="76">
        <v>7.3</v>
      </c>
      <c r="F18" s="75">
        <v>107</v>
      </c>
      <c r="G18" s="76">
        <v>3</v>
      </c>
      <c r="H18" s="75">
        <v>57</v>
      </c>
      <c r="I18" s="76">
        <v>1.6</v>
      </c>
      <c r="J18" s="75">
        <v>1017</v>
      </c>
      <c r="K18" s="76">
        <v>27.5</v>
      </c>
      <c r="L18" s="75">
        <v>23134</v>
      </c>
      <c r="M18" s="76">
        <v>6.2</v>
      </c>
      <c r="N18" s="75">
        <v>6780</v>
      </c>
      <c r="O18" s="78">
        <v>1.82</v>
      </c>
    </row>
    <row r="19" spans="1:15" ht="19.5" customHeight="1">
      <c r="A19" s="35">
        <v>11</v>
      </c>
      <c r="B19" s="75">
        <v>35395</v>
      </c>
      <c r="C19" s="76">
        <v>9.5</v>
      </c>
      <c r="D19" s="75">
        <v>28753</v>
      </c>
      <c r="E19" s="76">
        <v>7.7</v>
      </c>
      <c r="F19" s="75">
        <v>111</v>
      </c>
      <c r="G19" s="76">
        <v>3.1</v>
      </c>
      <c r="H19" s="75">
        <v>62</v>
      </c>
      <c r="I19" s="76">
        <v>1.8</v>
      </c>
      <c r="J19" s="75">
        <v>1080</v>
      </c>
      <c r="K19" s="76">
        <v>29.6</v>
      </c>
      <c r="L19" s="75">
        <v>22429</v>
      </c>
      <c r="M19" s="76">
        <v>6</v>
      </c>
      <c r="N19" s="75">
        <v>6976</v>
      </c>
      <c r="O19" s="78">
        <v>1.87</v>
      </c>
    </row>
    <row r="20" spans="1:15" ht="19.5" customHeight="1">
      <c r="A20" s="35">
        <v>12</v>
      </c>
      <c r="B20" s="75">
        <v>35794</v>
      </c>
      <c r="C20" s="76">
        <v>9.6</v>
      </c>
      <c r="D20" s="75">
        <v>28323</v>
      </c>
      <c r="E20" s="76">
        <v>7.6</v>
      </c>
      <c r="F20" s="75">
        <v>96</v>
      </c>
      <c r="G20" s="76">
        <v>2.7</v>
      </c>
      <c r="H20" s="75">
        <v>52</v>
      </c>
      <c r="I20" s="76">
        <v>1.5</v>
      </c>
      <c r="J20" s="75">
        <v>1088</v>
      </c>
      <c r="K20" s="76">
        <v>29.5</v>
      </c>
      <c r="L20" s="75">
        <v>23550</v>
      </c>
      <c r="M20" s="76">
        <v>6.3</v>
      </c>
      <c r="N20" s="75">
        <v>7380</v>
      </c>
      <c r="O20" s="78">
        <v>1.99</v>
      </c>
    </row>
    <row r="21" spans="1:15" ht="19.5" customHeight="1">
      <c r="A21" s="35">
        <v>13</v>
      </c>
      <c r="B21" s="75">
        <v>35193</v>
      </c>
      <c r="C21" s="76">
        <v>9.5</v>
      </c>
      <c r="D21" s="75">
        <v>28914</v>
      </c>
      <c r="E21" s="76">
        <v>7.8</v>
      </c>
      <c r="F21" s="75">
        <v>86</v>
      </c>
      <c r="G21" s="76">
        <v>2.4</v>
      </c>
      <c r="H21" s="75">
        <v>42</v>
      </c>
      <c r="I21" s="76">
        <v>1.2</v>
      </c>
      <c r="J21" s="75">
        <v>1044</v>
      </c>
      <c r="K21" s="76">
        <v>28.8</v>
      </c>
      <c r="L21" s="75">
        <v>24019</v>
      </c>
      <c r="M21" s="76">
        <v>6.5</v>
      </c>
      <c r="N21" s="75">
        <v>7967</v>
      </c>
      <c r="O21" s="78">
        <v>2.14</v>
      </c>
    </row>
    <row r="22" spans="1:15" ht="19.5" customHeight="1">
      <c r="A22" s="35">
        <v>14</v>
      </c>
      <c r="B22" s="75">
        <v>35212</v>
      </c>
      <c r="C22" s="76">
        <v>9.5</v>
      </c>
      <c r="D22" s="75">
        <v>28894</v>
      </c>
      <c r="E22" s="76">
        <v>7.8</v>
      </c>
      <c r="F22" s="75">
        <v>94</v>
      </c>
      <c r="G22" s="76">
        <v>2.7</v>
      </c>
      <c r="H22" s="75">
        <v>57</v>
      </c>
      <c r="I22" s="76">
        <v>1.6</v>
      </c>
      <c r="J22" s="75">
        <v>1067</v>
      </c>
      <c r="K22" s="76">
        <v>29.4</v>
      </c>
      <c r="L22" s="75">
        <v>22635</v>
      </c>
      <c r="M22" s="76">
        <v>6.1</v>
      </c>
      <c r="N22" s="75">
        <v>7985</v>
      </c>
      <c r="O22" s="78">
        <v>2.14</v>
      </c>
    </row>
    <row r="23" spans="1:15" ht="19.5" customHeight="1">
      <c r="A23" s="35">
        <v>15</v>
      </c>
      <c r="B23" s="75">
        <v>34061</v>
      </c>
      <c r="C23" s="76">
        <v>9.1</v>
      </c>
      <c r="D23" s="75">
        <v>29813</v>
      </c>
      <c r="E23" s="76">
        <v>8</v>
      </c>
      <c r="F23" s="75">
        <v>109</v>
      </c>
      <c r="G23" s="76">
        <v>3.2</v>
      </c>
      <c r="H23" s="75">
        <v>68</v>
      </c>
      <c r="I23" s="76">
        <v>2</v>
      </c>
      <c r="J23" s="75">
        <v>1038</v>
      </c>
      <c r="K23" s="76">
        <v>29.6</v>
      </c>
      <c r="L23" s="75">
        <v>21817</v>
      </c>
      <c r="M23" s="76">
        <v>5.9</v>
      </c>
      <c r="N23" s="75">
        <v>8087</v>
      </c>
      <c r="O23" s="78">
        <v>2.17</v>
      </c>
    </row>
    <row r="24" spans="1:15" ht="19.5" customHeight="1">
      <c r="A24" s="35">
        <v>16</v>
      </c>
      <c r="B24" s="308">
        <v>33628</v>
      </c>
      <c r="C24" s="76">
        <v>9</v>
      </c>
      <c r="D24" s="75">
        <v>29809</v>
      </c>
      <c r="E24" s="309">
        <v>8</v>
      </c>
      <c r="F24" s="308">
        <v>83</v>
      </c>
      <c r="G24" s="76">
        <v>2.5</v>
      </c>
      <c r="H24" s="75">
        <v>46</v>
      </c>
      <c r="I24" s="309">
        <v>1.4</v>
      </c>
      <c r="J24" s="308">
        <v>960</v>
      </c>
      <c r="K24" s="76">
        <v>27.8</v>
      </c>
      <c r="L24" s="75">
        <v>21304</v>
      </c>
      <c r="M24" s="309">
        <v>5.7</v>
      </c>
      <c r="N24" s="75">
        <v>7688</v>
      </c>
      <c r="O24" s="310">
        <v>2.06</v>
      </c>
    </row>
    <row r="25" spans="1:15" ht="19.5" customHeight="1">
      <c r="A25" s="33">
        <v>17</v>
      </c>
      <c r="B25" s="313">
        <v>31925</v>
      </c>
      <c r="C25" s="314">
        <v>8.6</v>
      </c>
      <c r="D25" s="315">
        <v>31748</v>
      </c>
      <c r="E25" s="316">
        <v>8.5</v>
      </c>
      <c r="F25" s="313">
        <v>99</v>
      </c>
      <c r="G25" s="314">
        <v>3.1</v>
      </c>
      <c r="H25" s="315">
        <v>56</v>
      </c>
      <c r="I25" s="316">
        <v>1.8</v>
      </c>
      <c r="J25" s="313">
        <v>816</v>
      </c>
      <c r="K25" s="314">
        <v>24.9</v>
      </c>
      <c r="L25" s="315">
        <v>21056</v>
      </c>
      <c r="M25" s="316">
        <v>5.6</v>
      </c>
      <c r="N25" s="315">
        <v>7474</v>
      </c>
      <c r="O25" s="317">
        <v>2.01</v>
      </c>
    </row>
    <row r="26" spans="1:15" ht="19.5" customHeight="1">
      <c r="A26" s="430"/>
      <c r="B26" s="430"/>
      <c r="C26" s="430"/>
      <c r="D26" s="430"/>
      <c r="E26" s="430"/>
      <c r="F26" s="430"/>
      <c r="G26" s="430"/>
      <c r="H26" s="430"/>
      <c r="I26" s="430"/>
      <c r="J26" s="430"/>
      <c r="K26" s="430"/>
      <c r="L26" s="430"/>
      <c r="M26" s="430"/>
      <c r="N26" s="430"/>
      <c r="O26" s="430"/>
    </row>
    <row r="27" ht="9.75" customHeight="1"/>
    <row r="28" spans="1:22" ht="17.25">
      <c r="A28" s="29" t="s">
        <v>94</v>
      </c>
      <c r="R28" s="37" t="s">
        <v>95</v>
      </c>
      <c r="S28" s="38"/>
      <c r="T28" s="38"/>
      <c r="U28" s="38"/>
      <c r="V28" s="38"/>
    </row>
    <row r="29" spans="18:22" ht="13.5">
      <c r="R29" s="37" t="s">
        <v>374</v>
      </c>
      <c r="S29" s="37"/>
      <c r="T29" s="37"/>
      <c r="U29" s="37"/>
      <c r="V29" s="37"/>
    </row>
    <row r="30" spans="18:22" ht="13.5">
      <c r="R30" s="39" t="s">
        <v>96</v>
      </c>
      <c r="S30" s="39" t="s">
        <v>97</v>
      </c>
      <c r="T30" s="39" t="s">
        <v>98</v>
      </c>
      <c r="U30" s="39" t="s">
        <v>99</v>
      </c>
      <c r="V30" s="50" t="s">
        <v>100</v>
      </c>
    </row>
    <row r="31" spans="18:22" ht="13.5">
      <c r="R31" s="40" t="s">
        <v>101</v>
      </c>
      <c r="S31" s="41">
        <v>26.5</v>
      </c>
      <c r="T31" s="41">
        <v>9</v>
      </c>
      <c r="U31" s="41">
        <v>7.7</v>
      </c>
      <c r="V31" s="46">
        <v>0.89</v>
      </c>
    </row>
    <row r="32" spans="18:22" ht="13.5">
      <c r="R32" s="40" t="s">
        <v>102</v>
      </c>
      <c r="S32" s="41">
        <v>24.1</v>
      </c>
      <c r="T32" s="41">
        <v>8.1</v>
      </c>
      <c r="U32" s="41">
        <v>7.9</v>
      </c>
      <c r="V32" s="46">
        <v>0.83</v>
      </c>
    </row>
    <row r="33" spans="18:22" ht="13.5">
      <c r="R33" s="40" t="s">
        <v>103</v>
      </c>
      <c r="S33" s="41">
        <v>22.3</v>
      </c>
      <c r="T33" s="41">
        <v>8.5</v>
      </c>
      <c r="U33" s="41">
        <v>7.8</v>
      </c>
      <c r="V33" s="46">
        <v>0.79</v>
      </c>
    </row>
    <row r="34" spans="18:22" ht="13.5">
      <c r="R34" s="40" t="s">
        <v>104</v>
      </c>
      <c r="S34" s="41">
        <v>20.4</v>
      </c>
      <c r="T34" s="41">
        <v>7.7</v>
      </c>
      <c r="U34" s="41">
        <v>7.8</v>
      </c>
      <c r="V34" s="46">
        <v>0.8</v>
      </c>
    </row>
    <row r="35" spans="18:22" ht="13.5">
      <c r="R35" s="40" t="s">
        <v>105</v>
      </c>
      <c r="S35" s="41">
        <v>20.5</v>
      </c>
      <c r="T35" s="41">
        <v>7.4</v>
      </c>
      <c r="U35" s="41">
        <v>8.2</v>
      </c>
      <c r="V35" s="46">
        <v>0.74</v>
      </c>
    </row>
    <row r="36" spans="18:22" ht="13.5">
      <c r="R36" s="40" t="s">
        <v>106</v>
      </c>
      <c r="S36" s="41">
        <v>19.2</v>
      </c>
      <c r="T36" s="41">
        <v>7.6</v>
      </c>
      <c r="U36" s="41">
        <v>7.9</v>
      </c>
      <c r="V36" s="46">
        <v>0.74</v>
      </c>
    </row>
    <row r="37" spans="18:22" ht="13.5">
      <c r="R37" s="40" t="s">
        <v>107</v>
      </c>
      <c r="S37" s="41">
        <v>18.6</v>
      </c>
      <c r="T37" s="41">
        <v>7.8</v>
      </c>
      <c r="U37" s="41">
        <v>8.5</v>
      </c>
      <c r="V37" s="46">
        <v>0.68</v>
      </c>
    </row>
    <row r="38" spans="18:22" ht="13.5">
      <c r="R38" s="40" t="s">
        <v>108</v>
      </c>
      <c r="S38" s="41">
        <v>19</v>
      </c>
      <c r="T38" s="41">
        <v>7.4</v>
      </c>
      <c r="U38" s="41">
        <v>8.7</v>
      </c>
      <c r="V38" s="46">
        <v>0.75</v>
      </c>
    </row>
    <row r="39" spans="18:22" ht="13.5">
      <c r="R39" s="40" t="s">
        <v>109</v>
      </c>
      <c r="S39" s="41">
        <v>18.3</v>
      </c>
      <c r="T39" s="41">
        <v>7.2</v>
      </c>
      <c r="U39" s="41">
        <v>8.9</v>
      </c>
      <c r="V39" s="46">
        <v>0.7</v>
      </c>
    </row>
    <row r="40" spans="18:22" ht="13.5">
      <c r="R40" s="40" t="s">
        <v>110</v>
      </c>
      <c r="S40" s="41">
        <v>18</v>
      </c>
      <c r="T40" s="41">
        <v>7.2</v>
      </c>
      <c r="U40" s="41">
        <v>9</v>
      </c>
      <c r="V40" s="46">
        <v>0.66</v>
      </c>
    </row>
    <row r="41" spans="18:22" ht="13.5">
      <c r="R41" s="40" t="s">
        <v>111</v>
      </c>
      <c r="S41" s="41">
        <v>17.6</v>
      </c>
      <c r="T41" s="41">
        <v>7.2</v>
      </c>
      <c r="U41" s="41">
        <v>9</v>
      </c>
      <c r="V41" s="46">
        <v>0.63</v>
      </c>
    </row>
    <row r="42" spans="18:22" ht="13.5">
      <c r="R42" s="40" t="s">
        <v>112</v>
      </c>
      <c r="S42" s="41">
        <v>17.2</v>
      </c>
      <c r="T42" s="41">
        <v>7.3</v>
      </c>
      <c r="U42" s="41">
        <v>9.4</v>
      </c>
      <c r="V42" s="46">
        <v>0.63</v>
      </c>
    </row>
    <row r="43" spans="18:22" ht="13.5">
      <c r="R43" s="40" t="s">
        <v>113</v>
      </c>
      <c r="S43" s="41">
        <v>17.6</v>
      </c>
      <c r="T43" s="41">
        <v>6.8</v>
      </c>
      <c r="U43" s="41">
        <v>9.6</v>
      </c>
      <c r="V43" s="46">
        <v>0.63</v>
      </c>
    </row>
    <row r="44" spans="18:22" ht="13.5">
      <c r="R44" s="40" t="s">
        <v>114</v>
      </c>
      <c r="S44" s="41">
        <v>17.8</v>
      </c>
      <c r="T44" s="41">
        <v>6.7</v>
      </c>
      <c r="U44" s="41">
        <v>9.9</v>
      </c>
      <c r="V44" s="46">
        <v>0.66</v>
      </c>
    </row>
    <row r="45" spans="18:22" ht="13.5">
      <c r="R45" s="40" t="s">
        <v>115</v>
      </c>
      <c r="S45" s="41">
        <v>19</v>
      </c>
      <c r="T45" s="41">
        <v>6.9</v>
      </c>
      <c r="U45" s="41">
        <v>9.5</v>
      </c>
      <c r="V45" s="46">
        <v>0.71</v>
      </c>
    </row>
    <row r="46" spans="18:22" ht="13.5">
      <c r="R46" s="40" t="s">
        <v>116</v>
      </c>
      <c r="S46" s="41">
        <v>13.2</v>
      </c>
      <c r="T46" s="41">
        <v>6.5</v>
      </c>
      <c r="U46" s="41">
        <v>9.4</v>
      </c>
      <c r="V46" s="46">
        <v>0.73</v>
      </c>
    </row>
    <row r="47" spans="18:22" ht="13.5">
      <c r="R47" s="40" t="s">
        <v>117</v>
      </c>
      <c r="S47" s="41">
        <v>19.8</v>
      </c>
      <c r="T47" s="41">
        <v>6.5</v>
      </c>
      <c r="U47" s="41">
        <v>9.4</v>
      </c>
      <c r="V47" s="46">
        <v>0.78</v>
      </c>
    </row>
    <row r="48" spans="18:22" ht="13.5">
      <c r="R48" s="40" t="s">
        <v>118</v>
      </c>
      <c r="S48" s="41">
        <v>18.5</v>
      </c>
      <c r="T48" s="41">
        <v>6.4</v>
      </c>
      <c r="U48" s="41">
        <v>9.2</v>
      </c>
      <c r="V48" s="46">
        <v>0.77</v>
      </c>
    </row>
    <row r="49" spans="18:22" ht="13.5">
      <c r="R49" s="40" t="s">
        <v>119</v>
      </c>
      <c r="S49" s="41">
        <v>18.6</v>
      </c>
      <c r="T49" s="41">
        <v>6.5</v>
      </c>
      <c r="U49" s="41">
        <v>9.3</v>
      </c>
      <c r="V49" s="46">
        <v>0.84</v>
      </c>
    </row>
    <row r="50" spans="18:22" ht="13.5">
      <c r="R50" s="40" t="s">
        <v>120</v>
      </c>
      <c r="S50" s="41">
        <v>18.1</v>
      </c>
      <c r="T50" s="41">
        <v>6.5</v>
      </c>
      <c r="U50" s="41">
        <v>9.7</v>
      </c>
      <c r="V50" s="46">
        <v>0.87</v>
      </c>
    </row>
    <row r="51" spans="18:22" ht="13.5">
      <c r="R51" s="40" t="s">
        <v>121</v>
      </c>
      <c r="S51" s="41">
        <v>19.4</v>
      </c>
      <c r="T51" s="41">
        <v>6.3</v>
      </c>
      <c r="U51" s="41">
        <v>10.3</v>
      </c>
      <c r="V51" s="46">
        <v>0.97</v>
      </c>
    </row>
    <row r="52" spans="18:22" ht="13.5">
      <c r="R52" s="40" t="s">
        <v>122</v>
      </c>
      <c r="S52" s="41">
        <v>19.4</v>
      </c>
      <c r="T52" s="41">
        <v>6.2</v>
      </c>
      <c r="U52" s="41">
        <v>10.4</v>
      </c>
      <c r="V52" s="46">
        <v>1</v>
      </c>
    </row>
    <row r="53" spans="18:22" ht="13.5">
      <c r="R53" s="40" t="s">
        <v>123</v>
      </c>
      <c r="S53" s="41">
        <v>19.7</v>
      </c>
      <c r="T53" s="41">
        <v>6.2</v>
      </c>
      <c r="U53" s="41">
        <v>9.7</v>
      </c>
      <c r="V53" s="46">
        <v>1.02</v>
      </c>
    </row>
    <row r="54" spans="18:22" ht="13.5">
      <c r="R54" s="40" t="s">
        <v>124</v>
      </c>
      <c r="S54" s="41">
        <v>18.7</v>
      </c>
      <c r="T54" s="41">
        <v>6.2</v>
      </c>
      <c r="U54" s="41">
        <v>9.1</v>
      </c>
      <c r="V54" s="46">
        <v>1.05</v>
      </c>
    </row>
    <row r="55" spans="18:22" ht="13.5">
      <c r="R55" s="40" t="s">
        <v>125</v>
      </c>
      <c r="S55" s="41">
        <v>17.6</v>
      </c>
      <c r="T55" s="41">
        <v>6</v>
      </c>
      <c r="U55" s="41">
        <v>8.3</v>
      </c>
      <c r="V55" s="46">
        <v>1.07</v>
      </c>
    </row>
    <row r="56" spans="18:22" ht="13.5">
      <c r="R56" s="40" t="s">
        <v>126</v>
      </c>
      <c r="S56" s="41">
        <v>16.9</v>
      </c>
      <c r="T56" s="41">
        <v>6</v>
      </c>
      <c r="U56" s="41">
        <v>7.6</v>
      </c>
      <c r="V56" s="46">
        <v>1.13</v>
      </c>
    </row>
    <row r="57" spans="18:22" ht="13.5">
      <c r="R57" s="40" t="s">
        <v>127</v>
      </c>
      <c r="S57" s="41">
        <v>15.8</v>
      </c>
      <c r="T57" s="41">
        <v>5.9</v>
      </c>
      <c r="U57" s="41">
        <v>7</v>
      </c>
      <c r="V57" s="46">
        <v>1.19</v>
      </c>
    </row>
    <row r="58" spans="18:22" ht="13.5">
      <c r="R58" s="40" t="s">
        <v>128</v>
      </c>
      <c r="S58" s="41">
        <v>15.3</v>
      </c>
      <c r="T58" s="41">
        <v>5.9</v>
      </c>
      <c r="U58" s="41">
        <v>6.7</v>
      </c>
      <c r="V58" s="46">
        <v>1.16</v>
      </c>
    </row>
    <row r="59" spans="18:22" ht="13.5">
      <c r="R59" s="40" t="s">
        <v>129</v>
      </c>
      <c r="S59" s="41">
        <v>14.7</v>
      </c>
      <c r="T59" s="41">
        <v>5.7</v>
      </c>
      <c r="U59" s="41">
        <v>6.7</v>
      </c>
      <c r="V59" s="46">
        <v>1.16</v>
      </c>
    </row>
    <row r="60" spans="18:22" ht="13.5">
      <c r="R60" s="40" t="s">
        <v>130</v>
      </c>
      <c r="S60" s="41">
        <v>13.7</v>
      </c>
      <c r="T60" s="41">
        <v>6</v>
      </c>
      <c r="U60" s="41">
        <v>6.5</v>
      </c>
      <c r="V60" s="46">
        <v>1.22</v>
      </c>
    </row>
    <row r="61" spans="18:22" ht="13.5">
      <c r="R61" s="40" t="s">
        <v>131</v>
      </c>
      <c r="S61" s="41">
        <v>13.5</v>
      </c>
      <c r="T61" s="41">
        <v>5.9</v>
      </c>
      <c r="U61" s="41">
        <v>6.5</v>
      </c>
      <c r="V61" s="46">
        <v>1.28</v>
      </c>
    </row>
    <row r="62" spans="18:22" ht="13.5">
      <c r="R62" s="40" t="s">
        <v>132</v>
      </c>
      <c r="S62" s="41">
        <v>13.2</v>
      </c>
      <c r="T62" s="41">
        <v>5.9</v>
      </c>
      <c r="U62" s="41">
        <v>6.6</v>
      </c>
      <c r="V62" s="46">
        <v>1.39</v>
      </c>
    </row>
    <row r="63" spans="18:22" ht="13.5">
      <c r="R63" s="40" t="s">
        <v>133</v>
      </c>
      <c r="S63" s="41">
        <v>13.1</v>
      </c>
      <c r="T63" s="41">
        <v>6.1</v>
      </c>
      <c r="U63" s="41">
        <v>6.4</v>
      </c>
      <c r="V63" s="46">
        <v>1.45</v>
      </c>
    </row>
    <row r="64" spans="18:22" ht="13.5">
      <c r="R64" s="40" t="s">
        <v>134</v>
      </c>
      <c r="S64" s="41">
        <v>12.9</v>
      </c>
      <c r="T64" s="41">
        <v>6</v>
      </c>
      <c r="U64" s="41">
        <v>6.1</v>
      </c>
      <c r="V64" s="46">
        <v>1.37</v>
      </c>
    </row>
    <row r="65" spans="18:22" ht="13.5">
      <c r="R65" s="40" t="s">
        <v>135</v>
      </c>
      <c r="S65" s="41">
        <v>12.3</v>
      </c>
      <c r="T65" s="41">
        <v>6</v>
      </c>
      <c r="U65" s="41">
        <v>6</v>
      </c>
      <c r="V65" s="46">
        <v>1.28</v>
      </c>
    </row>
    <row r="66" spans="18:22" ht="13.5">
      <c r="R66" s="40" t="s">
        <v>136</v>
      </c>
      <c r="S66" s="41">
        <v>11.6</v>
      </c>
      <c r="T66" s="41">
        <v>5.9</v>
      </c>
      <c r="U66" s="41">
        <v>5.8</v>
      </c>
      <c r="V66" s="46">
        <v>1.27</v>
      </c>
    </row>
    <row r="67" spans="18:22" ht="13.5">
      <c r="R67" s="40" t="s">
        <v>137</v>
      </c>
      <c r="S67" s="41">
        <v>11.7</v>
      </c>
      <c r="T67" s="41">
        <v>6</v>
      </c>
      <c r="U67" s="41">
        <v>5.6</v>
      </c>
      <c r="V67" s="46">
        <v>1.23</v>
      </c>
    </row>
    <row r="68" spans="18:22" ht="13.5">
      <c r="R68" s="40" t="s">
        <v>138</v>
      </c>
      <c r="S68" s="41">
        <v>11.2</v>
      </c>
      <c r="T68" s="41">
        <v>6.3</v>
      </c>
      <c r="U68" s="41">
        <v>5.6</v>
      </c>
      <c r="V68" s="46">
        <v>1.16</v>
      </c>
    </row>
    <row r="69" spans="18:22" ht="13.5">
      <c r="R69" s="42" t="s">
        <v>139</v>
      </c>
      <c r="S69" s="41">
        <v>10.5</v>
      </c>
      <c r="T69" s="41">
        <v>6.3</v>
      </c>
      <c r="U69" s="41">
        <v>5.6</v>
      </c>
      <c r="V69" s="46">
        <v>1.18</v>
      </c>
    </row>
    <row r="70" spans="18:22" ht="13.5">
      <c r="R70" s="42" t="s">
        <v>140</v>
      </c>
      <c r="S70" s="41">
        <v>10.1</v>
      </c>
      <c r="T70" s="41">
        <v>6.4</v>
      </c>
      <c r="U70" s="41">
        <v>5.7</v>
      </c>
      <c r="V70" s="46">
        <v>1.21</v>
      </c>
    </row>
    <row r="71" spans="18:22" ht="13.5">
      <c r="R71" s="42" t="s">
        <v>141</v>
      </c>
      <c r="S71" s="41">
        <v>10.2</v>
      </c>
      <c r="T71" s="41">
        <v>6.5</v>
      </c>
      <c r="U71" s="41">
        <v>5.8</v>
      </c>
      <c r="V71" s="46">
        <v>1.25</v>
      </c>
    </row>
    <row r="72" spans="18:22" ht="13.5">
      <c r="R72" s="42" t="s">
        <v>142</v>
      </c>
      <c r="S72" s="41">
        <v>9.8</v>
      </c>
      <c r="T72" s="41">
        <v>6.7</v>
      </c>
      <c r="U72" s="41">
        <v>6</v>
      </c>
      <c r="V72" s="46">
        <v>1.36</v>
      </c>
    </row>
    <row r="73" spans="18:22" ht="13.5">
      <c r="R73" s="42" t="s">
        <v>143</v>
      </c>
      <c r="S73" s="41">
        <v>9.8</v>
      </c>
      <c r="T73" s="41">
        <v>6.8</v>
      </c>
      <c r="U73" s="41">
        <v>6.3</v>
      </c>
      <c r="V73" s="46">
        <v>1.44</v>
      </c>
    </row>
    <row r="74" spans="18:22" ht="13.5">
      <c r="R74" s="42" t="s">
        <v>144</v>
      </c>
      <c r="S74" s="41">
        <v>10.1</v>
      </c>
      <c r="T74" s="41">
        <v>6.9</v>
      </c>
      <c r="U74" s="41">
        <v>6.1</v>
      </c>
      <c r="V74" s="46">
        <v>1.47</v>
      </c>
    </row>
    <row r="75" spans="18:22" ht="13.5">
      <c r="R75" s="42" t="s">
        <v>145</v>
      </c>
      <c r="S75" s="40">
        <v>9.6</v>
      </c>
      <c r="T75" s="40">
        <v>7.2</v>
      </c>
      <c r="U75" s="40">
        <v>6.2</v>
      </c>
      <c r="V75" s="44">
        <v>1.55</v>
      </c>
    </row>
    <row r="76" spans="18:22" ht="13.5">
      <c r="R76" s="42" t="s">
        <v>146</v>
      </c>
      <c r="S76" s="40">
        <v>9.7</v>
      </c>
      <c r="T76" s="41">
        <v>7</v>
      </c>
      <c r="U76" s="40">
        <v>6.2</v>
      </c>
      <c r="V76" s="44">
        <v>1.56</v>
      </c>
    </row>
    <row r="77" spans="18:22" ht="13.5">
      <c r="R77" s="42" t="s">
        <v>147</v>
      </c>
      <c r="S77" s="40">
        <v>9.6</v>
      </c>
      <c r="T77" s="41">
        <v>7.1</v>
      </c>
      <c r="U77" s="40">
        <v>6.1</v>
      </c>
      <c r="V77" s="46">
        <v>1.7</v>
      </c>
    </row>
    <row r="78" spans="18:22" ht="13.5">
      <c r="R78" s="42" t="s">
        <v>148</v>
      </c>
      <c r="S78" s="40">
        <v>9.7</v>
      </c>
      <c r="T78" s="41">
        <v>7.3</v>
      </c>
      <c r="U78" s="40">
        <v>6.2</v>
      </c>
      <c r="V78" s="46">
        <v>1.82</v>
      </c>
    </row>
    <row r="79" spans="18:22" ht="13.5">
      <c r="R79" s="43" t="s">
        <v>149</v>
      </c>
      <c r="S79" s="44">
        <v>9.5</v>
      </c>
      <c r="T79" s="45">
        <v>7.7</v>
      </c>
      <c r="U79" s="49">
        <v>6</v>
      </c>
      <c r="V79" s="46">
        <v>1.87</v>
      </c>
    </row>
    <row r="80" spans="18:22" ht="13.5">
      <c r="R80" s="43" t="s">
        <v>150</v>
      </c>
      <c r="S80" s="44">
        <v>9.6</v>
      </c>
      <c r="T80" s="45">
        <v>7.6</v>
      </c>
      <c r="U80" s="49">
        <v>6.3</v>
      </c>
      <c r="V80" s="46">
        <v>1.99</v>
      </c>
    </row>
    <row r="81" spans="18:22" ht="13.5">
      <c r="R81" s="43" t="s">
        <v>18</v>
      </c>
      <c r="S81" s="44">
        <v>9.5</v>
      </c>
      <c r="T81" s="45">
        <v>7.8</v>
      </c>
      <c r="U81" s="49">
        <v>6.5</v>
      </c>
      <c r="V81" s="46">
        <v>2.14</v>
      </c>
    </row>
    <row r="82" spans="18:22" ht="13.5">
      <c r="R82" s="43" t="s">
        <v>334</v>
      </c>
      <c r="S82" s="44">
        <v>9.5</v>
      </c>
      <c r="T82" s="45">
        <v>7.8</v>
      </c>
      <c r="U82" s="49">
        <v>6.1</v>
      </c>
      <c r="V82" s="46">
        <v>2.14</v>
      </c>
    </row>
    <row r="83" spans="18:22" ht="13.5">
      <c r="R83" s="43" t="s">
        <v>346</v>
      </c>
      <c r="S83" s="44">
        <v>9.1</v>
      </c>
      <c r="T83" s="45">
        <v>8</v>
      </c>
      <c r="U83" s="49">
        <v>5.9</v>
      </c>
      <c r="V83" s="46">
        <v>2.17</v>
      </c>
    </row>
    <row r="84" spans="18:22" ht="13.5">
      <c r="R84" s="43" t="s">
        <v>367</v>
      </c>
      <c r="S84" s="45">
        <v>9</v>
      </c>
      <c r="T84" s="45">
        <v>8</v>
      </c>
      <c r="U84" s="49">
        <v>5.7</v>
      </c>
      <c r="V84" s="46">
        <v>2.06</v>
      </c>
    </row>
    <row r="85" spans="18:22" ht="13.5">
      <c r="R85" s="43" t="s">
        <v>413</v>
      </c>
      <c r="S85" s="311">
        <v>8.6</v>
      </c>
      <c r="T85" s="311">
        <v>8.5</v>
      </c>
      <c r="U85" s="311">
        <v>5.6</v>
      </c>
      <c r="V85" s="312">
        <v>2.01</v>
      </c>
    </row>
    <row r="86" spans="18:22" ht="13.5">
      <c r="R86" s="47" t="s">
        <v>505</v>
      </c>
      <c r="S86" s="48"/>
      <c r="T86" s="48"/>
      <c r="U86" s="48"/>
      <c r="V86" s="48"/>
    </row>
    <row r="87" ht="13.5">
      <c r="R87" t="s">
        <v>506</v>
      </c>
    </row>
    <row r="88" ht="13.5">
      <c r="R88" t="s">
        <v>507</v>
      </c>
    </row>
  </sheetData>
  <mergeCells count="8">
    <mergeCell ref="J3:K3"/>
    <mergeCell ref="L3:M3"/>
    <mergeCell ref="N3:O3"/>
    <mergeCell ref="A26:O26"/>
    <mergeCell ref="B3:C3"/>
    <mergeCell ref="D3:E3"/>
    <mergeCell ref="F3:G3"/>
    <mergeCell ref="H3:I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2" r:id="rId2"/>
  <headerFooter alignWithMargins="0">
    <oddFooter>&amp;C- 4 -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selection activeCell="A1" sqref="A1"/>
    </sheetView>
  </sheetViews>
  <sheetFormatPr defaultColWidth="9.00390625" defaultRowHeight="13.5"/>
  <cols>
    <col min="1" max="1" width="2.625" style="105" customWidth="1"/>
    <col min="2" max="12" width="7.625" style="105" customWidth="1"/>
    <col min="13" max="16384" width="9.00390625" style="105" customWidth="1"/>
  </cols>
  <sheetData>
    <row r="1" ht="19.5" customHeight="1">
      <c r="A1" s="104" t="s">
        <v>219</v>
      </c>
    </row>
    <row r="2" ht="10.5" customHeight="1"/>
    <row r="3" spans="1:12" ht="19.5" customHeight="1">
      <c r="A3" s="166" t="s">
        <v>220</v>
      </c>
      <c r="B3" s="167"/>
      <c r="C3" s="167"/>
      <c r="D3" s="167"/>
      <c r="E3" s="167"/>
      <c r="F3" s="167"/>
      <c r="G3" s="167"/>
      <c r="H3" s="167"/>
      <c r="I3" s="167"/>
      <c r="J3" s="167"/>
      <c r="K3" s="167"/>
      <c r="L3" s="167"/>
    </row>
    <row r="4" spans="1:12" ht="19.5" customHeight="1">
      <c r="A4" s="431"/>
      <c r="B4" s="431"/>
      <c r="C4" s="431"/>
      <c r="D4" s="431"/>
      <c r="E4" s="431"/>
      <c r="F4" s="431"/>
      <c r="G4" s="431"/>
      <c r="H4" s="431"/>
      <c r="I4" s="431"/>
      <c r="J4" s="431"/>
      <c r="K4" s="431"/>
      <c r="L4" s="431"/>
    </row>
    <row r="5" spans="1:12" ht="19.5" customHeight="1">
      <c r="A5" s="431" t="s">
        <v>424</v>
      </c>
      <c r="B5" s="431"/>
      <c r="C5" s="431"/>
      <c r="D5" s="431"/>
      <c r="E5" s="431"/>
      <c r="F5" s="431"/>
      <c r="G5" s="431"/>
      <c r="H5" s="431"/>
      <c r="I5" s="431"/>
      <c r="J5" s="431"/>
      <c r="K5" s="431"/>
      <c r="L5" s="431"/>
    </row>
    <row r="6" spans="1:12" ht="19.5" customHeight="1">
      <c r="A6" s="167" t="s">
        <v>352</v>
      </c>
      <c r="B6" s="167"/>
      <c r="C6" s="167"/>
      <c r="D6" s="167"/>
      <c r="E6" s="167"/>
      <c r="F6" s="167"/>
      <c r="G6" s="167"/>
      <c r="H6" s="167"/>
      <c r="I6" s="167"/>
      <c r="J6" s="167"/>
      <c r="K6" s="167"/>
      <c r="L6" s="167"/>
    </row>
    <row r="7" spans="1:12" ht="19.5" customHeight="1">
      <c r="A7" s="167" t="s">
        <v>359</v>
      </c>
      <c r="B7" s="167"/>
      <c r="C7" s="167"/>
      <c r="D7" s="167"/>
      <c r="E7" s="167"/>
      <c r="F7" s="167"/>
      <c r="G7" s="167"/>
      <c r="H7" s="167"/>
      <c r="I7" s="167"/>
      <c r="J7" s="167"/>
      <c r="K7" s="167"/>
      <c r="L7" s="167"/>
    </row>
    <row r="8" spans="1:12" ht="19.5" customHeight="1">
      <c r="A8" s="167" t="s">
        <v>358</v>
      </c>
      <c r="B8" s="167"/>
      <c r="C8" s="167"/>
      <c r="D8" s="167"/>
      <c r="E8" s="167"/>
      <c r="F8" s="167"/>
      <c r="G8" s="167"/>
      <c r="H8" s="167"/>
      <c r="I8" s="167"/>
      <c r="J8" s="167"/>
      <c r="K8" s="167"/>
      <c r="L8" s="167"/>
    </row>
    <row r="9" spans="1:12" ht="19.5" customHeight="1">
      <c r="A9" s="167" t="s">
        <v>494</v>
      </c>
      <c r="B9" s="167"/>
      <c r="C9" s="167"/>
      <c r="D9" s="167"/>
      <c r="E9" s="167"/>
      <c r="F9" s="167"/>
      <c r="G9" s="167"/>
      <c r="H9" s="167"/>
      <c r="I9" s="167"/>
      <c r="J9" s="167"/>
      <c r="K9" s="167"/>
      <c r="L9" s="167"/>
    </row>
    <row r="10" spans="1:12" ht="19.5" customHeight="1">
      <c r="A10" s="167" t="s">
        <v>495</v>
      </c>
      <c r="B10" s="167"/>
      <c r="C10" s="167"/>
      <c r="D10" s="167"/>
      <c r="E10" s="167"/>
      <c r="F10" s="167"/>
      <c r="G10" s="167"/>
      <c r="H10" s="167"/>
      <c r="I10" s="167"/>
      <c r="J10" s="167"/>
      <c r="K10" s="167"/>
      <c r="L10" s="167"/>
    </row>
    <row r="11" spans="1:12" ht="19.5" customHeight="1">
      <c r="A11" s="167" t="s">
        <v>508</v>
      </c>
      <c r="B11" s="167"/>
      <c r="C11" s="167"/>
      <c r="D11" s="167"/>
      <c r="E11" s="167"/>
      <c r="F11" s="167"/>
      <c r="G11" s="167"/>
      <c r="H11" s="167"/>
      <c r="I11" s="167"/>
      <c r="J11" s="167"/>
      <c r="K11" s="167"/>
      <c r="L11" s="167"/>
    </row>
    <row r="12" spans="1:12" ht="19.5" customHeight="1">
      <c r="A12" s="431"/>
      <c r="B12" s="431"/>
      <c r="C12" s="431"/>
      <c r="D12" s="431"/>
      <c r="E12" s="431"/>
      <c r="F12" s="431"/>
      <c r="G12" s="431"/>
      <c r="H12" s="431"/>
      <c r="I12" s="431"/>
      <c r="J12" s="431"/>
      <c r="K12" s="431"/>
      <c r="L12" s="431"/>
    </row>
    <row r="13" spans="1:12" ht="10.5" customHeight="1">
      <c r="A13" s="167"/>
      <c r="B13" s="167"/>
      <c r="C13" s="167"/>
      <c r="D13" s="167"/>
      <c r="E13" s="167"/>
      <c r="F13" s="167"/>
      <c r="G13" s="167"/>
      <c r="H13" s="167"/>
      <c r="I13" s="167"/>
      <c r="J13" s="167"/>
      <c r="K13" s="167"/>
      <c r="L13" s="167"/>
    </row>
    <row r="14" ht="19.5" customHeight="1">
      <c r="A14" s="168" t="s">
        <v>221</v>
      </c>
    </row>
    <row r="15" ht="10.5" customHeight="1"/>
    <row r="16" spans="2:11" ht="19.5" customHeight="1">
      <c r="B16" s="432"/>
      <c r="C16" s="433"/>
      <c r="D16" s="438" t="s">
        <v>222</v>
      </c>
      <c r="E16" s="439"/>
      <c r="F16" s="439"/>
      <c r="G16" s="440"/>
      <c r="H16" s="419" t="s">
        <v>223</v>
      </c>
      <c r="I16" s="421"/>
      <c r="J16" s="436" t="s">
        <v>224</v>
      </c>
      <c r="K16" s="437"/>
    </row>
    <row r="17" spans="2:12" ht="19.5" customHeight="1">
      <c r="B17" s="434"/>
      <c r="C17" s="435"/>
      <c r="D17" s="99" t="s">
        <v>414</v>
      </c>
      <c r="E17" s="169" t="s">
        <v>366</v>
      </c>
      <c r="F17" s="169" t="s">
        <v>345</v>
      </c>
      <c r="G17" s="100" t="s">
        <v>415</v>
      </c>
      <c r="H17" s="99" t="s">
        <v>416</v>
      </c>
      <c r="I17" s="99" t="s">
        <v>368</v>
      </c>
      <c r="J17" s="99" t="s">
        <v>412</v>
      </c>
      <c r="K17" s="100" t="s">
        <v>415</v>
      </c>
      <c r="L17" s="170"/>
    </row>
    <row r="18" spans="2:11" ht="19.5" customHeight="1">
      <c r="B18" s="441" t="s">
        <v>225</v>
      </c>
      <c r="C18" s="442"/>
      <c r="D18" s="171">
        <f>SUM(D19:D24)</f>
        <v>31925</v>
      </c>
      <c r="E18" s="172">
        <v>33628</v>
      </c>
      <c r="F18" s="172">
        <v>34061</v>
      </c>
      <c r="G18" s="173">
        <f>SUM(G19:G24)</f>
        <v>35344</v>
      </c>
      <c r="H18" s="174">
        <f>D18-E18</f>
        <v>-1703</v>
      </c>
      <c r="I18" s="175">
        <f aca="true" t="shared" si="0" ref="H18:I24">E18-F18</f>
        <v>-433</v>
      </c>
      <c r="J18" s="176">
        <v>100</v>
      </c>
      <c r="K18" s="177">
        <v>100</v>
      </c>
    </row>
    <row r="19" spans="2:11" ht="19.5" customHeight="1">
      <c r="B19" s="443" t="s">
        <v>5</v>
      </c>
      <c r="C19" s="444"/>
      <c r="D19" s="318">
        <v>510</v>
      </c>
      <c r="E19" s="178">
        <v>543</v>
      </c>
      <c r="F19" s="178">
        <v>597</v>
      </c>
      <c r="G19" s="320">
        <v>416</v>
      </c>
      <c r="H19" s="179">
        <f>D19-E19</f>
        <v>-33</v>
      </c>
      <c r="I19" s="180">
        <f t="shared" si="0"/>
        <v>-54</v>
      </c>
      <c r="J19" s="181">
        <f aca="true" t="shared" si="1" ref="J19:J24">D19/$D$18*100</f>
        <v>1.597494126859828</v>
      </c>
      <c r="K19" s="182">
        <f aca="true" t="shared" si="2" ref="K19:K24">G19/$G$18*100</f>
        <v>1.1770031688546854</v>
      </c>
    </row>
    <row r="20" spans="2:11" ht="19.5" customHeight="1">
      <c r="B20" s="445" t="s">
        <v>0</v>
      </c>
      <c r="C20" s="446"/>
      <c r="D20" s="318">
        <v>3904</v>
      </c>
      <c r="E20" s="178">
        <v>4155</v>
      </c>
      <c r="F20" s="178">
        <v>4311</v>
      </c>
      <c r="G20" s="320">
        <v>5633</v>
      </c>
      <c r="H20" s="179">
        <f>D20-E20</f>
        <v>-251</v>
      </c>
      <c r="I20" s="180">
        <f t="shared" si="0"/>
        <v>-156</v>
      </c>
      <c r="J20" s="181">
        <f t="shared" si="1"/>
        <v>12.22866092404072</v>
      </c>
      <c r="K20" s="182">
        <f t="shared" si="2"/>
        <v>15.937641466727026</v>
      </c>
    </row>
    <row r="21" spans="2:11" ht="19.5" customHeight="1">
      <c r="B21" s="445" t="s">
        <v>1</v>
      </c>
      <c r="C21" s="446"/>
      <c r="D21" s="318">
        <v>10613</v>
      </c>
      <c r="E21" s="178">
        <v>11701</v>
      </c>
      <c r="F21" s="178">
        <v>12397</v>
      </c>
      <c r="G21" s="320">
        <v>15092</v>
      </c>
      <c r="H21" s="179">
        <f>D21-E21</f>
        <v>-1088</v>
      </c>
      <c r="I21" s="180">
        <f t="shared" si="0"/>
        <v>-696</v>
      </c>
      <c r="J21" s="181">
        <f t="shared" si="1"/>
        <v>33.24353954581049</v>
      </c>
      <c r="K21" s="182">
        <f t="shared" si="2"/>
        <v>42.70031688546854</v>
      </c>
    </row>
    <row r="22" spans="2:11" ht="19.5" customHeight="1">
      <c r="B22" s="445" t="s">
        <v>2</v>
      </c>
      <c r="C22" s="446"/>
      <c r="D22" s="318">
        <v>12171</v>
      </c>
      <c r="E22" s="178">
        <v>12499</v>
      </c>
      <c r="F22" s="178">
        <v>12373</v>
      </c>
      <c r="G22" s="320">
        <v>11102</v>
      </c>
      <c r="H22" s="179">
        <f>D22-E22</f>
        <v>-328</v>
      </c>
      <c r="I22" s="180">
        <f t="shared" si="0"/>
        <v>126</v>
      </c>
      <c r="J22" s="181">
        <f t="shared" si="1"/>
        <v>38.123727486296005</v>
      </c>
      <c r="K22" s="182">
        <f t="shared" si="2"/>
        <v>31.411272068809414</v>
      </c>
    </row>
    <row r="23" spans="2:11" ht="19.5" customHeight="1">
      <c r="B23" s="445" t="s">
        <v>3</v>
      </c>
      <c r="C23" s="446"/>
      <c r="D23" s="318">
        <v>4205</v>
      </c>
      <c r="E23" s="178">
        <v>4216</v>
      </c>
      <c r="F23" s="178">
        <v>3885</v>
      </c>
      <c r="G23" s="320">
        <v>2780</v>
      </c>
      <c r="H23" s="179">
        <f t="shared" si="0"/>
        <v>-11</v>
      </c>
      <c r="I23" s="180">
        <f t="shared" si="0"/>
        <v>331</v>
      </c>
      <c r="J23" s="181">
        <f t="shared" si="1"/>
        <v>13.171495693030542</v>
      </c>
      <c r="K23" s="182">
        <f t="shared" si="2"/>
        <v>7.865550022634676</v>
      </c>
    </row>
    <row r="24" spans="2:11" ht="19.5" customHeight="1">
      <c r="B24" s="447" t="s">
        <v>4</v>
      </c>
      <c r="C24" s="448"/>
      <c r="D24" s="319">
        <v>522</v>
      </c>
      <c r="E24" s="183">
        <v>514</v>
      </c>
      <c r="F24" s="183">
        <v>498</v>
      </c>
      <c r="G24" s="321">
        <v>321</v>
      </c>
      <c r="H24" s="184">
        <f t="shared" si="0"/>
        <v>8</v>
      </c>
      <c r="I24" s="185">
        <f t="shared" si="0"/>
        <v>16</v>
      </c>
      <c r="J24" s="186">
        <f t="shared" si="1"/>
        <v>1.635082223962412</v>
      </c>
      <c r="K24" s="187">
        <f t="shared" si="2"/>
        <v>0.9082163875056587</v>
      </c>
    </row>
    <row r="25" spans="1:7" ht="19.5" customHeight="1">
      <c r="A25" s="105" t="s">
        <v>226</v>
      </c>
      <c r="G25" s="188"/>
    </row>
    <row r="26" ht="19.5" customHeight="1"/>
    <row r="27" ht="19.5" customHeight="1">
      <c r="A27" s="166" t="s">
        <v>227</v>
      </c>
    </row>
    <row r="28" spans="1:12" ht="19.5" customHeight="1">
      <c r="A28" s="431"/>
      <c r="B28" s="431"/>
      <c r="C28" s="431"/>
      <c r="D28" s="431"/>
      <c r="E28" s="431"/>
      <c r="F28" s="431"/>
      <c r="G28" s="431"/>
      <c r="H28" s="431"/>
      <c r="I28" s="431"/>
      <c r="J28" s="431"/>
      <c r="K28" s="431"/>
      <c r="L28" s="431"/>
    </row>
    <row r="29" spans="1:12" ht="19.5" customHeight="1">
      <c r="A29" s="431" t="s">
        <v>425</v>
      </c>
      <c r="B29" s="431"/>
      <c r="C29" s="431"/>
      <c r="D29" s="431"/>
      <c r="E29" s="431"/>
      <c r="F29" s="431"/>
      <c r="G29" s="431"/>
      <c r="H29" s="431"/>
      <c r="I29" s="431"/>
      <c r="J29" s="431"/>
      <c r="K29" s="431"/>
      <c r="L29" s="431"/>
    </row>
    <row r="30" spans="1:12" ht="19.5" customHeight="1">
      <c r="A30" s="167" t="s">
        <v>360</v>
      </c>
      <c r="B30" s="167"/>
      <c r="C30" s="167"/>
      <c r="D30" s="167"/>
      <c r="E30" s="167"/>
      <c r="F30" s="167"/>
      <c r="G30" s="167"/>
      <c r="H30" s="167"/>
      <c r="I30" s="167"/>
      <c r="J30" s="167"/>
      <c r="K30" s="167"/>
      <c r="L30" s="167"/>
    </row>
    <row r="31" spans="1:12" ht="19.5" customHeight="1">
      <c r="A31" s="431"/>
      <c r="B31" s="431"/>
      <c r="C31" s="431"/>
      <c r="D31" s="431"/>
      <c r="E31" s="431"/>
      <c r="F31" s="431"/>
      <c r="G31" s="431"/>
      <c r="H31" s="431"/>
      <c r="I31" s="431"/>
      <c r="J31" s="431"/>
      <c r="K31" s="431"/>
      <c r="L31" s="431"/>
    </row>
    <row r="32" spans="1:12" ht="10.5" customHeight="1">
      <c r="A32" s="167"/>
      <c r="B32" s="167"/>
      <c r="C32" s="167"/>
      <c r="D32" s="167"/>
      <c r="E32" s="167"/>
      <c r="F32" s="167"/>
      <c r="G32" s="167"/>
      <c r="H32" s="167"/>
      <c r="I32" s="167"/>
      <c r="J32" s="167"/>
      <c r="K32" s="167"/>
      <c r="L32" s="167"/>
    </row>
    <row r="33" spans="1:12" ht="19.5" customHeight="1">
      <c r="A33" s="168" t="s">
        <v>228</v>
      </c>
      <c r="B33" s="167"/>
      <c r="C33" s="167"/>
      <c r="D33" s="167"/>
      <c r="E33" s="167"/>
      <c r="F33" s="167"/>
      <c r="G33" s="167"/>
      <c r="H33" s="167"/>
      <c r="I33" s="167"/>
      <c r="J33" s="167"/>
      <c r="K33" s="167"/>
      <c r="L33" s="167"/>
    </row>
    <row r="34" ht="10.5" customHeight="1"/>
    <row r="35" spans="2:12" ht="19.5" customHeight="1">
      <c r="B35" s="189"/>
      <c r="C35" s="190" t="s">
        <v>229</v>
      </c>
      <c r="D35" s="191" t="s">
        <v>6</v>
      </c>
      <c r="E35" s="191" t="s">
        <v>7</v>
      </c>
      <c r="F35" s="191" t="s">
        <v>8</v>
      </c>
      <c r="G35" s="191" t="s">
        <v>9</v>
      </c>
      <c r="H35" s="191" t="s">
        <v>10</v>
      </c>
      <c r="I35" s="191" t="s">
        <v>369</v>
      </c>
      <c r="J35" s="191" t="s">
        <v>40</v>
      </c>
      <c r="K35" s="192" t="s">
        <v>41</v>
      </c>
      <c r="L35" s="193" t="s">
        <v>42</v>
      </c>
    </row>
    <row r="36" spans="2:12" ht="19.5" customHeight="1">
      <c r="B36" s="194" t="s">
        <v>230</v>
      </c>
      <c r="C36" s="195">
        <v>2.11</v>
      </c>
      <c r="D36" s="196">
        <v>2.21</v>
      </c>
      <c r="E36" s="196">
        <v>2.12</v>
      </c>
      <c r="F36" s="196">
        <v>2.02</v>
      </c>
      <c r="G36" s="196">
        <v>1.8</v>
      </c>
      <c r="H36" s="196">
        <v>1.85</v>
      </c>
      <c r="I36" s="196">
        <v>1.6</v>
      </c>
      <c r="J36" s="196">
        <v>1.48</v>
      </c>
      <c r="K36" s="197">
        <v>1.46</v>
      </c>
      <c r="L36" s="198">
        <v>1.42</v>
      </c>
    </row>
    <row r="37" spans="2:12" ht="19.5" customHeight="1">
      <c r="B37" s="199" t="s">
        <v>231</v>
      </c>
      <c r="C37" s="200">
        <v>2</v>
      </c>
      <c r="D37" s="201">
        <v>2.14</v>
      </c>
      <c r="E37" s="201">
        <v>2.13</v>
      </c>
      <c r="F37" s="201">
        <v>1.91</v>
      </c>
      <c r="G37" s="201">
        <v>1.75</v>
      </c>
      <c r="H37" s="201">
        <v>1.76</v>
      </c>
      <c r="I37" s="201">
        <v>1.54</v>
      </c>
      <c r="J37" s="201">
        <v>1.42</v>
      </c>
      <c r="K37" s="202">
        <v>1.43</v>
      </c>
      <c r="L37" s="203">
        <v>1.39</v>
      </c>
    </row>
    <row r="38" ht="7.5" customHeight="1"/>
    <row r="39" spans="2:12" ht="19.5" customHeight="1">
      <c r="B39" s="190" t="s">
        <v>335</v>
      </c>
      <c r="C39" s="191" t="s">
        <v>336</v>
      </c>
      <c r="D39" s="191" t="s">
        <v>209</v>
      </c>
      <c r="E39" s="191" t="s">
        <v>208</v>
      </c>
      <c r="F39" s="191" t="s">
        <v>347</v>
      </c>
      <c r="G39" s="191" t="s">
        <v>345</v>
      </c>
      <c r="H39" s="322" t="s">
        <v>365</v>
      </c>
      <c r="I39" s="192" t="s">
        <v>411</v>
      </c>
      <c r="J39" s="323"/>
      <c r="K39" s="324"/>
      <c r="L39" s="264"/>
    </row>
    <row r="40" spans="2:12" ht="19.5" customHeight="1">
      <c r="B40" s="195">
        <v>1.42</v>
      </c>
      <c r="C40" s="196">
        <v>1.39</v>
      </c>
      <c r="D40" s="196">
        <v>1.47</v>
      </c>
      <c r="E40" s="196">
        <v>1.4</v>
      </c>
      <c r="F40" s="196">
        <v>1.41</v>
      </c>
      <c r="G40" s="196">
        <v>1.37</v>
      </c>
      <c r="H40" s="299">
        <v>1.37</v>
      </c>
      <c r="I40" s="327">
        <v>1.34</v>
      </c>
      <c r="J40" s="325"/>
      <c r="K40" s="326"/>
      <c r="L40" s="264"/>
    </row>
    <row r="41" spans="2:12" ht="19.5" customHeight="1">
      <c r="B41" s="200">
        <v>1.38</v>
      </c>
      <c r="C41" s="201">
        <v>1.34</v>
      </c>
      <c r="D41" s="201">
        <v>1.36</v>
      </c>
      <c r="E41" s="201">
        <v>1.33</v>
      </c>
      <c r="F41" s="201">
        <v>1.32</v>
      </c>
      <c r="G41" s="201">
        <v>1.29</v>
      </c>
      <c r="H41" s="114">
        <v>1.29</v>
      </c>
      <c r="I41" s="328">
        <v>1.25</v>
      </c>
      <c r="J41" s="325"/>
      <c r="K41" s="326"/>
      <c r="L41" s="264"/>
    </row>
  </sheetData>
  <mergeCells count="17">
    <mergeCell ref="A29:L29"/>
    <mergeCell ref="A31:L31"/>
    <mergeCell ref="B22:C22"/>
    <mergeCell ref="B23:C23"/>
    <mergeCell ref="B24:C24"/>
    <mergeCell ref="A28:L28"/>
    <mergeCell ref="B18:C18"/>
    <mergeCell ref="B19:C19"/>
    <mergeCell ref="B20:C20"/>
    <mergeCell ref="B21:C21"/>
    <mergeCell ref="A4:L4"/>
    <mergeCell ref="A5:L5"/>
    <mergeCell ref="B16:C17"/>
    <mergeCell ref="H16:I16"/>
    <mergeCell ref="J16:K16"/>
    <mergeCell ref="A12:L12"/>
    <mergeCell ref="D16:G1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43"/>
  <sheetViews>
    <sheetView workbookViewId="0" topLeftCell="A1">
      <selection activeCell="F24" sqref="F24"/>
    </sheetView>
  </sheetViews>
  <sheetFormatPr defaultColWidth="9.00390625" defaultRowHeight="13.5"/>
  <cols>
    <col min="1" max="1" width="2.625" style="0" customWidth="1"/>
    <col min="2" max="8" width="10.625" style="0" customWidth="1"/>
    <col min="9" max="9" width="10.125" style="0" customWidth="1"/>
  </cols>
  <sheetData>
    <row r="1" spans="1:17" ht="17.25">
      <c r="A1" s="2" t="s">
        <v>232</v>
      </c>
      <c r="B1" s="4"/>
      <c r="C1" s="4"/>
      <c r="D1" s="4"/>
      <c r="E1" s="4"/>
      <c r="F1" s="4"/>
      <c r="G1" s="4"/>
      <c r="H1" s="4"/>
      <c r="I1" s="4"/>
      <c r="J1" s="4"/>
      <c r="K1" s="4"/>
      <c r="L1" s="4"/>
      <c r="M1" s="4"/>
      <c r="N1" s="4"/>
      <c r="O1" s="4"/>
      <c r="P1" s="4"/>
      <c r="Q1" s="4"/>
    </row>
    <row r="2" spans="1:17" ht="10.5" customHeight="1">
      <c r="A2" s="4"/>
      <c r="B2" s="4"/>
      <c r="C2" s="4"/>
      <c r="D2" s="4"/>
      <c r="E2" s="4"/>
      <c r="F2" s="4"/>
      <c r="G2" s="4"/>
      <c r="H2" s="4"/>
      <c r="I2" s="4"/>
      <c r="J2" s="4"/>
      <c r="K2" s="4"/>
      <c r="L2" s="4"/>
      <c r="M2" s="4"/>
      <c r="N2" s="4"/>
      <c r="O2" s="4"/>
      <c r="P2" s="4"/>
      <c r="Q2" s="4"/>
    </row>
    <row r="3" spans="1:17" ht="19.5" customHeight="1">
      <c r="A3" s="3" t="s">
        <v>233</v>
      </c>
      <c r="B3" s="4"/>
      <c r="C3" s="4"/>
      <c r="D3" s="4"/>
      <c r="E3" s="4"/>
      <c r="F3" s="4"/>
      <c r="G3" s="4"/>
      <c r="H3" s="4"/>
      <c r="I3" s="4"/>
      <c r="J3" s="4"/>
      <c r="K3" s="4"/>
      <c r="L3" s="4"/>
      <c r="M3" s="4"/>
      <c r="N3" s="4"/>
      <c r="O3" s="4"/>
      <c r="P3" s="4"/>
      <c r="Q3" s="4"/>
    </row>
    <row r="4" spans="1:17" ht="10.5" customHeight="1">
      <c r="A4" s="4"/>
      <c r="B4" s="4"/>
      <c r="C4" s="4"/>
      <c r="D4" s="4"/>
      <c r="E4" s="4"/>
      <c r="F4" s="4"/>
      <c r="G4" s="4"/>
      <c r="H4" s="4"/>
      <c r="I4" s="4"/>
      <c r="J4" s="4"/>
      <c r="K4" s="4"/>
      <c r="L4" s="4"/>
      <c r="M4" s="4"/>
      <c r="N4" s="4"/>
      <c r="O4" s="4"/>
      <c r="P4" s="4"/>
      <c r="Q4" s="4"/>
    </row>
    <row r="5" spans="1:17" ht="19.5" customHeight="1">
      <c r="A5" s="450" t="s">
        <v>469</v>
      </c>
      <c r="B5" s="450"/>
      <c r="C5" s="450"/>
      <c r="D5" s="450"/>
      <c r="E5" s="450"/>
      <c r="F5" s="450"/>
      <c r="G5" s="450"/>
      <c r="H5" s="450"/>
      <c r="I5" s="450"/>
      <c r="J5" s="4"/>
      <c r="K5" s="4"/>
      <c r="L5" s="4"/>
      <c r="M5" s="4"/>
      <c r="N5" s="4"/>
      <c r="O5" s="4"/>
      <c r="P5" s="4"/>
      <c r="Q5" s="4"/>
    </row>
    <row r="6" spans="1:17" ht="19.5" customHeight="1">
      <c r="A6" s="449" t="s">
        <v>361</v>
      </c>
      <c r="B6" s="449"/>
      <c r="C6" s="449"/>
      <c r="D6" s="449"/>
      <c r="E6" s="449"/>
      <c r="F6" s="449"/>
      <c r="G6" s="449"/>
      <c r="H6" s="449"/>
      <c r="I6" s="449"/>
      <c r="J6" s="4"/>
      <c r="K6" s="4"/>
      <c r="L6" s="4"/>
      <c r="M6" s="4"/>
      <c r="N6" s="4"/>
      <c r="O6" s="4"/>
      <c r="P6" s="4"/>
      <c r="Q6" s="4"/>
    </row>
    <row r="7" spans="1:17" ht="19.5" customHeight="1">
      <c r="A7" s="449" t="s">
        <v>470</v>
      </c>
      <c r="B7" s="449"/>
      <c r="C7" s="449"/>
      <c r="D7" s="449"/>
      <c r="E7" s="449"/>
      <c r="F7" s="449"/>
      <c r="G7" s="449"/>
      <c r="H7" s="449"/>
      <c r="I7" s="449"/>
      <c r="J7" s="4"/>
      <c r="K7" s="4"/>
      <c r="L7" s="4"/>
      <c r="M7" s="4"/>
      <c r="N7" s="4"/>
      <c r="O7" s="4"/>
      <c r="P7" s="4"/>
      <c r="Q7" s="4"/>
    </row>
    <row r="8" spans="1:17" ht="19.5" customHeight="1">
      <c r="A8" s="450" t="s">
        <v>471</v>
      </c>
      <c r="B8" s="450"/>
      <c r="C8" s="450"/>
      <c r="D8" s="450"/>
      <c r="E8" s="450"/>
      <c r="F8" s="450"/>
      <c r="G8" s="450"/>
      <c r="H8" s="450"/>
      <c r="I8" s="450"/>
      <c r="J8" s="4"/>
      <c r="K8" s="4"/>
      <c r="L8" s="4"/>
      <c r="M8" s="4"/>
      <c r="N8" s="4"/>
      <c r="O8" s="4"/>
      <c r="P8" s="4"/>
      <c r="Q8" s="4"/>
    </row>
    <row r="9" spans="1:17" ht="19.5" customHeight="1">
      <c r="A9" s="449" t="s">
        <v>363</v>
      </c>
      <c r="B9" s="449"/>
      <c r="C9" s="449"/>
      <c r="D9" s="449"/>
      <c r="E9" s="449"/>
      <c r="F9" s="449"/>
      <c r="G9" s="449"/>
      <c r="H9" s="449"/>
      <c r="I9" s="449"/>
      <c r="J9" s="4"/>
      <c r="K9" s="4"/>
      <c r="L9" s="4"/>
      <c r="M9" s="4"/>
      <c r="N9" s="4"/>
      <c r="O9" s="4"/>
      <c r="P9" s="4"/>
      <c r="Q9" s="4"/>
    </row>
    <row r="10" spans="1:17" ht="19.5" customHeight="1">
      <c r="A10" s="4" t="s">
        <v>472</v>
      </c>
      <c r="B10" s="55"/>
      <c r="C10" s="55"/>
      <c r="D10" s="55"/>
      <c r="E10" s="55"/>
      <c r="F10" s="55"/>
      <c r="G10" s="55"/>
      <c r="H10" s="55"/>
      <c r="I10" s="55"/>
      <c r="J10" s="4"/>
      <c r="K10" s="4"/>
      <c r="L10" s="4"/>
      <c r="M10" s="4"/>
      <c r="N10" s="4"/>
      <c r="O10" s="4"/>
      <c r="P10" s="4"/>
      <c r="Q10" s="4"/>
    </row>
    <row r="11" spans="1:17" ht="19.5" customHeight="1">
      <c r="A11" s="1"/>
      <c r="B11" s="1"/>
      <c r="C11" s="1"/>
      <c r="D11" s="1"/>
      <c r="E11" s="1"/>
      <c r="F11" s="1"/>
      <c r="G11" s="1"/>
      <c r="H11" s="1"/>
      <c r="I11" s="1"/>
      <c r="J11" s="1"/>
      <c r="K11" s="1"/>
      <c r="L11" s="1"/>
      <c r="M11" s="1"/>
      <c r="N11" s="1"/>
      <c r="O11" s="1"/>
      <c r="P11" s="1"/>
      <c r="Q11" s="1"/>
    </row>
    <row r="12" spans="1:17" ht="19.5" customHeight="1">
      <c r="A12" s="5" t="s">
        <v>234</v>
      </c>
      <c r="B12" s="1"/>
      <c r="C12" s="1"/>
      <c r="D12" s="1"/>
      <c r="E12" s="1"/>
      <c r="F12" s="1"/>
      <c r="G12" s="1"/>
      <c r="H12" s="1"/>
      <c r="I12" s="1"/>
      <c r="J12" s="1"/>
      <c r="K12" s="1"/>
      <c r="L12" s="1"/>
      <c r="M12" s="1"/>
      <c r="N12" s="1"/>
      <c r="O12" s="1"/>
      <c r="P12" s="1"/>
      <c r="Q12" s="1"/>
    </row>
    <row r="13" spans="1:17" ht="10.5" customHeight="1">
      <c r="A13" s="5"/>
      <c r="B13" s="1"/>
      <c r="C13" s="1"/>
      <c r="D13" s="1"/>
      <c r="E13" s="1"/>
      <c r="F13" s="1"/>
      <c r="G13" s="1"/>
      <c r="H13" s="1"/>
      <c r="I13" s="1"/>
      <c r="J13" s="1"/>
      <c r="K13" s="1"/>
      <c r="L13" s="1"/>
      <c r="M13" s="1"/>
      <c r="N13" s="1"/>
      <c r="O13" s="1"/>
      <c r="P13" s="1"/>
      <c r="Q13" s="1"/>
    </row>
    <row r="14" spans="2:17" ht="19.5" customHeight="1">
      <c r="B14" s="51"/>
      <c r="C14" s="428" t="s">
        <v>230</v>
      </c>
      <c r="D14" s="429"/>
      <c r="E14" s="428" t="s">
        <v>235</v>
      </c>
      <c r="F14" s="429"/>
      <c r="L14" s="1"/>
      <c r="M14" s="1"/>
      <c r="N14" s="1"/>
      <c r="O14" s="1"/>
      <c r="P14" s="1"/>
      <c r="Q14" s="1"/>
    </row>
    <row r="15" spans="2:17" ht="19.5" customHeight="1">
      <c r="B15" s="52"/>
      <c r="C15" s="80" t="s">
        <v>236</v>
      </c>
      <c r="D15" s="81" t="s">
        <v>98</v>
      </c>
      <c r="E15" s="80" t="s">
        <v>236</v>
      </c>
      <c r="F15" s="81" t="s">
        <v>98</v>
      </c>
      <c r="L15" s="30"/>
      <c r="M15" s="30"/>
      <c r="N15" s="30"/>
      <c r="O15" s="30"/>
      <c r="P15" s="30"/>
      <c r="Q15" s="30"/>
    </row>
    <row r="16" spans="2:17" ht="19.5" customHeight="1">
      <c r="B16" s="53" t="s">
        <v>237</v>
      </c>
      <c r="C16" s="82">
        <v>19741</v>
      </c>
      <c r="D16" s="83">
        <v>7.4</v>
      </c>
      <c r="E16" s="82">
        <v>693523</v>
      </c>
      <c r="F16" s="83">
        <v>7.8</v>
      </c>
      <c r="L16" s="1"/>
      <c r="M16" s="1"/>
      <c r="N16" s="1"/>
      <c r="O16" s="1"/>
      <c r="P16" s="1"/>
      <c r="Q16" s="1"/>
    </row>
    <row r="17" spans="2:17" ht="19.5" customHeight="1">
      <c r="B17" s="54">
        <v>35</v>
      </c>
      <c r="C17" s="84">
        <v>19935</v>
      </c>
      <c r="D17" s="85">
        <v>7.2</v>
      </c>
      <c r="E17" s="84">
        <v>706599</v>
      </c>
      <c r="F17" s="85">
        <v>7.6</v>
      </c>
      <c r="L17" s="1"/>
      <c r="M17" s="1"/>
      <c r="N17" s="1"/>
      <c r="O17" s="1"/>
      <c r="P17" s="1"/>
      <c r="Q17" s="1"/>
    </row>
    <row r="18" spans="2:17" ht="19.5" customHeight="1">
      <c r="B18" s="54">
        <v>40</v>
      </c>
      <c r="C18" s="84">
        <v>19966</v>
      </c>
      <c r="D18" s="85">
        <v>6.9</v>
      </c>
      <c r="E18" s="84">
        <v>700438</v>
      </c>
      <c r="F18" s="85">
        <v>7.1</v>
      </c>
      <c r="L18" s="1"/>
      <c r="M18" s="1"/>
      <c r="N18" s="1"/>
      <c r="O18" s="1"/>
      <c r="P18" s="1"/>
      <c r="Q18" s="1"/>
    </row>
    <row r="19" spans="2:17" ht="19.5" customHeight="1">
      <c r="B19" s="54">
        <v>45</v>
      </c>
      <c r="C19" s="84">
        <v>20302</v>
      </c>
      <c r="D19" s="85">
        <v>6.5</v>
      </c>
      <c r="E19" s="84">
        <v>712962</v>
      </c>
      <c r="F19" s="85">
        <v>6.9</v>
      </c>
      <c r="L19" s="1"/>
      <c r="M19" s="1"/>
      <c r="N19" s="1"/>
      <c r="O19" s="1"/>
      <c r="P19" s="1"/>
      <c r="Q19" s="1"/>
    </row>
    <row r="20" spans="2:17" ht="19.5" customHeight="1">
      <c r="B20" s="54">
        <v>50</v>
      </c>
      <c r="C20" s="84">
        <v>19788</v>
      </c>
      <c r="D20" s="85">
        <v>6</v>
      </c>
      <c r="E20" s="84">
        <v>702275</v>
      </c>
      <c r="F20" s="85">
        <v>6.3</v>
      </c>
      <c r="L20" s="1"/>
      <c r="M20" s="1"/>
      <c r="N20" s="1"/>
      <c r="O20" s="1"/>
      <c r="P20" s="1"/>
      <c r="Q20" s="1"/>
    </row>
    <row r="21" spans="2:17" ht="19.5" customHeight="1">
      <c r="B21" s="54">
        <v>55</v>
      </c>
      <c r="C21" s="84">
        <v>20550</v>
      </c>
      <c r="D21" s="85">
        <v>6</v>
      </c>
      <c r="E21" s="84">
        <v>722801</v>
      </c>
      <c r="F21" s="85">
        <v>6.2</v>
      </c>
      <c r="L21" s="1"/>
      <c r="M21" s="1"/>
      <c r="N21" s="1"/>
      <c r="O21" s="1"/>
      <c r="P21" s="1"/>
      <c r="Q21" s="1"/>
    </row>
    <row r="22" spans="2:17" ht="19.5" customHeight="1">
      <c r="B22" s="54">
        <v>60</v>
      </c>
      <c r="C22" s="84">
        <v>21415</v>
      </c>
      <c r="D22" s="85">
        <v>6</v>
      </c>
      <c r="E22" s="84">
        <v>752283</v>
      </c>
      <c r="F22" s="85">
        <v>6.3</v>
      </c>
      <c r="L22" s="1"/>
      <c r="M22" s="1"/>
      <c r="N22" s="1"/>
      <c r="O22" s="1"/>
      <c r="P22" s="1"/>
      <c r="Q22" s="1"/>
    </row>
    <row r="23" spans="2:17" ht="19.5" customHeight="1">
      <c r="B23" s="53" t="s">
        <v>93</v>
      </c>
      <c r="C23" s="84">
        <v>22769</v>
      </c>
      <c r="D23" s="85">
        <v>6.3</v>
      </c>
      <c r="E23" s="84">
        <v>788594</v>
      </c>
      <c r="F23" s="85">
        <v>6.4</v>
      </c>
      <c r="L23" s="1"/>
      <c r="M23" s="1"/>
      <c r="N23" s="1"/>
      <c r="O23" s="1"/>
      <c r="P23" s="1"/>
      <c r="Q23" s="1"/>
    </row>
    <row r="24" spans="2:17" ht="19.5" customHeight="1">
      <c r="B24" s="54">
        <v>2</v>
      </c>
      <c r="C24" s="84">
        <v>23543</v>
      </c>
      <c r="D24" s="85">
        <v>6.4</v>
      </c>
      <c r="E24" s="84">
        <v>820305</v>
      </c>
      <c r="F24" s="85">
        <v>6.7</v>
      </c>
      <c r="L24" s="1"/>
      <c r="M24" s="1"/>
      <c r="N24" s="1"/>
      <c r="O24" s="1"/>
      <c r="P24" s="1"/>
      <c r="Q24" s="1"/>
    </row>
    <row r="25" spans="2:17" ht="19.5" customHeight="1">
      <c r="B25" s="54">
        <v>3</v>
      </c>
      <c r="C25" s="84">
        <v>23850</v>
      </c>
      <c r="D25" s="85">
        <v>6.5</v>
      </c>
      <c r="E25" s="84">
        <v>829797</v>
      </c>
      <c r="F25" s="85">
        <v>6.7</v>
      </c>
      <c r="L25" s="1"/>
      <c r="M25" s="1"/>
      <c r="N25" s="1"/>
      <c r="O25" s="1"/>
      <c r="P25" s="1"/>
      <c r="Q25" s="1"/>
    </row>
    <row r="26" spans="2:17" ht="19.5" customHeight="1">
      <c r="B26" s="54">
        <v>4</v>
      </c>
      <c r="C26" s="84">
        <v>24619</v>
      </c>
      <c r="D26" s="85">
        <v>6.7</v>
      </c>
      <c r="E26" s="84">
        <v>856643</v>
      </c>
      <c r="F26" s="85">
        <v>6.9</v>
      </c>
      <c r="L26" s="1"/>
      <c r="M26" s="1"/>
      <c r="N26" s="1"/>
      <c r="O26" s="1"/>
      <c r="P26" s="1"/>
      <c r="Q26" s="1"/>
    </row>
    <row r="27" spans="2:17" ht="19.5" customHeight="1">
      <c r="B27" s="54">
        <v>5</v>
      </c>
      <c r="C27" s="84">
        <v>25088</v>
      </c>
      <c r="D27" s="85">
        <v>6.8</v>
      </c>
      <c r="E27" s="84">
        <v>878532</v>
      </c>
      <c r="F27" s="85">
        <v>7.1</v>
      </c>
      <c r="L27" s="1"/>
      <c r="M27" s="1"/>
      <c r="N27" s="1"/>
      <c r="O27" s="1"/>
      <c r="P27" s="1"/>
      <c r="Q27" s="1"/>
    </row>
    <row r="28" spans="2:17" ht="19.5" customHeight="1">
      <c r="B28" s="54">
        <v>6</v>
      </c>
      <c r="C28" s="84">
        <v>25503</v>
      </c>
      <c r="D28" s="85">
        <v>6.9</v>
      </c>
      <c r="E28" s="84">
        <v>875933</v>
      </c>
      <c r="F28" s="85">
        <v>7.1</v>
      </c>
      <c r="L28" s="1"/>
      <c r="M28" s="1"/>
      <c r="N28" s="1"/>
      <c r="O28" s="1"/>
      <c r="P28" s="1"/>
      <c r="Q28" s="1"/>
    </row>
    <row r="29" spans="2:17" ht="19.5" customHeight="1">
      <c r="B29" s="54">
        <v>7</v>
      </c>
      <c r="C29" s="84">
        <v>26666</v>
      </c>
      <c r="D29" s="85">
        <v>7.2</v>
      </c>
      <c r="E29" s="84">
        <v>922139</v>
      </c>
      <c r="F29" s="85">
        <v>7.4</v>
      </c>
      <c r="L29" s="1"/>
      <c r="M29" s="1"/>
      <c r="N29" s="1"/>
      <c r="O29" s="1"/>
      <c r="P29" s="1"/>
      <c r="Q29" s="1"/>
    </row>
    <row r="30" spans="2:17" ht="19.5" customHeight="1">
      <c r="B30" s="54">
        <v>8</v>
      </c>
      <c r="C30" s="84">
        <v>26089</v>
      </c>
      <c r="D30" s="85">
        <v>7</v>
      </c>
      <c r="E30" s="84">
        <v>896211</v>
      </c>
      <c r="F30" s="85">
        <v>7.2</v>
      </c>
      <c r="L30" s="1"/>
      <c r="M30" s="1"/>
      <c r="N30" s="1"/>
      <c r="O30" s="1"/>
      <c r="P30" s="1"/>
      <c r="Q30" s="1"/>
    </row>
    <row r="31" spans="2:17" ht="19.5" customHeight="1">
      <c r="B31" s="54">
        <v>9</v>
      </c>
      <c r="C31" s="84">
        <v>26343</v>
      </c>
      <c r="D31" s="85">
        <v>7.1</v>
      </c>
      <c r="E31" s="84">
        <v>913402</v>
      </c>
      <c r="F31" s="85">
        <v>7.3</v>
      </c>
      <c r="L31" s="1"/>
      <c r="M31" s="1"/>
      <c r="N31" s="1"/>
      <c r="O31" s="1"/>
      <c r="P31" s="1"/>
      <c r="Q31" s="1"/>
    </row>
    <row r="32" spans="2:17" ht="19.5" customHeight="1">
      <c r="B32" s="54">
        <v>10</v>
      </c>
      <c r="C32" s="84">
        <v>27178</v>
      </c>
      <c r="D32" s="85">
        <v>7.3</v>
      </c>
      <c r="E32" s="84">
        <v>936484</v>
      </c>
      <c r="F32" s="85">
        <v>7.5</v>
      </c>
      <c r="L32" s="1"/>
      <c r="M32" s="1"/>
      <c r="N32" s="1"/>
      <c r="O32" s="1"/>
      <c r="P32" s="1"/>
      <c r="Q32" s="1"/>
    </row>
    <row r="33" spans="2:17" ht="19.5" customHeight="1">
      <c r="B33" s="54">
        <v>11</v>
      </c>
      <c r="C33" s="86">
        <v>28753</v>
      </c>
      <c r="D33" s="87">
        <v>7.7</v>
      </c>
      <c r="E33" s="86">
        <v>982020</v>
      </c>
      <c r="F33" s="87">
        <v>7.8</v>
      </c>
      <c r="L33" s="1"/>
      <c r="M33" s="1"/>
      <c r="N33" s="1"/>
      <c r="O33" s="1"/>
      <c r="P33" s="1"/>
      <c r="Q33" s="1"/>
    </row>
    <row r="34" spans="2:17" ht="19.5" customHeight="1">
      <c r="B34" s="54">
        <v>12</v>
      </c>
      <c r="C34" s="86">
        <v>28323</v>
      </c>
      <c r="D34" s="87">
        <v>7.6</v>
      </c>
      <c r="E34" s="86">
        <v>961653</v>
      </c>
      <c r="F34" s="87">
        <v>7.7</v>
      </c>
      <c r="L34" s="1"/>
      <c r="M34" s="1"/>
      <c r="N34" s="1"/>
      <c r="O34" s="1"/>
      <c r="P34" s="1"/>
      <c r="Q34" s="1"/>
    </row>
    <row r="35" spans="2:17" ht="19.5" customHeight="1">
      <c r="B35" s="54">
        <v>13</v>
      </c>
      <c r="C35" s="86">
        <v>28914</v>
      </c>
      <c r="D35" s="87">
        <v>7.8</v>
      </c>
      <c r="E35" s="86">
        <v>970313</v>
      </c>
      <c r="F35" s="87">
        <v>7.7</v>
      </c>
      <c r="L35" s="1"/>
      <c r="M35" s="1"/>
      <c r="N35" s="1"/>
      <c r="O35" s="1"/>
      <c r="P35" s="1"/>
      <c r="Q35" s="1"/>
    </row>
    <row r="36" spans="2:17" ht="19.5" customHeight="1">
      <c r="B36" s="54">
        <v>14</v>
      </c>
      <c r="C36" s="86">
        <v>28894</v>
      </c>
      <c r="D36" s="87">
        <v>7.8</v>
      </c>
      <c r="E36" s="86">
        <v>982379</v>
      </c>
      <c r="F36" s="87">
        <v>7.8</v>
      </c>
      <c r="L36" s="1"/>
      <c r="M36" s="1"/>
      <c r="N36" s="1"/>
      <c r="O36" s="1"/>
      <c r="P36" s="1"/>
      <c r="Q36" s="1"/>
    </row>
    <row r="37" spans="2:17" ht="19.5" customHeight="1">
      <c r="B37" s="54">
        <v>15</v>
      </c>
      <c r="C37" s="86">
        <v>29813</v>
      </c>
      <c r="D37" s="87">
        <v>8</v>
      </c>
      <c r="E37" s="86">
        <v>1014951</v>
      </c>
      <c r="F37" s="87">
        <v>8</v>
      </c>
      <c r="L37" s="1"/>
      <c r="M37" s="1"/>
      <c r="N37" s="1"/>
      <c r="O37" s="1"/>
      <c r="P37" s="1"/>
      <c r="Q37" s="1"/>
    </row>
    <row r="38" spans="2:17" ht="19.5" customHeight="1">
      <c r="B38" s="54">
        <v>16</v>
      </c>
      <c r="C38" s="329">
        <v>29809</v>
      </c>
      <c r="D38" s="87">
        <v>8</v>
      </c>
      <c r="E38" s="86">
        <v>1028602</v>
      </c>
      <c r="F38" s="330">
        <v>8.2</v>
      </c>
      <c r="L38" s="1"/>
      <c r="M38" s="1"/>
      <c r="N38" s="1"/>
      <c r="O38" s="1"/>
      <c r="P38" s="1"/>
      <c r="Q38" s="1"/>
    </row>
    <row r="39" spans="2:17" ht="19.5" customHeight="1">
      <c r="B39" s="79">
        <v>17</v>
      </c>
      <c r="C39" s="331">
        <v>31748</v>
      </c>
      <c r="D39" s="332">
        <v>8.5</v>
      </c>
      <c r="E39" s="333">
        <v>1084012</v>
      </c>
      <c r="F39" s="334">
        <v>8.6</v>
      </c>
      <c r="L39" s="1"/>
      <c r="M39" s="1"/>
      <c r="N39" s="1"/>
      <c r="O39" s="1"/>
      <c r="P39" s="1"/>
      <c r="Q39" s="1"/>
    </row>
    <row r="40" spans="1:17" ht="19.5" customHeight="1">
      <c r="A40" s="449"/>
      <c r="B40" s="449"/>
      <c r="C40" s="449"/>
      <c r="D40" s="449"/>
      <c r="E40" s="449"/>
      <c r="F40" s="449"/>
      <c r="G40" s="449"/>
      <c r="H40" s="449"/>
      <c r="I40" s="449"/>
      <c r="J40" s="1"/>
      <c r="K40" s="1"/>
      <c r="L40" s="1"/>
      <c r="M40" s="1"/>
      <c r="N40" s="1"/>
      <c r="O40" s="1"/>
      <c r="P40" s="1"/>
      <c r="Q40" s="1"/>
    </row>
    <row r="41" spans="1:17" ht="19.5" customHeight="1">
      <c r="A41" s="449"/>
      <c r="B41" s="449"/>
      <c r="C41" s="449"/>
      <c r="D41" s="449"/>
      <c r="E41" s="449"/>
      <c r="F41" s="449"/>
      <c r="G41" s="449"/>
      <c r="H41" s="449"/>
      <c r="I41" s="449"/>
      <c r="J41" s="1"/>
      <c r="K41" s="1"/>
      <c r="L41" s="1"/>
      <c r="M41" s="1"/>
      <c r="N41" s="1"/>
      <c r="O41" s="1"/>
      <c r="P41" s="1"/>
      <c r="Q41" s="1"/>
    </row>
    <row r="42" spans="1:17" ht="19.5" customHeight="1">
      <c r="A42" s="4"/>
      <c r="B42" s="4"/>
      <c r="C42" s="4"/>
      <c r="D42" s="4"/>
      <c r="E42" s="4"/>
      <c r="F42" s="4"/>
      <c r="G42" s="4"/>
      <c r="H42" s="4"/>
      <c r="I42" s="4"/>
      <c r="J42" s="1"/>
      <c r="K42" s="1"/>
      <c r="L42" s="1"/>
      <c r="M42" s="1"/>
      <c r="N42" s="1"/>
      <c r="O42" s="1"/>
      <c r="P42" s="1"/>
      <c r="Q42" s="1"/>
    </row>
    <row r="43" spans="1:17" ht="19.5" customHeight="1">
      <c r="A43" s="1"/>
      <c r="B43" s="1"/>
      <c r="C43" s="1"/>
      <c r="D43" s="1"/>
      <c r="E43" s="1"/>
      <c r="F43" s="1"/>
      <c r="G43" s="1"/>
      <c r="H43" s="1"/>
      <c r="I43" s="1"/>
      <c r="J43" s="1"/>
      <c r="K43" s="1"/>
      <c r="L43" s="1"/>
      <c r="M43" s="1"/>
      <c r="N43" s="1"/>
      <c r="O43" s="1"/>
      <c r="P43" s="1"/>
      <c r="Q43" s="1"/>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sheetData>
  <mergeCells count="9">
    <mergeCell ref="A5:I5"/>
    <mergeCell ref="A6:I6"/>
    <mergeCell ref="A7:I7"/>
    <mergeCell ref="A8:I8"/>
    <mergeCell ref="A40:I40"/>
    <mergeCell ref="A41:I41"/>
    <mergeCell ref="A9:I9"/>
    <mergeCell ref="C14:D14"/>
    <mergeCell ref="E14:F1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9" r:id="rId1"/>
  <headerFooter alignWithMargins="0">
    <oddFooter>&amp;C- 6 -</oddFooter>
  </headerFooter>
  <colBreaks count="1" manualBreakCount="1">
    <brk id="9" max="64" man="1"/>
  </colBreaks>
</worksheet>
</file>

<file path=xl/worksheets/sheet8.xml><?xml version="1.0" encoding="utf-8"?>
<worksheet xmlns="http://schemas.openxmlformats.org/spreadsheetml/2006/main" xmlns:r="http://schemas.openxmlformats.org/officeDocument/2006/relationships">
  <sheetPr>
    <pageSetUpPr fitToPage="1"/>
  </sheetPr>
  <dimension ref="A1:R43"/>
  <sheetViews>
    <sheetView zoomScaleSheetLayoutView="100" workbookViewId="0" topLeftCell="A1">
      <selection activeCell="A1" sqref="A1"/>
    </sheetView>
  </sheetViews>
  <sheetFormatPr defaultColWidth="9.00390625" defaultRowHeight="13.5"/>
  <cols>
    <col min="1" max="1" width="2.625" style="106" customWidth="1"/>
    <col min="2" max="8" width="10.625" style="106" customWidth="1"/>
    <col min="9" max="9" width="9.00390625" style="106" customWidth="1"/>
    <col min="10" max="18" width="10.625" style="106" customWidth="1"/>
    <col min="19" max="16384" width="9.00390625" style="106" customWidth="1"/>
  </cols>
  <sheetData>
    <row r="1" spans="1:8" ht="19.5" customHeight="1">
      <c r="A1" s="168" t="s">
        <v>11</v>
      </c>
      <c r="B1" s="105"/>
      <c r="C1" s="105"/>
      <c r="D1" s="105"/>
      <c r="E1" s="105"/>
      <c r="F1" s="105"/>
      <c r="G1" s="105"/>
      <c r="H1" s="105"/>
    </row>
    <row r="2" spans="4:18" ht="10.5" customHeight="1">
      <c r="D2" s="204"/>
      <c r="E2" s="119"/>
      <c r="F2" s="119"/>
      <c r="G2" s="119"/>
      <c r="H2" s="105"/>
      <c r="J2" s="205" t="s">
        <v>238</v>
      </c>
      <c r="K2" s="205"/>
      <c r="L2" s="205"/>
      <c r="M2" s="205" t="s">
        <v>348</v>
      </c>
      <c r="N2" s="205"/>
      <c r="O2" s="205" t="s">
        <v>238</v>
      </c>
      <c r="P2" s="205"/>
      <c r="Q2" s="205"/>
      <c r="R2" s="205" t="s">
        <v>348</v>
      </c>
    </row>
    <row r="3" spans="2:18" ht="18" customHeight="1">
      <c r="B3" s="206"/>
      <c r="C3" s="419" t="s">
        <v>236</v>
      </c>
      <c r="D3" s="420"/>
      <c r="E3" s="421"/>
      <c r="F3" s="419" t="s">
        <v>98</v>
      </c>
      <c r="G3" s="420"/>
      <c r="H3" s="421"/>
      <c r="J3" s="207" t="s">
        <v>239</v>
      </c>
      <c r="K3" s="451" t="s">
        <v>230</v>
      </c>
      <c r="L3" s="452"/>
      <c r="M3" s="453"/>
      <c r="N3" s="208"/>
      <c r="O3" s="207" t="s">
        <v>239</v>
      </c>
      <c r="P3" s="451" t="s">
        <v>230</v>
      </c>
      <c r="Q3" s="452"/>
      <c r="R3" s="453"/>
    </row>
    <row r="4" spans="2:18" ht="18" customHeight="1">
      <c r="B4" s="209"/>
      <c r="C4" s="210" t="s">
        <v>414</v>
      </c>
      <c r="D4" s="211" t="s">
        <v>417</v>
      </c>
      <c r="E4" s="212" t="s">
        <v>223</v>
      </c>
      <c r="F4" s="210" t="s">
        <v>414</v>
      </c>
      <c r="G4" s="211" t="s">
        <v>417</v>
      </c>
      <c r="H4" s="212" t="s">
        <v>223</v>
      </c>
      <c r="J4" s="207" t="s">
        <v>418</v>
      </c>
      <c r="K4" s="207" t="s">
        <v>240</v>
      </c>
      <c r="L4" s="207" t="s">
        <v>241</v>
      </c>
      <c r="M4" s="207" t="s">
        <v>242</v>
      </c>
      <c r="N4" s="213"/>
      <c r="O4" s="207" t="s">
        <v>370</v>
      </c>
      <c r="P4" s="207" t="s">
        <v>240</v>
      </c>
      <c r="Q4" s="207" t="s">
        <v>241</v>
      </c>
      <c r="R4" s="207" t="s">
        <v>242</v>
      </c>
    </row>
    <row r="5" spans="2:18" ht="18" customHeight="1">
      <c r="B5" s="214" t="s">
        <v>243</v>
      </c>
      <c r="C5" s="215">
        <v>31748</v>
      </c>
      <c r="D5" s="216">
        <v>29809</v>
      </c>
      <c r="E5" s="217">
        <f>C5-D5</f>
        <v>1939</v>
      </c>
      <c r="F5" s="218" t="e">
        <f>ROUND(C5/K5*100000,1)</f>
        <v>#DIV/0!</v>
      </c>
      <c r="G5" s="219">
        <v>800.2</v>
      </c>
      <c r="H5" s="220" t="e">
        <f>F5-G5</f>
        <v>#DIV/0!</v>
      </c>
      <c r="J5" s="207" t="s">
        <v>244</v>
      </c>
      <c r="K5" s="336"/>
      <c r="L5" s="221"/>
      <c r="M5" s="221"/>
      <c r="N5" s="205"/>
      <c r="O5" s="207" t="s">
        <v>244</v>
      </c>
      <c r="P5" s="336">
        <v>3725000</v>
      </c>
      <c r="Q5" s="221"/>
      <c r="R5" s="221"/>
    </row>
    <row r="6" spans="2:18" ht="18" customHeight="1">
      <c r="B6" s="222"/>
      <c r="C6" s="223"/>
      <c r="D6" s="224"/>
      <c r="E6" s="225" t="s">
        <v>43</v>
      </c>
      <c r="F6" s="226" t="s">
        <v>77</v>
      </c>
      <c r="G6" s="227" t="s">
        <v>77</v>
      </c>
      <c r="H6" s="228" t="s">
        <v>43</v>
      </c>
      <c r="J6" s="207" t="s">
        <v>280</v>
      </c>
      <c r="K6" s="221">
        <f>SUM(K7:K28)</f>
        <v>0</v>
      </c>
      <c r="L6" s="221">
        <f>SUM(L7:L28)</f>
        <v>0</v>
      </c>
      <c r="M6" s="221">
        <f>SUM(M7:M28)</f>
        <v>0</v>
      </c>
      <c r="N6" s="205"/>
      <c r="O6" s="207" t="s">
        <v>280</v>
      </c>
      <c r="P6" s="221">
        <f>SUM(P7:P28)</f>
        <v>3724988</v>
      </c>
      <c r="Q6" s="221">
        <f>SUM(Q7:Q28)</f>
        <v>3799242</v>
      </c>
      <c r="R6" s="221">
        <f>SUM(R7:R28)</f>
        <v>74254</v>
      </c>
    </row>
    <row r="7" spans="2:18" ht="18" customHeight="1">
      <c r="B7" s="214" t="s">
        <v>245</v>
      </c>
      <c r="C7" s="335">
        <v>140</v>
      </c>
      <c r="D7" s="224">
        <v>111</v>
      </c>
      <c r="E7" s="225">
        <f>C7-D7</f>
        <v>29</v>
      </c>
      <c r="F7" s="226" t="e">
        <f>ROUND(C7/K7*100000,1)</f>
        <v>#DIV/0!</v>
      </c>
      <c r="G7" s="227">
        <v>63.7</v>
      </c>
      <c r="H7" s="229" t="e">
        <f>F7-G7</f>
        <v>#DIV/0!</v>
      </c>
      <c r="J7" s="207" t="s">
        <v>245</v>
      </c>
      <c r="K7" s="221">
        <f>L7-M7</f>
        <v>0</v>
      </c>
      <c r="L7" s="336"/>
      <c r="M7" s="336"/>
      <c r="N7" s="205"/>
      <c r="O7" s="207" t="s">
        <v>245</v>
      </c>
      <c r="P7" s="221">
        <f>Q7-R7</f>
        <v>174187</v>
      </c>
      <c r="Q7" s="336">
        <v>178405</v>
      </c>
      <c r="R7" s="336">
        <v>4218</v>
      </c>
    </row>
    <row r="8" spans="2:18" ht="18" customHeight="1">
      <c r="B8" s="214" t="s">
        <v>246</v>
      </c>
      <c r="C8" s="335">
        <v>18</v>
      </c>
      <c r="D8" s="224">
        <v>22</v>
      </c>
      <c r="E8" s="225">
        <f>C8-D8</f>
        <v>-4</v>
      </c>
      <c r="F8" s="226" t="e">
        <f>ROUND(C8/K8*100000,1)</f>
        <v>#DIV/0!</v>
      </c>
      <c r="G8" s="227">
        <v>12.4</v>
      </c>
      <c r="H8" s="229" t="e">
        <f>F8-G8</f>
        <v>#DIV/0!</v>
      </c>
      <c r="J8" s="207" t="s">
        <v>246</v>
      </c>
      <c r="K8" s="221">
        <f>L8-M8</f>
        <v>0</v>
      </c>
      <c r="L8" s="336"/>
      <c r="M8" s="336"/>
      <c r="N8" s="205"/>
      <c r="O8" s="207" t="s">
        <v>246</v>
      </c>
      <c r="P8" s="221">
        <f>Q8-R8</f>
        <v>177513</v>
      </c>
      <c r="Q8" s="336">
        <v>180962</v>
      </c>
      <c r="R8" s="336">
        <v>3449</v>
      </c>
    </row>
    <row r="9" spans="2:18" ht="18" customHeight="1">
      <c r="B9" s="214" t="s">
        <v>247</v>
      </c>
      <c r="C9" s="335">
        <v>19</v>
      </c>
      <c r="D9" s="224">
        <v>16</v>
      </c>
      <c r="E9" s="225">
        <f>C9-D9</f>
        <v>3</v>
      </c>
      <c r="F9" s="226" t="e">
        <f>ROUND(C9/K9*100000,1)</f>
        <v>#DIV/0!</v>
      </c>
      <c r="G9" s="227">
        <v>8.7</v>
      </c>
      <c r="H9" s="229" t="e">
        <f>F9-G9</f>
        <v>#DIV/0!</v>
      </c>
      <c r="J9" s="207" t="s">
        <v>247</v>
      </c>
      <c r="K9" s="221">
        <f>L9-M9</f>
        <v>0</v>
      </c>
      <c r="L9" s="336"/>
      <c r="M9" s="336"/>
      <c r="N9" s="205"/>
      <c r="O9" s="207" t="s">
        <v>247</v>
      </c>
      <c r="P9" s="221">
        <f>Q9-R9</f>
        <v>183071</v>
      </c>
      <c r="Q9" s="336">
        <v>185458</v>
      </c>
      <c r="R9" s="336">
        <v>2387</v>
      </c>
    </row>
    <row r="10" spans="2:18" ht="18" customHeight="1">
      <c r="B10" s="214" t="s">
        <v>248</v>
      </c>
      <c r="C10" s="335">
        <v>47</v>
      </c>
      <c r="D10" s="224">
        <v>52</v>
      </c>
      <c r="E10" s="225">
        <f>C10-D10</f>
        <v>-5</v>
      </c>
      <c r="F10" s="226" t="e">
        <f>ROUND(C10/K10*100000,1)</f>
        <v>#DIV/0!</v>
      </c>
      <c r="G10" s="227">
        <v>25.5</v>
      </c>
      <c r="H10" s="229" t="e">
        <f>F10-G10</f>
        <v>#DIV/0!</v>
      </c>
      <c r="J10" s="207" t="s">
        <v>248</v>
      </c>
      <c r="K10" s="221">
        <f>L10-M10</f>
        <v>0</v>
      </c>
      <c r="L10" s="336"/>
      <c r="M10" s="336"/>
      <c r="N10" s="205"/>
      <c r="O10" s="207" t="s">
        <v>248</v>
      </c>
      <c r="P10" s="221">
        <f>Q10-R10</f>
        <v>203561</v>
      </c>
      <c r="Q10" s="336">
        <v>207701</v>
      </c>
      <c r="R10" s="336">
        <v>4140</v>
      </c>
    </row>
    <row r="11" spans="2:18" ht="18" customHeight="1">
      <c r="B11" s="214" t="s">
        <v>249</v>
      </c>
      <c r="C11" s="335">
        <v>98</v>
      </c>
      <c r="D11" s="224">
        <v>89</v>
      </c>
      <c r="E11" s="225">
        <f>C11-D11</f>
        <v>9</v>
      </c>
      <c r="F11" s="226" t="e">
        <f>ROUND(C11/K11*100000,1)</f>
        <v>#DIV/0!</v>
      </c>
      <c r="G11" s="227">
        <v>47.6</v>
      </c>
      <c r="H11" s="229" t="e">
        <f>F11-G11</f>
        <v>#DIV/0!</v>
      </c>
      <c r="J11" s="207" t="s">
        <v>249</v>
      </c>
      <c r="K11" s="221">
        <f>L11-M11</f>
        <v>0</v>
      </c>
      <c r="L11" s="336"/>
      <c r="M11" s="336"/>
      <c r="N11" s="205"/>
      <c r="O11" s="207" t="s">
        <v>249</v>
      </c>
      <c r="P11" s="221">
        <f>Q11-R11</f>
        <v>187153</v>
      </c>
      <c r="Q11" s="336">
        <v>200011</v>
      </c>
      <c r="R11" s="336">
        <v>12858</v>
      </c>
    </row>
    <row r="12" spans="2:18" ht="18" customHeight="1">
      <c r="B12" s="214"/>
      <c r="C12" s="223"/>
      <c r="D12" s="224"/>
      <c r="E12" s="225" t="s">
        <v>43</v>
      </c>
      <c r="F12" s="226" t="s">
        <v>77</v>
      </c>
      <c r="G12" s="227" t="s">
        <v>77</v>
      </c>
      <c r="H12" s="229" t="s">
        <v>43</v>
      </c>
      <c r="J12" s="207"/>
      <c r="K12" s="221"/>
      <c r="L12" s="221"/>
      <c r="M12" s="221"/>
      <c r="N12" s="205"/>
      <c r="O12" s="207"/>
      <c r="P12" s="221"/>
      <c r="Q12" s="221"/>
      <c r="R12" s="221"/>
    </row>
    <row r="13" spans="2:18" ht="18" customHeight="1">
      <c r="B13" s="214" t="s">
        <v>250</v>
      </c>
      <c r="C13" s="335">
        <v>125</v>
      </c>
      <c r="D13" s="224">
        <v>94</v>
      </c>
      <c r="E13" s="225">
        <f>C13-D13</f>
        <v>31</v>
      </c>
      <c r="F13" s="226" t="e">
        <f>ROUND(C13/K13*100000,1)</f>
        <v>#DIV/0!</v>
      </c>
      <c r="G13" s="227">
        <v>41.2</v>
      </c>
      <c r="H13" s="229" t="e">
        <f>F13-G13</f>
        <v>#DIV/0!</v>
      </c>
      <c r="J13" s="207" t="s">
        <v>250</v>
      </c>
      <c r="K13" s="221">
        <f>L13-M13</f>
        <v>0</v>
      </c>
      <c r="L13" s="336"/>
      <c r="M13" s="336"/>
      <c r="N13" s="205"/>
      <c r="O13" s="207" t="s">
        <v>250</v>
      </c>
      <c r="P13" s="221">
        <f>Q13-R13</f>
        <v>228425</v>
      </c>
      <c r="Q13" s="336">
        <v>240512</v>
      </c>
      <c r="R13" s="336">
        <v>12087</v>
      </c>
    </row>
    <row r="14" spans="2:18" ht="18" customHeight="1">
      <c r="B14" s="214" t="s">
        <v>251</v>
      </c>
      <c r="C14" s="335">
        <v>168</v>
      </c>
      <c r="D14" s="224">
        <v>162</v>
      </c>
      <c r="E14" s="225">
        <f>C14-D14</f>
        <v>6</v>
      </c>
      <c r="F14" s="226" t="e">
        <f>ROUND(C14/K14*100000,1)</f>
        <v>#DIV/0!</v>
      </c>
      <c r="G14" s="227">
        <v>58.7</v>
      </c>
      <c r="H14" s="229" t="e">
        <f>F14-G14</f>
        <v>#DIV/0!</v>
      </c>
      <c r="J14" s="207" t="s">
        <v>251</v>
      </c>
      <c r="K14" s="221">
        <f>L14-M14</f>
        <v>0</v>
      </c>
      <c r="L14" s="336"/>
      <c r="M14" s="336"/>
      <c r="N14" s="205"/>
      <c r="O14" s="207" t="s">
        <v>251</v>
      </c>
      <c r="P14" s="221">
        <f>Q14-R14</f>
        <v>275826</v>
      </c>
      <c r="Q14" s="336">
        <v>285011</v>
      </c>
      <c r="R14" s="336">
        <v>9185</v>
      </c>
    </row>
    <row r="15" spans="2:18" ht="18" customHeight="1">
      <c r="B15" s="214" t="s">
        <v>252</v>
      </c>
      <c r="C15" s="335">
        <v>201</v>
      </c>
      <c r="D15" s="224">
        <v>183</v>
      </c>
      <c r="E15" s="225">
        <f>C15-D15</f>
        <v>18</v>
      </c>
      <c r="F15" s="226" t="e">
        <f>ROUND(C15/K15*100000,1)</f>
        <v>#DIV/0!</v>
      </c>
      <c r="G15" s="227">
        <v>74.2</v>
      </c>
      <c r="H15" s="229" t="e">
        <f>F15-G15</f>
        <v>#DIV/0!</v>
      </c>
      <c r="J15" s="207" t="s">
        <v>252</v>
      </c>
      <c r="K15" s="221">
        <f>L15-M15</f>
        <v>0</v>
      </c>
      <c r="L15" s="336"/>
      <c r="M15" s="336"/>
      <c r="N15" s="205"/>
      <c r="O15" s="207" t="s">
        <v>252</v>
      </c>
      <c r="P15" s="221">
        <f>Q15-R15</f>
        <v>246699</v>
      </c>
      <c r="Q15" s="336">
        <v>254552</v>
      </c>
      <c r="R15" s="336">
        <v>7853</v>
      </c>
    </row>
    <row r="16" spans="2:18" ht="18" customHeight="1">
      <c r="B16" s="214" t="s">
        <v>253</v>
      </c>
      <c r="C16" s="335">
        <v>277</v>
      </c>
      <c r="D16" s="224">
        <v>287</v>
      </c>
      <c r="E16" s="225">
        <f>C16-D16</f>
        <v>-10</v>
      </c>
      <c r="F16" s="226" t="e">
        <f>ROUND(C16/K16*100000,1)</f>
        <v>#DIV/0!</v>
      </c>
      <c r="G16" s="227">
        <v>125.3</v>
      </c>
      <c r="H16" s="229" t="e">
        <f>F16-G16</f>
        <v>#DIV/0!</v>
      </c>
      <c r="J16" s="207" t="s">
        <v>253</v>
      </c>
      <c r="K16" s="221">
        <f>L16-M16</f>
        <v>0</v>
      </c>
      <c r="L16" s="336"/>
      <c r="M16" s="336"/>
      <c r="N16" s="205"/>
      <c r="O16" s="207" t="s">
        <v>253</v>
      </c>
      <c r="P16" s="221">
        <f>Q16-R16</f>
        <v>229078</v>
      </c>
      <c r="Q16" s="336">
        <v>235128</v>
      </c>
      <c r="R16" s="336">
        <v>6050</v>
      </c>
    </row>
    <row r="17" spans="2:18" ht="18" customHeight="1">
      <c r="B17" s="214" t="s">
        <v>254</v>
      </c>
      <c r="C17" s="335">
        <v>449</v>
      </c>
      <c r="D17" s="224">
        <v>429</v>
      </c>
      <c r="E17" s="225">
        <f>C17-D17</f>
        <v>20</v>
      </c>
      <c r="F17" s="226" t="e">
        <f>ROUND(C17/K17*100000,1)</f>
        <v>#DIV/0!</v>
      </c>
      <c r="G17" s="227">
        <v>181.8</v>
      </c>
      <c r="H17" s="229" t="e">
        <f>F17-G17</f>
        <v>#DIV/0!</v>
      </c>
      <c r="J17" s="207" t="s">
        <v>254</v>
      </c>
      <c r="K17" s="221">
        <f>L17-M17</f>
        <v>0</v>
      </c>
      <c r="L17" s="336"/>
      <c r="M17" s="336"/>
      <c r="N17" s="205"/>
      <c r="O17" s="207" t="s">
        <v>254</v>
      </c>
      <c r="P17" s="221">
        <f>Q17-R17</f>
        <v>236033</v>
      </c>
      <c r="Q17" s="336">
        <v>240306</v>
      </c>
      <c r="R17" s="336">
        <v>4273</v>
      </c>
    </row>
    <row r="18" spans="2:18" ht="18" customHeight="1">
      <c r="B18" s="214"/>
      <c r="C18" s="223"/>
      <c r="D18" s="224"/>
      <c r="E18" s="225" t="s">
        <v>43</v>
      </c>
      <c r="F18" s="226" t="s">
        <v>77</v>
      </c>
      <c r="G18" s="227" t="s">
        <v>77</v>
      </c>
      <c r="H18" s="229" t="s">
        <v>43</v>
      </c>
      <c r="J18" s="207"/>
      <c r="K18" s="221"/>
      <c r="L18" s="221"/>
      <c r="M18" s="221"/>
      <c r="N18" s="205"/>
      <c r="O18" s="207"/>
      <c r="P18" s="221"/>
      <c r="Q18" s="221"/>
      <c r="R18" s="221"/>
    </row>
    <row r="19" spans="2:18" ht="18" customHeight="1">
      <c r="B19" s="214" t="s">
        <v>255</v>
      </c>
      <c r="C19" s="335">
        <v>814</v>
      </c>
      <c r="D19" s="224">
        <v>873</v>
      </c>
      <c r="E19" s="225">
        <f>C19-D19</f>
        <v>-59</v>
      </c>
      <c r="F19" s="226" t="e">
        <f>ROUND(C19/K19*100000,1)</f>
        <v>#DIV/0!</v>
      </c>
      <c r="G19" s="227">
        <v>311.6</v>
      </c>
      <c r="H19" s="229" t="e">
        <f>F19-G19</f>
        <v>#DIV/0!</v>
      </c>
      <c r="J19" s="207" t="s">
        <v>255</v>
      </c>
      <c r="K19" s="221">
        <f>L19-M19</f>
        <v>0</v>
      </c>
      <c r="L19" s="336"/>
      <c r="M19" s="336"/>
      <c r="N19" s="205"/>
      <c r="O19" s="207" t="s">
        <v>255</v>
      </c>
      <c r="P19" s="221">
        <f>Q19-R19</f>
        <v>280171</v>
      </c>
      <c r="Q19" s="336">
        <v>283295</v>
      </c>
      <c r="R19" s="336">
        <v>3124</v>
      </c>
    </row>
    <row r="20" spans="2:18" ht="18" customHeight="1">
      <c r="B20" s="214" t="s">
        <v>256</v>
      </c>
      <c r="C20" s="335">
        <v>1362</v>
      </c>
      <c r="D20" s="224">
        <v>1278</v>
      </c>
      <c r="E20" s="225">
        <f>C20-D20</f>
        <v>84</v>
      </c>
      <c r="F20" s="226" t="e">
        <f>ROUND(C20/K20*100000,1)</f>
        <v>#DIV/0!</v>
      </c>
      <c r="G20" s="227">
        <v>441.5</v>
      </c>
      <c r="H20" s="229" t="e">
        <f>F20-G20</f>
        <v>#DIV/0!</v>
      </c>
      <c r="J20" s="207" t="s">
        <v>256</v>
      </c>
      <c r="K20" s="221">
        <f>L20-M20</f>
        <v>0</v>
      </c>
      <c r="L20" s="336"/>
      <c r="M20" s="336"/>
      <c r="N20" s="205"/>
      <c r="O20" s="207" t="s">
        <v>256</v>
      </c>
      <c r="P20" s="221">
        <f>Q20-R20</f>
        <v>289472</v>
      </c>
      <c r="Q20" s="336">
        <v>291566</v>
      </c>
      <c r="R20" s="336">
        <v>2094</v>
      </c>
    </row>
    <row r="21" spans="2:18" ht="18" customHeight="1">
      <c r="B21" s="214" t="s">
        <v>257</v>
      </c>
      <c r="C21" s="335">
        <v>1777</v>
      </c>
      <c r="D21" s="224">
        <v>1725</v>
      </c>
      <c r="E21" s="225">
        <f>C21-D21</f>
        <v>52</v>
      </c>
      <c r="F21" s="226" t="e">
        <f>ROUND(C21/K21*100000,1)</f>
        <v>#DIV/0!</v>
      </c>
      <c r="G21" s="227">
        <v>652.6</v>
      </c>
      <c r="H21" s="229" t="e">
        <f>F21-G21</f>
        <v>#DIV/0!</v>
      </c>
      <c r="J21" s="207" t="s">
        <v>257</v>
      </c>
      <c r="K21" s="221">
        <f>L21-M21</f>
        <v>0</v>
      </c>
      <c r="L21" s="336"/>
      <c r="M21" s="336"/>
      <c r="N21" s="205"/>
      <c r="O21" s="207" t="s">
        <v>257</v>
      </c>
      <c r="P21" s="221">
        <f>Q21-R21</f>
        <v>264329</v>
      </c>
      <c r="Q21" s="336">
        <v>265435</v>
      </c>
      <c r="R21" s="336">
        <v>1106</v>
      </c>
    </row>
    <row r="22" spans="2:18" ht="18" customHeight="1">
      <c r="B22" s="214" t="s">
        <v>258</v>
      </c>
      <c r="C22" s="335">
        <v>2314</v>
      </c>
      <c r="D22" s="224">
        <v>2279</v>
      </c>
      <c r="E22" s="225">
        <f>C22-D22</f>
        <v>35</v>
      </c>
      <c r="F22" s="226" t="e">
        <f>ROUND(C22/K22*100000,1)</f>
        <v>#DIV/0!</v>
      </c>
      <c r="G22" s="227">
        <v>1039.9</v>
      </c>
      <c r="H22" s="229" t="e">
        <f>F22-G22</f>
        <v>#DIV/0!</v>
      </c>
      <c r="J22" s="207" t="s">
        <v>258</v>
      </c>
      <c r="K22" s="221">
        <f>L22-M22</f>
        <v>0</v>
      </c>
      <c r="L22" s="336"/>
      <c r="M22" s="336"/>
      <c r="N22" s="205"/>
      <c r="O22" s="207" t="s">
        <v>258</v>
      </c>
      <c r="P22" s="221">
        <f>Q22-R22</f>
        <v>219160</v>
      </c>
      <c r="Q22" s="336">
        <v>219741</v>
      </c>
      <c r="R22" s="336">
        <v>581</v>
      </c>
    </row>
    <row r="23" spans="2:18" ht="18" customHeight="1">
      <c r="B23" s="214" t="s">
        <v>259</v>
      </c>
      <c r="C23" s="335">
        <v>3550</v>
      </c>
      <c r="D23" s="224">
        <v>3305</v>
      </c>
      <c r="E23" s="225">
        <f>C23-D23</f>
        <v>245</v>
      </c>
      <c r="F23" s="226" t="e">
        <f>ROUND(C23/K23*100000,1)</f>
        <v>#DIV/0!</v>
      </c>
      <c r="G23" s="227">
        <v>1707.5</v>
      </c>
      <c r="H23" s="229" t="e">
        <f>F23-G23</f>
        <v>#DIV/0!</v>
      </c>
      <c r="J23" s="207" t="s">
        <v>259</v>
      </c>
      <c r="K23" s="221">
        <f>L23-M23</f>
        <v>0</v>
      </c>
      <c r="L23" s="336"/>
      <c r="M23" s="336"/>
      <c r="N23" s="205"/>
      <c r="O23" s="207" t="s">
        <v>259</v>
      </c>
      <c r="P23" s="221">
        <f>Q23-R23</f>
        <v>193559</v>
      </c>
      <c r="Q23" s="336">
        <v>193895</v>
      </c>
      <c r="R23" s="336">
        <v>336</v>
      </c>
    </row>
    <row r="24" spans="2:18" ht="18" customHeight="1">
      <c r="B24" s="214"/>
      <c r="C24" s="223"/>
      <c r="D24" s="224"/>
      <c r="E24" s="225" t="s">
        <v>43</v>
      </c>
      <c r="F24" s="226" t="s">
        <v>77</v>
      </c>
      <c r="G24" s="227" t="s">
        <v>77</v>
      </c>
      <c r="H24" s="229" t="s">
        <v>43</v>
      </c>
      <c r="J24" s="207"/>
      <c r="K24" s="221"/>
      <c r="L24" s="221"/>
      <c r="M24" s="221"/>
      <c r="N24" s="205"/>
      <c r="O24" s="207"/>
      <c r="P24" s="221"/>
      <c r="Q24" s="221"/>
      <c r="R24" s="221"/>
    </row>
    <row r="25" spans="2:18" ht="18" customHeight="1">
      <c r="B25" s="214" t="s">
        <v>260</v>
      </c>
      <c r="C25" s="335">
        <v>4695</v>
      </c>
      <c r="D25" s="224">
        <v>4489</v>
      </c>
      <c r="E25" s="225">
        <f>C25-D25</f>
        <v>206</v>
      </c>
      <c r="F25" s="226" t="e">
        <f>ROUND(C25/K25*100000,1)</f>
        <v>#DIV/0!</v>
      </c>
      <c r="G25" s="227">
        <v>2877.8</v>
      </c>
      <c r="H25" s="229" t="e">
        <f>F25-G25</f>
        <v>#DIV/0!</v>
      </c>
      <c r="J25" s="207" t="s">
        <v>260</v>
      </c>
      <c r="K25" s="221">
        <f>L25-M25</f>
        <v>0</v>
      </c>
      <c r="L25" s="336"/>
      <c r="M25" s="336"/>
      <c r="N25" s="205"/>
      <c r="O25" s="207" t="s">
        <v>260</v>
      </c>
      <c r="P25" s="221">
        <f>Q25-R25</f>
        <v>155985</v>
      </c>
      <c r="Q25" s="336">
        <v>156252</v>
      </c>
      <c r="R25" s="336">
        <v>267</v>
      </c>
    </row>
    <row r="26" spans="2:18" ht="18" customHeight="1">
      <c r="B26" s="214" t="s">
        <v>13</v>
      </c>
      <c r="C26" s="335">
        <v>5077</v>
      </c>
      <c r="D26" s="224">
        <v>4667</v>
      </c>
      <c r="E26" s="225">
        <f>C26-D26</f>
        <v>410</v>
      </c>
      <c r="F26" s="226" t="e">
        <f>ROUND(C26/K26*100000,1)</f>
        <v>#DIV/0!</v>
      </c>
      <c r="G26" s="227">
        <v>4801.2</v>
      </c>
      <c r="H26" s="229" t="e">
        <f>F26-G26</f>
        <v>#DIV/0!</v>
      </c>
      <c r="J26" s="207" t="s">
        <v>12</v>
      </c>
      <c r="K26" s="221">
        <f>L26-M26</f>
        <v>0</v>
      </c>
      <c r="L26" s="336"/>
      <c r="M26" s="336"/>
      <c r="N26" s="205"/>
      <c r="O26" s="207" t="s">
        <v>12</v>
      </c>
      <c r="P26" s="221">
        <f>Q26-R26</f>
        <v>97205</v>
      </c>
      <c r="Q26" s="336">
        <v>97371</v>
      </c>
      <c r="R26" s="336">
        <v>166</v>
      </c>
    </row>
    <row r="27" spans="2:18" ht="18" customHeight="1">
      <c r="B27" s="214" t="s">
        <v>15</v>
      </c>
      <c r="C27" s="335">
        <v>4954</v>
      </c>
      <c r="D27" s="224">
        <v>4712</v>
      </c>
      <c r="E27" s="225">
        <f>C27-D27</f>
        <v>242</v>
      </c>
      <c r="F27" s="226" t="e">
        <f>ROUND(C27/K27*100000,1)</f>
        <v>#DIV/0!</v>
      </c>
      <c r="G27" s="227">
        <v>8906.2</v>
      </c>
      <c r="H27" s="229" t="e">
        <f>F27-G27</f>
        <v>#DIV/0!</v>
      </c>
      <c r="J27" s="207" t="s">
        <v>14</v>
      </c>
      <c r="K27" s="221">
        <f>L27-M27</f>
        <v>0</v>
      </c>
      <c r="L27" s="336"/>
      <c r="M27" s="336"/>
      <c r="N27" s="205"/>
      <c r="O27" s="207" t="s">
        <v>14</v>
      </c>
      <c r="P27" s="221">
        <f>Q27-R27</f>
        <v>52907</v>
      </c>
      <c r="Q27" s="336">
        <v>52970</v>
      </c>
      <c r="R27" s="336">
        <v>63</v>
      </c>
    </row>
    <row r="28" spans="2:18" ht="18" customHeight="1">
      <c r="B28" s="209" t="s">
        <v>17</v>
      </c>
      <c r="C28" s="333">
        <v>5662</v>
      </c>
      <c r="D28" s="230">
        <v>5036</v>
      </c>
      <c r="E28" s="231">
        <f>C28-D28</f>
        <v>626</v>
      </c>
      <c r="F28" s="232" t="e">
        <f>ROUND(C28/K28*100000,1)</f>
        <v>#DIV/0!</v>
      </c>
      <c r="G28" s="233">
        <v>16428.5</v>
      </c>
      <c r="H28" s="234" t="e">
        <f>F28-G28</f>
        <v>#DIV/0!</v>
      </c>
      <c r="J28" s="207" t="s">
        <v>16</v>
      </c>
      <c r="K28" s="221">
        <f>L28-M28</f>
        <v>0</v>
      </c>
      <c r="L28" s="336"/>
      <c r="M28" s="336"/>
      <c r="N28" s="205"/>
      <c r="O28" s="207" t="s">
        <v>16</v>
      </c>
      <c r="P28" s="221">
        <f>Q28-R28</f>
        <v>30654</v>
      </c>
      <c r="Q28" s="336">
        <v>30671</v>
      </c>
      <c r="R28" s="336">
        <v>17</v>
      </c>
    </row>
    <row r="29" spans="1:18" ht="18" customHeight="1">
      <c r="A29" s="205"/>
      <c r="B29" s="205" t="s">
        <v>261</v>
      </c>
      <c r="C29" s="105"/>
      <c r="D29" s="105"/>
      <c r="E29" s="105"/>
      <c r="F29" s="105"/>
      <c r="G29" s="105"/>
      <c r="H29" s="105"/>
      <c r="J29" s="235"/>
      <c r="K29" s="235"/>
      <c r="L29" s="235"/>
      <c r="M29" s="235"/>
      <c r="N29" s="205"/>
      <c r="O29" s="235"/>
      <c r="P29" s="235"/>
      <c r="Q29" s="235"/>
      <c r="R29" s="235"/>
    </row>
    <row r="30" spans="1:18" ht="19.5" customHeight="1">
      <c r="A30" s="205"/>
      <c r="B30" s="205"/>
      <c r="C30" s="105"/>
      <c r="D30" s="105"/>
      <c r="E30" s="105"/>
      <c r="F30" s="105"/>
      <c r="G30" s="105"/>
      <c r="H30" s="105"/>
      <c r="J30" s="205" t="s">
        <v>373</v>
      </c>
      <c r="K30" s="235"/>
      <c r="L30" s="235"/>
      <c r="M30" s="235"/>
      <c r="N30" s="205"/>
      <c r="O30" s="205" t="s">
        <v>373</v>
      </c>
      <c r="P30" s="235"/>
      <c r="Q30" s="235"/>
      <c r="R30" s="235"/>
    </row>
    <row r="31" spans="11:18" ht="19.5" customHeight="1">
      <c r="K31" s="205"/>
      <c r="L31" s="205"/>
      <c r="M31" s="205"/>
      <c r="N31" s="105"/>
      <c r="P31" s="205"/>
      <c r="Q31" s="205"/>
      <c r="R31" s="205"/>
    </row>
    <row r="32" spans="1:9" ht="19.5" customHeight="1">
      <c r="A32" s="166" t="s">
        <v>340</v>
      </c>
      <c r="B32" s="167"/>
      <c r="C32" s="167"/>
      <c r="D32" s="167"/>
      <c r="E32" s="167"/>
      <c r="F32" s="167"/>
      <c r="G32" s="167"/>
      <c r="H32" s="167"/>
      <c r="I32" s="167"/>
    </row>
    <row r="33" spans="1:9" ht="10.5" customHeight="1">
      <c r="A33" s="167"/>
      <c r="B33" s="167"/>
      <c r="C33" s="167"/>
      <c r="D33" s="167"/>
      <c r="E33" s="167"/>
      <c r="F33" s="167"/>
      <c r="G33" s="167"/>
      <c r="H33" s="167"/>
      <c r="I33" s="167"/>
    </row>
    <row r="34" spans="1:9" ht="19.5" customHeight="1">
      <c r="A34" s="431" t="s">
        <v>509</v>
      </c>
      <c r="B34" s="431"/>
      <c r="C34" s="431"/>
      <c r="D34" s="431"/>
      <c r="E34" s="431"/>
      <c r="F34" s="431"/>
      <c r="G34" s="431"/>
      <c r="H34" s="431"/>
      <c r="I34" s="431"/>
    </row>
    <row r="35" spans="1:9" ht="19.5" customHeight="1">
      <c r="A35" s="431" t="s">
        <v>511</v>
      </c>
      <c r="B35" s="431"/>
      <c r="C35" s="431"/>
      <c r="D35" s="431"/>
      <c r="E35" s="431"/>
      <c r="F35" s="431"/>
      <c r="G35" s="431"/>
      <c r="H35" s="431"/>
      <c r="I35" s="431"/>
    </row>
    <row r="36" spans="1:9" ht="19.5" customHeight="1">
      <c r="A36" s="431" t="s">
        <v>512</v>
      </c>
      <c r="B36" s="431"/>
      <c r="C36" s="431"/>
      <c r="D36" s="431"/>
      <c r="E36" s="431"/>
      <c r="F36" s="431"/>
      <c r="G36" s="431"/>
      <c r="H36" s="431"/>
      <c r="I36" s="431"/>
    </row>
    <row r="37" spans="1:9" ht="19.5" customHeight="1">
      <c r="A37" s="431" t="s">
        <v>510</v>
      </c>
      <c r="B37" s="431"/>
      <c r="C37" s="431"/>
      <c r="D37" s="431"/>
      <c r="E37" s="431"/>
      <c r="F37" s="431"/>
      <c r="G37" s="431"/>
      <c r="H37" s="431"/>
      <c r="I37" s="431"/>
    </row>
    <row r="38" spans="1:9" ht="19.5" customHeight="1">
      <c r="A38" s="431" t="s">
        <v>375</v>
      </c>
      <c r="B38" s="431"/>
      <c r="C38" s="431"/>
      <c r="D38" s="431"/>
      <c r="E38" s="431"/>
      <c r="F38" s="431"/>
      <c r="G38" s="431"/>
      <c r="H38" s="431"/>
      <c r="I38" s="431"/>
    </row>
    <row r="39" spans="1:9" ht="19.5" customHeight="1">
      <c r="A39" s="431"/>
      <c r="B39" s="431"/>
      <c r="C39" s="431"/>
      <c r="D39" s="431"/>
      <c r="E39" s="431"/>
      <c r="F39" s="431"/>
      <c r="G39" s="431"/>
      <c r="H39" s="431"/>
      <c r="I39" s="431"/>
    </row>
    <row r="40" spans="1:9" ht="19.5" customHeight="1">
      <c r="A40" s="431"/>
      <c r="B40" s="431"/>
      <c r="C40" s="431"/>
      <c r="D40" s="431"/>
      <c r="E40" s="431"/>
      <c r="F40" s="431"/>
      <c r="G40" s="431"/>
      <c r="H40" s="431"/>
      <c r="I40" s="431"/>
    </row>
    <row r="41" spans="1:9" ht="19.5" customHeight="1">
      <c r="A41" s="431"/>
      <c r="B41" s="431"/>
      <c r="C41" s="431"/>
      <c r="D41" s="431"/>
      <c r="E41" s="431"/>
      <c r="F41" s="431"/>
      <c r="G41" s="431"/>
      <c r="H41" s="431"/>
      <c r="I41" s="431"/>
    </row>
    <row r="42" spans="1:9" ht="19.5" customHeight="1">
      <c r="A42" s="431"/>
      <c r="B42" s="431"/>
      <c r="C42" s="431"/>
      <c r="D42" s="431"/>
      <c r="E42" s="431"/>
      <c r="F42" s="431"/>
      <c r="G42" s="431"/>
      <c r="H42" s="431"/>
      <c r="I42" s="431"/>
    </row>
    <row r="43" spans="1:9" ht="19.5" customHeight="1">
      <c r="A43" s="431"/>
      <c r="B43" s="431"/>
      <c r="C43" s="431"/>
      <c r="D43" s="431"/>
      <c r="E43" s="431"/>
      <c r="F43" s="431"/>
      <c r="G43" s="431"/>
      <c r="H43" s="431"/>
      <c r="I43" s="431"/>
    </row>
    <row r="44" ht="19.5" customHeight="1"/>
  </sheetData>
  <mergeCells count="14">
    <mergeCell ref="A43:I43"/>
    <mergeCell ref="F3:H3"/>
    <mergeCell ref="A39:I39"/>
    <mergeCell ref="A40:I40"/>
    <mergeCell ref="A41:I41"/>
    <mergeCell ref="A42:I42"/>
    <mergeCell ref="A35:I35"/>
    <mergeCell ref="A36:I36"/>
    <mergeCell ref="A37:I37"/>
    <mergeCell ref="A38:I38"/>
    <mergeCell ref="C3:E3"/>
    <mergeCell ref="K3:M3"/>
    <mergeCell ref="P3:R3"/>
    <mergeCell ref="A34:I3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2"/>
  <headerFooter alignWithMargins="0">
    <oddFooter>&amp;C- 7 -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T39"/>
  <sheetViews>
    <sheetView view="pageBreakPreview" zoomScaleSheetLayoutView="100" workbookViewId="0" topLeftCell="A1">
      <selection activeCell="A1" sqref="A1"/>
    </sheetView>
  </sheetViews>
  <sheetFormatPr defaultColWidth="9.00390625" defaultRowHeight="13.5"/>
  <cols>
    <col min="1" max="1" width="4.125" style="237" customWidth="1"/>
    <col min="2" max="2" width="8.625" style="237" customWidth="1"/>
    <col min="3" max="3" width="2.875" style="237" customWidth="1"/>
    <col min="4" max="4" width="7.50390625" style="237" customWidth="1"/>
    <col min="5" max="5" width="7.625" style="237" customWidth="1"/>
    <col min="6" max="6" width="6.75390625" style="237" customWidth="1"/>
    <col min="7" max="7" width="3.125" style="237" customWidth="1"/>
    <col min="8" max="8" width="6.625" style="237" customWidth="1"/>
    <col min="9" max="9" width="7.625" style="237" customWidth="1"/>
    <col min="10" max="10" width="6.25390625" style="237" customWidth="1"/>
    <col min="11" max="11" width="3.125" style="237" customWidth="1"/>
    <col min="12" max="12" width="9.25390625" style="237" customWidth="1"/>
    <col min="13" max="13" width="6.375" style="237" customWidth="1"/>
    <col min="14" max="14" width="3.125" style="237" customWidth="1"/>
    <col min="15" max="15" width="9.25390625" style="237" customWidth="1"/>
    <col min="16" max="16" width="6.625" style="237" customWidth="1"/>
    <col min="17" max="16384" width="8.875" style="237" customWidth="1"/>
  </cols>
  <sheetData>
    <row r="1" spans="1:17" ht="24.75" customHeight="1">
      <c r="A1" s="168" t="s">
        <v>480</v>
      </c>
      <c r="B1" s="168"/>
      <c r="C1" s="168"/>
      <c r="D1" s="236"/>
      <c r="E1" s="236"/>
      <c r="F1" s="236"/>
      <c r="G1" s="236"/>
      <c r="H1" s="236"/>
      <c r="I1" s="236"/>
      <c r="J1" s="236"/>
      <c r="K1" s="236"/>
      <c r="L1" s="236"/>
      <c r="M1" s="236"/>
      <c r="N1" s="236"/>
      <c r="O1" s="236"/>
      <c r="P1" s="236"/>
      <c r="Q1" s="236"/>
    </row>
    <row r="2" spans="1:17" ht="12" customHeight="1">
      <c r="A2" s="236"/>
      <c r="B2" s="236"/>
      <c r="C2" s="236"/>
      <c r="D2" s="236"/>
      <c r="E2" s="236"/>
      <c r="F2" s="236"/>
      <c r="G2" s="236"/>
      <c r="H2" s="236"/>
      <c r="I2" s="236"/>
      <c r="J2" s="236"/>
      <c r="K2" s="236"/>
      <c r="L2" s="236"/>
      <c r="M2" s="236"/>
      <c r="N2" s="236"/>
      <c r="O2" s="236"/>
      <c r="P2" s="236"/>
      <c r="Q2" s="236"/>
    </row>
    <row r="3" spans="1:17" ht="24.75" customHeight="1">
      <c r="A3" s="512" t="s">
        <v>151</v>
      </c>
      <c r="B3" s="513"/>
      <c r="C3" s="492" t="s">
        <v>152</v>
      </c>
      <c r="D3" s="493"/>
      <c r="E3" s="493"/>
      <c r="F3" s="493"/>
      <c r="G3" s="493"/>
      <c r="H3" s="493"/>
      <c r="I3" s="493"/>
      <c r="J3" s="494"/>
      <c r="K3" s="472" t="s">
        <v>153</v>
      </c>
      <c r="L3" s="473"/>
      <c r="M3" s="473"/>
      <c r="N3" s="473"/>
      <c r="O3" s="473"/>
      <c r="P3" s="474"/>
      <c r="Q3" s="208"/>
    </row>
    <row r="4" spans="1:17" ht="24.75" customHeight="1">
      <c r="A4" s="514"/>
      <c r="B4" s="515"/>
      <c r="C4" s="495" t="s">
        <v>418</v>
      </c>
      <c r="D4" s="496"/>
      <c r="E4" s="496"/>
      <c r="F4" s="496"/>
      <c r="G4" s="497" t="s">
        <v>370</v>
      </c>
      <c r="H4" s="496"/>
      <c r="I4" s="496"/>
      <c r="J4" s="498"/>
      <c r="K4" s="485" t="s">
        <v>418</v>
      </c>
      <c r="L4" s="481"/>
      <c r="M4" s="481"/>
      <c r="N4" s="480" t="s">
        <v>370</v>
      </c>
      <c r="O4" s="481"/>
      <c r="P4" s="482"/>
      <c r="Q4" s="208"/>
    </row>
    <row r="5" spans="1:17" ht="24.75" customHeight="1">
      <c r="A5" s="514"/>
      <c r="B5" s="515"/>
      <c r="C5" s="486" t="s">
        <v>154</v>
      </c>
      <c r="D5" s="483"/>
      <c r="E5" s="238" t="s">
        <v>155</v>
      </c>
      <c r="F5" s="501" t="s">
        <v>156</v>
      </c>
      <c r="G5" s="483" t="s">
        <v>154</v>
      </c>
      <c r="H5" s="483"/>
      <c r="I5" s="239" t="s">
        <v>155</v>
      </c>
      <c r="J5" s="499" t="s">
        <v>156</v>
      </c>
      <c r="K5" s="486" t="s">
        <v>157</v>
      </c>
      <c r="L5" s="487"/>
      <c r="M5" s="238" t="s">
        <v>158</v>
      </c>
      <c r="N5" s="483" t="s">
        <v>157</v>
      </c>
      <c r="O5" s="483"/>
      <c r="P5" s="396" t="s">
        <v>158</v>
      </c>
      <c r="Q5" s="105"/>
    </row>
    <row r="6" spans="1:17" ht="24.75" customHeight="1">
      <c r="A6" s="516"/>
      <c r="B6" s="517"/>
      <c r="C6" s="488"/>
      <c r="D6" s="484"/>
      <c r="E6" s="240" t="s">
        <v>159</v>
      </c>
      <c r="F6" s="502"/>
      <c r="G6" s="484"/>
      <c r="H6" s="484"/>
      <c r="I6" s="241" t="s">
        <v>159</v>
      </c>
      <c r="J6" s="500"/>
      <c r="K6" s="488"/>
      <c r="L6" s="489"/>
      <c r="M6" s="240" t="s">
        <v>159</v>
      </c>
      <c r="N6" s="484"/>
      <c r="O6" s="484"/>
      <c r="P6" s="397" t="s">
        <v>159</v>
      </c>
      <c r="Q6" s="105"/>
    </row>
    <row r="7" spans="1:17" ht="24.75" customHeight="1">
      <c r="A7" s="490" t="s">
        <v>364</v>
      </c>
      <c r="B7" s="491"/>
      <c r="C7" s="242"/>
      <c r="D7" s="339">
        <v>31748</v>
      </c>
      <c r="E7" s="359">
        <f>D7/'概要３'!$O$4*100000</f>
        <v>851.8379393614167</v>
      </c>
      <c r="F7" s="360">
        <f>D7/$D$7*100</f>
        <v>100</v>
      </c>
      <c r="G7" s="242"/>
      <c r="H7" s="243">
        <v>29809</v>
      </c>
      <c r="I7" s="244">
        <v>800.2416107382551</v>
      </c>
      <c r="J7" s="245">
        <v>99.98322935533642</v>
      </c>
      <c r="K7" s="242"/>
      <c r="L7" s="339">
        <v>1084012</v>
      </c>
      <c r="M7" s="359">
        <f>L7/'概要３'!$O$7*100000</f>
        <v>858.9227136586215</v>
      </c>
      <c r="N7" s="246"/>
      <c r="O7" s="247">
        <v>1028602</v>
      </c>
      <c r="P7" s="398">
        <v>815.2120847070757</v>
      </c>
      <c r="Q7" s="105"/>
    </row>
    <row r="8" spans="1:17" ht="24.75" customHeight="1">
      <c r="A8" s="422" t="s">
        <v>160</v>
      </c>
      <c r="B8" s="391"/>
      <c r="C8" s="342" t="s">
        <v>290</v>
      </c>
      <c r="D8" s="340">
        <v>9110</v>
      </c>
      <c r="E8" s="250">
        <f>D8/'概要３'!$O$4*100000</f>
        <v>244.43251945264285</v>
      </c>
      <c r="F8" s="361">
        <f aca="true" t="shared" si="0" ref="F8:F18">D8/$D$7*100</f>
        <v>28.69472092730251</v>
      </c>
      <c r="G8" s="248" t="s">
        <v>371</v>
      </c>
      <c r="H8" s="249">
        <v>8966</v>
      </c>
      <c r="I8" s="250">
        <v>240.69798657718118</v>
      </c>
      <c r="J8" s="251">
        <v>30.073120010733213</v>
      </c>
      <c r="K8" s="342" t="s">
        <v>291</v>
      </c>
      <c r="L8" s="344">
        <v>325885</v>
      </c>
      <c r="M8" s="250">
        <f>L8/'概要３'!$O$7*100000</f>
        <v>258.21672503684454</v>
      </c>
      <c r="N8" s="252" t="s">
        <v>371</v>
      </c>
      <c r="O8" s="163">
        <v>320358</v>
      </c>
      <c r="P8" s="399">
        <v>253.89773015470456</v>
      </c>
      <c r="Q8" s="105"/>
    </row>
    <row r="9" spans="1:17" ht="24.75" customHeight="1">
      <c r="A9" s="422" t="s">
        <v>161</v>
      </c>
      <c r="B9" s="391"/>
      <c r="C9" s="342" t="s">
        <v>281</v>
      </c>
      <c r="D9" s="340">
        <v>5009</v>
      </c>
      <c r="E9" s="250">
        <f>D9/'概要３'!$O$4*100000</f>
        <v>134.39763885162327</v>
      </c>
      <c r="F9" s="361">
        <f t="shared" si="0"/>
        <v>15.777371802948217</v>
      </c>
      <c r="G9" s="248" t="s">
        <v>281</v>
      </c>
      <c r="H9" s="249">
        <v>4713</v>
      </c>
      <c r="I9" s="250">
        <v>126.52348993288591</v>
      </c>
      <c r="J9" s="251">
        <v>15.808009659891326</v>
      </c>
      <c r="K9" s="342" t="s">
        <v>281</v>
      </c>
      <c r="L9" s="344">
        <v>173026</v>
      </c>
      <c r="M9" s="250">
        <f>L9/'概要３'!$O$7*100000</f>
        <v>137.0980777459075</v>
      </c>
      <c r="N9" s="252" t="s">
        <v>281</v>
      </c>
      <c r="O9" s="163">
        <v>159625</v>
      </c>
      <c r="P9" s="399">
        <v>126.5097958407304</v>
      </c>
      <c r="Q9" s="105"/>
    </row>
    <row r="10" spans="1:17" ht="24.75" customHeight="1">
      <c r="A10" s="422" t="s">
        <v>162</v>
      </c>
      <c r="B10" s="391"/>
      <c r="C10" s="342" t="s">
        <v>282</v>
      </c>
      <c r="D10" s="340">
        <v>4274</v>
      </c>
      <c r="E10" s="250">
        <f>D10/'概要３'!$O$4*100000</f>
        <v>114.67668365977997</v>
      </c>
      <c r="F10" s="361">
        <f t="shared" si="0"/>
        <v>13.462265339548948</v>
      </c>
      <c r="G10" s="248" t="s">
        <v>282</v>
      </c>
      <c r="H10" s="249">
        <v>4027</v>
      </c>
      <c r="I10" s="250">
        <v>108.10738255033557</v>
      </c>
      <c r="J10" s="251">
        <v>13.50707721204803</v>
      </c>
      <c r="K10" s="342" t="s">
        <v>282</v>
      </c>
      <c r="L10" s="344">
        <v>132799</v>
      </c>
      <c r="M10" s="250">
        <f>L10/'概要３'!$O$7*100000</f>
        <v>105.22399885900828</v>
      </c>
      <c r="N10" s="252" t="s">
        <v>282</v>
      </c>
      <c r="O10" s="163">
        <v>129055</v>
      </c>
      <c r="P10" s="399">
        <v>102.28173345168652</v>
      </c>
      <c r="Q10" s="105"/>
    </row>
    <row r="11" spans="1:17" ht="24.75" customHeight="1">
      <c r="A11" s="422" t="s">
        <v>163</v>
      </c>
      <c r="B11" s="391"/>
      <c r="C11" s="342" t="s">
        <v>283</v>
      </c>
      <c r="D11" s="340">
        <v>2869</v>
      </c>
      <c r="E11" s="250">
        <f>D11/'概要３'!$O$4*100000</f>
        <v>76.97880332707271</v>
      </c>
      <c r="F11" s="361">
        <f t="shared" si="0"/>
        <v>9.036789719037419</v>
      </c>
      <c r="G11" s="248" t="s">
        <v>283</v>
      </c>
      <c r="H11" s="249">
        <v>2526</v>
      </c>
      <c r="I11" s="250">
        <v>67.81208053691276</v>
      </c>
      <c r="J11" s="251">
        <v>8.472529684041055</v>
      </c>
      <c r="K11" s="342" t="s">
        <v>283</v>
      </c>
      <c r="L11" s="344">
        <v>107210</v>
      </c>
      <c r="M11" s="250">
        <f>L11/'概要３'!$O$7*100000</f>
        <v>84.94841766635501</v>
      </c>
      <c r="N11" s="252" t="s">
        <v>283</v>
      </c>
      <c r="O11" s="163">
        <v>95534</v>
      </c>
      <c r="P11" s="399">
        <v>75.71487446107025</v>
      </c>
      <c r="Q11" s="105"/>
    </row>
    <row r="12" spans="1:17" ht="24.75" customHeight="1">
      <c r="A12" s="422" t="s">
        <v>164</v>
      </c>
      <c r="B12" s="391"/>
      <c r="C12" s="342" t="s">
        <v>284</v>
      </c>
      <c r="D12" s="340">
        <v>1253</v>
      </c>
      <c r="E12" s="250">
        <f>D12/'概要３'!$O$4*100000</f>
        <v>33.619533136570965</v>
      </c>
      <c r="F12" s="361">
        <f t="shared" si="0"/>
        <v>3.946705304271135</v>
      </c>
      <c r="G12" s="248" t="s">
        <v>284</v>
      </c>
      <c r="H12" s="249">
        <v>1175</v>
      </c>
      <c r="I12" s="250">
        <v>31.543624161073826</v>
      </c>
      <c r="J12" s="251">
        <v>3.941101495941504</v>
      </c>
      <c r="K12" s="342" t="s">
        <v>284</v>
      </c>
      <c r="L12" s="344">
        <v>39787</v>
      </c>
      <c r="M12" s="250">
        <f>L12/'概要３'!$O$7*100000</f>
        <v>31.525442530466062</v>
      </c>
      <c r="N12" s="252" t="s">
        <v>284</v>
      </c>
      <c r="O12" s="163">
        <v>38193</v>
      </c>
      <c r="P12" s="399">
        <v>30.269623383210753</v>
      </c>
      <c r="Q12" s="105"/>
    </row>
    <row r="13" spans="1:17" ht="24.75" customHeight="1">
      <c r="A13" s="422" t="s">
        <v>165</v>
      </c>
      <c r="B13" s="391"/>
      <c r="C13" s="342" t="s">
        <v>285</v>
      </c>
      <c r="D13" s="340">
        <v>1127</v>
      </c>
      <c r="E13" s="250">
        <f>D13/'概要３'!$O$4*100000</f>
        <v>30.238797960826403</v>
      </c>
      <c r="F13" s="361">
        <f t="shared" si="0"/>
        <v>3.549829910545546</v>
      </c>
      <c r="G13" s="248" t="s">
        <v>285</v>
      </c>
      <c r="H13" s="249">
        <v>981</v>
      </c>
      <c r="I13" s="250">
        <v>26.33557046979866</v>
      </c>
      <c r="J13" s="251">
        <v>3.290400482994566</v>
      </c>
      <c r="K13" s="342" t="s">
        <v>286</v>
      </c>
      <c r="L13" s="344">
        <v>26336</v>
      </c>
      <c r="M13" s="250">
        <f>L13/'概要３'!$O$7*100000</f>
        <v>20.86747064323408</v>
      </c>
      <c r="N13" s="252" t="s">
        <v>286</v>
      </c>
      <c r="O13" s="163">
        <v>24126</v>
      </c>
      <c r="P13" s="399">
        <v>19.120910474258178</v>
      </c>
      <c r="Q13" s="105"/>
    </row>
    <row r="14" spans="1:17" ht="24.75" customHeight="1">
      <c r="A14" s="422" t="s">
        <v>166</v>
      </c>
      <c r="B14" s="391"/>
      <c r="C14" s="342" t="s">
        <v>286</v>
      </c>
      <c r="D14" s="340">
        <v>814</v>
      </c>
      <c r="E14" s="250">
        <f>D14/'概要３'!$O$4*100000</f>
        <v>21.84062248457204</v>
      </c>
      <c r="F14" s="361">
        <f t="shared" si="0"/>
        <v>2.5639410356557892</v>
      </c>
      <c r="G14" s="248" t="s">
        <v>286</v>
      </c>
      <c r="H14" s="249">
        <v>762</v>
      </c>
      <c r="I14" s="250">
        <v>20.456375838926174</v>
      </c>
      <c r="J14" s="251">
        <v>2.5558462467297245</v>
      </c>
      <c r="K14" s="342" t="s">
        <v>285</v>
      </c>
      <c r="L14" s="344">
        <v>30539</v>
      </c>
      <c r="M14" s="250">
        <f>L14/'概要３'!$O$7*100000</f>
        <v>24.19774020252603</v>
      </c>
      <c r="N14" s="252" t="s">
        <v>285</v>
      </c>
      <c r="O14" s="163">
        <v>30247</v>
      </c>
      <c r="P14" s="399">
        <v>23.97207075830586</v>
      </c>
      <c r="Q14" s="105"/>
    </row>
    <row r="15" spans="1:17" ht="24.75" customHeight="1">
      <c r="A15" s="422" t="s">
        <v>167</v>
      </c>
      <c r="B15" s="391"/>
      <c r="C15" s="342" t="s">
        <v>287</v>
      </c>
      <c r="D15" s="340">
        <v>636</v>
      </c>
      <c r="E15" s="250">
        <f>D15/'概要３'!$O$4*100000</f>
        <v>17.064663268044004</v>
      </c>
      <c r="F15" s="361">
        <f t="shared" si="0"/>
        <v>2.003275796900592</v>
      </c>
      <c r="G15" s="248" t="s">
        <v>287</v>
      </c>
      <c r="H15" s="249">
        <v>575</v>
      </c>
      <c r="I15" s="250">
        <v>15.436241610738255</v>
      </c>
      <c r="J15" s="251">
        <v>1.9286241363117997</v>
      </c>
      <c r="K15" s="342" t="s">
        <v>287</v>
      </c>
      <c r="L15" s="344">
        <v>20510</v>
      </c>
      <c r="M15" s="250">
        <f>L15/'概要３'!$O$7*100000</f>
        <v>16.25120834191718</v>
      </c>
      <c r="N15" s="252" t="s">
        <v>287</v>
      </c>
      <c r="O15" s="163">
        <v>19117</v>
      </c>
      <c r="P15" s="399">
        <v>15.151058838447883</v>
      </c>
      <c r="Q15" s="105"/>
    </row>
    <row r="16" spans="1:17" ht="24.75" customHeight="1">
      <c r="A16" s="454" t="s">
        <v>475</v>
      </c>
      <c r="B16" s="455"/>
      <c r="C16" s="342" t="s">
        <v>478</v>
      </c>
      <c r="D16" s="340">
        <v>450</v>
      </c>
      <c r="E16" s="250">
        <f>D16/'概要３'!$O$4*100000</f>
        <v>12.074054199087737</v>
      </c>
      <c r="F16" s="361">
        <f t="shared" si="0"/>
        <v>1.4174121204485322</v>
      </c>
      <c r="G16" s="364" t="s">
        <v>477</v>
      </c>
      <c r="H16" s="249">
        <v>376</v>
      </c>
      <c r="I16" s="250">
        <v>10.1</v>
      </c>
      <c r="J16" s="361">
        <v>1.3</v>
      </c>
      <c r="K16" s="365" t="s">
        <v>479</v>
      </c>
      <c r="L16" s="344">
        <v>14415</v>
      </c>
      <c r="M16" s="250">
        <f>L16/'概要３'!$O$7*100000</f>
        <v>11.42180244996276</v>
      </c>
      <c r="N16" s="363" t="s">
        <v>476</v>
      </c>
      <c r="O16" s="163">
        <v>13444</v>
      </c>
      <c r="P16" s="399">
        <v>10.7</v>
      </c>
      <c r="Q16" s="105"/>
    </row>
    <row r="17" spans="1:17" ht="24.75" customHeight="1">
      <c r="A17" s="422" t="s">
        <v>218</v>
      </c>
      <c r="B17" s="391"/>
      <c r="C17" s="346" t="s">
        <v>473</v>
      </c>
      <c r="D17" s="340">
        <v>438</v>
      </c>
      <c r="E17" s="250">
        <f>D17/'概要３'!$O$4*100000</f>
        <v>11.752079420445398</v>
      </c>
      <c r="F17" s="361">
        <f t="shared" si="0"/>
        <v>1.3796144639032382</v>
      </c>
      <c r="G17" s="248" t="s">
        <v>288</v>
      </c>
      <c r="H17" s="249">
        <v>405</v>
      </c>
      <c r="I17" s="250">
        <v>10.87248322147651</v>
      </c>
      <c r="J17" s="251">
        <v>1.3584222177500505</v>
      </c>
      <c r="K17" s="346" t="s">
        <v>292</v>
      </c>
      <c r="L17" s="344">
        <v>13602</v>
      </c>
      <c r="M17" s="250">
        <f>L17/'概要３'!$O$7*100000</f>
        <v>10.777617545916993</v>
      </c>
      <c r="N17" s="253" t="s">
        <v>372</v>
      </c>
      <c r="O17" s="163">
        <v>12637</v>
      </c>
      <c r="P17" s="399">
        <v>10.01537534871925</v>
      </c>
      <c r="Q17" s="105"/>
    </row>
    <row r="18" spans="1:17" ht="24.75" customHeight="1">
      <c r="A18" s="392" t="s">
        <v>376</v>
      </c>
      <c r="B18" s="518"/>
      <c r="C18" s="343" t="s">
        <v>474</v>
      </c>
      <c r="D18" s="341">
        <v>384</v>
      </c>
      <c r="E18" s="256">
        <f>D18/'概要３'!$O$4*100000</f>
        <v>10.30319291655487</v>
      </c>
      <c r="F18" s="362">
        <f t="shared" si="0"/>
        <v>1.209525009449414</v>
      </c>
      <c r="G18" s="254" t="s">
        <v>289</v>
      </c>
      <c r="H18" s="255">
        <v>383</v>
      </c>
      <c r="I18" s="256">
        <v>10.281879194630871</v>
      </c>
      <c r="J18" s="257">
        <v>1.2846313812302945</v>
      </c>
      <c r="K18" s="343" t="s">
        <v>338</v>
      </c>
      <c r="L18" s="345">
        <v>16409</v>
      </c>
      <c r="M18" s="256">
        <f>L18/'概要３'!$O$7*100000</f>
        <v>13.001759028889275</v>
      </c>
      <c r="N18" s="259" t="s">
        <v>288</v>
      </c>
      <c r="O18" s="258">
        <v>15885</v>
      </c>
      <c r="P18" s="400">
        <v>12.589557443570886</v>
      </c>
      <c r="Q18" s="140"/>
    </row>
    <row r="19" spans="1:17" ht="24.75" customHeight="1">
      <c r="A19" s="105" t="s">
        <v>293</v>
      </c>
      <c r="B19" s="140"/>
      <c r="C19" s="140"/>
      <c r="D19" s="140"/>
      <c r="E19" s="140"/>
      <c r="F19" s="140"/>
      <c r="G19" s="140"/>
      <c r="H19" s="140"/>
      <c r="I19" s="140"/>
      <c r="J19" s="140"/>
      <c r="K19" s="140"/>
      <c r="L19" s="140"/>
      <c r="M19" s="140"/>
      <c r="N19" s="140"/>
      <c r="O19" s="140"/>
      <c r="P19" s="140"/>
      <c r="Q19" s="140"/>
    </row>
    <row r="20" spans="1:17" ht="24.75" customHeight="1">
      <c r="A20" s="140"/>
      <c r="B20" s="140"/>
      <c r="C20" s="140"/>
      <c r="D20" s="140"/>
      <c r="E20" s="140"/>
      <c r="F20" s="140"/>
      <c r="G20" s="140"/>
      <c r="H20" s="140"/>
      <c r="I20" s="140"/>
      <c r="J20" s="140"/>
      <c r="K20" s="140"/>
      <c r="L20" s="140"/>
      <c r="M20" s="140"/>
      <c r="N20" s="140"/>
      <c r="O20" s="140"/>
      <c r="P20" s="140"/>
      <c r="Q20" s="140"/>
    </row>
    <row r="21" spans="1:17" ht="24.75" customHeight="1">
      <c r="A21" s="168" t="s">
        <v>481</v>
      </c>
      <c r="B21" s="168"/>
      <c r="C21" s="168"/>
      <c r="D21" s="105"/>
      <c r="E21" s="105"/>
      <c r="F21" s="105"/>
      <c r="G21" s="105"/>
      <c r="H21" s="105"/>
      <c r="I21" s="260" t="s">
        <v>168</v>
      </c>
      <c r="J21" s="260" t="s">
        <v>168</v>
      </c>
      <c r="K21" s="260"/>
      <c r="L21" s="105"/>
      <c r="M21" s="105"/>
      <c r="N21" s="105"/>
      <c r="O21" s="261"/>
      <c r="P21" s="261"/>
      <c r="Q21" s="105"/>
    </row>
    <row r="22" spans="1:17" ht="12" customHeight="1">
      <c r="A22" s="168"/>
      <c r="B22" s="168"/>
      <c r="C22" s="168"/>
      <c r="D22" s="105"/>
      <c r="E22" s="105"/>
      <c r="F22" s="105"/>
      <c r="G22" s="105"/>
      <c r="H22" s="105"/>
      <c r="I22" s="260"/>
      <c r="J22" s="260"/>
      <c r="K22" s="260"/>
      <c r="L22" s="105"/>
      <c r="M22" s="105"/>
      <c r="N22" s="105"/>
      <c r="O22" s="262"/>
      <c r="P22" s="262"/>
      <c r="Q22" s="105"/>
    </row>
    <row r="23" spans="1:20" ht="24.75" customHeight="1">
      <c r="A23" s="508"/>
      <c r="B23" s="509"/>
      <c r="C23" s="511" t="s">
        <v>169</v>
      </c>
      <c r="D23" s="466"/>
      <c r="E23" s="466"/>
      <c r="F23" s="466" t="s">
        <v>170</v>
      </c>
      <c r="G23" s="466"/>
      <c r="H23" s="466"/>
      <c r="I23" s="466" t="s">
        <v>171</v>
      </c>
      <c r="J23" s="466"/>
      <c r="K23" s="466" t="s">
        <v>172</v>
      </c>
      <c r="L23" s="466"/>
      <c r="M23" s="466"/>
      <c r="N23" s="466" t="s">
        <v>421</v>
      </c>
      <c r="O23" s="466"/>
      <c r="P23" s="467"/>
      <c r="Q23" s="458"/>
      <c r="R23" s="459"/>
      <c r="S23" s="459"/>
      <c r="T23" s="459"/>
    </row>
    <row r="24" spans="1:20" ht="24.75" customHeight="1">
      <c r="A24" s="505" t="s">
        <v>173</v>
      </c>
      <c r="B24" s="263" t="s">
        <v>174</v>
      </c>
      <c r="C24" s="503" t="s">
        <v>175</v>
      </c>
      <c r="D24" s="464"/>
      <c r="E24" s="464"/>
      <c r="F24" s="477" t="s">
        <v>176</v>
      </c>
      <c r="G24" s="477"/>
      <c r="H24" s="464"/>
      <c r="I24" s="477" t="s">
        <v>177</v>
      </c>
      <c r="J24" s="464"/>
      <c r="K24" s="477" t="s">
        <v>178</v>
      </c>
      <c r="L24" s="477"/>
      <c r="M24" s="464"/>
      <c r="N24" s="464" t="s">
        <v>419</v>
      </c>
      <c r="O24" s="464"/>
      <c r="P24" s="465"/>
      <c r="Q24" s="460"/>
      <c r="R24" s="461"/>
      <c r="S24" s="461"/>
      <c r="T24" s="461"/>
    </row>
    <row r="25" spans="1:20" ht="24.75" customHeight="1">
      <c r="A25" s="506"/>
      <c r="B25" s="265" t="s">
        <v>180</v>
      </c>
      <c r="C25" s="504">
        <v>5629</v>
      </c>
      <c r="D25" s="468"/>
      <c r="E25" s="468"/>
      <c r="F25" s="468">
        <v>2494</v>
      </c>
      <c r="G25" s="468"/>
      <c r="H25" s="478"/>
      <c r="I25" s="468">
        <v>2081</v>
      </c>
      <c r="J25" s="478"/>
      <c r="K25" s="468">
        <v>1606</v>
      </c>
      <c r="L25" s="468"/>
      <c r="M25" s="478"/>
      <c r="N25" s="468">
        <v>754</v>
      </c>
      <c r="O25" s="468"/>
      <c r="P25" s="469"/>
      <c r="Q25" s="462"/>
      <c r="R25" s="463"/>
      <c r="S25" s="463"/>
      <c r="T25" s="463"/>
    </row>
    <row r="26" spans="1:20" ht="24.75" customHeight="1">
      <c r="A26" s="507"/>
      <c r="B26" s="100" t="s">
        <v>181</v>
      </c>
      <c r="C26" s="470">
        <f>ROUND(C25/'概要３'!$O$5*100000,1)</f>
        <v>306.4</v>
      </c>
      <c r="D26" s="471"/>
      <c r="E26" s="471"/>
      <c r="F26" s="470">
        <f>ROUND(F25/'概要３'!$O$5*100000,1)</f>
        <v>135.8</v>
      </c>
      <c r="G26" s="471"/>
      <c r="H26" s="471"/>
      <c r="I26" s="471">
        <f>ROUND(I25/'概要３'!$O$5*100000,1)</f>
        <v>113.3</v>
      </c>
      <c r="J26" s="479"/>
      <c r="K26" s="470">
        <f>ROUND(K25/'概要３'!$O$5*100000,1)</f>
        <v>87.4</v>
      </c>
      <c r="L26" s="471"/>
      <c r="M26" s="471"/>
      <c r="N26" s="470">
        <f>ROUND(N25/'概要３'!$O$5*100000,1)</f>
        <v>41</v>
      </c>
      <c r="O26" s="471"/>
      <c r="P26" s="471"/>
      <c r="Q26" s="456"/>
      <c r="R26" s="457"/>
      <c r="S26" s="457"/>
      <c r="T26" s="457"/>
    </row>
    <row r="27" spans="1:20" ht="24.75" customHeight="1">
      <c r="A27" s="505" t="s">
        <v>182</v>
      </c>
      <c r="B27" s="263" t="s">
        <v>183</v>
      </c>
      <c r="C27" s="503" t="s">
        <v>184</v>
      </c>
      <c r="D27" s="464"/>
      <c r="E27" s="464"/>
      <c r="F27" s="477" t="s">
        <v>185</v>
      </c>
      <c r="G27" s="477"/>
      <c r="H27" s="464"/>
      <c r="I27" s="477" t="s">
        <v>186</v>
      </c>
      <c r="J27" s="464"/>
      <c r="K27" s="477" t="s">
        <v>178</v>
      </c>
      <c r="L27" s="477"/>
      <c r="M27" s="464"/>
      <c r="N27" s="464" t="s">
        <v>420</v>
      </c>
      <c r="O27" s="464"/>
      <c r="P27" s="465"/>
      <c r="Q27" s="460"/>
      <c r="R27" s="461"/>
      <c r="S27" s="461"/>
      <c r="T27" s="461"/>
    </row>
    <row r="28" spans="1:20" ht="24.75" customHeight="1">
      <c r="A28" s="506"/>
      <c r="B28" s="265" t="s">
        <v>187</v>
      </c>
      <c r="C28" s="504">
        <v>3481</v>
      </c>
      <c r="D28" s="468"/>
      <c r="E28" s="468"/>
      <c r="F28" s="468">
        <v>2515</v>
      </c>
      <c r="G28" s="468"/>
      <c r="H28" s="478"/>
      <c r="I28" s="468">
        <v>2193</v>
      </c>
      <c r="J28" s="478"/>
      <c r="K28" s="468">
        <v>1263</v>
      </c>
      <c r="L28" s="468"/>
      <c r="M28" s="478"/>
      <c r="N28" s="468">
        <v>838</v>
      </c>
      <c r="O28" s="468"/>
      <c r="P28" s="469"/>
      <c r="Q28" s="462"/>
      <c r="R28" s="463"/>
      <c r="S28" s="463"/>
      <c r="T28" s="463"/>
    </row>
    <row r="29" spans="1:20" ht="24.75" customHeight="1">
      <c r="A29" s="507"/>
      <c r="B29" s="100" t="s">
        <v>181</v>
      </c>
      <c r="C29" s="470">
        <f>ROUND(C28/'概要３'!$O$6*100000,1)</f>
        <v>184.3</v>
      </c>
      <c r="D29" s="471"/>
      <c r="E29" s="471"/>
      <c r="F29" s="470">
        <f>ROUND(F28/'概要３'!$O$6*100000,1)</f>
        <v>133.1</v>
      </c>
      <c r="G29" s="471"/>
      <c r="H29" s="471"/>
      <c r="I29" s="471">
        <f>ROUND(I28/'概要３'!$O$6*100000,1)</f>
        <v>116.1</v>
      </c>
      <c r="J29" s="479"/>
      <c r="K29" s="470">
        <f>ROUND(K28/'概要３'!$O$6*100000,1)</f>
        <v>66.9</v>
      </c>
      <c r="L29" s="471"/>
      <c r="M29" s="471"/>
      <c r="N29" s="470">
        <f>ROUND(N28/'概要３'!$O$6*100000,1)</f>
        <v>44.4</v>
      </c>
      <c r="O29" s="471"/>
      <c r="P29" s="471"/>
      <c r="Q29" s="456"/>
      <c r="R29" s="457"/>
      <c r="S29" s="457"/>
      <c r="T29" s="457"/>
    </row>
    <row r="30" spans="1:20" ht="24.75" customHeight="1">
      <c r="A30" s="170"/>
      <c r="B30" s="170"/>
      <c r="C30" s="170"/>
      <c r="D30" s="266"/>
      <c r="E30" s="170"/>
      <c r="F30" s="266"/>
      <c r="G30" s="266"/>
      <c r="H30" s="170"/>
      <c r="I30" s="266"/>
      <c r="J30" s="170"/>
      <c r="K30" s="170"/>
      <c r="L30" s="266"/>
      <c r="M30" s="266"/>
      <c r="N30" s="170"/>
      <c r="O30" s="266"/>
      <c r="P30" s="266"/>
      <c r="Q30" s="324"/>
      <c r="R30" s="324"/>
      <c r="S30" s="337"/>
      <c r="T30" s="337"/>
    </row>
    <row r="31" spans="1:20" ht="24.75" customHeight="1">
      <c r="A31" s="508"/>
      <c r="B31" s="509"/>
      <c r="C31" s="511" t="s">
        <v>188</v>
      </c>
      <c r="D31" s="466"/>
      <c r="E31" s="466"/>
      <c r="F31" s="466" t="s">
        <v>189</v>
      </c>
      <c r="G31" s="466"/>
      <c r="H31" s="466"/>
      <c r="I31" s="466" t="s">
        <v>190</v>
      </c>
      <c r="J31" s="466"/>
      <c r="K31" s="466" t="s">
        <v>191</v>
      </c>
      <c r="L31" s="466"/>
      <c r="M31" s="466"/>
      <c r="N31" s="466" t="s">
        <v>422</v>
      </c>
      <c r="O31" s="466"/>
      <c r="P31" s="467"/>
      <c r="Q31" s="458"/>
      <c r="R31" s="459"/>
      <c r="S31" s="459"/>
      <c r="T31" s="459"/>
    </row>
    <row r="32" spans="1:20" ht="24.75" customHeight="1">
      <c r="A32" s="505" t="s">
        <v>173</v>
      </c>
      <c r="B32" s="263" t="s">
        <v>174</v>
      </c>
      <c r="C32" s="503" t="s">
        <v>192</v>
      </c>
      <c r="D32" s="464"/>
      <c r="E32" s="464"/>
      <c r="F32" s="477" t="s">
        <v>193</v>
      </c>
      <c r="G32" s="477"/>
      <c r="H32" s="464"/>
      <c r="I32" s="477" t="s">
        <v>377</v>
      </c>
      <c r="J32" s="464"/>
      <c r="K32" s="477" t="s">
        <v>350</v>
      </c>
      <c r="L32" s="477"/>
      <c r="M32" s="464"/>
      <c r="N32" s="464" t="s">
        <v>376</v>
      </c>
      <c r="O32" s="464"/>
      <c r="P32" s="465"/>
      <c r="Q32" s="460"/>
      <c r="R32" s="461"/>
      <c r="S32" s="461"/>
      <c r="T32" s="461"/>
    </row>
    <row r="33" spans="1:20" ht="24.75" customHeight="1">
      <c r="A33" s="506"/>
      <c r="B33" s="265" t="s">
        <v>180</v>
      </c>
      <c r="C33" s="504">
        <v>588</v>
      </c>
      <c r="D33" s="468"/>
      <c r="E33" s="468"/>
      <c r="F33" s="468">
        <v>368</v>
      </c>
      <c r="G33" s="468"/>
      <c r="H33" s="478"/>
      <c r="I33" s="468">
        <v>337</v>
      </c>
      <c r="J33" s="478"/>
      <c r="K33" s="468">
        <v>289</v>
      </c>
      <c r="L33" s="468"/>
      <c r="M33" s="478"/>
      <c r="N33" s="468">
        <v>252</v>
      </c>
      <c r="O33" s="468"/>
      <c r="P33" s="469"/>
      <c r="Q33" s="462"/>
      <c r="R33" s="463"/>
      <c r="S33" s="463"/>
      <c r="T33" s="463"/>
    </row>
    <row r="34" spans="1:20" ht="24.75" customHeight="1">
      <c r="A34" s="507"/>
      <c r="B34" s="100" t="s">
        <v>181</v>
      </c>
      <c r="C34" s="510">
        <f>ROUND(C33/'概要３'!$O$5*100000,1)</f>
        <v>32</v>
      </c>
      <c r="D34" s="476"/>
      <c r="E34" s="476"/>
      <c r="F34" s="475">
        <f>ROUND(F33/'概要３'!$O$5*100000,1)</f>
        <v>20</v>
      </c>
      <c r="G34" s="476"/>
      <c r="H34" s="470"/>
      <c r="I34" s="475">
        <f>ROUND(I33/'概要３'!$O$5*100000,1)</f>
        <v>18.3</v>
      </c>
      <c r="J34" s="470"/>
      <c r="K34" s="475">
        <f>ROUND(K33/'概要３'!$O$5*100000,1)</f>
        <v>15.7</v>
      </c>
      <c r="L34" s="476"/>
      <c r="M34" s="470"/>
      <c r="N34" s="475">
        <f>ROUND(N33/'概要３'!$O$5*100000,1)</f>
        <v>13.7</v>
      </c>
      <c r="O34" s="476"/>
      <c r="P34" s="470"/>
      <c r="Q34" s="456"/>
      <c r="R34" s="457"/>
      <c r="S34" s="457"/>
      <c r="T34" s="457"/>
    </row>
    <row r="35" spans="1:20" ht="24.75" customHeight="1">
      <c r="A35" s="505" t="s">
        <v>182</v>
      </c>
      <c r="B35" s="263" t="s">
        <v>183</v>
      </c>
      <c r="C35" s="503" t="s">
        <v>179</v>
      </c>
      <c r="D35" s="464"/>
      <c r="E35" s="464"/>
      <c r="F35" s="477" t="s">
        <v>194</v>
      </c>
      <c r="G35" s="477"/>
      <c r="H35" s="464"/>
      <c r="I35" s="477" t="s">
        <v>378</v>
      </c>
      <c r="J35" s="464"/>
      <c r="K35" s="477" t="s">
        <v>379</v>
      </c>
      <c r="L35" s="477"/>
      <c r="M35" s="464"/>
      <c r="N35" s="464" t="s">
        <v>376</v>
      </c>
      <c r="O35" s="464"/>
      <c r="P35" s="465"/>
      <c r="Q35" s="460"/>
      <c r="R35" s="461"/>
      <c r="S35" s="461"/>
      <c r="T35" s="461"/>
    </row>
    <row r="36" spans="1:20" ht="24.75" customHeight="1">
      <c r="A36" s="506"/>
      <c r="B36" s="265" t="s">
        <v>195</v>
      </c>
      <c r="C36" s="504">
        <v>499</v>
      </c>
      <c r="D36" s="468"/>
      <c r="E36" s="468"/>
      <c r="F36" s="468">
        <v>299</v>
      </c>
      <c r="G36" s="468"/>
      <c r="H36" s="478"/>
      <c r="I36" s="468">
        <v>226</v>
      </c>
      <c r="J36" s="478"/>
      <c r="K36" s="468">
        <v>213</v>
      </c>
      <c r="L36" s="468"/>
      <c r="M36" s="478"/>
      <c r="N36" s="468">
        <v>132</v>
      </c>
      <c r="O36" s="468"/>
      <c r="P36" s="469"/>
      <c r="Q36" s="462"/>
      <c r="R36" s="463"/>
      <c r="S36" s="463"/>
      <c r="T36" s="463"/>
    </row>
    <row r="37" spans="1:20" ht="24.75" customHeight="1">
      <c r="A37" s="507"/>
      <c r="B37" s="100" t="s">
        <v>181</v>
      </c>
      <c r="C37" s="470">
        <f>ROUND(C36/'概要３'!$O$6*100000,1)</f>
        <v>26.4</v>
      </c>
      <c r="D37" s="471"/>
      <c r="E37" s="471"/>
      <c r="F37" s="470">
        <f>ROUND(F36/'概要３'!$O$6*100000,1)</f>
        <v>15.8</v>
      </c>
      <c r="G37" s="471"/>
      <c r="H37" s="471"/>
      <c r="I37" s="471">
        <f>ROUND(I36/'概要３'!$O$6*100000,1)</f>
        <v>12</v>
      </c>
      <c r="J37" s="479"/>
      <c r="K37" s="470">
        <f>ROUND(K36/'概要３'!$O$6*100000,1)</f>
        <v>11.3</v>
      </c>
      <c r="L37" s="471"/>
      <c r="M37" s="471"/>
      <c r="N37" s="470">
        <f>ROUND(N36/'概要３'!$O$6*100000,1)</f>
        <v>7</v>
      </c>
      <c r="O37" s="471"/>
      <c r="P37" s="471"/>
      <c r="Q37" s="456"/>
      <c r="R37" s="457"/>
      <c r="S37" s="457"/>
      <c r="T37" s="457"/>
    </row>
    <row r="38" spans="1:20" ht="24.75" customHeight="1">
      <c r="A38" s="105" t="s">
        <v>330</v>
      </c>
      <c r="B38" s="105"/>
      <c r="C38" s="105"/>
      <c r="D38" s="105"/>
      <c r="E38" s="105"/>
      <c r="F38" s="105"/>
      <c r="G38" s="105"/>
      <c r="H38" s="105"/>
      <c r="I38" s="105"/>
      <c r="J38" s="105"/>
      <c r="K38" s="105"/>
      <c r="L38" s="105"/>
      <c r="M38" s="105"/>
      <c r="N38" s="105"/>
      <c r="O38" s="105"/>
      <c r="P38" s="105"/>
      <c r="Q38" s="140"/>
      <c r="R38" s="338"/>
      <c r="S38" s="338"/>
      <c r="T38" s="338"/>
    </row>
    <row r="39" spans="17:20" ht="13.5">
      <c r="Q39" s="338"/>
      <c r="R39" s="338"/>
      <c r="S39" s="338"/>
      <c r="T39" s="338"/>
    </row>
  </sheetData>
  <mergeCells count="115">
    <mergeCell ref="A17:B17"/>
    <mergeCell ref="A18:B18"/>
    <mergeCell ref="A24:A26"/>
    <mergeCell ref="F24:H24"/>
    <mergeCell ref="F23:H23"/>
    <mergeCell ref="C23:E23"/>
    <mergeCell ref="C24:E24"/>
    <mergeCell ref="C25:E25"/>
    <mergeCell ref="A23:B23"/>
    <mergeCell ref="F26:H26"/>
    <mergeCell ref="F34:H34"/>
    <mergeCell ref="C26:E26"/>
    <mergeCell ref="F25:H25"/>
    <mergeCell ref="I25:J25"/>
    <mergeCell ref="F29:H29"/>
    <mergeCell ref="I29:J29"/>
    <mergeCell ref="C27:E27"/>
    <mergeCell ref="F27:H27"/>
    <mergeCell ref="I27:J27"/>
    <mergeCell ref="C28:E28"/>
    <mergeCell ref="F32:H32"/>
    <mergeCell ref="I32:J32"/>
    <mergeCell ref="F31:H31"/>
    <mergeCell ref="I31:J31"/>
    <mergeCell ref="I34:J34"/>
    <mergeCell ref="F33:H33"/>
    <mergeCell ref="I33:J33"/>
    <mergeCell ref="A35:A37"/>
    <mergeCell ref="F35:H35"/>
    <mergeCell ref="I35:J35"/>
    <mergeCell ref="F36:H36"/>
    <mergeCell ref="I36:J36"/>
    <mergeCell ref="F37:H37"/>
    <mergeCell ref="I37:J37"/>
    <mergeCell ref="C37:E37"/>
    <mergeCell ref="A3:B6"/>
    <mergeCell ref="A8:B8"/>
    <mergeCell ref="A9:B9"/>
    <mergeCell ref="A10:B10"/>
    <mergeCell ref="A11:B11"/>
    <mergeCell ref="A12:B12"/>
    <mergeCell ref="A13:B13"/>
    <mergeCell ref="A27:A29"/>
    <mergeCell ref="C29:E29"/>
    <mergeCell ref="C35:E35"/>
    <mergeCell ref="C36:E36"/>
    <mergeCell ref="A32:A34"/>
    <mergeCell ref="A31:B31"/>
    <mergeCell ref="C32:E32"/>
    <mergeCell ref="C33:E33"/>
    <mergeCell ref="C34:E34"/>
    <mergeCell ref="C31:E31"/>
    <mergeCell ref="C3:J3"/>
    <mergeCell ref="C4:F4"/>
    <mergeCell ref="C5:D6"/>
    <mergeCell ref="G4:J4"/>
    <mergeCell ref="G5:H6"/>
    <mergeCell ref="J5:J6"/>
    <mergeCell ref="F5:F6"/>
    <mergeCell ref="A14:B14"/>
    <mergeCell ref="A15:B15"/>
    <mergeCell ref="K4:M4"/>
    <mergeCell ref="K5:L6"/>
    <mergeCell ref="A7:B7"/>
    <mergeCell ref="I26:J26"/>
    <mergeCell ref="N4:P4"/>
    <mergeCell ref="N5:O6"/>
    <mergeCell ref="I24:J24"/>
    <mergeCell ref="I23:J23"/>
    <mergeCell ref="N29:P29"/>
    <mergeCell ref="N31:P31"/>
    <mergeCell ref="I28:J28"/>
    <mergeCell ref="F28:H28"/>
    <mergeCell ref="K27:M27"/>
    <mergeCell ref="K28:M28"/>
    <mergeCell ref="K29:M29"/>
    <mergeCell ref="K23:M23"/>
    <mergeCell ref="K24:M24"/>
    <mergeCell ref="K25:M25"/>
    <mergeCell ref="K26:M26"/>
    <mergeCell ref="K37:M37"/>
    <mergeCell ref="K31:M31"/>
    <mergeCell ref="K32:M32"/>
    <mergeCell ref="K33:M33"/>
    <mergeCell ref="K34:M34"/>
    <mergeCell ref="K3:P3"/>
    <mergeCell ref="N37:P37"/>
    <mergeCell ref="N33:P33"/>
    <mergeCell ref="N34:P34"/>
    <mergeCell ref="N27:P27"/>
    <mergeCell ref="N28:P28"/>
    <mergeCell ref="N35:P35"/>
    <mergeCell ref="N36:P36"/>
    <mergeCell ref="K35:M35"/>
    <mergeCell ref="K36:M36"/>
    <mergeCell ref="Q23:T23"/>
    <mergeCell ref="Q24:T24"/>
    <mergeCell ref="Q25:T25"/>
    <mergeCell ref="N32:P32"/>
    <mergeCell ref="N23:P23"/>
    <mergeCell ref="N24:P24"/>
    <mergeCell ref="N25:P25"/>
    <mergeCell ref="N26:P26"/>
    <mergeCell ref="Q26:T26"/>
    <mergeCell ref="Q27:T27"/>
    <mergeCell ref="A16:B16"/>
    <mergeCell ref="Q37:T37"/>
    <mergeCell ref="Q31:T31"/>
    <mergeCell ref="Q32:T32"/>
    <mergeCell ref="Q33:T33"/>
    <mergeCell ref="Q34:T34"/>
    <mergeCell ref="Q28:T28"/>
    <mergeCell ref="Q29:T29"/>
    <mergeCell ref="Q35:T35"/>
    <mergeCell ref="Q36:T3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3"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ＦＵＪ９９０３Ｂ０６３６</dc:creator>
  <cp:keywords/>
  <dc:description/>
  <cp:lastModifiedBy>sdouser</cp:lastModifiedBy>
  <cp:lastPrinted>2006-06-06T05:15:14Z</cp:lastPrinted>
  <dcterms:created xsi:type="dcterms:W3CDTF">2001-06-26T05:02:42Z</dcterms:created>
  <dcterms:modified xsi:type="dcterms:W3CDTF">2006-06-06T07:23:41Z</dcterms:modified>
  <cp:category/>
  <cp:version/>
  <cp:contentType/>
  <cp:contentStatus/>
</cp:coreProperties>
</file>