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5655" windowHeight="6360" activeTab="2"/>
  </bookViews>
  <sheets>
    <sheet name="7-1周産期死亡－総数" sheetId="1" r:id="rId1"/>
    <sheet name="7-122週以後の死産 " sheetId="2" r:id="rId2"/>
    <sheet name="7-1早期新生児死亡" sheetId="3" r:id="rId3"/>
  </sheets>
  <externalReferences>
    <externalReference r:id="rId6"/>
  </externalReferences>
  <definedNames>
    <definedName name="data">'[1]data'!$A:$XFD</definedName>
    <definedName name="_xlnm.Print_Area" localSheetId="1">'7-122週以後の死産 '!$A$1:$J$98</definedName>
    <definedName name="_xlnm.Print_Area" localSheetId="0">'7-1周産期死亡－総数'!$A$1:$J$98</definedName>
    <definedName name="_xlnm.Print_Area" localSheetId="2">'7-1早期新生児死亡'!$A$1:$J$98</definedName>
    <definedName name="_xlnm.Print_Titles" localSheetId="1">'7-122週以後の死産 '!$1:$2</definedName>
    <definedName name="_xlnm.Print_Titles" localSheetId="0">'7-1周産期死亡－総数'!$1:$2</definedName>
    <definedName name="_xlnm.Print_Titles" localSheetId="2">'7-1早期新生児死亡'!$1:$2</definedName>
    <definedName name="市町村名等">#REF!</definedName>
    <definedName name="数字">#REF!</definedName>
  </definedNames>
  <calcPr fullCalcOnLoad="1"/>
</workbook>
</file>

<file path=xl/sharedStrings.xml><?xml version="1.0" encoding="utf-8"?>
<sst xmlns="http://schemas.openxmlformats.org/spreadsheetml/2006/main" count="319" uniqueCount="122">
  <si>
    <t>熱海保健所</t>
  </si>
  <si>
    <t>函南町</t>
  </si>
  <si>
    <t>韮山町</t>
  </si>
  <si>
    <t>清水町</t>
  </si>
  <si>
    <t>長泉町</t>
  </si>
  <si>
    <t>修善寺町</t>
  </si>
  <si>
    <t>戸田村</t>
  </si>
  <si>
    <t>土肥町</t>
  </si>
  <si>
    <t>大仁町</t>
  </si>
  <si>
    <t>天城湯ｹ島町</t>
  </si>
  <si>
    <t>中伊豆町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</si>
  <si>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</si>
  <si>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</si>
  <si>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</si>
  <si>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</si>
  <si>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</si>
  <si>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</si>
  <si>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</si>
  <si>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</si>
  <si>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蒲原町</t>
  </si>
  <si>
    <t>由比町</t>
  </si>
  <si>
    <t>静岡市保健所</t>
  </si>
  <si>
    <t>焼津市</t>
  </si>
  <si>
    <t>藤枝市</t>
  </si>
  <si>
    <t>岡部町</t>
  </si>
  <si>
    <t>大井川町</t>
  </si>
  <si>
    <t>島田市</t>
  </si>
  <si>
    <t>金谷町</t>
  </si>
  <si>
    <t>川根町</t>
  </si>
  <si>
    <t>中川根町</t>
  </si>
  <si>
    <t>本川根町</t>
  </si>
  <si>
    <t>御前崎町</t>
  </si>
  <si>
    <t>相良町</t>
  </si>
  <si>
    <t>榛原町</t>
  </si>
  <si>
    <t>吉田町</t>
  </si>
  <si>
    <t>磐田市</t>
  </si>
  <si>
    <t>袋井市</t>
  </si>
  <si>
    <t>森町</t>
  </si>
  <si>
    <t>浅羽町</t>
  </si>
  <si>
    <t>福田町</t>
  </si>
  <si>
    <t>竜洋町</t>
  </si>
  <si>
    <t>豊田町</t>
  </si>
  <si>
    <t>掛川市</t>
  </si>
  <si>
    <t>大須賀町</t>
  </si>
  <si>
    <t>浜岡町</t>
  </si>
  <si>
    <t>小笠町</t>
  </si>
  <si>
    <t>菊川町</t>
  </si>
  <si>
    <t>大東町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</si>
  <si>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</si>
  <si>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</si>
  <si>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</si>
  <si>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</si>
  <si>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</si>
  <si>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</si>
  <si>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</si>
  <si>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</si>
  <si>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</si>
  <si>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</si>
  <si>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</si>
  <si>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</si>
  <si>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</si>
  <si>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</si>
  <si>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</si>
  <si>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</si>
  <si>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総数</t>
  </si>
  <si>
    <t>19歳以下</t>
  </si>
  <si>
    <t>20～24歳</t>
  </si>
  <si>
    <t>25～29歳</t>
  </si>
  <si>
    <t>30～34歳</t>
  </si>
  <si>
    <t>35～39歳</t>
  </si>
  <si>
    <t>40～44歳</t>
  </si>
  <si>
    <t>45歳以上</t>
  </si>
  <si>
    <t>不詳</t>
  </si>
  <si>
    <t>妊娠満22週以後の死産</t>
  </si>
  <si>
    <t>総数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</si>
  <si>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</si>
  <si>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</si>
  <si>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</si>
  <si>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</si>
  <si>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</si>
  <si>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</si>
  <si>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</si>
  <si>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</si>
  <si>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</si>
  <si>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東部保健所</t>
  </si>
  <si>
    <t>志太榛原保健所</t>
  </si>
  <si>
    <t>中東遠保健所</t>
  </si>
  <si>
    <t>北遠保健所</t>
  </si>
  <si>
    <t>西部保健所</t>
  </si>
  <si>
    <t>総　数</t>
  </si>
  <si>
    <t>（平成15年）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</si>
  <si>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</si>
  <si>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</si>
  <si>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</si>
  <si>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</si>
  <si>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</si>
  <si>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</si>
  <si>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</si>
  <si>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</si>
  <si>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伊東市</t>
  </si>
  <si>
    <t>沼津市</t>
  </si>
  <si>
    <t>三島市</t>
  </si>
  <si>
    <t>裾野市</t>
  </si>
  <si>
    <t>伊豆長岡町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</si>
  <si>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</si>
  <si>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</si>
  <si>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</si>
  <si>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</si>
  <si>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</si>
  <si>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</si>
  <si>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</si>
  <si>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</si>
  <si>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伊東市</t>
  </si>
  <si>
    <t>沼津市</t>
  </si>
  <si>
    <t>三島市</t>
  </si>
  <si>
    <t>裾野市</t>
  </si>
  <si>
    <t>伊豆長岡町</t>
  </si>
  <si>
    <t>早期新生児死亡</t>
  </si>
  <si>
    <t xml:space="preserve">    静岡市</t>
  </si>
  <si>
    <t xml:space="preserve">    （再掲）旧静岡市</t>
  </si>
  <si>
    <t xml:space="preserve">    （再掲）旧清水市</t>
  </si>
  <si>
    <t>静庵圏域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</si>
</sst>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;#,##0;\-"/>
  </numFmts>
  <fonts count="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4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distributed"/>
    </xf>
    <xf numFmtId="176" fontId="6" fillId="0" borderId="3" xfId="0" applyNumberFormat="1" applyFont="1" applyBorder="1" applyAlignment="1">
      <alignment horizontal="distributed" vertical="center" shrinkToFit="1"/>
    </xf>
    <xf numFmtId="41" fontId="6" fillId="0" borderId="4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6" fillId="0" borderId="7" xfId="0" applyNumberFormat="1" applyFont="1" applyBorder="1" applyAlignment="1">
      <alignment horizontal="distributed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 applyProtection="1">
      <alignment horizontal="distributed" vertical="center" shrinkToFit="1"/>
      <protection/>
    </xf>
    <xf numFmtId="176" fontId="6" fillId="0" borderId="7" xfId="0" applyNumberFormat="1" applyFont="1" applyBorder="1" applyAlignment="1" applyProtection="1">
      <alignment horizontal="left" vertical="center" indent="1" shrinkToFit="1"/>
      <protection/>
    </xf>
    <xf numFmtId="0" fontId="5" fillId="0" borderId="0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 horizontal="left" vertical="center" indent="1" shrinkToFit="1"/>
      <protection/>
    </xf>
    <xf numFmtId="176" fontId="6" fillId="0" borderId="7" xfId="0" applyNumberFormat="1" applyFont="1" applyBorder="1" applyAlignment="1" applyProtection="1">
      <alignment horizontal="distributed" vertical="center" shrinkToFit="1"/>
      <protection/>
    </xf>
    <xf numFmtId="41" fontId="6" fillId="0" borderId="0" xfId="0" applyNumberFormat="1" applyFont="1" applyAlignment="1">
      <alignment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45;&#23713;&#30476;&#20154;&#21475;&#21205;&#24907;&#32113;&#35336;&#65288;&#22577;&#21578;&#26360;&#12539;&#38598;&#35336;&#29992;&#65289;\7-1,2%20&#21608;&#29987;&#26399;&#27515;&#201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 周産期死亡－総数"/>
      <sheetName val="7-1 22週以後の死産"/>
      <sheetName val="7-1 早期新生児死亡"/>
      <sheetName val="7-2 周産期死亡－総数"/>
      <sheetName val="7-2 22週以後の死産"/>
      <sheetName val="7-2 早期新生児死亡"/>
      <sheetName val="data"/>
    </sheetNames>
    <sheetDataSet>
      <sheetData sheetId="0">
        <row r="1">
          <cell r="J1" t="str">
            <v>（平成15年）</v>
          </cell>
        </row>
      </sheetData>
      <sheetData sheetId="6">
        <row r="1">
          <cell r="A1">
            <v>1201</v>
          </cell>
          <cell r="C1">
            <v>2</v>
          </cell>
          <cell r="D1">
            <v>13</v>
          </cell>
          <cell r="E1">
            <v>9</v>
          </cell>
          <cell r="F1">
            <v>7</v>
          </cell>
          <cell r="G1">
            <v>1</v>
          </cell>
        </row>
        <row r="2">
          <cell r="A2">
            <v>1202</v>
          </cell>
          <cell r="C2">
            <v>5</v>
          </cell>
          <cell r="D2">
            <v>8</v>
          </cell>
          <cell r="E2">
            <v>11</v>
          </cell>
          <cell r="F2">
            <v>4</v>
          </cell>
          <cell r="G2">
            <v>1</v>
          </cell>
        </row>
        <row r="3">
          <cell r="A3">
            <v>1203</v>
          </cell>
          <cell r="C3">
            <v>1</v>
          </cell>
          <cell r="D3">
            <v>6</v>
          </cell>
          <cell r="E3">
            <v>2</v>
          </cell>
          <cell r="F3">
            <v>2</v>
          </cell>
        </row>
        <row r="4">
          <cell r="A4">
            <v>1204</v>
          </cell>
          <cell r="D4">
            <v>3</v>
          </cell>
        </row>
        <row r="5">
          <cell r="A5">
            <v>1205</v>
          </cell>
          <cell r="D5">
            <v>2</v>
          </cell>
          <cell r="F5">
            <v>1</v>
          </cell>
        </row>
        <row r="6">
          <cell r="A6">
            <v>1206</v>
          </cell>
          <cell r="C6">
            <v>1</v>
          </cell>
          <cell r="D6">
            <v>1</v>
          </cell>
          <cell r="E6">
            <v>3</v>
          </cell>
          <cell r="F6">
            <v>2</v>
          </cell>
        </row>
        <row r="7">
          <cell r="A7">
            <v>1207</v>
          </cell>
          <cell r="D7">
            <v>3</v>
          </cell>
          <cell r="E7">
            <v>1</v>
          </cell>
          <cell r="F7">
            <v>1</v>
          </cell>
        </row>
        <row r="8">
          <cell r="A8">
            <v>1208</v>
          </cell>
          <cell r="B8">
            <v>1</v>
          </cell>
          <cell r="E8">
            <v>1</v>
          </cell>
          <cell r="F8">
            <v>1</v>
          </cell>
        </row>
        <row r="9">
          <cell r="A9">
            <v>1209</v>
          </cell>
          <cell r="D9">
            <v>3</v>
          </cell>
          <cell r="E9">
            <v>2</v>
          </cell>
        </row>
        <row r="10">
          <cell r="A10">
            <v>1210</v>
          </cell>
          <cell r="C10">
            <v>1</v>
          </cell>
          <cell r="D10">
            <v>5</v>
          </cell>
          <cell r="E10">
            <v>4</v>
          </cell>
        </row>
        <row r="11">
          <cell r="A11">
            <v>1211</v>
          </cell>
          <cell r="D11">
            <v>3</v>
          </cell>
          <cell r="E11">
            <v>1</v>
          </cell>
          <cell r="F11">
            <v>1</v>
          </cell>
        </row>
        <row r="12">
          <cell r="A12">
            <v>1212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</row>
        <row r="13">
          <cell r="A13">
            <v>1213</v>
          </cell>
          <cell r="E13">
            <v>3</v>
          </cell>
          <cell r="F13">
            <v>1</v>
          </cell>
        </row>
        <row r="14">
          <cell r="A14">
            <v>1214</v>
          </cell>
          <cell r="C14">
            <v>2</v>
          </cell>
          <cell r="E14">
            <v>2</v>
          </cell>
          <cell r="F14">
            <v>1</v>
          </cell>
        </row>
        <row r="15">
          <cell r="A15">
            <v>1215</v>
          </cell>
          <cell r="D15">
            <v>1</v>
          </cell>
          <cell r="E15">
            <v>4</v>
          </cell>
          <cell r="F15">
            <v>1</v>
          </cell>
        </row>
        <row r="16">
          <cell r="A16">
            <v>1216</v>
          </cell>
          <cell r="D16">
            <v>5</v>
          </cell>
          <cell r="E16">
            <v>1</v>
          </cell>
        </row>
        <row r="17">
          <cell r="A17">
            <v>1217</v>
          </cell>
          <cell r="F17">
            <v>1</v>
          </cell>
        </row>
        <row r="18">
          <cell r="A18">
            <v>1218</v>
          </cell>
          <cell r="D18">
            <v>3</v>
          </cell>
          <cell r="E18">
            <v>1</v>
          </cell>
          <cell r="F18">
            <v>1</v>
          </cell>
        </row>
        <row r="19">
          <cell r="A19">
            <v>1219</v>
          </cell>
          <cell r="F19">
            <v>1</v>
          </cell>
        </row>
        <row r="20">
          <cell r="A20">
            <v>1220</v>
          </cell>
          <cell r="E20">
            <v>2</v>
          </cell>
          <cell r="F20">
            <v>1</v>
          </cell>
        </row>
        <row r="21">
          <cell r="A21">
            <v>1305</v>
          </cell>
          <cell r="F21">
            <v>1</v>
          </cell>
        </row>
        <row r="22">
          <cell r="A22">
            <v>1321</v>
          </cell>
          <cell r="F22">
            <v>1</v>
          </cell>
        </row>
        <row r="23">
          <cell r="A23">
            <v>1322</v>
          </cell>
          <cell r="E23">
            <v>1</v>
          </cell>
        </row>
        <row r="24">
          <cell r="A24">
            <v>1325</v>
          </cell>
          <cell r="D24">
            <v>2</v>
          </cell>
          <cell r="E24">
            <v>1</v>
          </cell>
        </row>
        <row r="25">
          <cell r="A25">
            <v>1341</v>
          </cell>
          <cell r="D25">
            <v>1</v>
          </cell>
          <cell r="F25">
            <v>1</v>
          </cell>
        </row>
        <row r="26">
          <cell r="A26">
            <v>1342</v>
          </cell>
          <cell r="B26">
            <v>1</v>
          </cell>
          <cell r="C26">
            <v>1</v>
          </cell>
          <cell r="D26">
            <v>2</v>
          </cell>
          <cell r="E26">
            <v>3</v>
          </cell>
          <cell r="F26">
            <v>1</v>
          </cell>
        </row>
        <row r="27">
          <cell r="A27">
            <v>1344</v>
          </cell>
          <cell r="D27">
            <v>1</v>
          </cell>
          <cell r="E27">
            <v>1</v>
          </cell>
          <cell r="F27">
            <v>1</v>
          </cell>
        </row>
        <row r="28">
          <cell r="A28">
            <v>1381</v>
          </cell>
          <cell r="E28">
            <v>1</v>
          </cell>
        </row>
        <row r="29">
          <cell r="A29">
            <v>1383</v>
          </cell>
          <cell r="E29">
            <v>1</v>
          </cell>
          <cell r="F29">
            <v>1</v>
          </cell>
        </row>
        <row r="30">
          <cell r="A30">
            <v>1402</v>
          </cell>
          <cell r="E30">
            <v>1</v>
          </cell>
        </row>
        <row r="31">
          <cell r="A31">
            <v>1421</v>
          </cell>
          <cell r="D31">
            <v>1</v>
          </cell>
        </row>
        <row r="32">
          <cell r="A32">
            <v>1422</v>
          </cell>
          <cell r="F32">
            <v>1</v>
          </cell>
        </row>
        <row r="33">
          <cell r="A33">
            <v>1423</v>
          </cell>
          <cell r="D33">
            <v>2</v>
          </cell>
        </row>
        <row r="34">
          <cell r="A34">
            <v>1424</v>
          </cell>
          <cell r="C34">
            <v>1</v>
          </cell>
          <cell r="F34">
            <v>1</v>
          </cell>
        </row>
        <row r="35">
          <cell r="A35">
            <v>1444</v>
          </cell>
          <cell r="C35">
            <v>1</v>
          </cell>
          <cell r="F35">
            <v>1</v>
          </cell>
        </row>
        <row r="36">
          <cell r="A36">
            <v>1445</v>
          </cell>
          <cell r="C36">
            <v>1</v>
          </cell>
          <cell r="D36">
            <v>1</v>
          </cell>
        </row>
        <row r="37">
          <cell r="A37">
            <v>1447</v>
          </cell>
          <cell r="D37">
            <v>1</v>
          </cell>
          <cell r="E37">
            <v>2</v>
          </cell>
        </row>
        <row r="38">
          <cell r="A38">
            <v>1461</v>
          </cell>
          <cell r="D38">
            <v>1</v>
          </cell>
        </row>
        <row r="39">
          <cell r="A39">
            <v>1482</v>
          </cell>
          <cell r="D39">
            <v>1</v>
          </cell>
        </row>
        <row r="40">
          <cell r="A40">
            <v>1483</v>
          </cell>
          <cell r="E40">
            <v>1</v>
          </cell>
        </row>
        <row r="41">
          <cell r="A41">
            <v>1484</v>
          </cell>
          <cell r="E41">
            <v>2</v>
          </cell>
        </row>
        <row r="42">
          <cell r="A42">
            <v>1502</v>
          </cell>
          <cell r="D42">
            <v>1</v>
          </cell>
        </row>
        <row r="43">
          <cell r="A43">
            <v>1503</v>
          </cell>
          <cell r="D43">
            <v>2</v>
          </cell>
          <cell r="E43">
            <v>1</v>
          </cell>
        </row>
        <row r="44">
          <cell r="A44">
            <v>1505</v>
          </cell>
          <cell r="E44">
            <v>1</v>
          </cell>
        </row>
        <row r="45">
          <cell r="A45">
            <v>1523</v>
          </cell>
          <cell r="D45">
            <v>2</v>
          </cell>
        </row>
        <row r="46">
          <cell r="A46">
            <v>2201</v>
          </cell>
          <cell r="C46">
            <v>2</v>
          </cell>
          <cell r="D46">
            <v>10</v>
          </cell>
          <cell r="E46">
            <v>7</v>
          </cell>
          <cell r="F46">
            <v>3</v>
          </cell>
          <cell r="G46">
            <v>1</v>
          </cell>
        </row>
        <row r="47">
          <cell r="A47">
            <v>2202</v>
          </cell>
          <cell r="C47">
            <v>5</v>
          </cell>
          <cell r="D47">
            <v>5</v>
          </cell>
          <cell r="E47">
            <v>10</v>
          </cell>
          <cell r="F47">
            <v>4</v>
          </cell>
          <cell r="G47">
            <v>1</v>
          </cell>
        </row>
        <row r="48">
          <cell r="A48">
            <v>2203</v>
          </cell>
          <cell r="D48">
            <v>5</v>
          </cell>
          <cell r="F48">
            <v>2</v>
          </cell>
        </row>
        <row r="49">
          <cell r="A49">
            <v>2204</v>
          </cell>
          <cell r="D49">
            <v>1</v>
          </cell>
        </row>
        <row r="50">
          <cell r="A50">
            <v>2205</v>
          </cell>
          <cell r="D50">
            <v>2</v>
          </cell>
        </row>
        <row r="51">
          <cell r="A51">
            <v>2206</v>
          </cell>
          <cell r="C51">
            <v>1</v>
          </cell>
          <cell r="D51">
            <v>1</v>
          </cell>
          <cell r="E51">
            <v>3</v>
          </cell>
          <cell r="F51">
            <v>1</v>
          </cell>
        </row>
        <row r="52">
          <cell r="A52">
            <v>2207</v>
          </cell>
          <cell r="D52">
            <v>3</v>
          </cell>
          <cell r="F52">
            <v>1</v>
          </cell>
        </row>
        <row r="53">
          <cell r="A53">
            <v>2208</v>
          </cell>
          <cell r="B53">
            <v>1</v>
          </cell>
          <cell r="E53">
            <v>1</v>
          </cell>
          <cell r="F53">
            <v>1</v>
          </cell>
        </row>
        <row r="54">
          <cell r="A54">
            <v>2209</v>
          </cell>
          <cell r="D54">
            <v>2</v>
          </cell>
          <cell r="E54">
            <v>2</v>
          </cell>
        </row>
        <row r="55">
          <cell r="A55">
            <v>2210</v>
          </cell>
          <cell r="C55">
            <v>1</v>
          </cell>
          <cell r="D55">
            <v>4</v>
          </cell>
          <cell r="E55">
            <v>3</v>
          </cell>
        </row>
        <row r="56">
          <cell r="A56">
            <v>2211</v>
          </cell>
          <cell r="D56">
            <v>3</v>
          </cell>
          <cell r="E56">
            <v>1</v>
          </cell>
          <cell r="F56">
            <v>1</v>
          </cell>
        </row>
        <row r="57">
          <cell r="A57">
            <v>2212</v>
          </cell>
          <cell r="C57">
            <v>2</v>
          </cell>
          <cell r="D57">
            <v>1</v>
          </cell>
          <cell r="F57">
            <v>1</v>
          </cell>
        </row>
        <row r="58">
          <cell r="A58">
            <v>2213</v>
          </cell>
          <cell r="E58">
            <v>2</v>
          </cell>
          <cell r="F58">
            <v>1</v>
          </cell>
        </row>
        <row r="59">
          <cell r="A59">
            <v>2214</v>
          </cell>
          <cell r="C59">
            <v>2</v>
          </cell>
          <cell r="E59">
            <v>2</v>
          </cell>
        </row>
        <row r="60">
          <cell r="A60">
            <v>2215</v>
          </cell>
          <cell r="E60">
            <v>4</v>
          </cell>
          <cell r="F60">
            <v>1</v>
          </cell>
        </row>
        <row r="61">
          <cell r="A61">
            <v>2216</v>
          </cell>
          <cell r="D61">
            <v>5</v>
          </cell>
          <cell r="E61">
            <v>1</v>
          </cell>
        </row>
        <row r="62">
          <cell r="A62">
            <v>2217</v>
          </cell>
          <cell r="F62">
            <v>1</v>
          </cell>
        </row>
        <row r="63">
          <cell r="A63">
            <v>2218</v>
          </cell>
          <cell r="D63">
            <v>3</v>
          </cell>
          <cell r="E63">
            <v>1</v>
          </cell>
          <cell r="F63">
            <v>1</v>
          </cell>
        </row>
        <row r="64">
          <cell r="A64">
            <v>2219</v>
          </cell>
          <cell r="F64">
            <v>1</v>
          </cell>
        </row>
        <row r="65">
          <cell r="A65">
            <v>2220</v>
          </cell>
          <cell r="E65">
            <v>2</v>
          </cell>
          <cell r="F65">
            <v>1</v>
          </cell>
        </row>
        <row r="66">
          <cell r="A66">
            <v>2321</v>
          </cell>
          <cell r="F66">
            <v>1</v>
          </cell>
        </row>
        <row r="67">
          <cell r="A67">
            <v>2322</v>
          </cell>
          <cell r="E67">
            <v>1</v>
          </cell>
        </row>
        <row r="68">
          <cell r="A68">
            <v>2325</v>
          </cell>
          <cell r="D68">
            <v>2</v>
          </cell>
          <cell r="E68">
            <v>1</v>
          </cell>
        </row>
        <row r="69">
          <cell r="A69">
            <v>2341</v>
          </cell>
          <cell r="F69">
            <v>1</v>
          </cell>
        </row>
        <row r="70">
          <cell r="A70">
            <v>2342</v>
          </cell>
          <cell r="B70">
            <v>1</v>
          </cell>
          <cell r="D70">
            <v>2</v>
          </cell>
          <cell r="E70">
            <v>1</v>
          </cell>
          <cell r="F70">
            <v>1</v>
          </cell>
        </row>
        <row r="71">
          <cell r="A71">
            <v>2344</v>
          </cell>
          <cell r="D71">
            <v>1</v>
          </cell>
        </row>
        <row r="72">
          <cell r="A72">
            <v>2381</v>
          </cell>
          <cell r="E72">
            <v>1</v>
          </cell>
        </row>
        <row r="73">
          <cell r="A73">
            <v>2383</v>
          </cell>
          <cell r="E73">
            <v>1</v>
          </cell>
          <cell r="F73">
            <v>1</v>
          </cell>
        </row>
        <row r="74">
          <cell r="A74">
            <v>2422</v>
          </cell>
          <cell r="F74">
            <v>1</v>
          </cell>
        </row>
        <row r="75">
          <cell r="A75">
            <v>2423</v>
          </cell>
          <cell r="D75">
            <v>2</v>
          </cell>
        </row>
        <row r="76">
          <cell r="A76">
            <v>2444</v>
          </cell>
          <cell r="C76">
            <v>1</v>
          </cell>
          <cell r="F76">
            <v>1</v>
          </cell>
        </row>
        <row r="77">
          <cell r="A77">
            <v>2445</v>
          </cell>
          <cell r="C77">
            <v>1</v>
          </cell>
        </row>
        <row r="78">
          <cell r="A78">
            <v>2447</v>
          </cell>
          <cell r="D78">
            <v>1</v>
          </cell>
          <cell r="E78">
            <v>2</v>
          </cell>
        </row>
        <row r="79">
          <cell r="A79">
            <v>2461</v>
          </cell>
          <cell r="D79">
            <v>1</v>
          </cell>
        </row>
        <row r="80">
          <cell r="A80">
            <v>2483</v>
          </cell>
          <cell r="E80">
            <v>1</v>
          </cell>
        </row>
        <row r="81">
          <cell r="A81">
            <v>2484</v>
          </cell>
          <cell r="E81">
            <v>1</v>
          </cell>
        </row>
        <row r="82">
          <cell r="A82">
            <v>2502</v>
          </cell>
          <cell r="D82">
            <v>1</v>
          </cell>
        </row>
        <row r="83">
          <cell r="A83">
            <v>2503</v>
          </cell>
          <cell r="E83">
            <v>1</v>
          </cell>
        </row>
        <row r="84">
          <cell r="A84">
            <v>2505</v>
          </cell>
          <cell r="E84">
            <v>1</v>
          </cell>
        </row>
        <row r="85">
          <cell r="A85">
            <v>2523</v>
          </cell>
          <cell r="D85">
            <v>1</v>
          </cell>
        </row>
        <row r="86">
          <cell r="A86">
            <v>3201</v>
          </cell>
          <cell r="D86">
            <v>3</v>
          </cell>
          <cell r="E86">
            <v>2</v>
          </cell>
          <cell r="F86">
            <v>4</v>
          </cell>
        </row>
        <row r="87">
          <cell r="A87">
            <v>3202</v>
          </cell>
          <cell r="D87">
            <v>3</v>
          </cell>
          <cell r="E87">
            <v>1</v>
          </cell>
        </row>
        <row r="88">
          <cell r="A88">
            <v>3203</v>
          </cell>
          <cell r="C88">
            <v>1</v>
          </cell>
          <cell r="D88">
            <v>1</v>
          </cell>
          <cell r="E88">
            <v>2</v>
          </cell>
        </row>
        <row r="89">
          <cell r="A89">
            <v>3204</v>
          </cell>
          <cell r="D89">
            <v>2</v>
          </cell>
        </row>
        <row r="90">
          <cell r="A90">
            <v>3205</v>
          </cell>
          <cell r="F90">
            <v>1</v>
          </cell>
        </row>
        <row r="91">
          <cell r="A91">
            <v>3206</v>
          </cell>
          <cell r="F91">
            <v>1</v>
          </cell>
        </row>
        <row r="92">
          <cell r="A92">
            <v>3207</v>
          </cell>
          <cell r="E92">
            <v>1</v>
          </cell>
        </row>
        <row r="93">
          <cell r="A93">
            <v>3209</v>
          </cell>
          <cell r="D93">
            <v>1</v>
          </cell>
        </row>
        <row r="94">
          <cell r="A94">
            <v>3210</v>
          </cell>
          <cell r="D94">
            <v>1</v>
          </cell>
          <cell r="E94">
            <v>1</v>
          </cell>
        </row>
        <row r="95">
          <cell r="A95">
            <v>3212</v>
          </cell>
          <cell r="E95">
            <v>1</v>
          </cell>
        </row>
        <row r="96">
          <cell r="A96">
            <v>3213</v>
          </cell>
          <cell r="E96">
            <v>1</v>
          </cell>
        </row>
        <row r="97">
          <cell r="A97">
            <v>3214</v>
          </cell>
          <cell r="F97">
            <v>1</v>
          </cell>
        </row>
        <row r="98">
          <cell r="A98">
            <v>3215</v>
          </cell>
          <cell r="D98">
            <v>1</v>
          </cell>
        </row>
        <row r="99">
          <cell r="A99">
            <v>3305</v>
          </cell>
          <cell r="F99">
            <v>1</v>
          </cell>
        </row>
        <row r="100">
          <cell r="A100">
            <v>3341</v>
          </cell>
          <cell r="D100">
            <v>1</v>
          </cell>
        </row>
        <row r="101">
          <cell r="A101">
            <v>3342</v>
          </cell>
          <cell r="C101">
            <v>1</v>
          </cell>
          <cell r="E101">
            <v>2</v>
          </cell>
        </row>
        <row r="102">
          <cell r="A102">
            <v>3344</v>
          </cell>
          <cell r="E102">
            <v>1</v>
          </cell>
          <cell r="F102">
            <v>1</v>
          </cell>
        </row>
        <row r="103">
          <cell r="A103">
            <v>3402</v>
          </cell>
          <cell r="E103">
            <v>1</v>
          </cell>
        </row>
        <row r="104">
          <cell r="A104">
            <v>3421</v>
          </cell>
          <cell r="D104">
            <v>1</v>
          </cell>
        </row>
        <row r="105">
          <cell r="A105">
            <v>3424</v>
          </cell>
          <cell r="C105">
            <v>1</v>
          </cell>
          <cell r="F105">
            <v>1</v>
          </cell>
        </row>
        <row r="106">
          <cell r="A106">
            <v>3445</v>
          </cell>
          <cell r="D106">
            <v>1</v>
          </cell>
        </row>
        <row r="107">
          <cell r="A107">
            <v>3482</v>
          </cell>
          <cell r="D107">
            <v>1</v>
          </cell>
        </row>
        <row r="108">
          <cell r="A108">
            <v>3484</v>
          </cell>
          <cell r="E108">
            <v>1</v>
          </cell>
        </row>
        <row r="109">
          <cell r="A109">
            <v>3503</v>
          </cell>
          <cell r="D109">
            <v>2</v>
          </cell>
        </row>
        <row r="110">
          <cell r="A110">
            <v>3523</v>
          </cell>
          <cell r="D110">
            <v>1</v>
          </cell>
        </row>
        <row r="111">
          <cell r="A111">
            <v>41201</v>
          </cell>
          <cell r="B111">
            <v>3</v>
          </cell>
          <cell r="C111">
            <v>3</v>
          </cell>
          <cell r="D111">
            <v>1</v>
          </cell>
          <cell r="F111">
            <v>4</v>
          </cell>
          <cell r="G111">
            <v>1</v>
          </cell>
          <cell r="H111">
            <v>1</v>
          </cell>
          <cell r="I111">
            <v>1</v>
          </cell>
          <cell r="J111">
            <v>1</v>
          </cell>
          <cell r="K111">
            <v>2</v>
          </cell>
          <cell r="M111">
            <v>1</v>
          </cell>
        </row>
        <row r="112">
          <cell r="A112">
            <v>41202</v>
          </cell>
          <cell r="C112">
            <v>3</v>
          </cell>
          <cell r="D112">
            <v>1</v>
          </cell>
          <cell r="F112">
            <v>3</v>
          </cell>
          <cell r="H112">
            <v>1</v>
          </cell>
          <cell r="I112">
            <v>2</v>
          </cell>
          <cell r="J112">
            <v>1</v>
          </cell>
          <cell r="K112">
            <v>1</v>
          </cell>
          <cell r="L112">
            <v>1</v>
          </cell>
          <cell r="M112">
            <v>4</v>
          </cell>
        </row>
        <row r="113">
          <cell r="A113">
            <v>41203</v>
          </cell>
          <cell r="C113">
            <v>1</v>
          </cell>
          <cell r="D113">
            <v>1</v>
          </cell>
          <cell r="G113">
            <v>2</v>
          </cell>
          <cell r="H113">
            <v>2</v>
          </cell>
          <cell r="I113">
            <v>1</v>
          </cell>
          <cell r="K113">
            <v>1</v>
          </cell>
        </row>
        <row r="114">
          <cell r="A114">
            <v>41204</v>
          </cell>
          <cell r="B114">
            <v>1</v>
          </cell>
        </row>
        <row r="115">
          <cell r="A115">
            <v>41205</v>
          </cell>
          <cell r="E115">
            <v>1</v>
          </cell>
        </row>
        <row r="116">
          <cell r="A116">
            <v>41206</v>
          </cell>
          <cell r="J116">
            <v>1</v>
          </cell>
          <cell r="L116">
            <v>1</v>
          </cell>
          <cell r="M116">
            <v>3</v>
          </cell>
        </row>
        <row r="117">
          <cell r="A117">
            <v>41207</v>
          </cell>
          <cell r="K117">
            <v>1</v>
          </cell>
        </row>
        <row r="118">
          <cell r="A118">
            <v>41208</v>
          </cell>
          <cell r="B118">
            <v>1</v>
          </cell>
          <cell r="D118">
            <v>1</v>
          </cell>
          <cell r="I118">
            <v>1</v>
          </cell>
        </row>
        <row r="119">
          <cell r="A119">
            <v>41209</v>
          </cell>
          <cell r="G119">
            <v>1</v>
          </cell>
          <cell r="K119">
            <v>2</v>
          </cell>
        </row>
        <row r="120">
          <cell r="A120">
            <v>41210</v>
          </cell>
          <cell r="B120">
            <v>1</v>
          </cell>
          <cell r="C120">
            <v>1</v>
          </cell>
          <cell r="M120">
            <v>1</v>
          </cell>
        </row>
        <row r="121">
          <cell r="A121">
            <v>41211</v>
          </cell>
          <cell r="D121">
            <v>1</v>
          </cell>
          <cell r="F121">
            <v>1</v>
          </cell>
          <cell r="G121">
            <v>1</v>
          </cell>
          <cell r="J121">
            <v>1</v>
          </cell>
        </row>
        <row r="122">
          <cell r="A122">
            <v>41212</v>
          </cell>
          <cell r="F122">
            <v>1</v>
          </cell>
          <cell r="G122">
            <v>1</v>
          </cell>
          <cell r="J122">
            <v>1</v>
          </cell>
        </row>
        <row r="123">
          <cell r="A123">
            <v>41214</v>
          </cell>
          <cell r="C123">
            <v>1</v>
          </cell>
          <cell r="F123">
            <v>1</v>
          </cell>
          <cell r="M123">
            <v>1</v>
          </cell>
        </row>
        <row r="124">
          <cell r="A124">
            <v>41215</v>
          </cell>
          <cell r="E124">
            <v>1</v>
          </cell>
          <cell r="I124">
            <v>1</v>
          </cell>
          <cell r="L124">
            <v>1</v>
          </cell>
        </row>
        <row r="125">
          <cell r="A125">
            <v>41216</v>
          </cell>
          <cell r="I125">
            <v>1</v>
          </cell>
          <cell r="M125">
            <v>1</v>
          </cell>
        </row>
        <row r="126">
          <cell r="A126">
            <v>41217</v>
          </cell>
          <cell r="F126">
            <v>1</v>
          </cell>
        </row>
        <row r="127">
          <cell r="A127">
            <v>41218</v>
          </cell>
          <cell r="B127">
            <v>1</v>
          </cell>
          <cell r="I127">
            <v>1</v>
          </cell>
          <cell r="L127">
            <v>1</v>
          </cell>
        </row>
        <row r="128">
          <cell r="A128">
            <v>41219</v>
          </cell>
          <cell r="H128">
            <v>1</v>
          </cell>
        </row>
        <row r="129">
          <cell r="A129">
            <v>41305</v>
          </cell>
          <cell r="L129">
            <v>1</v>
          </cell>
        </row>
        <row r="130">
          <cell r="A130">
            <v>41322</v>
          </cell>
          <cell r="C130">
            <v>1</v>
          </cell>
        </row>
        <row r="131">
          <cell r="A131">
            <v>41325</v>
          </cell>
          <cell r="F131">
            <v>1</v>
          </cell>
          <cell r="I131">
            <v>1</v>
          </cell>
          <cell r="J131">
            <v>1</v>
          </cell>
        </row>
        <row r="132">
          <cell r="A132">
            <v>41342</v>
          </cell>
          <cell r="E132">
            <v>2</v>
          </cell>
        </row>
        <row r="133">
          <cell r="A133">
            <v>41344</v>
          </cell>
          <cell r="D133">
            <v>1</v>
          </cell>
        </row>
        <row r="134">
          <cell r="A134">
            <v>41381</v>
          </cell>
          <cell r="I134">
            <v>1</v>
          </cell>
        </row>
        <row r="135">
          <cell r="A135">
            <v>41383</v>
          </cell>
          <cell r="C135">
            <v>1</v>
          </cell>
          <cell r="H135">
            <v>1</v>
          </cell>
        </row>
        <row r="136">
          <cell r="A136">
            <v>41402</v>
          </cell>
          <cell r="F136">
            <v>1</v>
          </cell>
        </row>
        <row r="137">
          <cell r="A137">
            <v>41421</v>
          </cell>
          <cell r="K137">
            <v>1</v>
          </cell>
        </row>
        <row r="138">
          <cell r="A138">
            <v>41422</v>
          </cell>
          <cell r="B138">
            <v>1</v>
          </cell>
        </row>
        <row r="139">
          <cell r="A139">
            <v>41423</v>
          </cell>
          <cell r="B139">
            <v>1</v>
          </cell>
          <cell r="C139">
            <v>1</v>
          </cell>
        </row>
        <row r="140">
          <cell r="A140">
            <v>41444</v>
          </cell>
          <cell r="H140">
            <v>1</v>
          </cell>
        </row>
        <row r="141">
          <cell r="A141">
            <v>41447</v>
          </cell>
          <cell r="K141">
            <v>1</v>
          </cell>
        </row>
        <row r="142">
          <cell r="A142">
            <v>41482</v>
          </cell>
          <cell r="I142">
            <v>1</v>
          </cell>
        </row>
        <row r="143">
          <cell r="A143">
            <v>41483</v>
          </cell>
          <cell r="M143">
            <v>1</v>
          </cell>
        </row>
        <row r="144">
          <cell r="A144">
            <v>41523</v>
          </cell>
          <cell r="F144">
            <v>1</v>
          </cell>
          <cell r="H144">
            <v>1</v>
          </cell>
        </row>
        <row r="145">
          <cell r="A145">
            <v>42201</v>
          </cell>
          <cell r="C145">
            <v>2</v>
          </cell>
          <cell r="D145">
            <v>2</v>
          </cell>
          <cell r="G145">
            <v>1</v>
          </cell>
          <cell r="H145">
            <v>4</v>
          </cell>
          <cell r="J145">
            <v>1</v>
          </cell>
          <cell r="K145">
            <v>2</v>
          </cell>
          <cell r="M145">
            <v>1</v>
          </cell>
        </row>
        <row r="146">
          <cell r="A146">
            <v>42202</v>
          </cell>
          <cell r="D146">
            <v>1</v>
          </cell>
          <cell r="F146">
            <v>2</v>
          </cell>
          <cell r="G146">
            <v>1</v>
          </cell>
          <cell r="H146">
            <v>1</v>
          </cell>
          <cell r="K146">
            <v>1</v>
          </cell>
          <cell r="L146">
            <v>3</v>
          </cell>
          <cell r="M146">
            <v>1</v>
          </cell>
        </row>
        <row r="147">
          <cell r="A147">
            <v>42203</v>
          </cell>
          <cell r="C147">
            <v>1</v>
          </cell>
          <cell r="E147">
            <v>1</v>
          </cell>
          <cell r="G147">
            <v>1</v>
          </cell>
          <cell r="L147">
            <v>1</v>
          </cell>
        </row>
        <row r="148">
          <cell r="A148">
            <v>42204</v>
          </cell>
          <cell r="C148">
            <v>1</v>
          </cell>
          <cell r="D148">
            <v>1</v>
          </cell>
        </row>
        <row r="149">
          <cell r="A149">
            <v>42205</v>
          </cell>
          <cell r="D149">
            <v>1</v>
          </cell>
          <cell r="F149">
            <v>1</v>
          </cell>
        </row>
        <row r="150">
          <cell r="A150">
            <v>42206</v>
          </cell>
          <cell r="C150">
            <v>1</v>
          </cell>
          <cell r="D150">
            <v>1</v>
          </cell>
        </row>
        <row r="151">
          <cell r="A151">
            <v>42207</v>
          </cell>
          <cell r="D151">
            <v>1</v>
          </cell>
          <cell r="F151">
            <v>1</v>
          </cell>
          <cell r="G151">
            <v>1</v>
          </cell>
          <cell r="J151">
            <v>1</v>
          </cell>
        </row>
        <row r="152">
          <cell r="A152">
            <v>42209</v>
          </cell>
          <cell r="D152">
            <v>1</v>
          </cell>
          <cell r="I152">
            <v>1</v>
          </cell>
        </row>
        <row r="153">
          <cell r="A153">
            <v>42210</v>
          </cell>
          <cell r="E153">
            <v>1</v>
          </cell>
          <cell r="H153">
            <v>1</v>
          </cell>
          <cell r="I153">
            <v>2</v>
          </cell>
          <cell r="J153">
            <v>1</v>
          </cell>
          <cell r="L153">
            <v>2</v>
          </cell>
        </row>
        <row r="154">
          <cell r="A154">
            <v>42211</v>
          </cell>
          <cell r="D154">
            <v>1</v>
          </cell>
        </row>
        <row r="155">
          <cell r="A155">
            <v>42212</v>
          </cell>
          <cell r="F155">
            <v>1</v>
          </cell>
          <cell r="K155">
            <v>1</v>
          </cell>
        </row>
        <row r="156">
          <cell r="A156">
            <v>42213</v>
          </cell>
          <cell r="D156">
            <v>1</v>
          </cell>
          <cell r="E156">
            <v>1</v>
          </cell>
          <cell r="H156">
            <v>1</v>
          </cell>
        </row>
        <row r="157">
          <cell r="A157">
            <v>42214</v>
          </cell>
          <cell r="B157">
            <v>1</v>
          </cell>
          <cell r="E157">
            <v>1</v>
          </cell>
        </row>
        <row r="158">
          <cell r="A158">
            <v>42215</v>
          </cell>
          <cell r="I158">
            <v>1</v>
          </cell>
          <cell r="L158">
            <v>1</v>
          </cell>
          <cell r="M158">
            <v>1</v>
          </cell>
        </row>
        <row r="159">
          <cell r="A159">
            <v>42216</v>
          </cell>
          <cell r="B159">
            <v>1</v>
          </cell>
          <cell r="J159">
            <v>1</v>
          </cell>
          <cell r="K159">
            <v>1</v>
          </cell>
          <cell r="L159">
            <v>1</v>
          </cell>
        </row>
        <row r="160">
          <cell r="A160">
            <v>42218</v>
          </cell>
          <cell r="C160">
            <v>1</v>
          </cell>
          <cell r="G160">
            <v>1</v>
          </cell>
        </row>
        <row r="161">
          <cell r="A161">
            <v>42220</v>
          </cell>
          <cell r="D161">
            <v>1</v>
          </cell>
          <cell r="L161">
            <v>1</v>
          </cell>
          <cell r="M161">
            <v>1</v>
          </cell>
        </row>
        <row r="162">
          <cell r="A162">
            <v>42321</v>
          </cell>
          <cell r="G162">
            <v>1</v>
          </cell>
        </row>
        <row r="163">
          <cell r="A163">
            <v>42341</v>
          </cell>
          <cell r="K163">
            <v>2</v>
          </cell>
        </row>
        <row r="164">
          <cell r="A164">
            <v>42342</v>
          </cell>
          <cell r="C164">
            <v>1</v>
          </cell>
          <cell r="E164">
            <v>1</v>
          </cell>
          <cell r="G164">
            <v>1</v>
          </cell>
          <cell r="H164">
            <v>1</v>
          </cell>
          <cell r="J164">
            <v>1</v>
          </cell>
        </row>
        <row r="165">
          <cell r="A165">
            <v>42344</v>
          </cell>
          <cell r="D165">
            <v>1</v>
          </cell>
          <cell r="K165">
            <v>1</v>
          </cell>
        </row>
        <row r="166">
          <cell r="A166">
            <v>42424</v>
          </cell>
          <cell r="G166">
            <v>1</v>
          </cell>
          <cell r="H166">
            <v>1</v>
          </cell>
        </row>
        <row r="167">
          <cell r="A167">
            <v>42444</v>
          </cell>
          <cell r="G167">
            <v>1</v>
          </cell>
        </row>
        <row r="168">
          <cell r="A168">
            <v>42445</v>
          </cell>
          <cell r="D168">
            <v>1</v>
          </cell>
          <cell r="I168">
            <v>1</v>
          </cell>
        </row>
        <row r="169">
          <cell r="A169">
            <v>42447</v>
          </cell>
          <cell r="C169">
            <v>1</v>
          </cell>
          <cell r="G169">
            <v>1</v>
          </cell>
        </row>
        <row r="170">
          <cell r="A170">
            <v>42484</v>
          </cell>
          <cell r="D170">
            <v>2</v>
          </cell>
        </row>
        <row r="171">
          <cell r="A171">
            <v>42502</v>
          </cell>
          <cell r="F171">
            <v>1</v>
          </cell>
        </row>
        <row r="172">
          <cell r="A172">
            <v>42503</v>
          </cell>
          <cell r="D172">
            <v>1</v>
          </cell>
          <cell r="F172">
            <v>2</v>
          </cell>
        </row>
        <row r="173">
          <cell r="A173">
            <v>42505</v>
          </cell>
          <cell r="K173">
            <v>1</v>
          </cell>
        </row>
        <row r="174">
          <cell r="A174">
            <v>43201</v>
          </cell>
          <cell r="I174">
            <v>1</v>
          </cell>
        </row>
        <row r="175">
          <cell r="A175">
            <v>43202</v>
          </cell>
          <cell r="D175">
            <v>1</v>
          </cell>
          <cell r="E175">
            <v>1</v>
          </cell>
        </row>
        <row r="176">
          <cell r="A176">
            <v>43213</v>
          </cell>
          <cell r="H176">
            <v>1</v>
          </cell>
        </row>
        <row r="177">
          <cell r="A177">
            <v>43342</v>
          </cell>
          <cell r="C177">
            <v>1</v>
          </cell>
        </row>
        <row r="178">
          <cell r="A178">
            <v>43461</v>
          </cell>
          <cell r="I178">
            <v>1</v>
          </cell>
        </row>
        <row r="179">
          <cell r="A179">
            <v>51201</v>
          </cell>
          <cell r="B179">
            <v>2</v>
          </cell>
          <cell r="C179">
            <v>2</v>
          </cell>
          <cell r="D179">
            <v>1</v>
          </cell>
          <cell r="F179">
            <v>3</v>
          </cell>
          <cell r="G179">
            <v>1</v>
          </cell>
          <cell r="I179">
            <v>1</v>
          </cell>
          <cell r="J179">
            <v>1</v>
          </cell>
          <cell r="K179">
            <v>1</v>
          </cell>
        </row>
        <row r="180">
          <cell r="A180">
            <v>51202</v>
          </cell>
          <cell r="C180">
            <v>3</v>
          </cell>
          <cell r="F180">
            <v>2</v>
          </cell>
          <cell r="H180">
            <v>1</v>
          </cell>
          <cell r="I180">
            <v>2</v>
          </cell>
          <cell r="J180">
            <v>1</v>
          </cell>
          <cell r="K180">
            <v>1</v>
          </cell>
          <cell r="M180">
            <v>4</v>
          </cell>
        </row>
        <row r="181">
          <cell r="A181">
            <v>51203</v>
          </cell>
          <cell r="G181">
            <v>1</v>
          </cell>
          <cell r="H181">
            <v>1</v>
          </cell>
          <cell r="I181">
            <v>1</v>
          </cell>
          <cell r="K181">
            <v>1</v>
          </cell>
        </row>
        <row r="182">
          <cell r="A182">
            <v>51206</v>
          </cell>
          <cell r="J182">
            <v>1</v>
          </cell>
          <cell r="L182">
            <v>1</v>
          </cell>
          <cell r="M182">
            <v>3</v>
          </cell>
        </row>
        <row r="183">
          <cell r="A183">
            <v>51207</v>
          </cell>
          <cell r="K183">
            <v>1</v>
          </cell>
        </row>
        <row r="184">
          <cell r="A184">
            <v>51208</v>
          </cell>
          <cell r="B184">
            <v>1</v>
          </cell>
          <cell r="D184">
            <v>1</v>
          </cell>
          <cell r="I184">
            <v>1</v>
          </cell>
        </row>
        <row r="185">
          <cell r="A185">
            <v>51209</v>
          </cell>
          <cell r="G185">
            <v>1</v>
          </cell>
          <cell r="K185">
            <v>1</v>
          </cell>
        </row>
        <row r="186">
          <cell r="A186">
            <v>51210</v>
          </cell>
          <cell r="B186">
            <v>1</v>
          </cell>
          <cell r="C186">
            <v>1</v>
          </cell>
          <cell r="M186">
            <v>1</v>
          </cell>
        </row>
        <row r="187">
          <cell r="A187">
            <v>51211</v>
          </cell>
          <cell r="D187">
            <v>1</v>
          </cell>
          <cell r="F187">
            <v>1</v>
          </cell>
          <cell r="G187">
            <v>1</v>
          </cell>
          <cell r="J187">
            <v>1</v>
          </cell>
        </row>
        <row r="188">
          <cell r="A188">
            <v>51212</v>
          </cell>
          <cell r="G188">
            <v>1</v>
          </cell>
          <cell r="J188">
            <v>1</v>
          </cell>
        </row>
        <row r="189">
          <cell r="A189">
            <v>51214</v>
          </cell>
          <cell r="F189">
            <v>1</v>
          </cell>
          <cell r="M189">
            <v>1</v>
          </cell>
        </row>
        <row r="190">
          <cell r="A190">
            <v>51215</v>
          </cell>
          <cell r="I190">
            <v>1</v>
          </cell>
          <cell r="L190">
            <v>1</v>
          </cell>
        </row>
        <row r="191">
          <cell r="A191">
            <v>51216</v>
          </cell>
          <cell r="I191">
            <v>1</v>
          </cell>
          <cell r="M191">
            <v>1</v>
          </cell>
        </row>
        <row r="192">
          <cell r="A192">
            <v>51217</v>
          </cell>
          <cell r="F192">
            <v>1</v>
          </cell>
        </row>
        <row r="193">
          <cell r="A193">
            <v>51218</v>
          </cell>
          <cell r="B193">
            <v>1</v>
          </cell>
          <cell r="I193">
            <v>1</v>
          </cell>
          <cell r="L193">
            <v>1</v>
          </cell>
        </row>
        <row r="194">
          <cell r="A194">
            <v>51219</v>
          </cell>
          <cell r="H194">
            <v>1</v>
          </cell>
        </row>
        <row r="195">
          <cell r="A195">
            <v>51322</v>
          </cell>
          <cell r="C195">
            <v>1</v>
          </cell>
        </row>
        <row r="196">
          <cell r="A196">
            <v>51325</v>
          </cell>
          <cell r="F196">
            <v>1</v>
          </cell>
          <cell r="I196">
            <v>1</v>
          </cell>
          <cell r="J196">
            <v>1</v>
          </cell>
        </row>
        <row r="197">
          <cell r="A197">
            <v>51342</v>
          </cell>
          <cell r="E197">
            <v>1</v>
          </cell>
        </row>
        <row r="198">
          <cell r="A198">
            <v>51344</v>
          </cell>
          <cell r="D198">
            <v>1</v>
          </cell>
        </row>
        <row r="199">
          <cell r="A199">
            <v>51381</v>
          </cell>
          <cell r="I199">
            <v>1</v>
          </cell>
        </row>
        <row r="200">
          <cell r="A200">
            <v>51383</v>
          </cell>
          <cell r="C200">
            <v>1</v>
          </cell>
          <cell r="H200">
            <v>1</v>
          </cell>
        </row>
        <row r="201">
          <cell r="A201">
            <v>51422</v>
          </cell>
          <cell r="B201">
            <v>1</v>
          </cell>
        </row>
        <row r="202">
          <cell r="A202">
            <v>51423</v>
          </cell>
          <cell r="B202">
            <v>1</v>
          </cell>
          <cell r="C202">
            <v>1</v>
          </cell>
        </row>
        <row r="203">
          <cell r="A203">
            <v>51444</v>
          </cell>
          <cell r="H203">
            <v>1</v>
          </cell>
        </row>
        <row r="204">
          <cell r="A204">
            <v>51447</v>
          </cell>
          <cell r="K204">
            <v>1</v>
          </cell>
        </row>
        <row r="205">
          <cell r="A205">
            <v>51483</v>
          </cell>
          <cell r="M205">
            <v>1</v>
          </cell>
        </row>
        <row r="206">
          <cell r="A206">
            <v>51523</v>
          </cell>
          <cell r="H206">
            <v>1</v>
          </cell>
        </row>
        <row r="207">
          <cell r="A207">
            <v>52201</v>
          </cell>
          <cell r="C207">
            <v>2</v>
          </cell>
          <cell r="D207">
            <v>1</v>
          </cell>
          <cell r="H207">
            <v>3</v>
          </cell>
          <cell r="J207">
            <v>1</v>
          </cell>
          <cell r="K207">
            <v>2</v>
          </cell>
          <cell r="M207">
            <v>1</v>
          </cell>
        </row>
        <row r="208">
          <cell r="A208">
            <v>52202</v>
          </cell>
          <cell r="F208">
            <v>2</v>
          </cell>
          <cell r="G208">
            <v>1</v>
          </cell>
          <cell r="H208">
            <v>1</v>
          </cell>
          <cell r="K208">
            <v>1</v>
          </cell>
          <cell r="L208">
            <v>3</v>
          </cell>
          <cell r="M208">
            <v>1</v>
          </cell>
        </row>
        <row r="209">
          <cell r="A209">
            <v>52203</v>
          </cell>
          <cell r="E209">
            <v>1</v>
          </cell>
          <cell r="G209">
            <v>1</v>
          </cell>
          <cell r="L209">
            <v>1</v>
          </cell>
        </row>
        <row r="210">
          <cell r="A210">
            <v>52204</v>
          </cell>
          <cell r="D210">
            <v>1</v>
          </cell>
        </row>
        <row r="211">
          <cell r="A211">
            <v>52205</v>
          </cell>
          <cell r="D211">
            <v>1</v>
          </cell>
          <cell r="F211">
            <v>1</v>
          </cell>
        </row>
        <row r="212">
          <cell r="A212">
            <v>52206</v>
          </cell>
          <cell r="C212">
            <v>1</v>
          </cell>
        </row>
        <row r="213">
          <cell r="A213">
            <v>52207</v>
          </cell>
          <cell r="D213">
            <v>1</v>
          </cell>
          <cell r="G213">
            <v>1</v>
          </cell>
          <cell r="J213">
            <v>1</v>
          </cell>
        </row>
        <row r="214">
          <cell r="A214">
            <v>52209</v>
          </cell>
          <cell r="D214">
            <v>1</v>
          </cell>
          <cell r="I214">
            <v>1</v>
          </cell>
        </row>
        <row r="215">
          <cell r="A215">
            <v>52210</v>
          </cell>
          <cell r="E215">
            <v>1</v>
          </cell>
          <cell r="H215">
            <v>1</v>
          </cell>
          <cell r="I215">
            <v>1</v>
          </cell>
          <cell r="J215">
            <v>1</v>
          </cell>
          <cell r="L215">
            <v>1</v>
          </cell>
        </row>
        <row r="216">
          <cell r="A216">
            <v>52211</v>
          </cell>
          <cell r="D216">
            <v>1</v>
          </cell>
        </row>
        <row r="217">
          <cell r="A217">
            <v>52212</v>
          </cell>
          <cell r="F217">
            <v>1</v>
          </cell>
          <cell r="K217">
            <v>1</v>
          </cell>
        </row>
        <row r="218">
          <cell r="A218">
            <v>52213</v>
          </cell>
          <cell r="E218">
            <v>1</v>
          </cell>
          <cell r="H218">
            <v>1</v>
          </cell>
        </row>
        <row r="219">
          <cell r="A219">
            <v>52214</v>
          </cell>
          <cell r="B219">
            <v>1</v>
          </cell>
          <cell r="E219">
            <v>1</v>
          </cell>
        </row>
        <row r="220">
          <cell r="A220">
            <v>52215</v>
          </cell>
          <cell r="I220">
            <v>1</v>
          </cell>
          <cell r="L220">
            <v>1</v>
          </cell>
          <cell r="M220">
            <v>1</v>
          </cell>
        </row>
        <row r="221">
          <cell r="A221">
            <v>52216</v>
          </cell>
          <cell r="B221">
            <v>1</v>
          </cell>
          <cell r="J221">
            <v>1</v>
          </cell>
          <cell r="K221">
            <v>1</v>
          </cell>
          <cell r="L221">
            <v>1</v>
          </cell>
        </row>
        <row r="222">
          <cell r="A222">
            <v>52218</v>
          </cell>
          <cell r="C222">
            <v>1</v>
          </cell>
          <cell r="G222">
            <v>1</v>
          </cell>
        </row>
        <row r="223">
          <cell r="A223">
            <v>52220</v>
          </cell>
          <cell r="D223">
            <v>1</v>
          </cell>
          <cell r="L223">
            <v>1</v>
          </cell>
          <cell r="M223">
            <v>1</v>
          </cell>
        </row>
        <row r="224">
          <cell r="A224">
            <v>52321</v>
          </cell>
          <cell r="G224">
            <v>1</v>
          </cell>
        </row>
        <row r="225">
          <cell r="A225">
            <v>52341</v>
          </cell>
          <cell r="K225">
            <v>1</v>
          </cell>
        </row>
        <row r="226">
          <cell r="A226">
            <v>52342</v>
          </cell>
          <cell r="C226">
            <v>1</v>
          </cell>
          <cell r="E226">
            <v>1</v>
          </cell>
          <cell r="H226">
            <v>1</v>
          </cell>
        </row>
        <row r="227">
          <cell r="A227">
            <v>52444</v>
          </cell>
          <cell r="G227">
            <v>1</v>
          </cell>
        </row>
        <row r="228">
          <cell r="A228">
            <v>52445</v>
          </cell>
          <cell r="I228">
            <v>1</v>
          </cell>
        </row>
        <row r="229">
          <cell r="A229">
            <v>52447</v>
          </cell>
          <cell r="C229">
            <v>1</v>
          </cell>
          <cell r="G229">
            <v>1</v>
          </cell>
        </row>
        <row r="230">
          <cell r="A230">
            <v>52484</v>
          </cell>
          <cell r="D230">
            <v>1</v>
          </cell>
        </row>
        <row r="231">
          <cell r="A231">
            <v>52502</v>
          </cell>
          <cell r="F231">
            <v>1</v>
          </cell>
        </row>
        <row r="232">
          <cell r="A232">
            <v>52503</v>
          </cell>
          <cell r="D232">
            <v>1</v>
          </cell>
        </row>
        <row r="233">
          <cell r="A233">
            <v>52505</v>
          </cell>
          <cell r="K233">
            <v>1</v>
          </cell>
        </row>
        <row r="234">
          <cell r="A234">
            <v>53201</v>
          </cell>
          <cell r="I234">
            <v>1</v>
          </cell>
        </row>
        <row r="235">
          <cell r="A235">
            <v>53202</v>
          </cell>
          <cell r="D235">
            <v>1</v>
          </cell>
          <cell r="E235">
            <v>1</v>
          </cell>
        </row>
        <row r="236">
          <cell r="A236">
            <v>53213</v>
          </cell>
          <cell r="H236">
            <v>1</v>
          </cell>
        </row>
        <row r="237">
          <cell r="A237">
            <v>53342</v>
          </cell>
          <cell r="C237">
            <v>1</v>
          </cell>
        </row>
        <row r="238">
          <cell r="A238">
            <v>53461</v>
          </cell>
          <cell r="I238">
            <v>1</v>
          </cell>
        </row>
        <row r="239">
          <cell r="A239">
            <v>61201</v>
          </cell>
          <cell r="B239">
            <v>1</v>
          </cell>
          <cell r="C239">
            <v>1</v>
          </cell>
          <cell r="F239">
            <v>1</v>
          </cell>
          <cell r="H239">
            <v>1</v>
          </cell>
          <cell r="K239">
            <v>1</v>
          </cell>
          <cell r="M239">
            <v>1</v>
          </cell>
        </row>
        <row r="240">
          <cell r="A240">
            <v>61202</v>
          </cell>
          <cell r="D240">
            <v>1</v>
          </cell>
          <cell r="F240">
            <v>1</v>
          </cell>
          <cell r="L240">
            <v>1</v>
          </cell>
        </row>
        <row r="241">
          <cell r="A241">
            <v>61203</v>
          </cell>
          <cell r="C241">
            <v>1</v>
          </cell>
          <cell r="D241">
            <v>1</v>
          </cell>
          <cell r="G241">
            <v>1</v>
          </cell>
          <cell r="H241">
            <v>1</v>
          </cell>
        </row>
        <row r="242">
          <cell r="A242">
            <v>61204</v>
          </cell>
          <cell r="B242">
            <v>1</v>
          </cell>
        </row>
        <row r="243">
          <cell r="A243">
            <v>61205</v>
          </cell>
          <cell r="E243">
            <v>1</v>
          </cell>
        </row>
        <row r="244">
          <cell r="A244">
            <v>61209</v>
          </cell>
          <cell r="K244">
            <v>1</v>
          </cell>
        </row>
        <row r="245">
          <cell r="A245">
            <v>61212</v>
          </cell>
          <cell r="F245">
            <v>1</v>
          </cell>
        </row>
        <row r="246">
          <cell r="A246">
            <v>61214</v>
          </cell>
          <cell r="C246">
            <v>1</v>
          </cell>
        </row>
        <row r="247">
          <cell r="A247">
            <v>61215</v>
          </cell>
          <cell r="E247">
            <v>1</v>
          </cell>
        </row>
        <row r="248">
          <cell r="A248">
            <v>61305</v>
          </cell>
          <cell r="L248">
            <v>1</v>
          </cell>
        </row>
        <row r="249">
          <cell r="A249">
            <v>61342</v>
          </cell>
          <cell r="E249">
            <v>1</v>
          </cell>
        </row>
        <row r="250">
          <cell r="A250">
            <v>61402</v>
          </cell>
          <cell r="F250">
            <v>1</v>
          </cell>
        </row>
        <row r="251">
          <cell r="A251">
            <v>61421</v>
          </cell>
          <cell r="K251">
            <v>1</v>
          </cell>
        </row>
        <row r="252">
          <cell r="A252">
            <v>61482</v>
          </cell>
          <cell r="I252">
            <v>1</v>
          </cell>
        </row>
        <row r="253">
          <cell r="A253">
            <v>61523</v>
          </cell>
          <cell r="F253">
            <v>1</v>
          </cell>
        </row>
        <row r="254">
          <cell r="A254">
            <v>62201</v>
          </cell>
          <cell r="D254">
            <v>1</v>
          </cell>
          <cell r="G254">
            <v>1</v>
          </cell>
          <cell r="H254">
            <v>1</v>
          </cell>
        </row>
        <row r="255">
          <cell r="A255">
            <v>62202</v>
          </cell>
          <cell r="D255">
            <v>1</v>
          </cell>
        </row>
        <row r="256">
          <cell r="A256">
            <v>62203</v>
          </cell>
          <cell r="C256">
            <v>1</v>
          </cell>
        </row>
        <row r="257">
          <cell r="A257">
            <v>62204</v>
          </cell>
          <cell r="C257">
            <v>1</v>
          </cell>
        </row>
        <row r="258">
          <cell r="A258">
            <v>62206</v>
          </cell>
          <cell r="D258">
            <v>1</v>
          </cell>
        </row>
        <row r="259">
          <cell r="A259">
            <v>62207</v>
          </cell>
          <cell r="F259">
            <v>1</v>
          </cell>
        </row>
        <row r="260">
          <cell r="A260">
            <v>62210</v>
          </cell>
          <cell r="I260">
            <v>1</v>
          </cell>
          <cell r="L260">
            <v>1</v>
          </cell>
        </row>
        <row r="261">
          <cell r="A261">
            <v>62213</v>
          </cell>
          <cell r="D261">
            <v>1</v>
          </cell>
        </row>
        <row r="262">
          <cell r="A262">
            <v>62341</v>
          </cell>
          <cell r="K262">
            <v>1</v>
          </cell>
        </row>
        <row r="263">
          <cell r="A263">
            <v>62342</v>
          </cell>
          <cell r="G263">
            <v>1</v>
          </cell>
          <cell r="J263">
            <v>1</v>
          </cell>
        </row>
        <row r="264">
          <cell r="A264">
            <v>62344</v>
          </cell>
          <cell r="D264">
            <v>1</v>
          </cell>
          <cell r="K264">
            <v>1</v>
          </cell>
        </row>
        <row r="265">
          <cell r="A265">
            <v>62424</v>
          </cell>
          <cell r="G265">
            <v>1</v>
          </cell>
          <cell r="H265">
            <v>1</v>
          </cell>
        </row>
        <row r="266">
          <cell r="A266">
            <v>62445</v>
          </cell>
          <cell r="D266">
            <v>1</v>
          </cell>
        </row>
        <row r="267">
          <cell r="A267">
            <v>62484</v>
          </cell>
          <cell r="D267">
            <v>1</v>
          </cell>
        </row>
        <row r="268">
          <cell r="A268">
            <v>62503</v>
          </cell>
          <cell r="F26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127"/>
  <sheetViews>
    <sheetView view="pageBreakPreview" zoomScaleSheetLayoutView="100" workbookViewId="0" topLeftCell="A1">
      <selection activeCell="B4" sqref="B4"/>
    </sheetView>
  </sheetViews>
  <sheetFormatPr defaultColWidth="9.00390625" defaultRowHeight="21" customHeight="1"/>
  <cols>
    <col min="1" max="1" width="15.75390625" style="27" customWidth="1"/>
    <col min="2" max="10" width="10.875" style="14" customWidth="1"/>
    <col min="11" max="16384" width="9.00390625" style="14" customWidth="1"/>
  </cols>
  <sheetData>
    <row r="1" spans="1:10" s="5" customFormat="1" ht="18.75">
      <c r="A1" s="1" t="s">
        <v>89</v>
      </c>
      <c r="B1" s="2"/>
      <c r="C1" s="2"/>
      <c r="D1" s="2"/>
      <c r="E1" s="2"/>
      <c r="F1" s="3"/>
      <c r="G1" s="3"/>
      <c r="H1" s="3"/>
      <c r="I1" s="3"/>
      <c r="J1" s="4" t="s">
        <v>90</v>
      </c>
    </row>
    <row r="2" spans="1:60" s="8" customFormat="1" ht="22.5" customHeight="1">
      <c r="A2" s="6"/>
      <c r="B2" s="6" t="s">
        <v>64</v>
      </c>
      <c r="C2" s="6" t="s">
        <v>65</v>
      </c>
      <c r="D2" s="6" t="s">
        <v>66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22.5" customHeight="1">
      <c r="A3" s="9" t="s">
        <v>74</v>
      </c>
      <c r="B3" s="10">
        <f>SUM(B4:B12)</f>
        <v>198</v>
      </c>
      <c r="C3" s="11">
        <f aca="true" t="shared" si="0" ref="C3:J3">SUM(C4:C12)</f>
        <v>2</v>
      </c>
      <c r="D3" s="11">
        <f t="shared" si="0"/>
        <v>18</v>
      </c>
      <c r="E3" s="11">
        <f t="shared" si="0"/>
        <v>75</v>
      </c>
      <c r="F3" s="11">
        <f t="shared" si="0"/>
        <v>64</v>
      </c>
      <c r="G3" s="11">
        <f t="shared" si="0"/>
        <v>36</v>
      </c>
      <c r="H3" s="11">
        <f t="shared" si="0"/>
        <v>2</v>
      </c>
      <c r="I3" s="11">
        <f t="shared" si="0"/>
        <v>0</v>
      </c>
      <c r="J3" s="12">
        <f t="shared" si="0"/>
        <v>1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22.5" customHeight="1">
      <c r="A4" s="9" t="s">
        <v>75</v>
      </c>
      <c r="B4" s="10">
        <f>SUM(B13)</f>
        <v>2</v>
      </c>
      <c r="C4" s="11">
        <f aca="true" t="shared" si="1" ref="C4:J4">SUM(C13)</f>
        <v>0</v>
      </c>
      <c r="D4" s="11">
        <f t="shared" si="1"/>
        <v>0</v>
      </c>
      <c r="E4" s="11">
        <f t="shared" si="1"/>
        <v>0</v>
      </c>
      <c r="F4" s="11">
        <f t="shared" si="1"/>
        <v>0</v>
      </c>
      <c r="G4" s="11">
        <f t="shared" si="1"/>
        <v>2</v>
      </c>
      <c r="H4" s="11">
        <f t="shared" si="1"/>
        <v>0</v>
      </c>
      <c r="I4" s="11">
        <f t="shared" si="1"/>
        <v>0</v>
      </c>
      <c r="J4" s="12">
        <f t="shared" si="1"/>
        <v>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ht="22.5" customHeight="1">
      <c r="A5" s="15" t="s">
        <v>76</v>
      </c>
      <c r="B5" s="16">
        <f>SUM(B21)</f>
        <v>6</v>
      </c>
      <c r="C5" s="17">
        <f aca="true" t="shared" si="2" ref="C5:J5">SUM(C21)</f>
        <v>1</v>
      </c>
      <c r="D5" s="17">
        <f t="shared" si="2"/>
        <v>0</v>
      </c>
      <c r="E5" s="17">
        <f t="shared" si="2"/>
        <v>2</v>
      </c>
      <c r="F5" s="17">
        <f t="shared" si="2"/>
        <v>1</v>
      </c>
      <c r="G5" s="17">
        <f t="shared" si="2"/>
        <v>2</v>
      </c>
      <c r="H5" s="17">
        <f t="shared" si="2"/>
        <v>0</v>
      </c>
      <c r="I5" s="17">
        <f t="shared" si="2"/>
        <v>0</v>
      </c>
      <c r="J5" s="18">
        <f t="shared" si="2"/>
        <v>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22.5" customHeight="1">
      <c r="A6" s="15" t="s">
        <v>77</v>
      </c>
      <c r="B6" s="16">
        <f>SUM(B24,B39)</f>
        <v>46</v>
      </c>
      <c r="C6" s="17">
        <f aca="true" t="shared" si="3" ref="C6:J6">SUM(C24,C39)</f>
        <v>1</v>
      </c>
      <c r="D6" s="17">
        <f t="shared" si="3"/>
        <v>3</v>
      </c>
      <c r="E6" s="17">
        <f t="shared" si="3"/>
        <v>14</v>
      </c>
      <c r="F6" s="17">
        <f t="shared" si="3"/>
        <v>17</v>
      </c>
      <c r="G6" s="17">
        <f t="shared" si="3"/>
        <v>10</v>
      </c>
      <c r="H6" s="17">
        <f t="shared" si="3"/>
        <v>0</v>
      </c>
      <c r="I6" s="17">
        <f t="shared" si="3"/>
        <v>0</v>
      </c>
      <c r="J6" s="18">
        <f t="shared" si="3"/>
        <v>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22.5" customHeight="1">
      <c r="A7" s="15" t="s">
        <v>78</v>
      </c>
      <c r="B7" s="16">
        <f>SUM(B42)</f>
        <v>15</v>
      </c>
      <c r="C7" s="17">
        <f aca="true" t="shared" si="4" ref="C7:J7">SUM(C42)</f>
        <v>0</v>
      </c>
      <c r="D7" s="17">
        <f t="shared" si="4"/>
        <v>1</v>
      </c>
      <c r="E7" s="17">
        <f t="shared" si="4"/>
        <v>8</v>
      </c>
      <c r="F7" s="17">
        <f t="shared" si="4"/>
        <v>5</v>
      </c>
      <c r="G7" s="17">
        <f t="shared" si="4"/>
        <v>1</v>
      </c>
      <c r="H7" s="17">
        <f t="shared" si="4"/>
        <v>0</v>
      </c>
      <c r="I7" s="17">
        <f t="shared" si="4"/>
        <v>0</v>
      </c>
      <c r="J7" s="18">
        <f t="shared" si="4"/>
        <v>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60" ht="22.5" customHeight="1">
      <c r="A8" s="15" t="s">
        <v>121</v>
      </c>
      <c r="B8" s="16">
        <f>B46+B54+B55+B56</f>
        <v>38</v>
      </c>
      <c r="C8" s="17">
        <f aca="true" t="shared" si="5" ref="C8:J8">C46+C54+C55+C56</f>
        <v>0</v>
      </c>
      <c r="D8" s="17">
        <f t="shared" si="5"/>
        <v>2</v>
      </c>
      <c r="E8" s="17">
        <f t="shared" si="5"/>
        <v>16</v>
      </c>
      <c r="F8" s="17">
        <f t="shared" si="5"/>
        <v>11</v>
      </c>
      <c r="G8" s="17">
        <f t="shared" si="5"/>
        <v>8</v>
      </c>
      <c r="H8" s="17">
        <f t="shared" si="5"/>
        <v>1</v>
      </c>
      <c r="I8" s="17">
        <f t="shared" si="5"/>
        <v>0</v>
      </c>
      <c r="J8" s="18">
        <f t="shared" si="5"/>
        <v>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60" ht="22.5" customHeight="1">
      <c r="A9" s="15" t="s">
        <v>79</v>
      </c>
      <c r="B9" s="16">
        <f>B51+B52+B53+B57+B58+B59+B60+B61+B62+B63+B64+B65+B66</f>
        <v>22</v>
      </c>
      <c r="C9" s="17">
        <f aca="true" t="shared" si="6" ref="C9:J9">C51+C52+C53+C57+C58+C59+C60+C61+C62+C63+C64+C65+C66</f>
        <v>0</v>
      </c>
      <c r="D9" s="17">
        <f t="shared" si="6"/>
        <v>5</v>
      </c>
      <c r="E9" s="17">
        <f t="shared" si="6"/>
        <v>7</v>
      </c>
      <c r="F9" s="17">
        <f t="shared" si="6"/>
        <v>6</v>
      </c>
      <c r="G9" s="17">
        <f t="shared" si="6"/>
        <v>4</v>
      </c>
      <c r="H9" s="17">
        <f t="shared" si="6"/>
        <v>0</v>
      </c>
      <c r="I9" s="17">
        <f t="shared" si="6"/>
        <v>0</v>
      </c>
      <c r="J9" s="18">
        <f t="shared" si="6"/>
        <v>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22.5" customHeight="1">
      <c r="A10" s="15" t="s">
        <v>80</v>
      </c>
      <c r="B10" s="16">
        <f>SUM(B67)</f>
        <v>27</v>
      </c>
      <c r="C10" s="17">
        <f aca="true" t="shared" si="7" ref="C10:J10">SUM(C67)</f>
        <v>0</v>
      </c>
      <c r="D10" s="17">
        <f t="shared" si="7"/>
        <v>2</v>
      </c>
      <c r="E10" s="17">
        <f t="shared" si="7"/>
        <v>12</v>
      </c>
      <c r="F10" s="17">
        <f t="shared" si="7"/>
        <v>10</v>
      </c>
      <c r="G10" s="17">
        <f t="shared" si="7"/>
        <v>3</v>
      </c>
      <c r="H10" s="17">
        <f t="shared" si="7"/>
        <v>0</v>
      </c>
      <c r="I10" s="17">
        <f t="shared" si="7"/>
        <v>0</v>
      </c>
      <c r="J10" s="18">
        <f t="shared" si="7"/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ht="22.5" customHeight="1">
      <c r="A11" s="15" t="s">
        <v>81</v>
      </c>
      <c r="B11" s="16">
        <f>SUM(B81)</f>
        <v>1</v>
      </c>
      <c r="C11" s="17">
        <f aca="true" t="shared" si="8" ref="C11:J11">SUM(C81)</f>
        <v>0</v>
      </c>
      <c r="D11" s="17">
        <f t="shared" si="8"/>
        <v>0</v>
      </c>
      <c r="E11" s="17">
        <f t="shared" si="8"/>
        <v>0</v>
      </c>
      <c r="F11" s="17">
        <f t="shared" si="8"/>
        <v>0</v>
      </c>
      <c r="G11" s="17">
        <f t="shared" si="8"/>
        <v>1</v>
      </c>
      <c r="H11" s="17">
        <f t="shared" si="8"/>
        <v>0</v>
      </c>
      <c r="I11" s="17">
        <f t="shared" si="8"/>
        <v>0</v>
      </c>
      <c r="J11" s="18">
        <f t="shared" si="8"/>
        <v>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ht="22.5" customHeight="1">
      <c r="A12" s="15" t="s">
        <v>82</v>
      </c>
      <c r="B12" s="19">
        <f>SUM(B88,B90)</f>
        <v>41</v>
      </c>
      <c r="C12" s="20">
        <f aca="true" t="shared" si="9" ref="C12:J12">SUM(C88,C90)</f>
        <v>0</v>
      </c>
      <c r="D12" s="20">
        <f t="shared" si="9"/>
        <v>5</v>
      </c>
      <c r="E12" s="20">
        <f t="shared" si="9"/>
        <v>16</v>
      </c>
      <c r="F12" s="20">
        <f t="shared" si="9"/>
        <v>14</v>
      </c>
      <c r="G12" s="20">
        <f t="shared" si="9"/>
        <v>5</v>
      </c>
      <c r="H12" s="20">
        <f t="shared" si="9"/>
        <v>1</v>
      </c>
      <c r="I12" s="20">
        <f t="shared" si="9"/>
        <v>0</v>
      </c>
      <c r="J12" s="21">
        <f t="shared" si="9"/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ht="21" customHeight="1">
      <c r="A13" s="22" t="s">
        <v>83</v>
      </c>
      <c r="B13" s="10">
        <f>SUM(B14:B20)</f>
        <v>2</v>
      </c>
      <c r="C13" s="11">
        <f aca="true" t="shared" si="10" ref="C13:J13">SUM(C14:C20)</f>
        <v>0</v>
      </c>
      <c r="D13" s="11">
        <f t="shared" si="10"/>
        <v>0</v>
      </c>
      <c r="E13" s="11">
        <f t="shared" si="10"/>
        <v>0</v>
      </c>
      <c r="F13" s="11">
        <f t="shared" si="10"/>
        <v>0</v>
      </c>
      <c r="G13" s="11">
        <f t="shared" si="10"/>
        <v>2</v>
      </c>
      <c r="H13" s="11">
        <f t="shared" si="10"/>
        <v>0</v>
      </c>
      <c r="I13" s="11">
        <f t="shared" si="10"/>
        <v>0</v>
      </c>
      <c r="J13" s="12">
        <f t="shared" si="10"/>
        <v>0</v>
      </c>
      <c r="K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21" customHeight="1">
      <c r="A14" s="23" t="s">
        <v>91</v>
      </c>
      <c r="B14" s="16">
        <f>SUM(C14:J14)</f>
        <v>1</v>
      </c>
      <c r="C14" s="17">
        <f>IF(ISERROR(VLOOKUP($L14,data,2,FALSE)),0,VLOOKUP($L14,data,2,FALSE))</f>
        <v>0</v>
      </c>
      <c r="D14" s="17">
        <f>IF(ISERROR(VLOOKUP($L14,data,3,FALSE)),0,VLOOKUP($L14,data,3,FALSE))</f>
        <v>0</v>
      </c>
      <c r="E14" s="17">
        <f>IF(ISERROR(VLOOKUP($L14,data,4,FALSE)),0,VLOOKUP($L14,data,4,FALSE))</f>
        <v>0</v>
      </c>
      <c r="F14" s="17">
        <f>IF(ISERROR(VLOOKUP($L14,data,5,FALSE)),0,VLOOKUP($L14,data,5,FALSE))</f>
        <v>0</v>
      </c>
      <c r="G14" s="17">
        <f>IF(ISERROR(VLOOKUP($L14,data,6,FALSE)),0,VLOOKUP($L14,data,6,FALSE))</f>
        <v>1</v>
      </c>
      <c r="H14" s="17">
        <f>IF(ISERROR(VLOOKUP($L14,data,7,FALSE)),0,VLOOKUP($L14,data,7,FALSE))</f>
        <v>0</v>
      </c>
      <c r="I14" s="17">
        <f>IF(ISERROR(VLOOKUP($L14,data,8,FALSE)),0,VLOOKUP($L14,data,8,FALSE))</f>
        <v>0</v>
      </c>
      <c r="J14" s="18">
        <f>IF(ISERROR(VLOOKUP($L14,data,9,FALSE)),0,VLOOKUP($L14,data,9,FALSE))</f>
        <v>0</v>
      </c>
      <c r="K14" s="13"/>
      <c r="L14" s="24">
        <v>1219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 ht="21" customHeight="1">
      <c r="A15" s="23" t="s">
        <v>92</v>
      </c>
      <c r="B15" s="16">
        <f aca="true" t="shared" si="11" ref="B15:B20">SUM(C15:J15)</f>
        <v>0</v>
      </c>
      <c r="C15" s="17">
        <f aca="true" t="shared" si="12" ref="C15:C20">IF(ISERROR(VLOOKUP($L15,data,2,FALSE)),0,VLOOKUP($L15,data,2,FALSE))</f>
        <v>0</v>
      </c>
      <c r="D15" s="17">
        <f aca="true" t="shared" si="13" ref="D15:D20">IF(ISERROR(VLOOKUP($L15,data,3,FALSE)),0,VLOOKUP($L15,data,3,FALSE))</f>
        <v>0</v>
      </c>
      <c r="E15" s="17">
        <f aca="true" t="shared" si="14" ref="E15:E20">IF(ISERROR(VLOOKUP($L15,data,4,FALSE)),0,VLOOKUP($L15,data,4,FALSE))</f>
        <v>0</v>
      </c>
      <c r="F15" s="17">
        <f aca="true" t="shared" si="15" ref="F15:F20">IF(ISERROR(VLOOKUP($L15,data,5,FALSE)),0,VLOOKUP($L15,data,5,FALSE))</f>
        <v>0</v>
      </c>
      <c r="G15" s="17">
        <f aca="true" t="shared" si="16" ref="G15:G20">IF(ISERROR(VLOOKUP($L15,data,6,FALSE)),0,VLOOKUP($L15,data,6,FALSE))</f>
        <v>0</v>
      </c>
      <c r="H15" s="17">
        <f aca="true" t="shared" si="17" ref="H15:H20">IF(ISERROR(VLOOKUP($L15,data,7,FALSE)),0,VLOOKUP($L15,data,7,FALSE))</f>
        <v>0</v>
      </c>
      <c r="I15" s="17">
        <f aca="true" t="shared" si="18" ref="I15:I20">IF(ISERROR(VLOOKUP($L15,data,8,FALSE)),0,VLOOKUP($L15,data,8,FALSE))</f>
        <v>0</v>
      </c>
      <c r="J15" s="18">
        <f aca="true" t="shared" si="19" ref="J15:J20">IF(ISERROR(VLOOKUP($L15,data,9,FALSE)),0,VLOOKUP($L15,data,9,FALSE))</f>
        <v>0</v>
      </c>
      <c r="K15" s="13"/>
      <c r="L15" s="24">
        <v>1301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ht="21" customHeight="1">
      <c r="A16" s="23" t="s">
        <v>93</v>
      </c>
      <c r="B16" s="16">
        <f t="shared" si="11"/>
        <v>0</v>
      </c>
      <c r="C16" s="17">
        <f t="shared" si="12"/>
        <v>0</v>
      </c>
      <c r="D16" s="17">
        <f t="shared" si="13"/>
        <v>0</v>
      </c>
      <c r="E16" s="17">
        <f t="shared" si="14"/>
        <v>0</v>
      </c>
      <c r="F16" s="17">
        <f t="shared" si="15"/>
        <v>0</v>
      </c>
      <c r="G16" s="17">
        <f t="shared" si="16"/>
        <v>0</v>
      </c>
      <c r="H16" s="17">
        <f t="shared" si="17"/>
        <v>0</v>
      </c>
      <c r="I16" s="17">
        <f t="shared" si="18"/>
        <v>0</v>
      </c>
      <c r="J16" s="18">
        <f t="shared" si="19"/>
        <v>0</v>
      </c>
      <c r="K16" s="13"/>
      <c r="L16" s="24">
        <v>1302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 ht="21" customHeight="1">
      <c r="A17" s="23" t="s">
        <v>94</v>
      </c>
      <c r="B17" s="16">
        <f t="shared" si="11"/>
        <v>0</v>
      </c>
      <c r="C17" s="17">
        <f t="shared" si="12"/>
        <v>0</v>
      </c>
      <c r="D17" s="17">
        <f t="shared" si="13"/>
        <v>0</v>
      </c>
      <c r="E17" s="17">
        <f t="shared" si="14"/>
        <v>0</v>
      </c>
      <c r="F17" s="17">
        <f t="shared" si="15"/>
        <v>0</v>
      </c>
      <c r="G17" s="17">
        <f t="shared" si="16"/>
        <v>0</v>
      </c>
      <c r="H17" s="17">
        <f t="shared" si="17"/>
        <v>0</v>
      </c>
      <c r="I17" s="17">
        <f t="shared" si="18"/>
        <v>0</v>
      </c>
      <c r="J17" s="18">
        <f t="shared" si="19"/>
        <v>0</v>
      </c>
      <c r="K17" s="13"/>
      <c r="L17" s="24">
        <v>1304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21" customHeight="1">
      <c r="A18" s="23" t="s">
        <v>95</v>
      </c>
      <c r="B18" s="16">
        <f t="shared" si="11"/>
        <v>1</v>
      </c>
      <c r="C18" s="17">
        <f t="shared" si="12"/>
        <v>0</v>
      </c>
      <c r="D18" s="17">
        <f t="shared" si="13"/>
        <v>0</v>
      </c>
      <c r="E18" s="17">
        <f t="shared" si="14"/>
        <v>0</v>
      </c>
      <c r="F18" s="17">
        <f t="shared" si="15"/>
        <v>0</v>
      </c>
      <c r="G18" s="17">
        <f t="shared" si="16"/>
        <v>1</v>
      </c>
      <c r="H18" s="17">
        <f t="shared" si="17"/>
        <v>0</v>
      </c>
      <c r="I18" s="17">
        <f t="shared" si="18"/>
        <v>0</v>
      </c>
      <c r="J18" s="18">
        <f t="shared" si="19"/>
        <v>0</v>
      </c>
      <c r="K18" s="13"/>
      <c r="L18" s="24">
        <v>1305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 ht="21" customHeight="1">
      <c r="A19" s="23" t="s">
        <v>96</v>
      </c>
      <c r="B19" s="16">
        <f t="shared" si="11"/>
        <v>0</v>
      </c>
      <c r="C19" s="17">
        <f t="shared" si="12"/>
        <v>0</v>
      </c>
      <c r="D19" s="17">
        <f t="shared" si="13"/>
        <v>0</v>
      </c>
      <c r="E19" s="17">
        <f t="shared" si="14"/>
        <v>0</v>
      </c>
      <c r="F19" s="17">
        <f t="shared" si="15"/>
        <v>0</v>
      </c>
      <c r="G19" s="17">
        <f t="shared" si="16"/>
        <v>0</v>
      </c>
      <c r="H19" s="17">
        <f t="shared" si="17"/>
        <v>0</v>
      </c>
      <c r="I19" s="17">
        <f t="shared" si="18"/>
        <v>0</v>
      </c>
      <c r="J19" s="18">
        <f t="shared" si="19"/>
        <v>0</v>
      </c>
      <c r="K19" s="13"/>
      <c r="L19" s="24">
        <v>1306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60" ht="21" customHeight="1">
      <c r="A20" s="23" t="s">
        <v>97</v>
      </c>
      <c r="B20" s="16">
        <f t="shared" si="11"/>
        <v>0</v>
      </c>
      <c r="C20" s="17">
        <f t="shared" si="12"/>
        <v>0</v>
      </c>
      <c r="D20" s="17">
        <f t="shared" si="13"/>
        <v>0</v>
      </c>
      <c r="E20" s="17">
        <f t="shared" si="14"/>
        <v>0</v>
      </c>
      <c r="F20" s="17">
        <f t="shared" si="15"/>
        <v>0</v>
      </c>
      <c r="G20" s="17">
        <f t="shared" si="16"/>
        <v>0</v>
      </c>
      <c r="H20" s="17">
        <f t="shared" si="17"/>
        <v>0</v>
      </c>
      <c r="I20" s="17">
        <f t="shared" si="18"/>
        <v>0</v>
      </c>
      <c r="J20" s="18">
        <f t="shared" si="19"/>
        <v>0</v>
      </c>
      <c r="K20" s="13"/>
      <c r="L20" s="24">
        <v>1307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 ht="21" customHeight="1">
      <c r="A21" s="22" t="s">
        <v>0</v>
      </c>
      <c r="B21" s="10">
        <f>SUM(B22:B23)</f>
        <v>6</v>
      </c>
      <c r="C21" s="11">
        <f aca="true" t="shared" si="20" ref="C21:J21">SUM(C22:C23)</f>
        <v>1</v>
      </c>
      <c r="D21" s="11">
        <f t="shared" si="20"/>
        <v>0</v>
      </c>
      <c r="E21" s="11">
        <f t="shared" si="20"/>
        <v>2</v>
      </c>
      <c r="F21" s="11">
        <f t="shared" si="20"/>
        <v>1</v>
      </c>
      <c r="G21" s="11">
        <f t="shared" si="20"/>
        <v>2</v>
      </c>
      <c r="H21" s="11">
        <f t="shared" si="20"/>
        <v>0</v>
      </c>
      <c r="I21" s="11">
        <f t="shared" si="20"/>
        <v>0</v>
      </c>
      <c r="J21" s="12">
        <f t="shared" si="20"/>
        <v>0</v>
      </c>
      <c r="K21" s="13"/>
      <c r="L21" s="2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60" ht="21" customHeight="1">
      <c r="A22" s="23" t="s">
        <v>98</v>
      </c>
      <c r="B22" s="16">
        <f>SUM(C22:J22)</f>
        <v>3</v>
      </c>
      <c r="C22" s="17">
        <f>IF(ISERROR(VLOOKUP($L22,data,2,FALSE)),0,VLOOKUP($L22,data,2,FALSE))</f>
        <v>0</v>
      </c>
      <c r="D22" s="17">
        <f>IF(ISERROR(VLOOKUP($L22,data,3,FALSE)),0,VLOOKUP($L22,data,3,FALSE))</f>
        <v>0</v>
      </c>
      <c r="E22" s="17">
        <f>IF(ISERROR(VLOOKUP($L22,data,4,FALSE)),0,VLOOKUP($L22,data,4,FALSE))</f>
        <v>2</v>
      </c>
      <c r="F22" s="17">
        <f>IF(ISERROR(VLOOKUP($L22,data,5,FALSE)),0,VLOOKUP($L22,data,5,FALSE))</f>
        <v>0</v>
      </c>
      <c r="G22" s="17">
        <f>IF(ISERROR(VLOOKUP($L22,data,6,FALSE)),0,VLOOKUP($L22,data,6,FALSE))</f>
        <v>1</v>
      </c>
      <c r="H22" s="17">
        <f>IF(ISERROR(VLOOKUP($L22,data,7,FALSE)),0,VLOOKUP($L22,data,7,FALSE))</f>
        <v>0</v>
      </c>
      <c r="I22" s="17">
        <f>IF(ISERROR(VLOOKUP($L22,data,8,FALSE)),0,VLOOKUP($L22,data,8,FALSE))</f>
        <v>0</v>
      </c>
      <c r="J22" s="18">
        <f>IF(ISERROR(VLOOKUP($L22,data,9,FALSE)),0,VLOOKUP($L22,data,9,FALSE))</f>
        <v>0</v>
      </c>
      <c r="K22" s="13"/>
      <c r="L22" s="24">
        <v>1205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 ht="21" customHeight="1">
      <c r="A23" s="23" t="s">
        <v>99</v>
      </c>
      <c r="B23" s="19">
        <f>SUM(C23:J23)</f>
        <v>3</v>
      </c>
      <c r="C23" s="20">
        <f>IF(ISERROR(VLOOKUP($L23,data,2,FALSE)),0,VLOOKUP($L23,data,2,FALSE))</f>
        <v>1</v>
      </c>
      <c r="D23" s="20">
        <f>IF(ISERROR(VLOOKUP($L23,data,3,FALSE)),0,VLOOKUP($L23,data,3,FALSE))</f>
        <v>0</v>
      </c>
      <c r="E23" s="20">
        <f>IF(ISERROR(VLOOKUP($L23,data,4,FALSE)),0,VLOOKUP($L23,data,4,FALSE))</f>
        <v>0</v>
      </c>
      <c r="F23" s="20">
        <f>IF(ISERROR(VLOOKUP($L23,data,5,FALSE)),0,VLOOKUP($L23,data,5,FALSE))</f>
        <v>1</v>
      </c>
      <c r="G23" s="20">
        <f>IF(ISERROR(VLOOKUP($L23,data,6,FALSE)),0,VLOOKUP($L23,data,6,FALSE))</f>
        <v>1</v>
      </c>
      <c r="H23" s="20">
        <f>IF(ISERROR(VLOOKUP($L23,data,7,FALSE)),0,VLOOKUP($L23,data,7,FALSE))</f>
        <v>0</v>
      </c>
      <c r="I23" s="20">
        <f>IF(ISERROR(VLOOKUP($L23,data,8,FALSE)),0,VLOOKUP($L23,data,8,FALSE))</f>
        <v>0</v>
      </c>
      <c r="J23" s="21">
        <f>IF(ISERROR(VLOOKUP($L23,data,9,FALSE)),0,VLOOKUP($L23,data,9,FALSE))</f>
        <v>0</v>
      </c>
      <c r="K23" s="13"/>
      <c r="L23" s="24">
        <v>1208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 ht="21" customHeight="1">
      <c r="A24" s="22" t="s">
        <v>84</v>
      </c>
      <c r="B24" s="16">
        <f>SUM(B25:B38)</f>
        <v>37</v>
      </c>
      <c r="C24" s="17">
        <f aca="true" t="shared" si="21" ref="C24:J24">SUM(C25:C38)</f>
        <v>1</v>
      </c>
      <c r="D24" s="17">
        <f t="shared" si="21"/>
        <v>3</v>
      </c>
      <c r="E24" s="17">
        <f t="shared" si="21"/>
        <v>12</v>
      </c>
      <c r="F24" s="17">
        <f t="shared" si="21"/>
        <v>12</v>
      </c>
      <c r="G24" s="17">
        <f t="shared" si="21"/>
        <v>8</v>
      </c>
      <c r="H24" s="17">
        <f t="shared" si="21"/>
        <v>0</v>
      </c>
      <c r="I24" s="17">
        <f t="shared" si="21"/>
        <v>0</v>
      </c>
      <c r="J24" s="18">
        <f t="shared" si="21"/>
        <v>1</v>
      </c>
      <c r="K24" s="13"/>
      <c r="L24" s="2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 ht="21" customHeight="1">
      <c r="A25" s="23" t="s">
        <v>100</v>
      </c>
      <c r="B25" s="16">
        <f aca="true" t="shared" si="22" ref="B25:B38">SUM(C25:J25)</f>
        <v>12</v>
      </c>
      <c r="C25" s="17">
        <f aca="true" t="shared" si="23" ref="C25:C38">IF(ISERROR(VLOOKUP($L25,data,2,FALSE)),0,VLOOKUP($L25,data,2,FALSE))</f>
        <v>0</v>
      </c>
      <c r="D25" s="17">
        <f aca="true" t="shared" si="24" ref="D25:D38">IF(ISERROR(VLOOKUP($L25,data,3,FALSE)),0,VLOOKUP($L25,data,3,FALSE))</f>
        <v>1</v>
      </c>
      <c r="E25" s="17">
        <f aca="true" t="shared" si="25" ref="E25:E38">IF(ISERROR(VLOOKUP($L25,data,4,FALSE)),0,VLOOKUP($L25,data,4,FALSE))</f>
        <v>6</v>
      </c>
      <c r="F25" s="17">
        <f aca="true" t="shared" si="26" ref="F25:F38">IF(ISERROR(VLOOKUP($L25,data,5,FALSE)),0,VLOOKUP($L25,data,5,FALSE))</f>
        <v>2</v>
      </c>
      <c r="G25" s="17">
        <f aca="true" t="shared" si="27" ref="G25:G38">IF(ISERROR(VLOOKUP($L25,data,6,FALSE)),0,VLOOKUP($L25,data,6,FALSE))</f>
        <v>2</v>
      </c>
      <c r="H25" s="17">
        <f aca="true" t="shared" si="28" ref="H25:H38">IF(ISERROR(VLOOKUP($L25,data,7,FALSE)),0,VLOOKUP($L25,data,7,FALSE))</f>
        <v>0</v>
      </c>
      <c r="I25" s="17">
        <f aca="true" t="shared" si="29" ref="I25:I38">IF(ISERROR(VLOOKUP($L25,data,8,FALSE)),0,VLOOKUP($L25,data,8,FALSE))</f>
        <v>0</v>
      </c>
      <c r="J25" s="18">
        <v>1</v>
      </c>
      <c r="K25" s="13"/>
      <c r="L25" s="24">
        <v>1203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ht="21" customHeight="1">
      <c r="A26" s="23" t="s">
        <v>101</v>
      </c>
      <c r="B26" s="16">
        <f t="shared" si="22"/>
        <v>7</v>
      </c>
      <c r="C26" s="17">
        <f t="shared" si="23"/>
        <v>0</v>
      </c>
      <c r="D26" s="17">
        <f t="shared" si="24"/>
        <v>1</v>
      </c>
      <c r="E26" s="17">
        <f t="shared" si="25"/>
        <v>1</v>
      </c>
      <c r="F26" s="17">
        <f t="shared" si="26"/>
        <v>3</v>
      </c>
      <c r="G26" s="17">
        <f t="shared" si="27"/>
        <v>2</v>
      </c>
      <c r="H26" s="17">
        <f t="shared" si="28"/>
        <v>0</v>
      </c>
      <c r="I26" s="17">
        <f t="shared" si="29"/>
        <v>0</v>
      </c>
      <c r="J26" s="18">
        <f aca="true" t="shared" si="30" ref="J26:J38">IF(ISERROR(VLOOKUP($L26,data,9,FALSE)),0,VLOOKUP($L26,data,9,FALSE))</f>
        <v>0</v>
      </c>
      <c r="K26" s="13"/>
      <c r="L26" s="24">
        <v>1206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ht="21" customHeight="1">
      <c r="A27" s="23" t="s">
        <v>102</v>
      </c>
      <c r="B27" s="16">
        <f t="shared" si="22"/>
        <v>3</v>
      </c>
      <c r="C27" s="17">
        <f t="shared" si="23"/>
        <v>0</v>
      </c>
      <c r="D27" s="17">
        <f t="shared" si="24"/>
        <v>0</v>
      </c>
      <c r="E27" s="17">
        <f t="shared" si="25"/>
        <v>0</v>
      </c>
      <c r="F27" s="17">
        <f t="shared" si="26"/>
        <v>2</v>
      </c>
      <c r="G27" s="17">
        <f t="shared" si="27"/>
        <v>1</v>
      </c>
      <c r="H27" s="17">
        <f t="shared" si="28"/>
        <v>0</v>
      </c>
      <c r="I27" s="17">
        <f t="shared" si="29"/>
        <v>0</v>
      </c>
      <c r="J27" s="18">
        <f t="shared" si="30"/>
        <v>0</v>
      </c>
      <c r="K27" s="13"/>
      <c r="L27" s="24">
        <v>1220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ht="21" customHeight="1">
      <c r="A28" s="23" t="s">
        <v>103</v>
      </c>
      <c r="B28" s="16">
        <f t="shared" si="22"/>
        <v>1</v>
      </c>
      <c r="C28" s="17">
        <f t="shared" si="23"/>
        <v>0</v>
      </c>
      <c r="D28" s="17">
        <f t="shared" si="24"/>
        <v>0</v>
      </c>
      <c r="E28" s="17">
        <f t="shared" si="25"/>
        <v>0</v>
      </c>
      <c r="F28" s="17">
        <f t="shared" si="26"/>
        <v>0</v>
      </c>
      <c r="G28" s="17">
        <f t="shared" si="27"/>
        <v>1</v>
      </c>
      <c r="H28" s="17">
        <f t="shared" si="28"/>
        <v>0</v>
      </c>
      <c r="I28" s="17">
        <f t="shared" si="29"/>
        <v>0</v>
      </c>
      <c r="J28" s="18">
        <f t="shared" si="30"/>
        <v>0</v>
      </c>
      <c r="K28" s="13"/>
      <c r="L28" s="24">
        <v>1321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ht="21" customHeight="1">
      <c r="A29" s="23" t="s">
        <v>5</v>
      </c>
      <c r="B29" s="16">
        <f t="shared" si="22"/>
        <v>1</v>
      </c>
      <c r="C29" s="17">
        <f t="shared" si="23"/>
        <v>0</v>
      </c>
      <c r="D29" s="17">
        <f t="shared" si="24"/>
        <v>0</v>
      </c>
      <c r="E29" s="17">
        <f t="shared" si="25"/>
        <v>0</v>
      </c>
      <c r="F29" s="17">
        <f t="shared" si="26"/>
        <v>1</v>
      </c>
      <c r="G29" s="17">
        <f t="shared" si="27"/>
        <v>0</v>
      </c>
      <c r="H29" s="17">
        <f t="shared" si="28"/>
        <v>0</v>
      </c>
      <c r="I29" s="17">
        <f t="shared" si="29"/>
        <v>0</v>
      </c>
      <c r="J29" s="18">
        <f t="shared" si="30"/>
        <v>0</v>
      </c>
      <c r="K29" s="13"/>
      <c r="L29" s="24">
        <v>1322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ht="21" customHeight="1">
      <c r="A30" s="23" t="s">
        <v>6</v>
      </c>
      <c r="B30" s="16">
        <f t="shared" si="22"/>
        <v>0</v>
      </c>
      <c r="C30" s="17">
        <f t="shared" si="23"/>
        <v>0</v>
      </c>
      <c r="D30" s="17">
        <f t="shared" si="24"/>
        <v>0</v>
      </c>
      <c r="E30" s="17">
        <f t="shared" si="25"/>
        <v>0</v>
      </c>
      <c r="F30" s="17">
        <f t="shared" si="26"/>
        <v>0</v>
      </c>
      <c r="G30" s="17">
        <f t="shared" si="27"/>
        <v>0</v>
      </c>
      <c r="H30" s="17">
        <f t="shared" si="28"/>
        <v>0</v>
      </c>
      <c r="I30" s="17">
        <f t="shared" si="29"/>
        <v>0</v>
      </c>
      <c r="J30" s="18">
        <f t="shared" si="30"/>
        <v>0</v>
      </c>
      <c r="K30" s="13"/>
      <c r="L30" s="24">
        <v>1323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21" customHeight="1">
      <c r="A31" s="23" t="s">
        <v>7</v>
      </c>
      <c r="B31" s="16">
        <f t="shared" si="22"/>
        <v>0</v>
      </c>
      <c r="C31" s="17">
        <f t="shared" si="23"/>
        <v>0</v>
      </c>
      <c r="D31" s="17">
        <f t="shared" si="24"/>
        <v>0</v>
      </c>
      <c r="E31" s="17">
        <f t="shared" si="25"/>
        <v>0</v>
      </c>
      <c r="F31" s="17">
        <f t="shared" si="26"/>
        <v>0</v>
      </c>
      <c r="G31" s="17">
        <f t="shared" si="27"/>
        <v>0</v>
      </c>
      <c r="H31" s="17">
        <f t="shared" si="28"/>
        <v>0</v>
      </c>
      <c r="I31" s="17">
        <f t="shared" si="29"/>
        <v>0</v>
      </c>
      <c r="J31" s="18">
        <f t="shared" si="30"/>
        <v>0</v>
      </c>
      <c r="K31" s="13"/>
      <c r="L31" s="24">
        <v>1324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 ht="21" customHeight="1">
      <c r="A32" s="23" t="s">
        <v>1</v>
      </c>
      <c r="B32" s="16">
        <f t="shared" si="22"/>
        <v>3</v>
      </c>
      <c r="C32" s="17">
        <f t="shared" si="23"/>
        <v>0</v>
      </c>
      <c r="D32" s="17">
        <f t="shared" si="24"/>
        <v>0</v>
      </c>
      <c r="E32" s="17">
        <f t="shared" si="25"/>
        <v>2</v>
      </c>
      <c r="F32" s="17">
        <f t="shared" si="26"/>
        <v>1</v>
      </c>
      <c r="G32" s="17">
        <f t="shared" si="27"/>
        <v>0</v>
      </c>
      <c r="H32" s="17">
        <f t="shared" si="28"/>
        <v>0</v>
      </c>
      <c r="I32" s="17">
        <f t="shared" si="29"/>
        <v>0</v>
      </c>
      <c r="J32" s="18">
        <f t="shared" si="30"/>
        <v>0</v>
      </c>
      <c r="K32" s="13"/>
      <c r="L32" s="24">
        <v>1325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 ht="21" customHeight="1">
      <c r="A33" s="23" t="s">
        <v>2</v>
      </c>
      <c r="B33" s="16">
        <f t="shared" si="22"/>
        <v>0</v>
      </c>
      <c r="C33" s="17">
        <f t="shared" si="23"/>
        <v>0</v>
      </c>
      <c r="D33" s="17">
        <f t="shared" si="24"/>
        <v>0</v>
      </c>
      <c r="E33" s="17">
        <f t="shared" si="25"/>
        <v>0</v>
      </c>
      <c r="F33" s="17">
        <f t="shared" si="26"/>
        <v>0</v>
      </c>
      <c r="G33" s="17">
        <f t="shared" si="27"/>
        <v>0</v>
      </c>
      <c r="H33" s="17">
        <f t="shared" si="28"/>
        <v>0</v>
      </c>
      <c r="I33" s="17">
        <f t="shared" si="29"/>
        <v>0</v>
      </c>
      <c r="J33" s="18">
        <f t="shared" si="30"/>
        <v>0</v>
      </c>
      <c r="K33" s="13"/>
      <c r="L33" s="24">
        <v>1326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ht="21" customHeight="1">
      <c r="A34" s="23" t="s">
        <v>8</v>
      </c>
      <c r="B34" s="16">
        <f t="shared" si="22"/>
        <v>0</v>
      </c>
      <c r="C34" s="17">
        <f t="shared" si="23"/>
        <v>0</v>
      </c>
      <c r="D34" s="17">
        <f t="shared" si="24"/>
        <v>0</v>
      </c>
      <c r="E34" s="17">
        <f t="shared" si="25"/>
        <v>0</v>
      </c>
      <c r="F34" s="17">
        <f t="shared" si="26"/>
        <v>0</v>
      </c>
      <c r="G34" s="17">
        <f t="shared" si="27"/>
        <v>0</v>
      </c>
      <c r="H34" s="17">
        <f t="shared" si="28"/>
        <v>0</v>
      </c>
      <c r="I34" s="17">
        <f t="shared" si="29"/>
        <v>0</v>
      </c>
      <c r="J34" s="18">
        <f t="shared" si="30"/>
        <v>0</v>
      </c>
      <c r="K34" s="13"/>
      <c r="L34" s="24">
        <v>1327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ht="21" customHeight="1">
      <c r="A35" s="23" t="s">
        <v>9</v>
      </c>
      <c r="B35" s="16">
        <f t="shared" si="22"/>
        <v>0</v>
      </c>
      <c r="C35" s="17">
        <f t="shared" si="23"/>
        <v>0</v>
      </c>
      <c r="D35" s="17">
        <f t="shared" si="24"/>
        <v>0</v>
      </c>
      <c r="E35" s="17">
        <f t="shared" si="25"/>
        <v>0</v>
      </c>
      <c r="F35" s="17">
        <f t="shared" si="26"/>
        <v>0</v>
      </c>
      <c r="G35" s="17">
        <f t="shared" si="27"/>
        <v>0</v>
      </c>
      <c r="H35" s="17">
        <f t="shared" si="28"/>
        <v>0</v>
      </c>
      <c r="I35" s="17">
        <f t="shared" si="29"/>
        <v>0</v>
      </c>
      <c r="J35" s="18">
        <f t="shared" si="30"/>
        <v>0</v>
      </c>
      <c r="K35" s="13"/>
      <c r="L35" s="24">
        <v>1328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21" customHeight="1">
      <c r="A36" s="23" t="s">
        <v>10</v>
      </c>
      <c r="B36" s="16">
        <f t="shared" si="22"/>
        <v>0</v>
      </c>
      <c r="C36" s="17">
        <f t="shared" si="23"/>
        <v>0</v>
      </c>
      <c r="D36" s="17">
        <f t="shared" si="24"/>
        <v>0</v>
      </c>
      <c r="E36" s="17">
        <f t="shared" si="25"/>
        <v>0</v>
      </c>
      <c r="F36" s="17">
        <f t="shared" si="26"/>
        <v>0</v>
      </c>
      <c r="G36" s="17">
        <f t="shared" si="27"/>
        <v>0</v>
      </c>
      <c r="H36" s="17">
        <f t="shared" si="28"/>
        <v>0</v>
      </c>
      <c r="I36" s="17">
        <f t="shared" si="29"/>
        <v>0</v>
      </c>
      <c r="J36" s="18">
        <f t="shared" si="30"/>
        <v>0</v>
      </c>
      <c r="K36" s="13"/>
      <c r="L36" s="24">
        <v>1329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ht="21" customHeight="1">
      <c r="A37" s="23" t="s">
        <v>3</v>
      </c>
      <c r="B37" s="16">
        <f t="shared" si="22"/>
        <v>2</v>
      </c>
      <c r="C37" s="17">
        <f t="shared" si="23"/>
        <v>0</v>
      </c>
      <c r="D37" s="17">
        <f t="shared" si="24"/>
        <v>0</v>
      </c>
      <c r="E37" s="17">
        <f t="shared" si="25"/>
        <v>1</v>
      </c>
      <c r="F37" s="17">
        <f t="shared" si="26"/>
        <v>0</v>
      </c>
      <c r="G37" s="17">
        <f t="shared" si="27"/>
        <v>1</v>
      </c>
      <c r="H37" s="17">
        <f t="shared" si="28"/>
        <v>0</v>
      </c>
      <c r="I37" s="17">
        <f t="shared" si="29"/>
        <v>0</v>
      </c>
      <c r="J37" s="18">
        <f t="shared" si="30"/>
        <v>0</v>
      </c>
      <c r="K37" s="13"/>
      <c r="L37" s="24">
        <v>1341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ht="21" customHeight="1">
      <c r="A38" s="23" t="s">
        <v>4</v>
      </c>
      <c r="B38" s="16">
        <f t="shared" si="22"/>
        <v>8</v>
      </c>
      <c r="C38" s="17">
        <f t="shared" si="23"/>
        <v>1</v>
      </c>
      <c r="D38" s="17">
        <f t="shared" si="24"/>
        <v>1</v>
      </c>
      <c r="E38" s="17">
        <f t="shared" si="25"/>
        <v>2</v>
      </c>
      <c r="F38" s="17">
        <f t="shared" si="26"/>
        <v>3</v>
      </c>
      <c r="G38" s="17">
        <f t="shared" si="27"/>
        <v>1</v>
      </c>
      <c r="H38" s="17">
        <f t="shared" si="28"/>
        <v>0</v>
      </c>
      <c r="I38" s="17">
        <f t="shared" si="29"/>
        <v>0</v>
      </c>
      <c r="J38" s="18">
        <f t="shared" si="30"/>
        <v>0</v>
      </c>
      <c r="K38" s="13"/>
      <c r="L38" s="24">
        <v>1342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ht="21" customHeight="1">
      <c r="A39" s="22" t="s">
        <v>11</v>
      </c>
      <c r="B39" s="10">
        <f>SUM(B40:B41)</f>
        <v>9</v>
      </c>
      <c r="C39" s="11">
        <f aca="true" t="shared" si="31" ref="C39:J39">SUM(C40:C41)</f>
        <v>0</v>
      </c>
      <c r="D39" s="11">
        <f t="shared" si="31"/>
        <v>0</v>
      </c>
      <c r="E39" s="11">
        <f t="shared" si="31"/>
        <v>2</v>
      </c>
      <c r="F39" s="11">
        <f t="shared" si="31"/>
        <v>5</v>
      </c>
      <c r="G39" s="11">
        <f t="shared" si="31"/>
        <v>2</v>
      </c>
      <c r="H39" s="11">
        <f t="shared" si="31"/>
        <v>0</v>
      </c>
      <c r="I39" s="11">
        <f t="shared" si="31"/>
        <v>0</v>
      </c>
      <c r="J39" s="12">
        <f t="shared" si="31"/>
        <v>0</v>
      </c>
      <c r="K39" s="13"/>
      <c r="L39" s="2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ht="21" customHeight="1">
      <c r="A40" s="23" t="s">
        <v>12</v>
      </c>
      <c r="B40" s="16">
        <f>SUM(C40:J40)</f>
        <v>6</v>
      </c>
      <c r="C40" s="17">
        <f>IF(ISERROR(VLOOKUP($L40,data,2,FALSE)),0,VLOOKUP($L40,data,2,FALSE))</f>
        <v>0</v>
      </c>
      <c r="D40" s="17">
        <f>IF(ISERROR(VLOOKUP($L40,data,3,FALSE)),0,VLOOKUP($L40,data,3,FALSE))</f>
        <v>0</v>
      </c>
      <c r="E40" s="17">
        <f>IF(ISERROR(VLOOKUP($L40,data,4,FALSE)),0,VLOOKUP($L40,data,4,FALSE))</f>
        <v>1</v>
      </c>
      <c r="F40" s="17">
        <f>IF(ISERROR(VLOOKUP($L40,data,5,FALSE)),0,VLOOKUP($L40,data,5,FALSE))</f>
        <v>4</v>
      </c>
      <c r="G40" s="17">
        <f>IF(ISERROR(VLOOKUP($L40,data,6,FALSE)),0,VLOOKUP($L40,data,6,FALSE))</f>
        <v>1</v>
      </c>
      <c r="H40" s="17">
        <f>IF(ISERROR(VLOOKUP($L40,data,7,FALSE)),0,VLOOKUP($L40,data,7,FALSE))</f>
        <v>0</v>
      </c>
      <c r="I40" s="17">
        <f>IF(ISERROR(VLOOKUP($L40,data,8,FALSE)),0,VLOOKUP($L40,data,8,FALSE))</f>
        <v>0</v>
      </c>
      <c r="J40" s="18">
        <f>IF(ISERROR(VLOOKUP($L40,data,9,FALSE)),0,VLOOKUP($L40,data,9,FALSE))</f>
        <v>0</v>
      </c>
      <c r="K40" s="13"/>
      <c r="L40" s="24">
        <v>1215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21" customHeight="1">
      <c r="A41" s="23" t="s">
        <v>13</v>
      </c>
      <c r="B41" s="19">
        <f>SUM(C41:J41)</f>
        <v>3</v>
      </c>
      <c r="C41" s="20">
        <f>IF(ISERROR(VLOOKUP($L41,data,2,FALSE)),0,VLOOKUP($L41,data,2,FALSE))</f>
        <v>0</v>
      </c>
      <c r="D41" s="20">
        <f>IF(ISERROR(VLOOKUP($L41,data,3,FALSE)),0,VLOOKUP($L41,data,3,FALSE))</f>
        <v>0</v>
      </c>
      <c r="E41" s="20">
        <f>IF(ISERROR(VLOOKUP($L41,data,4,FALSE)),0,VLOOKUP($L41,data,4,FALSE))</f>
        <v>1</v>
      </c>
      <c r="F41" s="20">
        <f>IF(ISERROR(VLOOKUP($L41,data,5,FALSE)),0,VLOOKUP($L41,data,5,FALSE))</f>
        <v>1</v>
      </c>
      <c r="G41" s="20">
        <f>IF(ISERROR(VLOOKUP($L41,data,6,FALSE)),0,VLOOKUP($L41,data,6,FALSE))</f>
        <v>1</v>
      </c>
      <c r="H41" s="20">
        <f>IF(ISERROR(VLOOKUP($L41,data,7,FALSE)),0,VLOOKUP($L41,data,7,FALSE))</f>
        <v>0</v>
      </c>
      <c r="I41" s="20">
        <f>IF(ISERROR(VLOOKUP($L41,data,8,FALSE)),0,VLOOKUP($L41,data,8,FALSE))</f>
        <v>0</v>
      </c>
      <c r="J41" s="21">
        <f>IF(ISERROR(VLOOKUP($L41,data,9,FALSE)),0,VLOOKUP($L41,data,9,FALSE))</f>
        <v>0</v>
      </c>
      <c r="K41" s="13"/>
      <c r="L41" s="24">
        <v>1344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ht="21" customHeight="1">
      <c r="A42" s="22" t="s">
        <v>14</v>
      </c>
      <c r="B42" s="10">
        <f>SUM(B43:B45)</f>
        <v>15</v>
      </c>
      <c r="C42" s="11">
        <f aca="true" t="shared" si="32" ref="C42:J42">SUM(C43:C45)</f>
        <v>0</v>
      </c>
      <c r="D42" s="11">
        <f t="shared" si="32"/>
        <v>1</v>
      </c>
      <c r="E42" s="11">
        <f t="shared" si="32"/>
        <v>8</v>
      </c>
      <c r="F42" s="11">
        <f t="shared" si="32"/>
        <v>5</v>
      </c>
      <c r="G42" s="11">
        <f t="shared" si="32"/>
        <v>1</v>
      </c>
      <c r="H42" s="11">
        <f t="shared" si="32"/>
        <v>0</v>
      </c>
      <c r="I42" s="11">
        <f t="shared" si="32"/>
        <v>0</v>
      </c>
      <c r="J42" s="12">
        <f t="shared" si="32"/>
        <v>0</v>
      </c>
      <c r="K42" s="13"/>
      <c r="L42" s="2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ht="21" customHeight="1">
      <c r="A43" s="23" t="s">
        <v>16</v>
      </c>
      <c r="B43" s="16">
        <f>SUM(C43:J43)</f>
        <v>5</v>
      </c>
      <c r="C43" s="17">
        <f>IF(ISERROR(VLOOKUP($L43,data,2,FALSE)),0,VLOOKUP($L43,data,2,FALSE))</f>
        <v>0</v>
      </c>
      <c r="D43" s="17">
        <f>IF(ISERROR(VLOOKUP($L43,data,3,FALSE)),0,VLOOKUP($L43,data,3,FALSE))</f>
        <v>0</v>
      </c>
      <c r="E43" s="17">
        <f>IF(ISERROR(VLOOKUP($L43,data,4,FALSE)),0,VLOOKUP($L43,data,4,FALSE))</f>
        <v>3</v>
      </c>
      <c r="F43" s="17">
        <f>IF(ISERROR(VLOOKUP($L43,data,5,FALSE)),0,VLOOKUP($L43,data,5,FALSE))</f>
        <v>1</v>
      </c>
      <c r="G43" s="17">
        <f>IF(ISERROR(VLOOKUP($L43,data,6,FALSE)),0,VLOOKUP($L43,data,6,FALSE))</f>
        <v>1</v>
      </c>
      <c r="H43" s="17">
        <f>IF(ISERROR(VLOOKUP($L43,data,7,FALSE)),0,VLOOKUP($L43,data,7,FALSE))</f>
        <v>0</v>
      </c>
      <c r="I43" s="17">
        <f>IF(ISERROR(VLOOKUP($L43,data,8,FALSE)),0,VLOOKUP($L43,data,8,FALSE))</f>
        <v>0</v>
      </c>
      <c r="J43" s="18">
        <f>IF(ISERROR(VLOOKUP($L43,data,9,FALSE)),0,VLOOKUP($L43,data,9,FALSE))</f>
        <v>0</v>
      </c>
      <c r="K43" s="13"/>
      <c r="L43" s="24">
        <v>1207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21" customHeight="1">
      <c r="A44" s="23" t="s">
        <v>15</v>
      </c>
      <c r="B44" s="16">
        <f>SUM(C44:J44)</f>
        <v>10</v>
      </c>
      <c r="C44" s="17">
        <f>IF(ISERROR(VLOOKUP($L44,data,2,FALSE)),0,VLOOKUP($L44,data,2,FALSE))</f>
        <v>0</v>
      </c>
      <c r="D44" s="17">
        <f>IF(ISERROR(VLOOKUP($L44,data,3,FALSE)),0,VLOOKUP($L44,data,3,FALSE))</f>
        <v>1</v>
      </c>
      <c r="E44" s="17">
        <f>IF(ISERROR(VLOOKUP($L44,data,4,FALSE)),0,VLOOKUP($L44,data,4,FALSE))</f>
        <v>5</v>
      </c>
      <c r="F44" s="17">
        <f>IF(ISERROR(VLOOKUP($L44,data,5,FALSE)),0,VLOOKUP($L44,data,5,FALSE))</f>
        <v>4</v>
      </c>
      <c r="G44" s="17">
        <f>IF(ISERROR(VLOOKUP($L44,data,6,FALSE)),0,VLOOKUP($L44,data,6,FALSE))</f>
        <v>0</v>
      </c>
      <c r="H44" s="17">
        <f>IF(ISERROR(VLOOKUP($L44,data,7,FALSE)),0,VLOOKUP($L44,data,7,FALSE))</f>
        <v>0</v>
      </c>
      <c r="I44" s="17">
        <f>IF(ISERROR(VLOOKUP($L44,data,8,FALSE)),0,VLOOKUP($L44,data,8,FALSE))</f>
        <v>0</v>
      </c>
      <c r="J44" s="18">
        <f>IF(ISERROR(VLOOKUP($L44,data,9,FALSE)),0,VLOOKUP($L44,data,9,FALSE))</f>
        <v>0</v>
      </c>
      <c r="K44" s="13"/>
      <c r="L44" s="24">
        <v>1210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21" customHeight="1">
      <c r="A45" s="23" t="s">
        <v>17</v>
      </c>
      <c r="B45" s="19">
        <f>SUM(C45:J45)</f>
        <v>0</v>
      </c>
      <c r="C45" s="20">
        <f>IF(ISERROR(VLOOKUP($L45,data,2,FALSE)),0,VLOOKUP($L45,data,2,FALSE))</f>
        <v>0</v>
      </c>
      <c r="D45" s="20">
        <f>IF(ISERROR(VLOOKUP($L45,data,3,FALSE)),0,VLOOKUP($L45,data,3,FALSE))</f>
        <v>0</v>
      </c>
      <c r="E45" s="20">
        <f>IF(ISERROR(VLOOKUP($L45,data,4,FALSE)),0,VLOOKUP($L45,data,4,FALSE))</f>
        <v>0</v>
      </c>
      <c r="F45" s="20">
        <f>IF(ISERROR(VLOOKUP($L45,data,5,FALSE)),0,VLOOKUP($L45,data,5,FALSE))</f>
        <v>0</v>
      </c>
      <c r="G45" s="20">
        <f>IF(ISERROR(VLOOKUP($L45,data,6,FALSE)),0,VLOOKUP($L45,data,6,FALSE))</f>
        <v>0</v>
      </c>
      <c r="H45" s="20">
        <f>IF(ISERROR(VLOOKUP($L45,data,7,FALSE)),0,VLOOKUP($L45,data,7,FALSE))</f>
        <v>0</v>
      </c>
      <c r="I45" s="20">
        <f>IF(ISERROR(VLOOKUP($L45,data,8,FALSE)),0,VLOOKUP($L45,data,8,FALSE))</f>
        <v>0</v>
      </c>
      <c r="J45" s="21">
        <f>IF(ISERROR(VLOOKUP($L45,data,9,FALSE)),0,VLOOKUP($L45,data,9,FALSE))</f>
        <v>0</v>
      </c>
      <c r="K45" s="13"/>
      <c r="L45" s="24">
        <v>1361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21" customHeight="1">
      <c r="A46" s="22" t="s">
        <v>21</v>
      </c>
      <c r="B46" s="10">
        <f>SUM(B47)</f>
        <v>35</v>
      </c>
      <c r="C46" s="11">
        <f aca="true" t="shared" si="33" ref="C46:H46">SUM(C47)</f>
        <v>0</v>
      </c>
      <c r="D46" s="11">
        <f t="shared" si="33"/>
        <v>2</v>
      </c>
      <c r="E46" s="11">
        <f t="shared" si="33"/>
        <v>16</v>
      </c>
      <c r="F46" s="11">
        <f t="shared" si="33"/>
        <v>9</v>
      </c>
      <c r="G46" s="11">
        <f t="shared" si="33"/>
        <v>7</v>
      </c>
      <c r="H46" s="11">
        <f t="shared" si="33"/>
        <v>1</v>
      </c>
      <c r="I46" s="11">
        <f>SUM(I47)</f>
        <v>0</v>
      </c>
      <c r="J46" s="12">
        <f>SUM(J47)</f>
        <v>0</v>
      </c>
      <c r="K46" s="13"/>
      <c r="L46" s="2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21" customHeight="1">
      <c r="A47" s="28" t="s">
        <v>118</v>
      </c>
      <c r="B47" s="16">
        <f>SUM(B48:B49)</f>
        <v>35</v>
      </c>
      <c r="C47" s="17">
        <f aca="true" t="shared" si="34" ref="C47:H47">SUM(C48:C49)</f>
        <v>0</v>
      </c>
      <c r="D47" s="17">
        <f t="shared" si="34"/>
        <v>2</v>
      </c>
      <c r="E47" s="17">
        <f t="shared" si="34"/>
        <v>16</v>
      </c>
      <c r="F47" s="17">
        <f t="shared" si="34"/>
        <v>9</v>
      </c>
      <c r="G47" s="17">
        <f t="shared" si="34"/>
        <v>7</v>
      </c>
      <c r="H47" s="17">
        <f t="shared" si="34"/>
        <v>1</v>
      </c>
      <c r="I47" s="17">
        <f>SUM(I48:I49)</f>
        <v>0</v>
      </c>
      <c r="J47" s="18">
        <f>SUM(J48:J49)</f>
        <v>0</v>
      </c>
      <c r="K47" s="13"/>
      <c r="L47" s="2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12" s="13" customFormat="1" ht="21" customHeight="1">
      <c r="A48" s="29" t="s">
        <v>119</v>
      </c>
      <c r="B48" s="16">
        <f>SUM(C48:J48)</f>
        <v>32</v>
      </c>
      <c r="C48" s="17">
        <f>IF(ISERROR(VLOOKUP($L48,data,2,FALSE)),0,VLOOKUP($L48,data,2,FALSE))</f>
        <v>0</v>
      </c>
      <c r="D48" s="17">
        <f>IF(ISERROR(VLOOKUP($L48,data,3,FALSE)),0,VLOOKUP($L48,data,3,FALSE))</f>
        <v>2</v>
      </c>
      <c r="E48" s="17">
        <f>IF(ISERROR(VLOOKUP($L48,data,4,FALSE)),0,VLOOKUP($L48,data,4,FALSE))</f>
        <v>13</v>
      </c>
      <c r="F48" s="17">
        <f>IF(ISERROR(VLOOKUP($L48,data,5,FALSE)),0,VLOOKUP($L48,data,5,FALSE))</f>
        <v>9</v>
      </c>
      <c r="G48" s="17">
        <f>IF(ISERROR(VLOOKUP($L48,data,6,FALSE)),0,VLOOKUP($L48,data,6,FALSE))</f>
        <v>7</v>
      </c>
      <c r="H48" s="17">
        <f>IF(ISERROR(VLOOKUP($L48,data,7,FALSE)),0,VLOOKUP($L48,data,7,FALSE))</f>
        <v>1</v>
      </c>
      <c r="I48" s="17">
        <f>IF(ISERROR(VLOOKUP($L48,data,8,FALSE)),0,VLOOKUP($L48,data,8,FALSE))</f>
        <v>0</v>
      </c>
      <c r="J48" s="18">
        <f>IF(ISERROR(VLOOKUP($L48,data,9,FALSE)),0,VLOOKUP($L48,data,9,FALSE))</f>
        <v>0</v>
      </c>
      <c r="L48" s="24">
        <v>1201</v>
      </c>
    </row>
    <row r="49" spans="1:60" ht="21" customHeight="1">
      <c r="A49" s="30" t="s">
        <v>120</v>
      </c>
      <c r="B49" s="19">
        <f>SUM(C49:J49)</f>
        <v>3</v>
      </c>
      <c r="C49" s="20">
        <f>IF(ISERROR(VLOOKUP($L49,data,2,FALSE)),0,VLOOKUP($L49,data,2,FALSE))</f>
        <v>0</v>
      </c>
      <c r="D49" s="20">
        <f>IF(ISERROR(VLOOKUP($L49,data,3,FALSE)),0,VLOOKUP($L49,data,3,FALSE))</f>
        <v>0</v>
      </c>
      <c r="E49" s="20">
        <f>IF(ISERROR(VLOOKUP($L49,data,4,FALSE)),0,VLOOKUP($L49,data,4,FALSE))</f>
        <v>3</v>
      </c>
      <c r="F49" s="20">
        <f>IF(ISERROR(VLOOKUP($L49,data,5,FALSE)),0,VLOOKUP($L49,data,5,FALSE))</f>
        <v>0</v>
      </c>
      <c r="G49" s="20">
        <f>IF(ISERROR(VLOOKUP($L49,data,6,FALSE)),0,VLOOKUP($L49,data,6,FALSE))</f>
        <v>0</v>
      </c>
      <c r="H49" s="20">
        <f>IF(ISERROR(VLOOKUP($L49,data,7,FALSE)),0,VLOOKUP($L49,data,7,FALSE))</f>
        <v>0</v>
      </c>
      <c r="I49" s="20">
        <f>IF(ISERROR(VLOOKUP($L49,data,8,FALSE)),0,VLOOKUP($L49,data,8,FALSE))</f>
        <v>0</v>
      </c>
      <c r="J49" s="21">
        <f>IF(ISERROR(VLOOKUP($L49,data,9,FALSE)),0,VLOOKUP($L49,data,9,FALSE))</f>
        <v>0</v>
      </c>
      <c r="K49" s="13"/>
      <c r="L49" s="24">
        <v>1204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21" customHeight="1">
      <c r="A50" s="22" t="s">
        <v>85</v>
      </c>
      <c r="B50" s="10">
        <f>SUM(B51:B66)</f>
        <v>25</v>
      </c>
      <c r="C50" s="11">
        <f aca="true" t="shared" si="35" ref="C50:J50">SUM(C51:C66)</f>
        <v>0</v>
      </c>
      <c r="D50" s="11">
        <f t="shared" si="35"/>
        <v>5</v>
      </c>
      <c r="E50" s="11">
        <f t="shared" si="35"/>
        <v>7</v>
      </c>
      <c r="F50" s="11">
        <f t="shared" si="35"/>
        <v>8</v>
      </c>
      <c r="G50" s="11">
        <f t="shared" si="35"/>
        <v>5</v>
      </c>
      <c r="H50" s="11">
        <f t="shared" si="35"/>
        <v>0</v>
      </c>
      <c r="I50" s="11">
        <f t="shared" si="35"/>
        <v>0</v>
      </c>
      <c r="J50" s="12">
        <f t="shared" si="35"/>
        <v>0</v>
      </c>
      <c r="K50" s="13"/>
      <c r="L50" s="2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21" customHeight="1">
      <c r="A51" s="23" t="s">
        <v>26</v>
      </c>
      <c r="B51" s="16">
        <f aca="true" t="shared" si="36" ref="B51:B66">SUM(C51:J51)</f>
        <v>5</v>
      </c>
      <c r="C51" s="17">
        <f aca="true" t="shared" si="37" ref="C51:C66">IF(ISERROR(VLOOKUP($L51,data,2,FALSE)),0,VLOOKUP($L51,data,2,FALSE))</f>
        <v>0</v>
      </c>
      <c r="D51" s="17">
        <f aca="true" t="shared" si="38" ref="D51:D66">IF(ISERROR(VLOOKUP($L51,data,3,FALSE)),0,VLOOKUP($L51,data,3,FALSE))</f>
        <v>0</v>
      </c>
      <c r="E51" s="17">
        <f aca="true" t="shared" si="39" ref="E51:E66">IF(ISERROR(VLOOKUP($L51,data,4,FALSE)),0,VLOOKUP($L51,data,4,FALSE))</f>
        <v>3</v>
      </c>
      <c r="F51" s="17">
        <f aca="true" t="shared" si="40" ref="F51:F66">IF(ISERROR(VLOOKUP($L51,data,5,FALSE)),0,VLOOKUP($L51,data,5,FALSE))</f>
        <v>2</v>
      </c>
      <c r="G51" s="17">
        <f aca="true" t="shared" si="41" ref="G51:G66">IF(ISERROR(VLOOKUP($L51,data,6,FALSE)),0,VLOOKUP($L51,data,6,FALSE))</f>
        <v>0</v>
      </c>
      <c r="H51" s="17">
        <f aca="true" t="shared" si="42" ref="H51:H66">IF(ISERROR(VLOOKUP($L51,data,7,FALSE)),0,VLOOKUP($L51,data,7,FALSE))</f>
        <v>0</v>
      </c>
      <c r="I51" s="17">
        <f aca="true" t="shared" si="43" ref="I51:I66">IF(ISERROR(VLOOKUP($L51,data,8,FALSE)),0,VLOOKUP($L51,data,8,FALSE))</f>
        <v>0</v>
      </c>
      <c r="J51" s="18">
        <f aca="true" t="shared" si="44" ref="J51:J66">IF(ISERROR(VLOOKUP($L51,data,9,FALSE)),0,VLOOKUP($L51,data,9,FALSE))</f>
        <v>0</v>
      </c>
      <c r="K51" s="13"/>
      <c r="L51" s="24">
        <v>1209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21" customHeight="1">
      <c r="A52" s="23" t="s">
        <v>22</v>
      </c>
      <c r="B52" s="16">
        <f t="shared" si="36"/>
        <v>5</v>
      </c>
      <c r="C52" s="17">
        <f t="shared" si="37"/>
        <v>0</v>
      </c>
      <c r="D52" s="17">
        <f t="shared" si="38"/>
        <v>2</v>
      </c>
      <c r="E52" s="17">
        <f t="shared" si="39"/>
        <v>1</v>
      </c>
      <c r="F52" s="17">
        <f t="shared" si="40"/>
        <v>1</v>
      </c>
      <c r="G52" s="17">
        <f t="shared" si="41"/>
        <v>1</v>
      </c>
      <c r="H52" s="17">
        <f t="shared" si="42"/>
        <v>0</v>
      </c>
      <c r="I52" s="17">
        <f t="shared" si="43"/>
        <v>0</v>
      </c>
      <c r="J52" s="18">
        <f t="shared" si="44"/>
        <v>0</v>
      </c>
      <c r="K52" s="13"/>
      <c r="L52" s="24">
        <v>1212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23" t="s">
        <v>23</v>
      </c>
      <c r="B53" s="16">
        <f t="shared" si="36"/>
        <v>5</v>
      </c>
      <c r="C53" s="17">
        <f t="shared" si="37"/>
        <v>0</v>
      </c>
      <c r="D53" s="17">
        <f t="shared" si="38"/>
        <v>2</v>
      </c>
      <c r="E53" s="17">
        <f t="shared" si="39"/>
        <v>0</v>
      </c>
      <c r="F53" s="17">
        <f t="shared" si="40"/>
        <v>2</v>
      </c>
      <c r="G53" s="17">
        <f t="shared" si="41"/>
        <v>1</v>
      </c>
      <c r="H53" s="17">
        <f t="shared" si="42"/>
        <v>0</v>
      </c>
      <c r="I53" s="17">
        <f t="shared" si="43"/>
        <v>0</v>
      </c>
      <c r="J53" s="18">
        <f t="shared" si="44"/>
        <v>0</v>
      </c>
      <c r="K53" s="13"/>
      <c r="L53" s="24">
        <v>1214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0" ht="21" customHeight="1">
      <c r="A54" s="23" t="s">
        <v>18</v>
      </c>
      <c r="B54" s="16">
        <f>SUM(C54:J54)</f>
        <v>1</v>
      </c>
      <c r="C54" s="17">
        <f>IF(ISERROR(VLOOKUP($L54,data,2,FALSE)),0,VLOOKUP($L54,data,2,FALSE))</f>
        <v>0</v>
      </c>
      <c r="D54" s="17">
        <f>IF(ISERROR(VLOOKUP($L54,data,3,FALSE)),0,VLOOKUP($L54,data,3,FALSE))</f>
        <v>0</v>
      </c>
      <c r="E54" s="17">
        <f>IF(ISERROR(VLOOKUP($L54,data,4,FALSE)),0,VLOOKUP($L54,data,4,FALSE))</f>
        <v>0</v>
      </c>
      <c r="F54" s="17">
        <f>IF(ISERROR(VLOOKUP($L54,data,5,FALSE)),0,VLOOKUP($L54,data,5,FALSE))</f>
        <v>1</v>
      </c>
      <c r="G54" s="17">
        <f>IF(ISERROR(VLOOKUP($L54,data,6,FALSE)),0,VLOOKUP($L54,data,6,FALSE))</f>
        <v>0</v>
      </c>
      <c r="H54" s="17">
        <f>IF(ISERROR(VLOOKUP($L54,data,7,FALSE)),0,VLOOKUP($L54,data,7,FALSE))</f>
        <v>0</v>
      </c>
      <c r="I54" s="17">
        <f>IF(ISERROR(VLOOKUP($L54,data,8,FALSE)),0,VLOOKUP($L54,data,8,FALSE))</f>
        <v>0</v>
      </c>
      <c r="J54" s="18">
        <f>IF(ISERROR(VLOOKUP($L54,data,9,FALSE)),0,VLOOKUP($L54,data,9,FALSE))</f>
        <v>0</v>
      </c>
      <c r="K54" s="13"/>
      <c r="L54" s="24">
        <v>1381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ht="21" customHeight="1">
      <c r="A55" s="23" t="s">
        <v>19</v>
      </c>
      <c r="B55" s="16">
        <f>SUM(C55:J55)</f>
        <v>0</v>
      </c>
      <c r="C55" s="17">
        <f>IF(ISERROR(VLOOKUP($L55,data,2,FALSE)),0,VLOOKUP($L55,data,2,FALSE))</f>
        <v>0</v>
      </c>
      <c r="D55" s="17">
        <f>IF(ISERROR(VLOOKUP($L55,data,3,FALSE)),0,VLOOKUP($L55,data,3,FALSE))</f>
        <v>0</v>
      </c>
      <c r="E55" s="17">
        <f>IF(ISERROR(VLOOKUP($L55,data,4,FALSE)),0,VLOOKUP($L55,data,4,FALSE))</f>
        <v>0</v>
      </c>
      <c r="F55" s="17">
        <f>IF(ISERROR(VLOOKUP($L55,data,5,FALSE)),0,VLOOKUP($L55,data,5,FALSE))</f>
        <v>0</v>
      </c>
      <c r="G55" s="17">
        <f>IF(ISERROR(VLOOKUP($L55,data,6,FALSE)),0,VLOOKUP($L55,data,6,FALSE))</f>
        <v>0</v>
      </c>
      <c r="H55" s="17">
        <f>IF(ISERROR(VLOOKUP($L55,data,7,FALSE)),0,VLOOKUP($L55,data,7,FALSE))</f>
        <v>0</v>
      </c>
      <c r="I55" s="17">
        <f>IF(ISERROR(VLOOKUP($L55,data,8,FALSE)),0,VLOOKUP($L55,data,8,FALSE))</f>
        <v>0</v>
      </c>
      <c r="J55" s="18">
        <f>IF(ISERROR(VLOOKUP($L55,data,9,FALSE)),0,VLOOKUP($L55,data,9,FALSE))</f>
        <v>0</v>
      </c>
      <c r="K55" s="13"/>
      <c r="L55" s="24">
        <v>1382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12" s="13" customFormat="1" ht="21" customHeight="1">
      <c r="A56" s="23" t="s">
        <v>20</v>
      </c>
      <c r="B56" s="16">
        <f>SUM(C56:J56)</f>
        <v>2</v>
      </c>
      <c r="C56" s="17">
        <f>IF(ISERROR(VLOOKUP($L56,data,2,FALSE)),0,VLOOKUP($L56,data,2,FALSE))</f>
        <v>0</v>
      </c>
      <c r="D56" s="17">
        <f>IF(ISERROR(VLOOKUP($L56,data,3,FALSE)),0,VLOOKUP($L56,data,3,FALSE))</f>
        <v>0</v>
      </c>
      <c r="E56" s="17">
        <f>IF(ISERROR(VLOOKUP($L56,data,4,FALSE)),0,VLOOKUP($L56,data,4,FALSE))</f>
        <v>0</v>
      </c>
      <c r="F56" s="17">
        <f>IF(ISERROR(VLOOKUP($L56,data,5,FALSE)),0,VLOOKUP($L56,data,5,FALSE))</f>
        <v>1</v>
      </c>
      <c r="G56" s="17">
        <f>IF(ISERROR(VLOOKUP($L56,data,6,FALSE)),0,VLOOKUP($L56,data,6,FALSE))</f>
        <v>1</v>
      </c>
      <c r="H56" s="17">
        <f>IF(ISERROR(VLOOKUP($L56,data,7,FALSE)),0,VLOOKUP($L56,data,7,FALSE))</f>
        <v>0</v>
      </c>
      <c r="I56" s="17">
        <f>IF(ISERROR(VLOOKUP($L56,data,8,FALSE)),0,VLOOKUP($L56,data,8,FALSE))</f>
        <v>0</v>
      </c>
      <c r="J56" s="18">
        <f>IF(ISERROR(VLOOKUP($L56,data,9,FALSE)),0,VLOOKUP($L56,data,9,FALSE))</f>
        <v>0</v>
      </c>
      <c r="L56" s="24">
        <v>1383</v>
      </c>
    </row>
    <row r="57" spans="1:60" ht="21" customHeight="1">
      <c r="A57" s="23" t="s">
        <v>24</v>
      </c>
      <c r="B57" s="16">
        <f t="shared" si="36"/>
        <v>0</v>
      </c>
      <c r="C57" s="17">
        <f t="shared" si="37"/>
        <v>0</v>
      </c>
      <c r="D57" s="17">
        <f t="shared" si="38"/>
        <v>0</v>
      </c>
      <c r="E57" s="17">
        <f t="shared" si="39"/>
        <v>0</v>
      </c>
      <c r="F57" s="17">
        <f t="shared" si="40"/>
        <v>0</v>
      </c>
      <c r="G57" s="17">
        <f t="shared" si="41"/>
        <v>0</v>
      </c>
      <c r="H57" s="17">
        <f t="shared" si="42"/>
        <v>0</v>
      </c>
      <c r="I57" s="17">
        <f t="shared" si="43"/>
        <v>0</v>
      </c>
      <c r="J57" s="18">
        <f t="shared" si="44"/>
        <v>0</v>
      </c>
      <c r="K57" s="13"/>
      <c r="L57" s="24">
        <v>1401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ht="21" customHeight="1">
      <c r="A58" s="23" t="s">
        <v>25</v>
      </c>
      <c r="B58" s="16">
        <f t="shared" si="36"/>
        <v>1</v>
      </c>
      <c r="C58" s="17">
        <f t="shared" si="37"/>
        <v>0</v>
      </c>
      <c r="D58" s="17">
        <f t="shared" si="38"/>
        <v>0</v>
      </c>
      <c r="E58" s="17">
        <f t="shared" si="39"/>
        <v>0</v>
      </c>
      <c r="F58" s="17">
        <f t="shared" si="40"/>
        <v>1</v>
      </c>
      <c r="G58" s="17">
        <f t="shared" si="41"/>
        <v>0</v>
      </c>
      <c r="H58" s="17">
        <f t="shared" si="42"/>
        <v>0</v>
      </c>
      <c r="I58" s="17">
        <f t="shared" si="43"/>
        <v>0</v>
      </c>
      <c r="J58" s="18">
        <f t="shared" si="44"/>
        <v>0</v>
      </c>
      <c r="K58" s="13"/>
      <c r="L58" s="24">
        <v>1402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 ht="21" customHeight="1">
      <c r="A59" s="23" t="s">
        <v>31</v>
      </c>
      <c r="B59" s="16">
        <f t="shared" si="36"/>
        <v>1</v>
      </c>
      <c r="C59" s="17">
        <f t="shared" si="37"/>
        <v>0</v>
      </c>
      <c r="D59" s="17">
        <f t="shared" si="38"/>
        <v>0</v>
      </c>
      <c r="E59" s="17">
        <f t="shared" si="39"/>
        <v>1</v>
      </c>
      <c r="F59" s="17">
        <f t="shared" si="40"/>
        <v>0</v>
      </c>
      <c r="G59" s="17">
        <f t="shared" si="41"/>
        <v>0</v>
      </c>
      <c r="H59" s="17">
        <f t="shared" si="42"/>
        <v>0</v>
      </c>
      <c r="I59" s="17">
        <f t="shared" si="43"/>
        <v>0</v>
      </c>
      <c r="J59" s="18">
        <f t="shared" si="44"/>
        <v>0</v>
      </c>
      <c r="K59" s="13"/>
      <c r="L59" s="24">
        <v>1421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 ht="21" customHeight="1">
      <c r="A60" s="23" t="s">
        <v>32</v>
      </c>
      <c r="B60" s="16">
        <f t="shared" si="36"/>
        <v>1</v>
      </c>
      <c r="C60" s="17">
        <f t="shared" si="37"/>
        <v>0</v>
      </c>
      <c r="D60" s="17">
        <f t="shared" si="38"/>
        <v>0</v>
      </c>
      <c r="E60" s="17">
        <f t="shared" si="39"/>
        <v>0</v>
      </c>
      <c r="F60" s="17">
        <f t="shared" si="40"/>
        <v>0</v>
      </c>
      <c r="G60" s="17">
        <f t="shared" si="41"/>
        <v>1</v>
      </c>
      <c r="H60" s="17">
        <f t="shared" si="42"/>
        <v>0</v>
      </c>
      <c r="I60" s="17">
        <f t="shared" si="43"/>
        <v>0</v>
      </c>
      <c r="J60" s="18">
        <f t="shared" si="44"/>
        <v>0</v>
      </c>
      <c r="K60" s="13"/>
      <c r="L60" s="24">
        <v>1422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1:60" ht="21" customHeight="1">
      <c r="A61" s="23" t="s">
        <v>33</v>
      </c>
      <c r="B61" s="16">
        <f t="shared" si="36"/>
        <v>2</v>
      </c>
      <c r="C61" s="17">
        <f t="shared" si="37"/>
        <v>0</v>
      </c>
      <c r="D61" s="17">
        <f t="shared" si="38"/>
        <v>0</v>
      </c>
      <c r="E61" s="17">
        <f t="shared" si="39"/>
        <v>2</v>
      </c>
      <c r="F61" s="17">
        <f t="shared" si="40"/>
        <v>0</v>
      </c>
      <c r="G61" s="17">
        <f t="shared" si="41"/>
        <v>0</v>
      </c>
      <c r="H61" s="17">
        <f t="shared" si="42"/>
        <v>0</v>
      </c>
      <c r="I61" s="17">
        <f t="shared" si="43"/>
        <v>0</v>
      </c>
      <c r="J61" s="18">
        <f t="shared" si="44"/>
        <v>0</v>
      </c>
      <c r="K61" s="13"/>
      <c r="L61" s="24">
        <v>1423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1:60" ht="21" customHeight="1">
      <c r="A62" s="23" t="s">
        <v>34</v>
      </c>
      <c r="B62" s="16">
        <f t="shared" si="36"/>
        <v>2</v>
      </c>
      <c r="C62" s="17">
        <f t="shared" si="37"/>
        <v>0</v>
      </c>
      <c r="D62" s="17">
        <f t="shared" si="38"/>
        <v>1</v>
      </c>
      <c r="E62" s="17">
        <f t="shared" si="39"/>
        <v>0</v>
      </c>
      <c r="F62" s="17">
        <f t="shared" si="40"/>
        <v>0</v>
      </c>
      <c r="G62" s="17">
        <f t="shared" si="41"/>
        <v>1</v>
      </c>
      <c r="H62" s="17">
        <f t="shared" si="42"/>
        <v>0</v>
      </c>
      <c r="I62" s="17">
        <f t="shared" si="43"/>
        <v>0</v>
      </c>
      <c r="J62" s="18">
        <f t="shared" si="44"/>
        <v>0</v>
      </c>
      <c r="K62" s="13"/>
      <c r="L62" s="24">
        <v>1424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1:60" ht="21" customHeight="1">
      <c r="A63" s="23" t="s">
        <v>27</v>
      </c>
      <c r="B63" s="16">
        <f t="shared" si="36"/>
        <v>0</v>
      </c>
      <c r="C63" s="17">
        <f t="shared" si="37"/>
        <v>0</v>
      </c>
      <c r="D63" s="17">
        <f t="shared" si="38"/>
        <v>0</v>
      </c>
      <c r="E63" s="17">
        <f t="shared" si="39"/>
        <v>0</v>
      </c>
      <c r="F63" s="17">
        <f t="shared" si="40"/>
        <v>0</v>
      </c>
      <c r="G63" s="17">
        <f t="shared" si="41"/>
        <v>0</v>
      </c>
      <c r="H63" s="17">
        <f t="shared" si="42"/>
        <v>0</v>
      </c>
      <c r="I63" s="17">
        <f t="shared" si="43"/>
        <v>0</v>
      </c>
      <c r="J63" s="18">
        <f t="shared" si="44"/>
        <v>0</v>
      </c>
      <c r="K63" s="13"/>
      <c r="L63" s="24">
        <v>1425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1:60" ht="21" customHeight="1">
      <c r="A64" s="23" t="s">
        <v>28</v>
      </c>
      <c r="B64" s="16">
        <f t="shared" si="36"/>
        <v>0</v>
      </c>
      <c r="C64" s="17">
        <f t="shared" si="37"/>
        <v>0</v>
      </c>
      <c r="D64" s="17">
        <f t="shared" si="38"/>
        <v>0</v>
      </c>
      <c r="E64" s="17">
        <f t="shared" si="39"/>
        <v>0</v>
      </c>
      <c r="F64" s="17">
        <f t="shared" si="40"/>
        <v>0</v>
      </c>
      <c r="G64" s="17">
        <f t="shared" si="41"/>
        <v>0</v>
      </c>
      <c r="H64" s="17">
        <f t="shared" si="42"/>
        <v>0</v>
      </c>
      <c r="I64" s="17">
        <f t="shared" si="43"/>
        <v>0</v>
      </c>
      <c r="J64" s="18">
        <f t="shared" si="44"/>
        <v>0</v>
      </c>
      <c r="K64" s="13"/>
      <c r="L64" s="24">
        <v>1426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ht="21" customHeight="1">
      <c r="A65" s="23" t="s">
        <v>29</v>
      </c>
      <c r="B65" s="16">
        <f t="shared" si="36"/>
        <v>0</v>
      </c>
      <c r="C65" s="17">
        <f t="shared" si="37"/>
        <v>0</v>
      </c>
      <c r="D65" s="17">
        <f t="shared" si="38"/>
        <v>0</v>
      </c>
      <c r="E65" s="17">
        <f t="shared" si="39"/>
        <v>0</v>
      </c>
      <c r="F65" s="17">
        <f t="shared" si="40"/>
        <v>0</v>
      </c>
      <c r="G65" s="17">
        <f t="shared" si="41"/>
        <v>0</v>
      </c>
      <c r="H65" s="17">
        <f t="shared" si="42"/>
        <v>0</v>
      </c>
      <c r="I65" s="17">
        <f t="shared" si="43"/>
        <v>0</v>
      </c>
      <c r="J65" s="18">
        <f t="shared" si="44"/>
        <v>0</v>
      </c>
      <c r="K65" s="13"/>
      <c r="L65" s="24">
        <v>1427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1:60" ht="21" customHeight="1">
      <c r="A66" s="23" t="s">
        <v>30</v>
      </c>
      <c r="B66" s="16">
        <f t="shared" si="36"/>
        <v>0</v>
      </c>
      <c r="C66" s="17">
        <f t="shared" si="37"/>
        <v>0</v>
      </c>
      <c r="D66" s="17">
        <f t="shared" si="38"/>
        <v>0</v>
      </c>
      <c r="E66" s="17">
        <f t="shared" si="39"/>
        <v>0</v>
      </c>
      <c r="F66" s="17">
        <f t="shared" si="40"/>
        <v>0</v>
      </c>
      <c r="G66" s="17">
        <f t="shared" si="41"/>
        <v>0</v>
      </c>
      <c r="H66" s="17">
        <f t="shared" si="42"/>
        <v>0</v>
      </c>
      <c r="I66" s="17">
        <f t="shared" si="43"/>
        <v>0</v>
      </c>
      <c r="J66" s="18">
        <f t="shared" si="44"/>
        <v>0</v>
      </c>
      <c r="K66" s="13"/>
      <c r="L66" s="24">
        <v>1428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</row>
    <row r="67" spans="1:60" ht="21" customHeight="1">
      <c r="A67" s="22" t="s">
        <v>86</v>
      </c>
      <c r="B67" s="10">
        <f>SUM(B68:B80)</f>
        <v>27</v>
      </c>
      <c r="C67" s="11">
        <f aca="true" t="shared" si="45" ref="C67:J67">SUM(C68:C80)</f>
        <v>0</v>
      </c>
      <c r="D67" s="11">
        <f t="shared" si="45"/>
        <v>2</v>
      </c>
      <c r="E67" s="11">
        <f t="shared" si="45"/>
        <v>12</v>
      </c>
      <c r="F67" s="11">
        <f t="shared" si="45"/>
        <v>10</v>
      </c>
      <c r="G67" s="11">
        <f t="shared" si="45"/>
        <v>3</v>
      </c>
      <c r="H67" s="11">
        <f t="shared" si="45"/>
        <v>0</v>
      </c>
      <c r="I67" s="11">
        <f t="shared" si="45"/>
        <v>0</v>
      </c>
      <c r="J67" s="12">
        <f t="shared" si="45"/>
        <v>0</v>
      </c>
      <c r="K67" s="13"/>
      <c r="L67" s="2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spans="1:60" ht="21" customHeight="1">
      <c r="A68" s="23" t="s">
        <v>35</v>
      </c>
      <c r="B68" s="16">
        <f aca="true" t="shared" si="46" ref="B68:B80">SUM(C68:J68)</f>
        <v>5</v>
      </c>
      <c r="C68" s="17">
        <f aca="true" t="shared" si="47" ref="C68:C80">IF(ISERROR(VLOOKUP($L68,data,2,FALSE)),0,VLOOKUP($L68,data,2,FALSE))</f>
        <v>0</v>
      </c>
      <c r="D68" s="17">
        <f aca="true" t="shared" si="48" ref="D68:D80">IF(ISERROR(VLOOKUP($L68,data,3,FALSE)),0,VLOOKUP($L68,data,3,FALSE))</f>
        <v>0</v>
      </c>
      <c r="E68" s="17">
        <f aca="true" t="shared" si="49" ref="E68:E80">IF(ISERROR(VLOOKUP($L68,data,4,FALSE)),0,VLOOKUP($L68,data,4,FALSE))</f>
        <v>3</v>
      </c>
      <c r="F68" s="17">
        <f aca="true" t="shared" si="50" ref="F68:F80">IF(ISERROR(VLOOKUP($L68,data,5,FALSE)),0,VLOOKUP($L68,data,5,FALSE))</f>
        <v>1</v>
      </c>
      <c r="G68" s="17">
        <f aca="true" t="shared" si="51" ref="G68:G80">IF(ISERROR(VLOOKUP($L68,data,6,FALSE)),0,VLOOKUP($L68,data,6,FALSE))</f>
        <v>1</v>
      </c>
      <c r="H68" s="17">
        <f aca="true" t="shared" si="52" ref="H68:H80">IF(ISERROR(VLOOKUP($L68,data,7,FALSE)),0,VLOOKUP($L68,data,7,FALSE))</f>
        <v>0</v>
      </c>
      <c r="I68" s="17">
        <f aca="true" t="shared" si="53" ref="I68:I80">IF(ISERROR(VLOOKUP($L68,data,8,FALSE)),0,VLOOKUP($L68,data,8,FALSE))</f>
        <v>0</v>
      </c>
      <c r="J68" s="18">
        <f aca="true" t="shared" si="54" ref="J68:J80">IF(ISERROR(VLOOKUP($L68,data,9,FALSE)),0,VLOOKUP($L68,data,9,FALSE))</f>
        <v>0</v>
      </c>
      <c r="K68" s="13"/>
      <c r="L68" s="24">
        <v>1211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spans="1:60" ht="21" customHeight="1">
      <c r="A69" s="23" t="s">
        <v>42</v>
      </c>
      <c r="B69" s="16">
        <f t="shared" si="46"/>
        <v>4</v>
      </c>
      <c r="C69" s="17">
        <f t="shared" si="47"/>
        <v>0</v>
      </c>
      <c r="D69" s="17">
        <f t="shared" si="48"/>
        <v>0</v>
      </c>
      <c r="E69" s="17">
        <f t="shared" si="49"/>
        <v>0</v>
      </c>
      <c r="F69" s="17">
        <f t="shared" si="50"/>
        <v>3</v>
      </c>
      <c r="G69" s="17">
        <f t="shared" si="51"/>
        <v>1</v>
      </c>
      <c r="H69" s="17">
        <f t="shared" si="52"/>
        <v>0</v>
      </c>
      <c r="I69" s="17">
        <f t="shared" si="53"/>
        <v>0</v>
      </c>
      <c r="J69" s="18">
        <f t="shared" si="54"/>
        <v>0</v>
      </c>
      <c r="K69" s="13"/>
      <c r="L69" s="24">
        <v>1213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</row>
    <row r="70" spans="1:60" ht="21" customHeight="1">
      <c r="A70" s="23" t="s">
        <v>36</v>
      </c>
      <c r="B70" s="16">
        <f t="shared" si="46"/>
        <v>6</v>
      </c>
      <c r="C70" s="17">
        <f t="shared" si="47"/>
        <v>0</v>
      </c>
      <c r="D70" s="17">
        <f t="shared" si="48"/>
        <v>0</v>
      </c>
      <c r="E70" s="17">
        <f t="shared" si="49"/>
        <v>5</v>
      </c>
      <c r="F70" s="17">
        <f t="shared" si="50"/>
        <v>1</v>
      </c>
      <c r="G70" s="17">
        <f t="shared" si="51"/>
        <v>0</v>
      </c>
      <c r="H70" s="17">
        <f t="shared" si="52"/>
        <v>0</v>
      </c>
      <c r="I70" s="17">
        <f t="shared" si="53"/>
        <v>0</v>
      </c>
      <c r="J70" s="18">
        <f t="shared" si="54"/>
        <v>0</v>
      </c>
      <c r="K70" s="13"/>
      <c r="L70" s="24">
        <v>1216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</row>
    <row r="71" spans="1:60" ht="21" customHeight="1">
      <c r="A71" s="23" t="s">
        <v>43</v>
      </c>
      <c r="B71" s="16">
        <f t="shared" si="46"/>
        <v>0</v>
      </c>
      <c r="C71" s="17">
        <f t="shared" si="47"/>
        <v>0</v>
      </c>
      <c r="D71" s="17">
        <f t="shared" si="48"/>
        <v>0</v>
      </c>
      <c r="E71" s="17">
        <f t="shared" si="49"/>
        <v>0</v>
      </c>
      <c r="F71" s="17">
        <f t="shared" si="50"/>
        <v>0</v>
      </c>
      <c r="G71" s="17">
        <f t="shared" si="51"/>
        <v>0</v>
      </c>
      <c r="H71" s="17">
        <f t="shared" si="52"/>
        <v>0</v>
      </c>
      <c r="I71" s="17">
        <f t="shared" si="53"/>
        <v>0</v>
      </c>
      <c r="J71" s="18">
        <f t="shared" si="54"/>
        <v>0</v>
      </c>
      <c r="K71" s="13"/>
      <c r="L71" s="24">
        <v>1442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1:60" ht="21" customHeight="1">
      <c r="A72" s="23" t="s">
        <v>44</v>
      </c>
      <c r="B72" s="16">
        <f t="shared" si="46"/>
        <v>2</v>
      </c>
      <c r="C72" s="17">
        <f t="shared" si="47"/>
        <v>0</v>
      </c>
      <c r="D72" s="17">
        <f t="shared" si="48"/>
        <v>1</v>
      </c>
      <c r="E72" s="17">
        <f t="shared" si="49"/>
        <v>0</v>
      </c>
      <c r="F72" s="17">
        <f t="shared" si="50"/>
        <v>0</v>
      </c>
      <c r="G72" s="17">
        <f t="shared" si="51"/>
        <v>1</v>
      </c>
      <c r="H72" s="17">
        <f t="shared" si="52"/>
        <v>0</v>
      </c>
      <c r="I72" s="17">
        <f t="shared" si="53"/>
        <v>0</v>
      </c>
      <c r="J72" s="18">
        <f t="shared" si="54"/>
        <v>0</v>
      </c>
      <c r="K72" s="13"/>
      <c r="L72" s="24">
        <v>1444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spans="1:60" ht="21" customHeight="1">
      <c r="A73" s="23" t="s">
        <v>45</v>
      </c>
      <c r="B73" s="16">
        <f t="shared" si="46"/>
        <v>2</v>
      </c>
      <c r="C73" s="17">
        <f t="shared" si="47"/>
        <v>0</v>
      </c>
      <c r="D73" s="17">
        <f t="shared" si="48"/>
        <v>1</v>
      </c>
      <c r="E73" s="17">
        <f t="shared" si="49"/>
        <v>1</v>
      </c>
      <c r="F73" s="17">
        <f t="shared" si="50"/>
        <v>0</v>
      </c>
      <c r="G73" s="17">
        <f t="shared" si="51"/>
        <v>0</v>
      </c>
      <c r="H73" s="17">
        <f t="shared" si="52"/>
        <v>0</v>
      </c>
      <c r="I73" s="17">
        <f t="shared" si="53"/>
        <v>0</v>
      </c>
      <c r="J73" s="18">
        <f t="shared" si="54"/>
        <v>0</v>
      </c>
      <c r="K73" s="13"/>
      <c r="L73" s="24">
        <v>1445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1:60" ht="21" customHeight="1">
      <c r="A74" s="23" t="s">
        <v>46</v>
      </c>
      <c r="B74" s="16">
        <f t="shared" si="46"/>
        <v>0</v>
      </c>
      <c r="C74" s="17">
        <f t="shared" si="47"/>
        <v>0</v>
      </c>
      <c r="D74" s="17">
        <f t="shared" si="48"/>
        <v>0</v>
      </c>
      <c r="E74" s="17">
        <f t="shared" si="49"/>
        <v>0</v>
      </c>
      <c r="F74" s="17">
        <f t="shared" si="50"/>
        <v>0</v>
      </c>
      <c r="G74" s="17">
        <f t="shared" si="51"/>
        <v>0</v>
      </c>
      <c r="H74" s="17">
        <f t="shared" si="52"/>
        <v>0</v>
      </c>
      <c r="I74" s="17">
        <f t="shared" si="53"/>
        <v>0</v>
      </c>
      <c r="J74" s="18">
        <f t="shared" si="54"/>
        <v>0</v>
      </c>
      <c r="K74" s="13"/>
      <c r="L74" s="24">
        <v>1446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1:60" ht="21" customHeight="1">
      <c r="A75" s="23" t="s">
        <v>47</v>
      </c>
      <c r="B75" s="16">
        <f t="shared" si="46"/>
        <v>3</v>
      </c>
      <c r="C75" s="17">
        <f t="shared" si="47"/>
        <v>0</v>
      </c>
      <c r="D75" s="17">
        <f t="shared" si="48"/>
        <v>0</v>
      </c>
      <c r="E75" s="17">
        <f t="shared" si="49"/>
        <v>1</v>
      </c>
      <c r="F75" s="17">
        <f t="shared" si="50"/>
        <v>2</v>
      </c>
      <c r="G75" s="17">
        <f t="shared" si="51"/>
        <v>0</v>
      </c>
      <c r="H75" s="17">
        <f t="shared" si="52"/>
        <v>0</v>
      </c>
      <c r="I75" s="17">
        <f t="shared" si="53"/>
        <v>0</v>
      </c>
      <c r="J75" s="18">
        <f t="shared" si="54"/>
        <v>0</v>
      </c>
      <c r="K75" s="13"/>
      <c r="L75" s="24">
        <v>1447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</row>
    <row r="76" spans="1:60" ht="21" customHeight="1">
      <c r="A76" s="23" t="s">
        <v>37</v>
      </c>
      <c r="B76" s="16">
        <f t="shared" si="46"/>
        <v>1</v>
      </c>
      <c r="C76" s="17">
        <f t="shared" si="47"/>
        <v>0</v>
      </c>
      <c r="D76" s="17">
        <f t="shared" si="48"/>
        <v>0</v>
      </c>
      <c r="E76" s="17">
        <f t="shared" si="49"/>
        <v>1</v>
      </c>
      <c r="F76" s="17">
        <f t="shared" si="50"/>
        <v>0</v>
      </c>
      <c r="G76" s="17">
        <f t="shared" si="51"/>
        <v>0</v>
      </c>
      <c r="H76" s="17">
        <f t="shared" si="52"/>
        <v>0</v>
      </c>
      <c r="I76" s="17">
        <f t="shared" si="53"/>
        <v>0</v>
      </c>
      <c r="J76" s="18">
        <f t="shared" si="54"/>
        <v>0</v>
      </c>
      <c r="K76" s="13"/>
      <c r="L76" s="24">
        <v>1461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</row>
    <row r="77" spans="1:60" ht="21" customHeight="1">
      <c r="A77" s="23" t="s">
        <v>38</v>
      </c>
      <c r="B77" s="16">
        <f t="shared" si="46"/>
        <v>0</v>
      </c>
      <c r="C77" s="17">
        <f t="shared" si="47"/>
        <v>0</v>
      </c>
      <c r="D77" s="17">
        <f t="shared" si="48"/>
        <v>0</v>
      </c>
      <c r="E77" s="17">
        <f t="shared" si="49"/>
        <v>0</v>
      </c>
      <c r="F77" s="17">
        <f t="shared" si="50"/>
        <v>0</v>
      </c>
      <c r="G77" s="17">
        <f t="shared" si="51"/>
        <v>0</v>
      </c>
      <c r="H77" s="17">
        <f t="shared" si="52"/>
        <v>0</v>
      </c>
      <c r="I77" s="17">
        <f t="shared" si="53"/>
        <v>0</v>
      </c>
      <c r="J77" s="18">
        <f t="shared" si="54"/>
        <v>0</v>
      </c>
      <c r="K77" s="13"/>
      <c r="L77" s="24">
        <v>1481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1:60" ht="21" customHeight="1">
      <c r="A78" s="23" t="s">
        <v>39</v>
      </c>
      <c r="B78" s="16">
        <f t="shared" si="46"/>
        <v>1</v>
      </c>
      <c r="C78" s="17">
        <f t="shared" si="47"/>
        <v>0</v>
      </c>
      <c r="D78" s="17">
        <f t="shared" si="48"/>
        <v>0</v>
      </c>
      <c r="E78" s="17">
        <f t="shared" si="49"/>
        <v>1</v>
      </c>
      <c r="F78" s="17">
        <f t="shared" si="50"/>
        <v>0</v>
      </c>
      <c r="G78" s="17">
        <f t="shared" si="51"/>
        <v>0</v>
      </c>
      <c r="H78" s="17">
        <f t="shared" si="52"/>
        <v>0</v>
      </c>
      <c r="I78" s="17">
        <f t="shared" si="53"/>
        <v>0</v>
      </c>
      <c r="J78" s="18">
        <f t="shared" si="54"/>
        <v>0</v>
      </c>
      <c r="K78" s="13"/>
      <c r="L78" s="24">
        <v>1482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</row>
    <row r="79" spans="1:60" ht="21" customHeight="1">
      <c r="A79" s="23" t="s">
        <v>40</v>
      </c>
      <c r="B79" s="16">
        <f t="shared" si="46"/>
        <v>1</v>
      </c>
      <c r="C79" s="17">
        <f t="shared" si="47"/>
        <v>0</v>
      </c>
      <c r="D79" s="17">
        <f t="shared" si="48"/>
        <v>0</v>
      </c>
      <c r="E79" s="17">
        <f t="shared" si="49"/>
        <v>0</v>
      </c>
      <c r="F79" s="17">
        <f t="shared" si="50"/>
        <v>1</v>
      </c>
      <c r="G79" s="17">
        <f t="shared" si="51"/>
        <v>0</v>
      </c>
      <c r="H79" s="17">
        <f t="shared" si="52"/>
        <v>0</v>
      </c>
      <c r="I79" s="17">
        <f t="shared" si="53"/>
        <v>0</v>
      </c>
      <c r="J79" s="18">
        <f t="shared" si="54"/>
        <v>0</v>
      </c>
      <c r="K79" s="13"/>
      <c r="L79" s="24">
        <v>1483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</row>
    <row r="80" spans="1:60" ht="21" customHeight="1">
      <c r="A80" s="23" t="s">
        <v>41</v>
      </c>
      <c r="B80" s="16">
        <f t="shared" si="46"/>
        <v>2</v>
      </c>
      <c r="C80" s="17">
        <f t="shared" si="47"/>
        <v>0</v>
      </c>
      <c r="D80" s="17">
        <f t="shared" si="48"/>
        <v>0</v>
      </c>
      <c r="E80" s="17">
        <f t="shared" si="49"/>
        <v>0</v>
      </c>
      <c r="F80" s="17">
        <f t="shared" si="50"/>
        <v>2</v>
      </c>
      <c r="G80" s="17">
        <f t="shared" si="51"/>
        <v>0</v>
      </c>
      <c r="H80" s="17">
        <f t="shared" si="52"/>
        <v>0</v>
      </c>
      <c r="I80" s="17">
        <f t="shared" si="53"/>
        <v>0</v>
      </c>
      <c r="J80" s="18">
        <f t="shared" si="54"/>
        <v>0</v>
      </c>
      <c r="K80" s="13"/>
      <c r="L80" s="24">
        <v>1484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</row>
    <row r="81" spans="1:60" ht="21" customHeight="1">
      <c r="A81" s="22" t="s">
        <v>87</v>
      </c>
      <c r="B81" s="10">
        <f>SUM(B82:B87)</f>
        <v>1</v>
      </c>
      <c r="C81" s="11">
        <f aca="true" t="shared" si="55" ref="C81:J81">SUM(C82:C87)</f>
        <v>0</v>
      </c>
      <c r="D81" s="11">
        <f t="shared" si="55"/>
        <v>0</v>
      </c>
      <c r="E81" s="11">
        <f t="shared" si="55"/>
        <v>0</v>
      </c>
      <c r="F81" s="11">
        <f t="shared" si="55"/>
        <v>0</v>
      </c>
      <c r="G81" s="11">
        <f t="shared" si="55"/>
        <v>1</v>
      </c>
      <c r="H81" s="11">
        <f t="shared" si="55"/>
        <v>0</v>
      </c>
      <c r="I81" s="11">
        <f t="shared" si="55"/>
        <v>0</v>
      </c>
      <c r="J81" s="12">
        <f t="shared" si="55"/>
        <v>0</v>
      </c>
      <c r="K81" s="13"/>
      <c r="L81" s="2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</row>
    <row r="82" spans="1:60" ht="21" customHeight="1">
      <c r="A82" s="23" t="s">
        <v>48</v>
      </c>
      <c r="B82" s="16">
        <f aca="true" t="shared" si="56" ref="B82:B87">SUM(C82:J82)</f>
        <v>1</v>
      </c>
      <c r="C82" s="17">
        <f aca="true" t="shared" si="57" ref="C82:C87">IF(ISERROR(VLOOKUP($L82,data,2,FALSE)),0,VLOOKUP($L82,data,2,FALSE))</f>
        <v>0</v>
      </c>
      <c r="D82" s="17">
        <f aca="true" t="shared" si="58" ref="D82:D87">IF(ISERROR(VLOOKUP($L82,data,3,FALSE)),0,VLOOKUP($L82,data,3,FALSE))</f>
        <v>0</v>
      </c>
      <c r="E82" s="17">
        <f aca="true" t="shared" si="59" ref="E82:E87">IF(ISERROR(VLOOKUP($L82,data,4,FALSE)),0,VLOOKUP($L82,data,4,FALSE))</f>
        <v>0</v>
      </c>
      <c r="F82" s="17">
        <f aca="true" t="shared" si="60" ref="F82:F87">IF(ISERROR(VLOOKUP($L82,data,5,FALSE)),0,VLOOKUP($L82,data,5,FALSE))</f>
        <v>0</v>
      </c>
      <c r="G82" s="17">
        <f aca="true" t="shared" si="61" ref="G82:G87">IF(ISERROR(VLOOKUP($L82,data,6,FALSE)),0,VLOOKUP($L82,data,6,FALSE))</f>
        <v>1</v>
      </c>
      <c r="H82" s="17">
        <f aca="true" t="shared" si="62" ref="H82:H87">IF(ISERROR(VLOOKUP($L82,data,7,FALSE)),0,VLOOKUP($L82,data,7,FALSE))</f>
        <v>0</v>
      </c>
      <c r="I82" s="17">
        <f aca="true" t="shared" si="63" ref="I82:I87">IF(ISERROR(VLOOKUP($L82,data,8,FALSE)),0,VLOOKUP($L82,data,8,FALSE))</f>
        <v>0</v>
      </c>
      <c r="J82" s="18">
        <f aca="true" t="shared" si="64" ref="J82:J87">IF(ISERROR(VLOOKUP($L82,data,9,FALSE)),0,VLOOKUP($L82,data,9,FALSE))</f>
        <v>0</v>
      </c>
      <c r="K82" s="13"/>
      <c r="L82" s="24">
        <v>1217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</row>
    <row r="83" spans="1:60" ht="21" customHeight="1">
      <c r="A83" s="23" t="s">
        <v>49</v>
      </c>
      <c r="B83" s="16">
        <f t="shared" si="56"/>
        <v>0</v>
      </c>
      <c r="C83" s="17">
        <f t="shared" si="57"/>
        <v>0</v>
      </c>
      <c r="D83" s="17">
        <f t="shared" si="58"/>
        <v>0</v>
      </c>
      <c r="E83" s="17">
        <f t="shared" si="59"/>
        <v>0</v>
      </c>
      <c r="F83" s="17">
        <f t="shared" si="60"/>
        <v>0</v>
      </c>
      <c r="G83" s="17">
        <f t="shared" si="61"/>
        <v>0</v>
      </c>
      <c r="H83" s="17">
        <f t="shared" si="62"/>
        <v>0</v>
      </c>
      <c r="I83" s="17">
        <f t="shared" si="63"/>
        <v>0</v>
      </c>
      <c r="J83" s="18">
        <f t="shared" si="64"/>
        <v>0</v>
      </c>
      <c r="K83" s="13"/>
      <c r="L83" s="24">
        <v>1462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spans="1:60" ht="21" customHeight="1">
      <c r="A84" s="23" t="s">
        <v>50</v>
      </c>
      <c r="B84" s="16">
        <f t="shared" si="56"/>
        <v>0</v>
      </c>
      <c r="C84" s="17">
        <f t="shared" si="57"/>
        <v>0</v>
      </c>
      <c r="D84" s="17">
        <f t="shared" si="58"/>
        <v>0</v>
      </c>
      <c r="E84" s="17">
        <f t="shared" si="59"/>
        <v>0</v>
      </c>
      <c r="F84" s="17">
        <f t="shared" si="60"/>
        <v>0</v>
      </c>
      <c r="G84" s="17">
        <f t="shared" si="61"/>
        <v>0</v>
      </c>
      <c r="H84" s="17">
        <f t="shared" si="62"/>
        <v>0</v>
      </c>
      <c r="I84" s="17">
        <f t="shared" si="63"/>
        <v>0</v>
      </c>
      <c r="J84" s="18">
        <f t="shared" si="64"/>
        <v>0</v>
      </c>
      <c r="K84" s="13"/>
      <c r="L84" s="24">
        <v>1485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</row>
    <row r="85" spans="1:60" ht="21" customHeight="1">
      <c r="A85" s="23" t="s">
        <v>51</v>
      </c>
      <c r="B85" s="16">
        <f t="shared" si="56"/>
        <v>0</v>
      </c>
      <c r="C85" s="17">
        <f t="shared" si="57"/>
        <v>0</v>
      </c>
      <c r="D85" s="17">
        <f t="shared" si="58"/>
        <v>0</v>
      </c>
      <c r="E85" s="17">
        <f t="shared" si="59"/>
        <v>0</v>
      </c>
      <c r="F85" s="17">
        <f t="shared" si="60"/>
        <v>0</v>
      </c>
      <c r="G85" s="17">
        <f t="shared" si="61"/>
        <v>0</v>
      </c>
      <c r="H85" s="17">
        <f t="shared" si="62"/>
        <v>0</v>
      </c>
      <c r="I85" s="17">
        <f t="shared" si="63"/>
        <v>0</v>
      </c>
      <c r="J85" s="18">
        <f t="shared" si="64"/>
        <v>0</v>
      </c>
      <c r="K85" s="13"/>
      <c r="L85" s="24">
        <v>1486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</row>
    <row r="86" spans="1:60" ht="21" customHeight="1">
      <c r="A86" s="23" t="s">
        <v>52</v>
      </c>
      <c r="B86" s="16">
        <f t="shared" si="56"/>
        <v>0</v>
      </c>
      <c r="C86" s="17">
        <f t="shared" si="57"/>
        <v>0</v>
      </c>
      <c r="D86" s="17">
        <f t="shared" si="58"/>
        <v>0</v>
      </c>
      <c r="E86" s="17">
        <f t="shared" si="59"/>
        <v>0</v>
      </c>
      <c r="F86" s="17">
        <f t="shared" si="60"/>
        <v>0</v>
      </c>
      <c r="G86" s="17">
        <f t="shared" si="61"/>
        <v>0</v>
      </c>
      <c r="H86" s="17">
        <f t="shared" si="62"/>
        <v>0</v>
      </c>
      <c r="I86" s="17">
        <f t="shared" si="63"/>
        <v>0</v>
      </c>
      <c r="J86" s="18">
        <f t="shared" si="64"/>
        <v>0</v>
      </c>
      <c r="K86" s="13"/>
      <c r="L86" s="24">
        <v>1487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spans="1:60" ht="21" customHeight="1">
      <c r="A87" s="23" t="s">
        <v>53</v>
      </c>
      <c r="B87" s="16">
        <f t="shared" si="56"/>
        <v>0</v>
      </c>
      <c r="C87" s="17">
        <f t="shared" si="57"/>
        <v>0</v>
      </c>
      <c r="D87" s="17">
        <f t="shared" si="58"/>
        <v>0</v>
      </c>
      <c r="E87" s="17">
        <f t="shared" si="59"/>
        <v>0</v>
      </c>
      <c r="F87" s="17">
        <f t="shared" si="60"/>
        <v>0</v>
      </c>
      <c r="G87" s="17">
        <f t="shared" si="61"/>
        <v>0</v>
      </c>
      <c r="H87" s="17">
        <f t="shared" si="62"/>
        <v>0</v>
      </c>
      <c r="I87" s="17">
        <f t="shared" si="63"/>
        <v>0</v>
      </c>
      <c r="J87" s="18">
        <f t="shared" si="64"/>
        <v>0</v>
      </c>
      <c r="K87" s="13"/>
      <c r="L87" s="24">
        <v>1488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</row>
    <row r="88" spans="1:60" ht="21" customHeight="1">
      <c r="A88" s="22" t="s">
        <v>54</v>
      </c>
      <c r="B88" s="10">
        <f>SUM(B89)</f>
        <v>29</v>
      </c>
      <c r="C88" s="11">
        <f aca="true" t="shared" si="65" ref="C88:J88">SUM(C89)</f>
        <v>0</v>
      </c>
      <c r="D88" s="11">
        <f t="shared" si="65"/>
        <v>5</v>
      </c>
      <c r="E88" s="11">
        <f t="shared" si="65"/>
        <v>8</v>
      </c>
      <c r="F88" s="11">
        <f t="shared" si="65"/>
        <v>11</v>
      </c>
      <c r="G88" s="11">
        <f t="shared" si="65"/>
        <v>4</v>
      </c>
      <c r="H88" s="11">
        <f t="shared" si="65"/>
        <v>1</v>
      </c>
      <c r="I88" s="11">
        <f t="shared" si="65"/>
        <v>0</v>
      </c>
      <c r="J88" s="12">
        <f t="shared" si="65"/>
        <v>0</v>
      </c>
      <c r="K88" s="13"/>
      <c r="L88" s="2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spans="1:60" ht="21" customHeight="1">
      <c r="A89" s="25" t="s">
        <v>55</v>
      </c>
      <c r="B89" s="19">
        <f>SUM(C89:J89)</f>
        <v>29</v>
      </c>
      <c r="C89" s="20">
        <f>IF(ISERROR(VLOOKUP($L89,data,2,FALSE)),0,VLOOKUP($L89,data,2,FALSE))</f>
        <v>0</v>
      </c>
      <c r="D89" s="20">
        <f>IF(ISERROR(VLOOKUP($L89,data,3,FALSE)),0,VLOOKUP($L89,data,3,FALSE))</f>
        <v>5</v>
      </c>
      <c r="E89" s="20">
        <f>IF(ISERROR(VLOOKUP($L89,data,4,FALSE)),0,VLOOKUP($L89,data,4,FALSE))</f>
        <v>8</v>
      </c>
      <c r="F89" s="20">
        <f>IF(ISERROR(VLOOKUP($L89,data,5,FALSE)),0,VLOOKUP($L89,data,5,FALSE))</f>
        <v>11</v>
      </c>
      <c r="G89" s="20">
        <f>IF(ISERROR(VLOOKUP($L89,data,6,FALSE)),0,VLOOKUP($L89,data,6,FALSE))</f>
        <v>4</v>
      </c>
      <c r="H89" s="20">
        <f>IF(ISERROR(VLOOKUP($L89,data,7,FALSE)),0,VLOOKUP($L89,data,7,FALSE))</f>
        <v>1</v>
      </c>
      <c r="I89" s="20">
        <f>IF(ISERROR(VLOOKUP($L89,data,8,FALSE)),0,VLOOKUP($L89,data,8,FALSE))</f>
        <v>0</v>
      </c>
      <c r="J89" s="21">
        <f>IF(ISERROR(VLOOKUP($L89,data,9,FALSE)),0,VLOOKUP($L89,data,9,FALSE))</f>
        <v>0</v>
      </c>
      <c r="K89" s="13"/>
      <c r="L89" s="24">
        <v>1202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spans="1:60" ht="21" customHeight="1">
      <c r="A90" s="26" t="s">
        <v>88</v>
      </c>
      <c r="B90" s="10">
        <f>SUM(B91:B98)</f>
        <v>12</v>
      </c>
      <c r="C90" s="11">
        <f aca="true" t="shared" si="66" ref="C90:J90">SUM(C91:C98)</f>
        <v>0</v>
      </c>
      <c r="D90" s="11">
        <f t="shared" si="66"/>
        <v>0</v>
      </c>
      <c r="E90" s="11">
        <f t="shared" si="66"/>
        <v>8</v>
      </c>
      <c r="F90" s="11">
        <f t="shared" si="66"/>
        <v>3</v>
      </c>
      <c r="G90" s="11">
        <f t="shared" si="66"/>
        <v>1</v>
      </c>
      <c r="H90" s="11">
        <f t="shared" si="66"/>
        <v>0</v>
      </c>
      <c r="I90" s="11">
        <f t="shared" si="66"/>
        <v>0</v>
      </c>
      <c r="J90" s="12">
        <f t="shared" si="66"/>
        <v>0</v>
      </c>
      <c r="K90" s="13"/>
      <c r="L90" s="2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1:60" ht="21" customHeight="1">
      <c r="A91" s="23" t="s">
        <v>56</v>
      </c>
      <c r="B91" s="16">
        <f aca="true" t="shared" si="67" ref="B91:B98">SUM(C91:J91)</f>
        <v>5</v>
      </c>
      <c r="C91" s="17">
        <f aca="true" t="shared" si="68" ref="C91:C98">IF(ISERROR(VLOOKUP($L91,data,2,FALSE)),0,VLOOKUP($L91,data,2,FALSE))</f>
        <v>0</v>
      </c>
      <c r="D91" s="17">
        <f aca="true" t="shared" si="69" ref="D91:D98">IF(ISERROR(VLOOKUP($L91,data,3,FALSE)),0,VLOOKUP($L91,data,3,FALSE))</f>
        <v>0</v>
      </c>
      <c r="E91" s="17">
        <f aca="true" t="shared" si="70" ref="E91:E98">IF(ISERROR(VLOOKUP($L91,data,4,FALSE)),0,VLOOKUP($L91,data,4,FALSE))</f>
        <v>3</v>
      </c>
      <c r="F91" s="17">
        <f aca="true" t="shared" si="71" ref="F91:F98">IF(ISERROR(VLOOKUP($L91,data,5,FALSE)),0,VLOOKUP($L91,data,5,FALSE))</f>
        <v>1</v>
      </c>
      <c r="G91" s="17">
        <f aca="true" t="shared" si="72" ref="G91:G98">IF(ISERROR(VLOOKUP($L91,data,6,FALSE)),0,VLOOKUP($L91,data,6,FALSE))</f>
        <v>1</v>
      </c>
      <c r="H91" s="17">
        <f aca="true" t="shared" si="73" ref="H91:H98">IF(ISERROR(VLOOKUP($L91,data,7,FALSE)),0,VLOOKUP($L91,data,7,FALSE))</f>
        <v>0</v>
      </c>
      <c r="I91" s="17">
        <f aca="true" t="shared" si="74" ref="I91:I98">IF(ISERROR(VLOOKUP($L91,data,8,FALSE)),0,VLOOKUP($L91,data,8,FALSE))</f>
        <v>0</v>
      </c>
      <c r="J91" s="18">
        <f aca="true" t="shared" si="75" ref="J91:J98">IF(ISERROR(VLOOKUP($L91,data,9,FALSE)),0,VLOOKUP($L91,data,9,FALSE))</f>
        <v>0</v>
      </c>
      <c r="K91" s="13"/>
      <c r="L91" s="24">
        <v>1218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1:60" ht="21" customHeight="1">
      <c r="A92" s="23" t="s">
        <v>57</v>
      </c>
      <c r="B92" s="16">
        <f t="shared" si="67"/>
        <v>0</v>
      </c>
      <c r="C92" s="17">
        <f t="shared" si="68"/>
        <v>0</v>
      </c>
      <c r="D92" s="17">
        <f t="shared" si="69"/>
        <v>0</v>
      </c>
      <c r="E92" s="17">
        <f t="shared" si="70"/>
        <v>0</v>
      </c>
      <c r="F92" s="17">
        <f t="shared" si="71"/>
        <v>0</v>
      </c>
      <c r="G92" s="17">
        <f t="shared" si="72"/>
        <v>0</v>
      </c>
      <c r="H92" s="17">
        <f t="shared" si="73"/>
        <v>0</v>
      </c>
      <c r="I92" s="17">
        <f t="shared" si="74"/>
        <v>0</v>
      </c>
      <c r="J92" s="18">
        <f t="shared" si="75"/>
        <v>0</v>
      </c>
      <c r="K92" s="13"/>
      <c r="L92" s="24">
        <v>1221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1:60" ht="21" customHeight="1">
      <c r="A93" s="23" t="s">
        <v>58</v>
      </c>
      <c r="B93" s="16">
        <f t="shared" si="67"/>
        <v>1</v>
      </c>
      <c r="C93" s="17">
        <f t="shared" si="68"/>
        <v>0</v>
      </c>
      <c r="D93" s="17">
        <f t="shared" si="69"/>
        <v>0</v>
      </c>
      <c r="E93" s="17">
        <f t="shared" si="70"/>
        <v>1</v>
      </c>
      <c r="F93" s="17">
        <f t="shared" si="71"/>
        <v>0</v>
      </c>
      <c r="G93" s="17">
        <f t="shared" si="72"/>
        <v>0</v>
      </c>
      <c r="H93" s="17">
        <f t="shared" si="73"/>
        <v>0</v>
      </c>
      <c r="I93" s="17">
        <f t="shared" si="74"/>
        <v>0</v>
      </c>
      <c r="J93" s="18">
        <f t="shared" si="75"/>
        <v>0</v>
      </c>
      <c r="K93" s="13"/>
      <c r="L93" s="24">
        <v>1502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1:60" ht="21" customHeight="1">
      <c r="A94" s="23" t="s">
        <v>59</v>
      </c>
      <c r="B94" s="16">
        <f t="shared" si="67"/>
        <v>3</v>
      </c>
      <c r="C94" s="17">
        <f t="shared" si="68"/>
        <v>0</v>
      </c>
      <c r="D94" s="17">
        <f t="shared" si="69"/>
        <v>0</v>
      </c>
      <c r="E94" s="17">
        <f t="shared" si="70"/>
        <v>2</v>
      </c>
      <c r="F94" s="17">
        <f t="shared" si="71"/>
        <v>1</v>
      </c>
      <c r="G94" s="17">
        <f t="shared" si="72"/>
        <v>0</v>
      </c>
      <c r="H94" s="17">
        <f t="shared" si="73"/>
        <v>0</v>
      </c>
      <c r="I94" s="17">
        <f t="shared" si="74"/>
        <v>0</v>
      </c>
      <c r="J94" s="18">
        <f t="shared" si="75"/>
        <v>0</v>
      </c>
      <c r="K94" s="13"/>
      <c r="L94" s="24">
        <v>1503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1:60" ht="21" customHeight="1">
      <c r="A95" s="23" t="s">
        <v>60</v>
      </c>
      <c r="B95" s="16">
        <f t="shared" si="67"/>
        <v>1</v>
      </c>
      <c r="C95" s="17">
        <f t="shared" si="68"/>
        <v>0</v>
      </c>
      <c r="D95" s="17">
        <f t="shared" si="69"/>
        <v>0</v>
      </c>
      <c r="E95" s="17">
        <f t="shared" si="70"/>
        <v>0</v>
      </c>
      <c r="F95" s="17">
        <f t="shared" si="71"/>
        <v>1</v>
      </c>
      <c r="G95" s="17">
        <f t="shared" si="72"/>
        <v>0</v>
      </c>
      <c r="H95" s="17">
        <f t="shared" si="73"/>
        <v>0</v>
      </c>
      <c r="I95" s="17">
        <f t="shared" si="74"/>
        <v>0</v>
      </c>
      <c r="J95" s="18">
        <f t="shared" si="75"/>
        <v>0</v>
      </c>
      <c r="K95" s="13"/>
      <c r="L95" s="24">
        <v>1505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1:60" ht="21" customHeight="1">
      <c r="A96" s="23" t="s">
        <v>61</v>
      </c>
      <c r="B96" s="16">
        <f t="shared" si="67"/>
        <v>0</v>
      </c>
      <c r="C96" s="17">
        <f t="shared" si="68"/>
        <v>0</v>
      </c>
      <c r="D96" s="17">
        <f t="shared" si="69"/>
        <v>0</v>
      </c>
      <c r="E96" s="17">
        <f t="shared" si="70"/>
        <v>0</v>
      </c>
      <c r="F96" s="17">
        <f t="shared" si="71"/>
        <v>0</v>
      </c>
      <c r="G96" s="17">
        <f t="shared" si="72"/>
        <v>0</v>
      </c>
      <c r="H96" s="17">
        <f t="shared" si="73"/>
        <v>0</v>
      </c>
      <c r="I96" s="17">
        <f t="shared" si="74"/>
        <v>0</v>
      </c>
      <c r="J96" s="18">
        <f t="shared" si="75"/>
        <v>0</v>
      </c>
      <c r="K96" s="13"/>
      <c r="L96" s="24">
        <v>1521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1:60" ht="21" customHeight="1">
      <c r="A97" s="23" t="s">
        <v>62</v>
      </c>
      <c r="B97" s="16">
        <f t="shared" si="67"/>
        <v>0</v>
      </c>
      <c r="C97" s="17">
        <f t="shared" si="68"/>
        <v>0</v>
      </c>
      <c r="D97" s="17">
        <f t="shared" si="69"/>
        <v>0</v>
      </c>
      <c r="E97" s="17">
        <f t="shared" si="70"/>
        <v>0</v>
      </c>
      <c r="F97" s="17">
        <f t="shared" si="71"/>
        <v>0</v>
      </c>
      <c r="G97" s="17">
        <f t="shared" si="72"/>
        <v>0</v>
      </c>
      <c r="H97" s="17">
        <f t="shared" si="73"/>
        <v>0</v>
      </c>
      <c r="I97" s="17">
        <f t="shared" si="74"/>
        <v>0</v>
      </c>
      <c r="J97" s="18">
        <f t="shared" si="75"/>
        <v>0</v>
      </c>
      <c r="K97" s="13"/>
      <c r="L97" s="24">
        <v>1522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1:60" ht="21" customHeight="1">
      <c r="A98" s="25" t="s">
        <v>63</v>
      </c>
      <c r="B98" s="19">
        <f t="shared" si="67"/>
        <v>2</v>
      </c>
      <c r="C98" s="20">
        <f t="shared" si="68"/>
        <v>0</v>
      </c>
      <c r="D98" s="20">
        <f t="shared" si="69"/>
        <v>0</v>
      </c>
      <c r="E98" s="20">
        <f t="shared" si="70"/>
        <v>2</v>
      </c>
      <c r="F98" s="20">
        <f t="shared" si="71"/>
        <v>0</v>
      </c>
      <c r="G98" s="20">
        <f t="shared" si="72"/>
        <v>0</v>
      </c>
      <c r="H98" s="20">
        <f t="shared" si="73"/>
        <v>0</v>
      </c>
      <c r="I98" s="20">
        <f t="shared" si="74"/>
        <v>0</v>
      </c>
      <c r="J98" s="21">
        <f t="shared" si="75"/>
        <v>0</v>
      </c>
      <c r="K98" s="13"/>
      <c r="L98" s="24">
        <v>1523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10:61" ht="21" customHeight="1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</row>
    <row r="100" spans="10:61" ht="21" customHeight="1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</row>
    <row r="101" spans="10:61" ht="21" customHeight="1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</row>
    <row r="102" spans="10:61" ht="21" customHeight="1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</row>
    <row r="103" spans="10:61" ht="21" customHeight="1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</row>
    <row r="104" spans="10:61" ht="21" customHeight="1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</row>
    <row r="105" spans="10:61" ht="21" customHeight="1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</row>
    <row r="106" spans="10:61" ht="21" customHeight="1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</row>
    <row r="107" spans="10:61" ht="21" customHeight="1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</row>
    <row r="108" spans="10:61" ht="21" customHeight="1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</row>
    <row r="109" spans="10:61" ht="21" customHeight="1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</row>
    <row r="110" spans="10:61" ht="21" customHeight="1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</row>
    <row r="111" spans="10:61" ht="21" customHeight="1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</row>
    <row r="112" spans="10:61" ht="21" customHeight="1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</row>
    <row r="113" spans="10:61" ht="21" customHeight="1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</row>
    <row r="114" spans="10:61" ht="21" customHeight="1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</row>
    <row r="115" spans="10:61" ht="21" customHeight="1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</row>
    <row r="116" spans="10:61" ht="21" customHeight="1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</row>
    <row r="117" spans="10:61" ht="21" customHeight="1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</row>
    <row r="118" spans="10:61" ht="21" customHeight="1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</row>
    <row r="119" spans="10:61" ht="21" customHeight="1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</row>
    <row r="120" spans="10:61" ht="21" customHeight="1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</row>
    <row r="121" spans="10:61" ht="21" customHeight="1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</row>
    <row r="122" spans="10:61" ht="21" customHeight="1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</row>
    <row r="123" spans="10:61" ht="21" customHeight="1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</row>
    <row r="124" spans="10:61" ht="21" customHeight="1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</row>
    <row r="125" spans="10:61" ht="21" customHeight="1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</row>
    <row r="126" spans="10:61" ht="21" customHeight="1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</row>
    <row r="127" spans="10:61" ht="21" customHeight="1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</row>
  </sheetData>
  <printOptions/>
  <pageMargins left="0.7874015748031497" right="0.7874015748031497" top="0.87" bottom="0.5905511811023623" header="0.4330708661417323" footer="0.5118110236220472"/>
  <pageSetup horizontalDpi="600" verticalDpi="600" orientation="portrait" paperSize="9" scale="73" r:id="rId1"/>
  <headerFooter alignWithMargins="0">
    <oddHeader>&amp;L&amp;12
 表7-1  周産期死亡数、妊娠週数満22週以後の死産－早期新生児死亡・ 母の年齢（5歳階級）・圏域・保健所・市町村別&amp;R&amp;"ＭＳ 明朝,太字"&amp;16
&amp;12&amp;P/&amp;N</oddHeader>
  </headerFooter>
  <rowBreaks count="1" manualBreakCount="1"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127"/>
  <sheetViews>
    <sheetView view="pageBreakPreview" zoomScaleSheetLayoutView="100" workbookViewId="0" topLeftCell="A1">
      <selection activeCell="A2" sqref="A2:IV12"/>
    </sheetView>
  </sheetViews>
  <sheetFormatPr defaultColWidth="9.00390625" defaultRowHeight="21" customHeight="1"/>
  <cols>
    <col min="1" max="1" width="16.75390625" style="27" customWidth="1"/>
    <col min="2" max="10" width="10.875" style="14" customWidth="1"/>
    <col min="11" max="16384" width="9.00390625" style="14" customWidth="1"/>
  </cols>
  <sheetData>
    <row r="1" spans="1:10" s="5" customFormat="1" ht="18.75">
      <c r="A1" s="1" t="s">
        <v>73</v>
      </c>
      <c r="B1" s="2"/>
      <c r="C1" s="2"/>
      <c r="D1" s="2"/>
      <c r="E1" s="2"/>
      <c r="F1" s="3"/>
      <c r="G1" s="3"/>
      <c r="H1" s="3"/>
      <c r="I1" s="3"/>
      <c r="J1" s="4" t="str">
        <f>'[1]7-1 周産期死亡－総数'!J1</f>
        <v>（平成15年）</v>
      </c>
    </row>
    <row r="2" spans="1:60" s="8" customFormat="1" ht="22.5" customHeight="1">
      <c r="A2" s="6"/>
      <c r="B2" s="6" t="s">
        <v>64</v>
      </c>
      <c r="C2" s="6" t="s">
        <v>65</v>
      </c>
      <c r="D2" s="6" t="s">
        <v>66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22.5" customHeight="1">
      <c r="A3" s="9" t="s">
        <v>74</v>
      </c>
      <c r="B3" s="10">
        <f>SUM(B4:B12)</f>
        <v>151</v>
      </c>
      <c r="C3" s="11">
        <f aca="true" t="shared" si="0" ref="C3:J3">SUM(C4:C12)</f>
        <v>2</v>
      </c>
      <c r="D3" s="11">
        <f t="shared" si="0"/>
        <v>15</v>
      </c>
      <c r="E3" s="11">
        <f t="shared" si="0"/>
        <v>56</v>
      </c>
      <c r="F3" s="11">
        <f t="shared" si="0"/>
        <v>50</v>
      </c>
      <c r="G3" s="11">
        <f t="shared" si="0"/>
        <v>26</v>
      </c>
      <c r="H3" s="11">
        <f t="shared" si="0"/>
        <v>2</v>
      </c>
      <c r="I3" s="11">
        <f t="shared" si="0"/>
        <v>0</v>
      </c>
      <c r="J3" s="12">
        <f t="shared" si="0"/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22.5" customHeight="1">
      <c r="A4" s="9" t="s">
        <v>75</v>
      </c>
      <c r="B4" s="10">
        <f>SUM(B13)</f>
        <v>1</v>
      </c>
      <c r="C4" s="11">
        <f aca="true" t="shared" si="1" ref="C4:J4">SUM(C13)</f>
        <v>0</v>
      </c>
      <c r="D4" s="11">
        <f t="shared" si="1"/>
        <v>0</v>
      </c>
      <c r="E4" s="11">
        <f t="shared" si="1"/>
        <v>0</v>
      </c>
      <c r="F4" s="11">
        <f t="shared" si="1"/>
        <v>0</v>
      </c>
      <c r="G4" s="11">
        <f t="shared" si="1"/>
        <v>1</v>
      </c>
      <c r="H4" s="11">
        <f t="shared" si="1"/>
        <v>0</v>
      </c>
      <c r="I4" s="11">
        <f t="shared" si="1"/>
        <v>0</v>
      </c>
      <c r="J4" s="12">
        <f t="shared" si="1"/>
        <v>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ht="22.5" customHeight="1">
      <c r="A5" s="15" t="s">
        <v>76</v>
      </c>
      <c r="B5" s="16">
        <f>SUM(B21)</f>
        <v>5</v>
      </c>
      <c r="C5" s="17">
        <f aca="true" t="shared" si="2" ref="C5:J5">SUM(C21)</f>
        <v>1</v>
      </c>
      <c r="D5" s="17">
        <f t="shared" si="2"/>
        <v>0</v>
      </c>
      <c r="E5" s="17">
        <f t="shared" si="2"/>
        <v>2</v>
      </c>
      <c r="F5" s="17">
        <f t="shared" si="2"/>
        <v>1</v>
      </c>
      <c r="G5" s="17">
        <f t="shared" si="2"/>
        <v>1</v>
      </c>
      <c r="H5" s="17">
        <f t="shared" si="2"/>
        <v>0</v>
      </c>
      <c r="I5" s="17">
        <f t="shared" si="2"/>
        <v>0</v>
      </c>
      <c r="J5" s="18">
        <f t="shared" si="2"/>
        <v>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22.5" customHeight="1">
      <c r="A6" s="15" t="s">
        <v>77</v>
      </c>
      <c r="B6" s="16">
        <f>SUM(B24,B39)</f>
        <v>33</v>
      </c>
      <c r="C6" s="17">
        <f aca="true" t="shared" si="3" ref="C6:J6">SUM(C24,C39)</f>
        <v>1</v>
      </c>
      <c r="D6" s="17">
        <f t="shared" si="3"/>
        <v>1</v>
      </c>
      <c r="E6" s="17">
        <f t="shared" si="3"/>
        <v>11</v>
      </c>
      <c r="F6" s="17">
        <f t="shared" si="3"/>
        <v>12</v>
      </c>
      <c r="G6" s="17">
        <f t="shared" si="3"/>
        <v>8</v>
      </c>
      <c r="H6" s="17">
        <f t="shared" si="3"/>
        <v>0</v>
      </c>
      <c r="I6" s="17">
        <f t="shared" si="3"/>
        <v>0</v>
      </c>
      <c r="J6" s="18">
        <f t="shared" si="3"/>
        <v>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22.5" customHeight="1">
      <c r="A7" s="15" t="s">
        <v>78</v>
      </c>
      <c r="B7" s="16">
        <f>SUM(B42)</f>
        <v>12</v>
      </c>
      <c r="C7" s="17">
        <f aca="true" t="shared" si="4" ref="C7:J7">SUM(C42)</f>
        <v>0</v>
      </c>
      <c r="D7" s="17">
        <f t="shared" si="4"/>
        <v>1</v>
      </c>
      <c r="E7" s="17">
        <f t="shared" si="4"/>
        <v>7</v>
      </c>
      <c r="F7" s="17">
        <f t="shared" si="4"/>
        <v>3</v>
      </c>
      <c r="G7" s="17">
        <f t="shared" si="4"/>
        <v>1</v>
      </c>
      <c r="H7" s="17">
        <f t="shared" si="4"/>
        <v>0</v>
      </c>
      <c r="I7" s="17">
        <f t="shared" si="4"/>
        <v>0</v>
      </c>
      <c r="J7" s="18">
        <f t="shared" si="4"/>
        <v>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60" ht="22.5" customHeight="1">
      <c r="A8" s="15" t="s">
        <v>121</v>
      </c>
      <c r="B8" s="16">
        <f>B46+B54+B55+B56</f>
        <v>27</v>
      </c>
      <c r="C8" s="17">
        <f aca="true" t="shared" si="5" ref="C8:J8">C46+C54+C55+C56</f>
        <v>0</v>
      </c>
      <c r="D8" s="17">
        <f t="shared" si="5"/>
        <v>2</v>
      </c>
      <c r="E8" s="17">
        <f t="shared" si="5"/>
        <v>11</v>
      </c>
      <c r="F8" s="17">
        <f t="shared" si="5"/>
        <v>9</v>
      </c>
      <c r="G8" s="17">
        <f t="shared" si="5"/>
        <v>4</v>
      </c>
      <c r="H8" s="17">
        <f t="shared" si="5"/>
        <v>1</v>
      </c>
      <c r="I8" s="17">
        <f t="shared" si="5"/>
        <v>0</v>
      </c>
      <c r="J8" s="18">
        <f t="shared" si="5"/>
        <v>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60" ht="22.5" customHeight="1">
      <c r="A9" s="15" t="s">
        <v>79</v>
      </c>
      <c r="B9" s="16">
        <f>B51+B52+B53+B57+B58+B59+B60+B61+B62+B63+B64+B65+B66</f>
        <v>15</v>
      </c>
      <c r="C9" s="17">
        <f aca="true" t="shared" si="6" ref="C9:J9">C51+C52+C53+C57+C58+C59+C60+C61+C62+C63+C64+C65+C66</f>
        <v>0</v>
      </c>
      <c r="D9" s="17">
        <f t="shared" si="6"/>
        <v>4</v>
      </c>
      <c r="E9" s="17">
        <f t="shared" si="6"/>
        <v>5</v>
      </c>
      <c r="F9" s="17">
        <f t="shared" si="6"/>
        <v>4</v>
      </c>
      <c r="G9" s="17">
        <f t="shared" si="6"/>
        <v>2</v>
      </c>
      <c r="H9" s="17">
        <f t="shared" si="6"/>
        <v>0</v>
      </c>
      <c r="I9" s="17">
        <f t="shared" si="6"/>
        <v>0</v>
      </c>
      <c r="J9" s="18">
        <f t="shared" si="6"/>
        <v>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22.5" customHeight="1">
      <c r="A10" s="15" t="s">
        <v>80</v>
      </c>
      <c r="B10" s="16">
        <f>SUM(B67)</f>
        <v>23</v>
      </c>
      <c r="C10" s="17">
        <f aca="true" t="shared" si="7" ref="C10:J10">SUM(C67)</f>
        <v>0</v>
      </c>
      <c r="D10" s="17">
        <f t="shared" si="7"/>
        <v>2</v>
      </c>
      <c r="E10" s="17">
        <f t="shared" si="7"/>
        <v>10</v>
      </c>
      <c r="F10" s="17">
        <f t="shared" si="7"/>
        <v>8</v>
      </c>
      <c r="G10" s="17">
        <f t="shared" si="7"/>
        <v>3</v>
      </c>
      <c r="H10" s="17">
        <f t="shared" si="7"/>
        <v>0</v>
      </c>
      <c r="I10" s="17">
        <f t="shared" si="7"/>
        <v>0</v>
      </c>
      <c r="J10" s="18">
        <f t="shared" si="7"/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ht="22.5" customHeight="1">
      <c r="A11" s="15" t="s">
        <v>81</v>
      </c>
      <c r="B11" s="16">
        <f>SUM(B81)</f>
        <v>1</v>
      </c>
      <c r="C11" s="17">
        <f aca="true" t="shared" si="8" ref="C11:J11">SUM(C81)</f>
        <v>0</v>
      </c>
      <c r="D11" s="17">
        <f t="shared" si="8"/>
        <v>0</v>
      </c>
      <c r="E11" s="17">
        <f t="shared" si="8"/>
        <v>0</v>
      </c>
      <c r="F11" s="17">
        <f t="shared" si="8"/>
        <v>0</v>
      </c>
      <c r="G11" s="17">
        <f t="shared" si="8"/>
        <v>1</v>
      </c>
      <c r="H11" s="17">
        <f t="shared" si="8"/>
        <v>0</v>
      </c>
      <c r="I11" s="17">
        <f t="shared" si="8"/>
        <v>0</v>
      </c>
      <c r="J11" s="18">
        <f t="shared" si="8"/>
        <v>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ht="22.5" customHeight="1">
      <c r="A12" s="15" t="s">
        <v>82</v>
      </c>
      <c r="B12" s="19">
        <f>SUM(B88,B90)</f>
        <v>34</v>
      </c>
      <c r="C12" s="20">
        <f aca="true" t="shared" si="9" ref="C12:J12">SUM(C88,C90)</f>
        <v>0</v>
      </c>
      <c r="D12" s="20">
        <f t="shared" si="9"/>
        <v>5</v>
      </c>
      <c r="E12" s="20">
        <f t="shared" si="9"/>
        <v>10</v>
      </c>
      <c r="F12" s="20">
        <f t="shared" si="9"/>
        <v>13</v>
      </c>
      <c r="G12" s="20">
        <f t="shared" si="9"/>
        <v>5</v>
      </c>
      <c r="H12" s="20">
        <f t="shared" si="9"/>
        <v>1</v>
      </c>
      <c r="I12" s="20">
        <f t="shared" si="9"/>
        <v>0</v>
      </c>
      <c r="J12" s="21">
        <f t="shared" si="9"/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ht="21" customHeight="1">
      <c r="A13" s="22" t="s">
        <v>83</v>
      </c>
      <c r="B13" s="10">
        <f>SUM(B14:B20)</f>
        <v>1</v>
      </c>
      <c r="C13" s="11">
        <f aca="true" t="shared" si="10" ref="C13:J13">SUM(C14:C20)</f>
        <v>0</v>
      </c>
      <c r="D13" s="11">
        <f t="shared" si="10"/>
        <v>0</v>
      </c>
      <c r="E13" s="11">
        <f t="shared" si="10"/>
        <v>0</v>
      </c>
      <c r="F13" s="11">
        <f t="shared" si="10"/>
        <v>0</v>
      </c>
      <c r="G13" s="11">
        <f t="shared" si="10"/>
        <v>1</v>
      </c>
      <c r="H13" s="11">
        <f t="shared" si="10"/>
        <v>0</v>
      </c>
      <c r="I13" s="11">
        <f t="shared" si="10"/>
        <v>0</v>
      </c>
      <c r="J13" s="12">
        <f t="shared" si="10"/>
        <v>0</v>
      </c>
      <c r="K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21" customHeight="1">
      <c r="A14" s="23" t="s">
        <v>104</v>
      </c>
      <c r="B14" s="16">
        <f>SUM(C14:J14)</f>
        <v>1</v>
      </c>
      <c r="C14" s="17">
        <f>IF(ISERROR(VLOOKUP($L14,data,2,FALSE)),0,VLOOKUP($L14,data,2,FALSE))</f>
        <v>0</v>
      </c>
      <c r="D14" s="17">
        <f>IF(ISERROR(VLOOKUP($L14,data,3,FALSE)),0,VLOOKUP($L14,data,3,FALSE))</f>
        <v>0</v>
      </c>
      <c r="E14" s="17">
        <f>IF(ISERROR(VLOOKUP($L14,data,4,FALSE)),0,VLOOKUP($L14,data,4,FALSE))</f>
        <v>0</v>
      </c>
      <c r="F14" s="17">
        <f>IF(ISERROR(VLOOKUP($L14,data,5,FALSE)),0,VLOOKUP($L14,data,5,FALSE))</f>
        <v>0</v>
      </c>
      <c r="G14" s="17">
        <f>IF(ISERROR(VLOOKUP($L14,data,6,FALSE)),0,VLOOKUP($L14,data,6,FALSE))</f>
        <v>1</v>
      </c>
      <c r="H14" s="17">
        <f>IF(ISERROR(VLOOKUP($L14,data,7,FALSE)),0,VLOOKUP($L14,data,7,FALSE))</f>
        <v>0</v>
      </c>
      <c r="I14" s="17">
        <f>IF(ISERROR(VLOOKUP($L14,data,8,FALSE)),0,VLOOKUP($L14,data,8,FALSE))</f>
        <v>0</v>
      </c>
      <c r="J14" s="18">
        <f>IF(ISERROR(VLOOKUP($L14,data,9,FALSE)),0,VLOOKUP($L14,data,9,FALSE))</f>
        <v>0</v>
      </c>
      <c r="K14" s="13"/>
      <c r="L14" s="24">
        <v>2219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 ht="21" customHeight="1">
      <c r="A15" s="23" t="s">
        <v>105</v>
      </c>
      <c r="B15" s="16">
        <f aca="true" t="shared" si="11" ref="B15:B20">SUM(C15:J15)</f>
        <v>0</v>
      </c>
      <c r="C15" s="17">
        <f aca="true" t="shared" si="12" ref="C15:C20">IF(ISERROR(VLOOKUP($L15,data,2,FALSE)),0,VLOOKUP($L15,data,2,FALSE))</f>
        <v>0</v>
      </c>
      <c r="D15" s="17">
        <f aca="true" t="shared" si="13" ref="D15:D20">IF(ISERROR(VLOOKUP($L15,data,3,FALSE)),0,VLOOKUP($L15,data,3,FALSE))</f>
        <v>0</v>
      </c>
      <c r="E15" s="17">
        <f aca="true" t="shared" si="14" ref="E15:E20">IF(ISERROR(VLOOKUP($L15,data,4,FALSE)),0,VLOOKUP($L15,data,4,FALSE))</f>
        <v>0</v>
      </c>
      <c r="F15" s="17">
        <f aca="true" t="shared" si="15" ref="F15:F20">IF(ISERROR(VLOOKUP($L15,data,5,FALSE)),0,VLOOKUP($L15,data,5,FALSE))</f>
        <v>0</v>
      </c>
      <c r="G15" s="17">
        <f aca="true" t="shared" si="16" ref="G15:G20">IF(ISERROR(VLOOKUP($L15,data,6,FALSE)),0,VLOOKUP($L15,data,6,FALSE))</f>
        <v>0</v>
      </c>
      <c r="H15" s="17">
        <f aca="true" t="shared" si="17" ref="H15:H20">IF(ISERROR(VLOOKUP($L15,data,7,FALSE)),0,VLOOKUP($L15,data,7,FALSE))</f>
        <v>0</v>
      </c>
      <c r="I15" s="17">
        <f aca="true" t="shared" si="18" ref="I15:I20">IF(ISERROR(VLOOKUP($L15,data,8,FALSE)),0,VLOOKUP($L15,data,8,FALSE))</f>
        <v>0</v>
      </c>
      <c r="J15" s="18">
        <f aca="true" t="shared" si="19" ref="J15:J20">IF(ISERROR(VLOOKUP($L15,data,9,FALSE)),0,VLOOKUP($L15,data,9,FALSE))</f>
        <v>0</v>
      </c>
      <c r="K15" s="13"/>
      <c r="L15" s="24">
        <v>2301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ht="21" customHeight="1">
      <c r="A16" s="23" t="s">
        <v>106</v>
      </c>
      <c r="B16" s="16">
        <f t="shared" si="11"/>
        <v>0</v>
      </c>
      <c r="C16" s="17">
        <f t="shared" si="12"/>
        <v>0</v>
      </c>
      <c r="D16" s="17">
        <f t="shared" si="13"/>
        <v>0</v>
      </c>
      <c r="E16" s="17">
        <f t="shared" si="14"/>
        <v>0</v>
      </c>
      <c r="F16" s="17">
        <f t="shared" si="15"/>
        <v>0</v>
      </c>
      <c r="G16" s="17">
        <f t="shared" si="16"/>
        <v>0</v>
      </c>
      <c r="H16" s="17">
        <f t="shared" si="17"/>
        <v>0</v>
      </c>
      <c r="I16" s="17">
        <f t="shared" si="18"/>
        <v>0</v>
      </c>
      <c r="J16" s="18">
        <f t="shared" si="19"/>
        <v>0</v>
      </c>
      <c r="K16" s="13"/>
      <c r="L16" s="24">
        <v>2302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 ht="21" customHeight="1">
      <c r="A17" s="23" t="s">
        <v>107</v>
      </c>
      <c r="B17" s="16">
        <f t="shared" si="11"/>
        <v>0</v>
      </c>
      <c r="C17" s="17">
        <f t="shared" si="12"/>
        <v>0</v>
      </c>
      <c r="D17" s="17">
        <f t="shared" si="13"/>
        <v>0</v>
      </c>
      <c r="E17" s="17">
        <f t="shared" si="14"/>
        <v>0</v>
      </c>
      <c r="F17" s="17">
        <f t="shared" si="15"/>
        <v>0</v>
      </c>
      <c r="G17" s="17">
        <f t="shared" si="16"/>
        <v>0</v>
      </c>
      <c r="H17" s="17">
        <f t="shared" si="17"/>
        <v>0</v>
      </c>
      <c r="I17" s="17">
        <f t="shared" si="18"/>
        <v>0</v>
      </c>
      <c r="J17" s="18">
        <f t="shared" si="19"/>
        <v>0</v>
      </c>
      <c r="K17" s="13"/>
      <c r="L17" s="24">
        <v>2304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21" customHeight="1">
      <c r="A18" s="23" t="s">
        <v>108</v>
      </c>
      <c r="B18" s="16">
        <f t="shared" si="11"/>
        <v>0</v>
      </c>
      <c r="C18" s="17">
        <f t="shared" si="12"/>
        <v>0</v>
      </c>
      <c r="D18" s="17">
        <f t="shared" si="13"/>
        <v>0</v>
      </c>
      <c r="E18" s="17">
        <f t="shared" si="14"/>
        <v>0</v>
      </c>
      <c r="F18" s="17">
        <f t="shared" si="15"/>
        <v>0</v>
      </c>
      <c r="G18" s="17">
        <f t="shared" si="16"/>
        <v>0</v>
      </c>
      <c r="H18" s="17">
        <f t="shared" si="17"/>
        <v>0</v>
      </c>
      <c r="I18" s="17">
        <f t="shared" si="18"/>
        <v>0</v>
      </c>
      <c r="J18" s="18">
        <f t="shared" si="19"/>
        <v>0</v>
      </c>
      <c r="K18" s="13"/>
      <c r="L18" s="24">
        <v>2305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 ht="21" customHeight="1">
      <c r="A19" s="23" t="s">
        <v>109</v>
      </c>
      <c r="B19" s="16">
        <f t="shared" si="11"/>
        <v>0</v>
      </c>
      <c r="C19" s="17">
        <f t="shared" si="12"/>
        <v>0</v>
      </c>
      <c r="D19" s="17">
        <f t="shared" si="13"/>
        <v>0</v>
      </c>
      <c r="E19" s="17">
        <f t="shared" si="14"/>
        <v>0</v>
      </c>
      <c r="F19" s="17">
        <f t="shared" si="15"/>
        <v>0</v>
      </c>
      <c r="G19" s="17">
        <f t="shared" si="16"/>
        <v>0</v>
      </c>
      <c r="H19" s="17">
        <f t="shared" si="17"/>
        <v>0</v>
      </c>
      <c r="I19" s="17">
        <f t="shared" si="18"/>
        <v>0</v>
      </c>
      <c r="J19" s="18">
        <f t="shared" si="19"/>
        <v>0</v>
      </c>
      <c r="K19" s="13"/>
      <c r="L19" s="24">
        <v>2306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60" ht="21" customHeight="1">
      <c r="A20" s="23" t="s">
        <v>110</v>
      </c>
      <c r="B20" s="16">
        <f t="shared" si="11"/>
        <v>0</v>
      </c>
      <c r="C20" s="17">
        <f t="shared" si="12"/>
        <v>0</v>
      </c>
      <c r="D20" s="17">
        <f t="shared" si="13"/>
        <v>0</v>
      </c>
      <c r="E20" s="17">
        <f t="shared" si="14"/>
        <v>0</v>
      </c>
      <c r="F20" s="17">
        <f t="shared" si="15"/>
        <v>0</v>
      </c>
      <c r="G20" s="17">
        <f t="shared" si="16"/>
        <v>0</v>
      </c>
      <c r="H20" s="17">
        <f t="shared" si="17"/>
        <v>0</v>
      </c>
      <c r="I20" s="17">
        <f t="shared" si="18"/>
        <v>0</v>
      </c>
      <c r="J20" s="18">
        <f t="shared" si="19"/>
        <v>0</v>
      </c>
      <c r="K20" s="13"/>
      <c r="L20" s="24">
        <v>2307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 ht="21" customHeight="1">
      <c r="A21" s="22" t="s">
        <v>0</v>
      </c>
      <c r="B21" s="10">
        <f>SUM(B22:B23)</f>
        <v>5</v>
      </c>
      <c r="C21" s="11">
        <f aca="true" t="shared" si="20" ref="C21:J21">SUM(C22:C23)</f>
        <v>1</v>
      </c>
      <c r="D21" s="11">
        <f t="shared" si="20"/>
        <v>0</v>
      </c>
      <c r="E21" s="11">
        <f t="shared" si="20"/>
        <v>2</v>
      </c>
      <c r="F21" s="11">
        <f t="shared" si="20"/>
        <v>1</v>
      </c>
      <c r="G21" s="11">
        <f t="shared" si="20"/>
        <v>1</v>
      </c>
      <c r="H21" s="11">
        <f t="shared" si="20"/>
        <v>0</v>
      </c>
      <c r="I21" s="11">
        <f t="shared" si="20"/>
        <v>0</v>
      </c>
      <c r="J21" s="12">
        <f t="shared" si="20"/>
        <v>0</v>
      </c>
      <c r="K21" s="13"/>
      <c r="L21" s="2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60" ht="21" customHeight="1">
      <c r="A22" s="23" t="s">
        <v>111</v>
      </c>
      <c r="B22" s="16">
        <f>SUM(C22:J22)</f>
        <v>2</v>
      </c>
      <c r="C22" s="17">
        <f>IF(ISERROR(VLOOKUP($L22,data,2,FALSE)),0,VLOOKUP($L22,data,2,FALSE))</f>
        <v>0</v>
      </c>
      <c r="D22" s="17">
        <f>IF(ISERROR(VLOOKUP($L22,data,3,FALSE)),0,VLOOKUP($L22,data,3,FALSE))</f>
        <v>0</v>
      </c>
      <c r="E22" s="17">
        <f>IF(ISERROR(VLOOKUP($L22,data,4,FALSE)),0,VLOOKUP($L22,data,4,FALSE))</f>
        <v>2</v>
      </c>
      <c r="F22" s="17">
        <f>IF(ISERROR(VLOOKUP($L22,data,5,FALSE)),0,VLOOKUP($L22,data,5,FALSE))</f>
        <v>0</v>
      </c>
      <c r="G22" s="17">
        <f>IF(ISERROR(VLOOKUP($L22,data,6,FALSE)),0,VLOOKUP($L22,data,6,FALSE))</f>
        <v>0</v>
      </c>
      <c r="H22" s="17">
        <f>IF(ISERROR(VLOOKUP($L22,data,7,FALSE)),0,VLOOKUP($L22,data,7,FALSE))</f>
        <v>0</v>
      </c>
      <c r="I22" s="17">
        <f>IF(ISERROR(VLOOKUP($L22,data,8,FALSE)),0,VLOOKUP($L22,data,8,FALSE))</f>
        <v>0</v>
      </c>
      <c r="J22" s="18">
        <f>IF(ISERROR(VLOOKUP($L22,data,9,FALSE)),0,VLOOKUP($L22,data,9,FALSE))</f>
        <v>0</v>
      </c>
      <c r="K22" s="13"/>
      <c r="L22" s="24">
        <v>2205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 ht="21" customHeight="1">
      <c r="A23" s="23" t="s">
        <v>112</v>
      </c>
      <c r="B23" s="19">
        <f>SUM(C23:J23)</f>
        <v>3</v>
      </c>
      <c r="C23" s="20">
        <f>IF(ISERROR(VLOOKUP($L23,data,2,FALSE)),0,VLOOKUP($L23,data,2,FALSE))</f>
        <v>1</v>
      </c>
      <c r="D23" s="20">
        <f>IF(ISERROR(VLOOKUP($L23,data,3,FALSE)),0,VLOOKUP($L23,data,3,FALSE))</f>
        <v>0</v>
      </c>
      <c r="E23" s="20">
        <f>IF(ISERROR(VLOOKUP($L23,data,4,FALSE)),0,VLOOKUP($L23,data,4,FALSE))</f>
        <v>0</v>
      </c>
      <c r="F23" s="20">
        <f>IF(ISERROR(VLOOKUP($L23,data,5,FALSE)),0,VLOOKUP($L23,data,5,FALSE))</f>
        <v>1</v>
      </c>
      <c r="G23" s="20">
        <f>IF(ISERROR(VLOOKUP($L23,data,6,FALSE)),0,VLOOKUP($L23,data,6,FALSE))</f>
        <v>1</v>
      </c>
      <c r="H23" s="20">
        <f>IF(ISERROR(VLOOKUP($L23,data,7,FALSE)),0,VLOOKUP($L23,data,7,FALSE))</f>
        <v>0</v>
      </c>
      <c r="I23" s="20">
        <f>IF(ISERROR(VLOOKUP($L23,data,8,FALSE)),0,VLOOKUP($L23,data,8,FALSE))</f>
        <v>0</v>
      </c>
      <c r="J23" s="21">
        <f>IF(ISERROR(VLOOKUP($L23,data,9,FALSE)),0,VLOOKUP($L23,data,9,FALSE))</f>
        <v>0</v>
      </c>
      <c r="K23" s="13"/>
      <c r="L23" s="24">
        <v>2208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 ht="21" customHeight="1">
      <c r="A24" s="22" t="s">
        <v>84</v>
      </c>
      <c r="B24" s="16">
        <f>SUM(B25:B38)</f>
        <v>27</v>
      </c>
      <c r="C24" s="17">
        <f aca="true" t="shared" si="21" ref="C24:J24">SUM(C25:C38)</f>
        <v>1</v>
      </c>
      <c r="D24" s="17">
        <f t="shared" si="21"/>
        <v>1</v>
      </c>
      <c r="E24" s="17">
        <f t="shared" si="21"/>
        <v>10</v>
      </c>
      <c r="F24" s="17">
        <f t="shared" si="21"/>
        <v>8</v>
      </c>
      <c r="G24" s="17">
        <f t="shared" si="21"/>
        <v>7</v>
      </c>
      <c r="H24" s="17">
        <f t="shared" si="21"/>
        <v>0</v>
      </c>
      <c r="I24" s="17">
        <f t="shared" si="21"/>
        <v>0</v>
      </c>
      <c r="J24" s="18">
        <f t="shared" si="21"/>
        <v>0</v>
      </c>
      <c r="K24" s="13"/>
      <c r="L24" s="2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 ht="21" customHeight="1">
      <c r="A25" s="23" t="s">
        <v>113</v>
      </c>
      <c r="B25" s="16">
        <f aca="true" t="shared" si="22" ref="B25:B38">SUM(C25:J25)</f>
        <v>7</v>
      </c>
      <c r="C25" s="17">
        <f aca="true" t="shared" si="23" ref="C25:C38">IF(ISERROR(VLOOKUP($L25,data,2,FALSE)),0,VLOOKUP($L25,data,2,FALSE))</f>
        <v>0</v>
      </c>
      <c r="D25" s="17">
        <f aca="true" t="shared" si="24" ref="D25:D38">IF(ISERROR(VLOOKUP($L25,data,3,FALSE)),0,VLOOKUP($L25,data,3,FALSE))</f>
        <v>0</v>
      </c>
      <c r="E25" s="17">
        <f aca="true" t="shared" si="25" ref="E25:E38">IF(ISERROR(VLOOKUP($L25,data,4,FALSE)),0,VLOOKUP($L25,data,4,FALSE))</f>
        <v>5</v>
      </c>
      <c r="F25" s="17">
        <f aca="true" t="shared" si="26" ref="F25:F38">IF(ISERROR(VLOOKUP($L25,data,5,FALSE)),0,VLOOKUP($L25,data,5,FALSE))</f>
        <v>0</v>
      </c>
      <c r="G25" s="17">
        <f aca="true" t="shared" si="27" ref="G25:G38">IF(ISERROR(VLOOKUP($L25,data,6,FALSE)),0,VLOOKUP($L25,data,6,FALSE))</f>
        <v>2</v>
      </c>
      <c r="H25" s="17">
        <f aca="true" t="shared" si="28" ref="H25:H38">IF(ISERROR(VLOOKUP($L25,data,7,FALSE)),0,VLOOKUP($L25,data,7,FALSE))</f>
        <v>0</v>
      </c>
      <c r="I25" s="17">
        <f aca="true" t="shared" si="29" ref="I25:I38">IF(ISERROR(VLOOKUP($L25,data,8,FALSE)),0,VLOOKUP($L25,data,8,FALSE))</f>
        <v>0</v>
      </c>
      <c r="J25" s="18">
        <f aca="true" t="shared" si="30" ref="J25:J38">IF(ISERROR(VLOOKUP($L25,data,9,FALSE)),0,VLOOKUP($L25,data,9,FALSE))</f>
        <v>0</v>
      </c>
      <c r="K25" s="13"/>
      <c r="L25" s="24">
        <v>2203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ht="21" customHeight="1">
      <c r="A26" s="23" t="s">
        <v>114</v>
      </c>
      <c r="B26" s="16">
        <f t="shared" si="22"/>
        <v>6</v>
      </c>
      <c r="C26" s="17">
        <f t="shared" si="23"/>
        <v>0</v>
      </c>
      <c r="D26" s="17">
        <f t="shared" si="24"/>
        <v>1</v>
      </c>
      <c r="E26" s="17">
        <f t="shared" si="25"/>
        <v>1</v>
      </c>
      <c r="F26" s="17">
        <f t="shared" si="26"/>
        <v>3</v>
      </c>
      <c r="G26" s="17">
        <f t="shared" si="27"/>
        <v>1</v>
      </c>
      <c r="H26" s="17">
        <f t="shared" si="28"/>
        <v>0</v>
      </c>
      <c r="I26" s="17">
        <f t="shared" si="29"/>
        <v>0</v>
      </c>
      <c r="J26" s="18">
        <f t="shared" si="30"/>
        <v>0</v>
      </c>
      <c r="K26" s="13"/>
      <c r="L26" s="24">
        <v>2206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ht="21" customHeight="1">
      <c r="A27" s="23" t="s">
        <v>115</v>
      </c>
      <c r="B27" s="16">
        <f t="shared" si="22"/>
        <v>3</v>
      </c>
      <c r="C27" s="17">
        <f t="shared" si="23"/>
        <v>0</v>
      </c>
      <c r="D27" s="17">
        <f t="shared" si="24"/>
        <v>0</v>
      </c>
      <c r="E27" s="17">
        <f t="shared" si="25"/>
        <v>0</v>
      </c>
      <c r="F27" s="17">
        <f t="shared" si="26"/>
        <v>2</v>
      </c>
      <c r="G27" s="17">
        <f t="shared" si="27"/>
        <v>1</v>
      </c>
      <c r="H27" s="17">
        <f t="shared" si="28"/>
        <v>0</v>
      </c>
      <c r="I27" s="17">
        <f t="shared" si="29"/>
        <v>0</v>
      </c>
      <c r="J27" s="18">
        <f t="shared" si="30"/>
        <v>0</v>
      </c>
      <c r="K27" s="13"/>
      <c r="L27" s="24">
        <v>2220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ht="21" customHeight="1">
      <c r="A28" s="23" t="s">
        <v>116</v>
      </c>
      <c r="B28" s="16">
        <f t="shared" si="22"/>
        <v>1</v>
      </c>
      <c r="C28" s="17">
        <f t="shared" si="23"/>
        <v>0</v>
      </c>
      <c r="D28" s="17">
        <f t="shared" si="24"/>
        <v>0</v>
      </c>
      <c r="E28" s="17">
        <f t="shared" si="25"/>
        <v>0</v>
      </c>
      <c r="F28" s="17">
        <f t="shared" si="26"/>
        <v>0</v>
      </c>
      <c r="G28" s="17">
        <f t="shared" si="27"/>
        <v>1</v>
      </c>
      <c r="H28" s="17">
        <f t="shared" si="28"/>
        <v>0</v>
      </c>
      <c r="I28" s="17">
        <f t="shared" si="29"/>
        <v>0</v>
      </c>
      <c r="J28" s="18">
        <f t="shared" si="30"/>
        <v>0</v>
      </c>
      <c r="K28" s="13"/>
      <c r="L28" s="24">
        <v>2321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ht="21" customHeight="1">
      <c r="A29" s="23" t="s">
        <v>5</v>
      </c>
      <c r="B29" s="16">
        <f t="shared" si="22"/>
        <v>1</v>
      </c>
      <c r="C29" s="17">
        <f t="shared" si="23"/>
        <v>0</v>
      </c>
      <c r="D29" s="17">
        <f t="shared" si="24"/>
        <v>0</v>
      </c>
      <c r="E29" s="17">
        <f t="shared" si="25"/>
        <v>0</v>
      </c>
      <c r="F29" s="17">
        <f t="shared" si="26"/>
        <v>1</v>
      </c>
      <c r="G29" s="17">
        <f t="shared" si="27"/>
        <v>0</v>
      </c>
      <c r="H29" s="17">
        <f t="shared" si="28"/>
        <v>0</v>
      </c>
      <c r="I29" s="17">
        <f t="shared" si="29"/>
        <v>0</v>
      </c>
      <c r="J29" s="18">
        <f t="shared" si="30"/>
        <v>0</v>
      </c>
      <c r="K29" s="13"/>
      <c r="L29" s="24">
        <v>2322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ht="21" customHeight="1">
      <c r="A30" s="23" t="s">
        <v>6</v>
      </c>
      <c r="B30" s="16">
        <f t="shared" si="22"/>
        <v>0</v>
      </c>
      <c r="C30" s="17">
        <f t="shared" si="23"/>
        <v>0</v>
      </c>
      <c r="D30" s="17">
        <f t="shared" si="24"/>
        <v>0</v>
      </c>
      <c r="E30" s="17">
        <f t="shared" si="25"/>
        <v>0</v>
      </c>
      <c r="F30" s="17">
        <f t="shared" si="26"/>
        <v>0</v>
      </c>
      <c r="G30" s="17">
        <f t="shared" si="27"/>
        <v>0</v>
      </c>
      <c r="H30" s="17">
        <f t="shared" si="28"/>
        <v>0</v>
      </c>
      <c r="I30" s="17">
        <f t="shared" si="29"/>
        <v>0</v>
      </c>
      <c r="J30" s="18">
        <f t="shared" si="30"/>
        <v>0</v>
      </c>
      <c r="K30" s="13"/>
      <c r="L30" s="24">
        <v>2323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21" customHeight="1">
      <c r="A31" s="23" t="s">
        <v>7</v>
      </c>
      <c r="B31" s="16">
        <f t="shared" si="22"/>
        <v>0</v>
      </c>
      <c r="C31" s="17">
        <f t="shared" si="23"/>
        <v>0</v>
      </c>
      <c r="D31" s="17">
        <f t="shared" si="24"/>
        <v>0</v>
      </c>
      <c r="E31" s="17">
        <f t="shared" si="25"/>
        <v>0</v>
      </c>
      <c r="F31" s="17">
        <f t="shared" si="26"/>
        <v>0</v>
      </c>
      <c r="G31" s="17">
        <f t="shared" si="27"/>
        <v>0</v>
      </c>
      <c r="H31" s="17">
        <f t="shared" si="28"/>
        <v>0</v>
      </c>
      <c r="I31" s="17">
        <f t="shared" si="29"/>
        <v>0</v>
      </c>
      <c r="J31" s="18">
        <f t="shared" si="30"/>
        <v>0</v>
      </c>
      <c r="K31" s="13"/>
      <c r="L31" s="24">
        <v>2324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 ht="21" customHeight="1">
      <c r="A32" s="23" t="s">
        <v>1</v>
      </c>
      <c r="B32" s="16">
        <f t="shared" si="22"/>
        <v>3</v>
      </c>
      <c r="C32" s="17">
        <f t="shared" si="23"/>
        <v>0</v>
      </c>
      <c r="D32" s="17">
        <f t="shared" si="24"/>
        <v>0</v>
      </c>
      <c r="E32" s="17">
        <f t="shared" si="25"/>
        <v>2</v>
      </c>
      <c r="F32" s="17">
        <f t="shared" si="26"/>
        <v>1</v>
      </c>
      <c r="G32" s="17">
        <f t="shared" si="27"/>
        <v>0</v>
      </c>
      <c r="H32" s="17">
        <f t="shared" si="28"/>
        <v>0</v>
      </c>
      <c r="I32" s="17">
        <f t="shared" si="29"/>
        <v>0</v>
      </c>
      <c r="J32" s="18">
        <f t="shared" si="30"/>
        <v>0</v>
      </c>
      <c r="K32" s="13"/>
      <c r="L32" s="24">
        <v>2325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 ht="21" customHeight="1">
      <c r="A33" s="23" t="s">
        <v>2</v>
      </c>
      <c r="B33" s="16">
        <f t="shared" si="22"/>
        <v>0</v>
      </c>
      <c r="C33" s="17">
        <f t="shared" si="23"/>
        <v>0</v>
      </c>
      <c r="D33" s="17">
        <f t="shared" si="24"/>
        <v>0</v>
      </c>
      <c r="E33" s="17">
        <f t="shared" si="25"/>
        <v>0</v>
      </c>
      <c r="F33" s="17">
        <f t="shared" si="26"/>
        <v>0</v>
      </c>
      <c r="G33" s="17">
        <f t="shared" si="27"/>
        <v>0</v>
      </c>
      <c r="H33" s="17">
        <f t="shared" si="28"/>
        <v>0</v>
      </c>
      <c r="I33" s="17">
        <f t="shared" si="29"/>
        <v>0</v>
      </c>
      <c r="J33" s="18">
        <f t="shared" si="30"/>
        <v>0</v>
      </c>
      <c r="K33" s="13"/>
      <c r="L33" s="24">
        <v>2326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ht="21" customHeight="1">
      <c r="A34" s="23" t="s">
        <v>8</v>
      </c>
      <c r="B34" s="16">
        <f t="shared" si="22"/>
        <v>0</v>
      </c>
      <c r="C34" s="17">
        <f t="shared" si="23"/>
        <v>0</v>
      </c>
      <c r="D34" s="17">
        <f t="shared" si="24"/>
        <v>0</v>
      </c>
      <c r="E34" s="17">
        <f t="shared" si="25"/>
        <v>0</v>
      </c>
      <c r="F34" s="17">
        <f t="shared" si="26"/>
        <v>0</v>
      </c>
      <c r="G34" s="17">
        <f t="shared" si="27"/>
        <v>0</v>
      </c>
      <c r="H34" s="17">
        <f t="shared" si="28"/>
        <v>0</v>
      </c>
      <c r="I34" s="17">
        <f t="shared" si="29"/>
        <v>0</v>
      </c>
      <c r="J34" s="18">
        <f t="shared" si="30"/>
        <v>0</v>
      </c>
      <c r="K34" s="13"/>
      <c r="L34" s="24">
        <v>2327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ht="21" customHeight="1">
      <c r="A35" s="23" t="s">
        <v>9</v>
      </c>
      <c r="B35" s="16">
        <f t="shared" si="22"/>
        <v>0</v>
      </c>
      <c r="C35" s="17">
        <f t="shared" si="23"/>
        <v>0</v>
      </c>
      <c r="D35" s="17">
        <f t="shared" si="24"/>
        <v>0</v>
      </c>
      <c r="E35" s="17">
        <f t="shared" si="25"/>
        <v>0</v>
      </c>
      <c r="F35" s="17">
        <f t="shared" si="26"/>
        <v>0</v>
      </c>
      <c r="G35" s="17">
        <f t="shared" si="27"/>
        <v>0</v>
      </c>
      <c r="H35" s="17">
        <f t="shared" si="28"/>
        <v>0</v>
      </c>
      <c r="I35" s="17">
        <f t="shared" si="29"/>
        <v>0</v>
      </c>
      <c r="J35" s="18">
        <f t="shared" si="30"/>
        <v>0</v>
      </c>
      <c r="K35" s="13"/>
      <c r="L35" s="24">
        <v>2328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21" customHeight="1">
      <c r="A36" s="23" t="s">
        <v>10</v>
      </c>
      <c r="B36" s="16">
        <f t="shared" si="22"/>
        <v>0</v>
      </c>
      <c r="C36" s="17">
        <f t="shared" si="23"/>
        <v>0</v>
      </c>
      <c r="D36" s="17">
        <f t="shared" si="24"/>
        <v>0</v>
      </c>
      <c r="E36" s="17">
        <f t="shared" si="25"/>
        <v>0</v>
      </c>
      <c r="F36" s="17">
        <f t="shared" si="26"/>
        <v>0</v>
      </c>
      <c r="G36" s="17">
        <f t="shared" si="27"/>
        <v>0</v>
      </c>
      <c r="H36" s="17">
        <f t="shared" si="28"/>
        <v>0</v>
      </c>
      <c r="I36" s="17">
        <f t="shared" si="29"/>
        <v>0</v>
      </c>
      <c r="J36" s="18">
        <f t="shared" si="30"/>
        <v>0</v>
      </c>
      <c r="K36" s="13"/>
      <c r="L36" s="24">
        <v>2329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ht="21" customHeight="1">
      <c r="A37" s="23" t="s">
        <v>3</v>
      </c>
      <c r="B37" s="16">
        <f t="shared" si="22"/>
        <v>1</v>
      </c>
      <c r="C37" s="17">
        <f t="shared" si="23"/>
        <v>0</v>
      </c>
      <c r="D37" s="17">
        <f t="shared" si="24"/>
        <v>0</v>
      </c>
      <c r="E37" s="17">
        <f t="shared" si="25"/>
        <v>0</v>
      </c>
      <c r="F37" s="17">
        <f t="shared" si="26"/>
        <v>0</v>
      </c>
      <c r="G37" s="17">
        <f t="shared" si="27"/>
        <v>1</v>
      </c>
      <c r="H37" s="17">
        <f t="shared" si="28"/>
        <v>0</v>
      </c>
      <c r="I37" s="17">
        <f t="shared" si="29"/>
        <v>0</v>
      </c>
      <c r="J37" s="18">
        <f t="shared" si="30"/>
        <v>0</v>
      </c>
      <c r="K37" s="13"/>
      <c r="L37" s="24">
        <v>2341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ht="21" customHeight="1">
      <c r="A38" s="23" t="s">
        <v>4</v>
      </c>
      <c r="B38" s="16">
        <f t="shared" si="22"/>
        <v>5</v>
      </c>
      <c r="C38" s="17">
        <f t="shared" si="23"/>
        <v>1</v>
      </c>
      <c r="D38" s="17">
        <f t="shared" si="24"/>
        <v>0</v>
      </c>
      <c r="E38" s="17">
        <f t="shared" si="25"/>
        <v>2</v>
      </c>
      <c r="F38" s="17">
        <f t="shared" si="26"/>
        <v>1</v>
      </c>
      <c r="G38" s="17">
        <f t="shared" si="27"/>
        <v>1</v>
      </c>
      <c r="H38" s="17">
        <f t="shared" si="28"/>
        <v>0</v>
      </c>
      <c r="I38" s="17">
        <f t="shared" si="29"/>
        <v>0</v>
      </c>
      <c r="J38" s="18">
        <f t="shared" si="30"/>
        <v>0</v>
      </c>
      <c r="K38" s="13"/>
      <c r="L38" s="24">
        <v>2342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ht="21" customHeight="1">
      <c r="A39" s="22" t="s">
        <v>11</v>
      </c>
      <c r="B39" s="10">
        <f>SUM(B40:B41)</f>
        <v>6</v>
      </c>
      <c r="C39" s="11">
        <f aca="true" t="shared" si="31" ref="C39:J39">SUM(C40:C41)</f>
        <v>0</v>
      </c>
      <c r="D39" s="11">
        <f t="shared" si="31"/>
        <v>0</v>
      </c>
      <c r="E39" s="11">
        <f t="shared" si="31"/>
        <v>1</v>
      </c>
      <c r="F39" s="11">
        <f t="shared" si="31"/>
        <v>4</v>
      </c>
      <c r="G39" s="11">
        <f t="shared" si="31"/>
        <v>1</v>
      </c>
      <c r="H39" s="11">
        <f t="shared" si="31"/>
        <v>0</v>
      </c>
      <c r="I39" s="11">
        <f t="shared" si="31"/>
        <v>0</v>
      </c>
      <c r="J39" s="12">
        <f t="shared" si="31"/>
        <v>0</v>
      </c>
      <c r="K39" s="13"/>
      <c r="L39" s="2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ht="21" customHeight="1">
      <c r="A40" s="23" t="s">
        <v>12</v>
      </c>
      <c r="B40" s="16">
        <f>SUM(C40:J40)</f>
        <v>5</v>
      </c>
      <c r="C40" s="17">
        <f>IF(ISERROR(VLOOKUP($L40,data,2,FALSE)),0,VLOOKUP($L40,data,2,FALSE))</f>
        <v>0</v>
      </c>
      <c r="D40" s="17">
        <f>IF(ISERROR(VLOOKUP($L40,data,3,FALSE)),0,VLOOKUP($L40,data,3,FALSE))</f>
        <v>0</v>
      </c>
      <c r="E40" s="17">
        <f>IF(ISERROR(VLOOKUP($L40,data,4,FALSE)),0,VLOOKUP($L40,data,4,FALSE))</f>
        <v>0</v>
      </c>
      <c r="F40" s="17">
        <f>IF(ISERROR(VLOOKUP($L40,data,5,FALSE)),0,VLOOKUP($L40,data,5,FALSE))</f>
        <v>4</v>
      </c>
      <c r="G40" s="17">
        <f>IF(ISERROR(VLOOKUP($L40,data,6,FALSE)),0,VLOOKUP($L40,data,6,FALSE))</f>
        <v>1</v>
      </c>
      <c r="H40" s="17">
        <f>IF(ISERROR(VLOOKUP($L40,data,7,FALSE)),0,VLOOKUP($L40,data,7,FALSE))</f>
        <v>0</v>
      </c>
      <c r="I40" s="17">
        <f>IF(ISERROR(VLOOKUP($L40,data,8,FALSE)),0,VLOOKUP($L40,data,8,FALSE))</f>
        <v>0</v>
      </c>
      <c r="J40" s="18">
        <f>IF(ISERROR(VLOOKUP($L40,data,9,FALSE)),0,VLOOKUP($L40,data,9,FALSE))</f>
        <v>0</v>
      </c>
      <c r="K40" s="13"/>
      <c r="L40" s="24">
        <v>2215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21" customHeight="1">
      <c r="A41" s="23" t="s">
        <v>13</v>
      </c>
      <c r="B41" s="19">
        <f>SUM(C41:J41)</f>
        <v>1</v>
      </c>
      <c r="C41" s="20">
        <f>IF(ISERROR(VLOOKUP($L41,data,2,FALSE)),0,VLOOKUP($L41,data,2,FALSE))</f>
        <v>0</v>
      </c>
      <c r="D41" s="20">
        <f>IF(ISERROR(VLOOKUP($L41,data,3,FALSE)),0,VLOOKUP($L41,data,3,FALSE))</f>
        <v>0</v>
      </c>
      <c r="E41" s="20">
        <f>IF(ISERROR(VLOOKUP($L41,data,4,FALSE)),0,VLOOKUP($L41,data,4,FALSE))</f>
        <v>1</v>
      </c>
      <c r="F41" s="20">
        <f>IF(ISERROR(VLOOKUP($L41,data,5,FALSE)),0,VLOOKUP($L41,data,5,FALSE))</f>
        <v>0</v>
      </c>
      <c r="G41" s="20">
        <f>IF(ISERROR(VLOOKUP($L41,data,6,FALSE)),0,VLOOKUP($L41,data,6,FALSE))</f>
        <v>0</v>
      </c>
      <c r="H41" s="20">
        <f>IF(ISERROR(VLOOKUP($L41,data,7,FALSE)),0,VLOOKUP($L41,data,7,FALSE))</f>
        <v>0</v>
      </c>
      <c r="I41" s="20">
        <f>IF(ISERROR(VLOOKUP($L41,data,8,FALSE)),0,VLOOKUP($L41,data,8,FALSE))</f>
        <v>0</v>
      </c>
      <c r="J41" s="21">
        <f>IF(ISERROR(VLOOKUP($L41,data,9,FALSE)),0,VLOOKUP($L41,data,9,FALSE))</f>
        <v>0</v>
      </c>
      <c r="K41" s="13"/>
      <c r="L41" s="24">
        <v>2344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ht="21" customHeight="1">
      <c r="A42" s="22" t="s">
        <v>14</v>
      </c>
      <c r="B42" s="10">
        <f>SUM(B43:B45)</f>
        <v>12</v>
      </c>
      <c r="C42" s="11">
        <f aca="true" t="shared" si="32" ref="C42:J42">SUM(C43:C45)</f>
        <v>0</v>
      </c>
      <c r="D42" s="11">
        <f t="shared" si="32"/>
        <v>1</v>
      </c>
      <c r="E42" s="11">
        <f t="shared" si="32"/>
        <v>7</v>
      </c>
      <c r="F42" s="11">
        <f t="shared" si="32"/>
        <v>3</v>
      </c>
      <c r="G42" s="11">
        <f t="shared" si="32"/>
        <v>1</v>
      </c>
      <c r="H42" s="11">
        <f t="shared" si="32"/>
        <v>0</v>
      </c>
      <c r="I42" s="11">
        <f t="shared" si="32"/>
        <v>0</v>
      </c>
      <c r="J42" s="12">
        <f t="shared" si="32"/>
        <v>0</v>
      </c>
      <c r="K42" s="13"/>
      <c r="L42" s="2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ht="21" customHeight="1">
      <c r="A43" s="23" t="s">
        <v>16</v>
      </c>
      <c r="B43" s="16">
        <f>SUM(C43:J43)</f>
        <v>4</v>
      </c>
      <c r="C43" s="17">
        <f>IF(ISERROR(VLOOKUP($L43,data,2,FALSE)),0,VLOOKUP($L43,data,2,FALSE))</f>
        <v>0</v>
      </c>
      <c r="D43" s="17">
        <f>IF(ISERROR(VLOOKUP($L43,data,3,FALSE)),0,VLOOKUP($L43,data,3,FALSE))</f>
        <v>0</v>
      </c>
      <c r="E43" s="17">
        <f>IF(ISERROR(VLOOKUP($L43,data,4,FALSE)),0,VLOOKUP($L43,data,4,FALSE))</f>
        <v>3</v>
      </c>
      <c r="F43" s="17">
        <f>IF(ISERROR(VLOOKUP($L43,data,5,FALSE)),0,VLOOKUP($L43,data,5,FALSE))</f>
        <v>0</v>
      </c>
      <c r="G43" s="17">
        <f>IF(ISERROR(VLOOKUP($L43,data,6,FALSE)),0,VLOOKUP($L43,data,6,FALSE))</f>
        <v>1</v>
      </c>
      <c r="H43" s="17">
        <f>IF(ISERROR(VLOOKUP($L43,data,7,FALSE)),0,VLOOKUP($L43,data,7,FALSE))</f>
        <v>0</v>
      </c>
      <c r="I43" s="17">
        <f>IF(ISERROR(VLOOKUP($L43,data,8,FALSE)),0,VLOOKUP($L43,data,8,FALSE))</f>
        <v>0</v>
      </c>
      <c r="J43" s="18">
        <f>IF(ISERROR(VLOOKUP($L43,data,9,FALSE)),0,VLOOKUP($L43,data,9,FALSE))</f>
        <v>0</v>
      </c>
      <c r="K43" s="13"/>
      <c r="L43" s="24">
        <v>2207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21" customHeight="1">
      <c r="A44" s="23" t="s">
        <v>15</v>
      </c>
      <c r="B44" s="16">
        <f>SUM(C44:J44)</f>
        <v>8</v>
      </c>
      <c r="C44" s="17">
        <f>IF(ISERROR(VLOOKUP($L44,data,2,FALSE)),0,VLOOKUP($L44,data,2,FALSE))</f>
        <v>0</v>
      </c>
      <c r="D44" s="17">
        <f>IF(ISERROR(VLOOKUP($L44,data,3,FALSE)),0,VLOOKUP($L44,data,3,FALSE))</f>
        <v>1</v>
      </c>
      <c r="E44" s="17">
        <f>IF(ISERROR(VLOOKUP($L44,data,4,FALSE)),0,VLOOKUP($L44,data,4,FALSE))</f>
        <v>4</v>
      </c>
      <c r="F44" s="17">
        <f>IF(ISERROR(VLOOKUP($L44,data,5,FALSE)),0,VLOOKUP($L44,data,5,FALSE))</f>
        <v>3</v>
      </c>
      <c r="G44" s="17">
        <f>IF(ISERROR(VLOOKUP($L44,data,6,FALSE)),0,VLOOKUP($L44,data,6,FALSE))</f>
        <v>0</v>
      </c>
      <c r="H44" s="17">
        <f>IF(ISERROR(VLOOKUP($L44,data,7,FALSE)),0,VLOOKUP($L44,data,7,FALSE))</f>
        <v>0</v>
      </c>
      <c r="I44" s="17">
        <f>IF(ISERROR(VLOOKUP($L44,data,8,FALSE)),0,VLOOKUP($L44,data,8,FALSE))</f>
        <v>0</v>
      </c>
      <c r="J44" s="18">
        <f>IF(ISERROR(VLOOKUP($L44,data,9,FALSE)),0,VLOOKUP($L44,data,9,FALSE))</f>
        <v>0</v>
      </c>
      <c r="K44" s="13"/>
      <c r="L44" s="24">
        <v>2210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21" customHeight="1">
      <c r="A45" s="23" t="s">
        <v>17</v>
      </c>
      <c r="B45" s="19">
        <f>SUM(C45:J45)</f>
        <v>0</v>
      </c>
      <c r="C45" s="20">
        <f>IF(ISERROR(VLOOKUP($L45,data,2,FALSE)),0,VLOOKUP($L45,data,2,FALSE))</f>
        <v>0</v>
      </c>
      <c r="D45" s="20">
        <f>IF(ISERROR(VLOOKUP($L45,data,3,FALSE)),0,VLOOKUP($L45,data,3,FALSE))</f>
        <v>0</v>
      </c>
      <c r="E45" s="20">
        <f>IF(ISERROR(VLOOKUP($L45,data,4,FALSE)),0,VLOOKUP($L45,data,4,FALSE))</f>
        <v>0</v>
      </c>
      <c r="F45" s="20">
        <f>IF(ISERROR(VLOOKUP($L45,data,5,FALSE)),0,VLOOKUP($L45,data,5,FALSE))</f>
        <v>0</v>
      </c>
      <c r="G45" s="20">
        <f>IF(ISERROR(VLOOKUP($L45,data,6,FALSE)),0,VLOOKUP($L45,data,6,FALSE))</f>
        <v>0</v>
      </c>
      <c r="H45" s="20">
        <f>IF(ISERROR(VLOOKUP($L45,data,7,FALSE)),0,VLOOKUP($L45,data,7,FALSE))</f>
        <v>0</v>
      </c>
      <c r="I45" s="20">
        <f>IF(ISERROR(VLOOKUP($L45,data,8,FALSE)),0,VLOOKUP($L45,data,8,FALSE))</f>
        <v>0</v>
      </c>
      <c r="J45" s="21">
        <f>IF(ISERROR(VLOOKUP($L45,data,9,FALSE)),0,VLOOKUP($L45,data,9,FALSE))</f>
        <v>0</v>
      </c>
      <c r="K45" s="13"/>
      <c r="L45" s="24">
        <v>2361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21" customHeight="1">
      <c r="A46" s="22" t="s">
        <v>21</v>
      </c>
      <c r="B46" s="10">
        <f>SUM(B47)</f>
        <v>24</v>
      </c>
      <c r="C46" s="11">
        <f aca="true" t="shared" si="33" ref="C46:J46">SUM(C47)</f>
        <v>0</v>
      </c>
      <c r="D46" s="11">
        <f t="shared" si="33"/>
        <v>2</v>
      </c>
      <c r="E46" s="11">
        <f t="shared" si="33"/>
        <v>11</v>
      </c>
      <c r="F46" s="11">
        <f t="shared" si="33"/>
        <v>7</v>
      </c>
      <c r="G46" s="11">
        <f t="shared" si="33"/>
        <v>3</v>
      </c>
      <c r="H46" s="11">
        <f t="shared" si="33"/>
        <v>1</v>
      </c>
      <c r="I46" s="11">
        <f t="shared" si="33"/>
        <v>0</v>
      </c>
      <c r="J46" s="12">
        <f t="shared" si="33"/>
        <v>0</v>
      </c>
      <c r="K46" s="13"/>
      <c r="L46" s="2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21" customHeight="1">
      <c r="A47" s="28" t="s">
        <v>118</v>
      </c>
      <c r="B47" s="16">
        <f>SUM(B48:B49)</f>
        <v>24</v>
      </c>
      <c r="C47" s="17">
        <f aca="true" t="shared" si="34" ref="C47:J47">SUM(C48:C49)</f>
        <v>0</v>
      </c>
      <c r="D47" s="17">
        <f t="shared" si="34"/>
        <v>2</v>
      </c>
      <c r="E47" s="17">
        <f t="shared" si="34"/>
        <v>11</v>
      </c>
      <c r="F47" s="17">
        <f t="shared" si="34"/>
        <v>7</v>
      </c>
      <c r="G47" s="17">
        <f t="shared" si="34"/>
        <v>3</v>
      </c>
      <c r="H47" s="17">
        <f t="shared" si="34"/>
        <v>1</v>
      </c>
      <c r="I47" s="17">
        <f t="shared" si="34"/>
        <v>0</v>
      </c>
      <c r="J47" s="18">
        <f t="shared" si="34"/>
        <v>0</v>
      </c>
      <c r="K47" s="13"/>
      <c r="L47" s="2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12" s="13" customFormat="1" ht="21" customHeight="1">
      <c r="A48" s="29" t="s">
        <v>119</v>
      </c>
      <c r="B48" s="16">
        <f>SUM(C48:J48)</f>
        <v>23</v>
      </c>
      <c r="C48" s="17">
        <f>IF(ISERROR(VLOOKUP($L48,data,2,FALSE)),0,VLOOKUP($L48,data,2,FALSE))</f>
        <v>0</v>
      </c>
      <c r="D48" s="17">
        <f>IF(ISERROR(VLOOKUP($L48,data,3,FALSE)),0,VLOOKUP($L48,data,3,FALSE))</f>
        <v>2</v>
      </c>
      <c r="E48" s="17">
        <f>IF(ISERROR(VLOOKUP($L48,data,4,FALSE)),0,VLOOKUP($L48,data,4,FALSE))</f>
        <v>10</v>
      </c>
      <c r="F48" s="17">
        <f>IF(ISERROR(VLOOKUP($L48,data,5,FALSE)),0,VLOOKUP($L48,data,5,FALSE))</f>
        <v>7</v>
      </c>
      <c r="G48" s="17">
        <f>IF(ISERROR(VLOOKUP($L48,data,6,FALSE)),0,VLOOKUP($L48,data,6,FALSE))</f>
        <v>3</v>
      </c>
      <c r="H48" s="17">
        <f>IF(ISERROR(VLOOKUP($L48,data,7,FALSE)),0,VLOOKUP($L48,data,7,FALSE))</f>
        <v>1</v>
      </c>
      <c r="I48" s="17">
        <f>IF(ISERROR(VLOOKUP($L48,data,8,FALSE)),0,VLOOKUP($L48,data,8,FALSE))</f>
        <v>0</v>
      </c>
      <c r="J48" s="18">
        <f>IF(ISERROR(VLOOKUP($L48,data,9,FALSE)),0,VLOOKUP($L48,data,9,FALSE))</f>
        <v>0</v>
      </c>
      <c r="L48" s="24">
        <v>2201</v>
      </c>
    </row>
    <row r="49" spans="1:60" ht="21" customHeight="1">
      <c r="A49" s="30" t="s">
        <v>120</v>
      </c>
      <c r="B49" s="19">
        <f>SUM(C49:J49)</f>
        <v>1</v>
      </c>
      <c r="C49" s="20">
        <f>IF(ISERROR(VLOOKUP($L49,data,2,FALSE)),0,VLOOKUP($L49,data,2,FALSE))</f>
        <v>0</v>
      </c>
      <c r="D49" s="20">
        <f>IF(ISERROR(VLOOKUP($L49,data,3,FALSE)),0,VLOOKUP($L49,data,3,FALSE))</f>
        <v>0</v>
      </c>
      <c r="E49" s="20">
        <f>IF(ISERROR(VLOOKUP($L49,data,4,FALSE)),0,VLOOKUP($L49,data,4,FALSE))</f>
        <v>1</v>
      </c>
      <c r="F49" s="20">
        <f>IF(ISERROR(VLOOKUP($L49,data,5,FALSE)),0,VLOOKUP($L49,data,5,FALSE))</f>
        <v>0</v>
      </c>
      <c r="G49" s="20">
        <f>IF(ISERROR(VLOOKUP($L49,data,6,FALSE)),0,VLOOKUP($L49,data,6,FALSE))</f>
        <v>0</v>
      </c>
      <c r="H49" s="20">
        <f>IF(ISERROR(VLOOKUP($L49,data,7,FALSE)),0,VLOOKUP($L49,data,7,FALSE))</f>
        <v>0</v>
      </c>
      <c r="I49" s="20">
        <f>IF(ISERROR(VLOOKUP($L49,data,8,FALSE)),0,VLOOKUP($L49,data,8,FALSE))</f>
        <v>0</v>
      </c>
      <c r="J49" s="21">
        <f>IF(ISERROR(VLOOKUP($L49,data,9,FALSE)),0,VLOOKUP($L49,data,9,FALSE))</f>
        <v>0</v>
      </c>
      <c r="K49" s="13"/>
      <c r="L49" s="24">
        <v>2204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21" customHeight="1">
      <c r="A50" s="22" t="s">
        <v>85</v>
      </c>
      <c r="B50" s="10">
        <f>SUM(B51:B66)</f>
        <v>18</v>
      </c>
      <c r="C50" s="11">
        <f aca="true" t="shared" si="35" ref="C50:J50">SUM(C51:C66)</f>
        <v>0</v>
      </c>
      <c r="D50" s="11">
        <f t="shared" si="35"/>
        <v>4</v>
      </c>
      <c r="E50" s="11">
        <f t="shared" si="35"/>
        <v>5</v>
      </c>
      <c r="F50" s="11">
        <f t="shared" si="35"/>
        <v>6</v>
      </c>
      <c r="G50" s="11">
        <f t="shared" si="35"/>
        <v>3</v>
      </c>
      <c r="H50" s="11">
        <f t="shared" si="35"/>
        <v>0</v>
      </c>
      <c r="I50" s="11">
        <f t="shared" si="35"/>
        <v>0</v>
      </c>
      <c r="J50" s="12">
        <f t="shared" si="35"/>
        <v>0</v>
      </c>
      <c r="K50" s="13"/>
      <c r="L50" s="2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21" customHeight="1">
      <c r="A51" s="23" t="s">
        <v>26</v>
      </c>
      <c r="B51" s="16">
        <f aca="true" t="shared" si="36" ref="B51:B66">SUM(C51:J51)</f>
        <v>4</v>
      </c>
      <c r="C51" s="17">
        <f aca="true" t="shared" si="37" ref="C51:C66">IF(ISERROR(VLOOKUP($L51,data,2,FALSE)),0,VLOOKUP($L51,data,2,FALSE))</f>
        <v>0</v>
      </c>
      <c r="D51" s="17">
        <f aca="true" t="shared" si="38" ref="D51:D66">IF(ISERROR(VLOOKUP($L51,data,3,FALSE)),0,VLOOKUP($L51,data,3,FALSE))</f>
        <v>0</v>
      </c>
      <c r="E51" s="17">
        <f aca="true" t="shared" si="39" ref="E51:E66">IF(ISERROR(VLOOKUP($L51,data,4,FALSE)),0,VLOOKUP($L51,data,4,FALSE))</f>
        <v>2</v>
      </c>
      <c r="F51" s="17">
        <f aca="true" t="shared" si="40" ref="F51:F66">IF(ISERROR(VLOOKUP($L51,data,5,FALSE)),0,VLOOKUP($L51,data,5,FALSE))</f>
        <v>2</v>
      </c>
      <c r="G51" s="17">
        <f aca="true" t="shared" si="41" ref="G51:G66">IF(ISERROR(VLOOKUP($L51,data,6,FALSE)),0,VLOOKUP($L51,data,6,FALSE))</f>
        <v>0</v>
      </c>
      <c r="H51" s="17">
        <f aca="true" t="shared" si="42" ref="H51:H66">IF(ISERROR(VLOOKUP($L51,data,7,FALSE)),0,VLOOKUP($L51,data,7,FALSE))</f>
        <v>0</v>
      </c>
      <c r="I51" s="17">
        <f aca="true" t="shared" si="43" ref="I51:I66">IF(ISERROR(VLOOKUP($L51,data,8,FALSE)),0,VLOOKUP($L51,data,8,FALSE))</f>
        <v>0</v>
      </c>
      <c r="J51" s="18">
        <f aca="true" t="shared" si="44" ref="J51:J66">IF(ISERROR(VLOOKUP($L51,data,9,FALSE)),0,VLOOKUP($L51,data,9,FALSE))</f>
        <v>0</v>
      </c>
      <c r="K51" s="13"/>
      <c r="L51" s="24">
        <v>2209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21" customHeight="1">
      <c r="A52" s="23" t="s">
        <v>22</v>
      </c>
      <c r="B52" s="16">
        <f t="shared" si="36"/>
        <v>4</v>
      </c>
      <c r="C52" s="17">
        <f t="shared" si="37"/>
        <v>0</v>
      </c>
      <c r="D52" s="17">
        <f t="shared" si="38"/>
        <v>2</v>
      </c>
      <c r="E52" s="17">
        <f t="shared" si="39"/>
        <v>1</v>
      </c>
      <c r="F52" s="17">
        <f t="shared" si="40"/>
        <v>0</v>
      </c>
      <c r="G52" s="17">
        <f t="shared" si="41"/>
        <v>1</v>
      </c>
      <c r="H52" s="17">
        <f t="shared" si="42"/>
        <v>0</v>
      </c>
      <c r="I52" s="17">
        <f t="shared" si="43"/>
        <v>0</v>
      </c>
      <c r="J52" s="18">
        <f t="shared" si="44"/>
        <v>0</v>
      </c>
      <c r="K52" s="13"/>
      <c r="L52" s="24">
        <v>2212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23" t="s">
        <v>23</v>
      </c>
      <c r="B53" s="16">
        <f t="shared" si="36"/>
        <v>4</v>
      </c>
      <c r="C53" s="17">
        <f t="shared" si="37"/>
        <v>0</v>
      </c>
      <c r="D53" s="17">
        <f t="shared" si="38"/>
        <v>2</v>
      </c>
      <c r="E53" s="17">
        <f t="shared" si="39"/>
        <v>0</v>
      </c>
      <c r="F53" s="17">
        <f t="shared" si="40"/>
        <v>2</v>
      </c>
      <c r="G53" s="17">
        <f t="shared" si="41"/>
        <v>0</v>
      </c>
      <c r="H53" s="17">
        <f t="shared" si="42"/>
        <v>0</v>
      </c>
      <c r="I53" s="17">
        <f t="shared" si="43"/>
        <v>0</v>
      </c>
      <c r="J53" s="18">
        <f t="shared" si="44"/>
        <v>0</v>
      </c>
      <c r="K53" s="13"/>
      <c r="L53" s="24">
        <v>2214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0" ht="21" customHeight="1">
      <c r="A54" s="23" t="s">
        <v>18</v>
      </c>
      <c r="B54" s="16">
        <f>SUM(C54:J54)</f>
        <v>1</v>
      </c>
      <c r="C54" s="17">
        <f>IF(ISERROR(VLOOKUP($L54,data,2,FALSE)),0,VLOOKUP($L54,data,2,FALSE))</f>
        <v>0</v>
      </c>
      <c r="D54" s="17">
        <f>IF(ISERROR(VLOOKUP($L54,data,3,FALSE)),0,VLOOKUP($L54,data,3,FALSE))</f>
        <v>0</v>
      </c>
      <c r="E54" s="17">
        <f>IF(ISERROR(VLOOKUP($L54,data,4,FALSE)),0,VLOOKUP($L54,data,4,FALSE))</f>
        <v>0</v>
      </c>
      <c r="F54" s="17">
        <f>IF(ISERROR(VLOOKUP($L54,data,5,FALSE)),0,VLOOKUP($L54,data,5,FALSE))</f>
        <v>1</v>
      </c>
      <c r="G54" s="17">
        <f>IF(ISERROR(VLOOKUP($L54,data,6,FALSE)),0,VLOOKUP($L54,data,6,FALSE))</f>
        <v>0</v>
      </c>
      <c r="H54" s="17">
        <f>IF(ISERROR(VLOOKUP($L54,data,7,FALSE)),0,VLOOKUP($L54,data,7,FALSE))</f>
        <v>0</v>
      </c>
      <c r="I54" s="17">
        <f>IF(ISERROR(VLOOKUP($L54,data,8,FALSE)),0,VLOOKUP($L54,data,8,FALSE))</f>
        <v>0</v>
      </c>
      <c r="J54" s="18">
        <f>IF(ISERROR(VLOOKUP($L54,data,9,FALSE)),0,VLOOKUP($L54,data,9,FALSE))</f>
        <v>0</v>
      </c>
      <c r="K54" s="13"/>
      <c r="L54" s="24">
        <v>2381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ht="21" customHeight="1">
      <c r="A55" s="23" t="s">
        <v>19</v>
      </c>
      <c r="B55" s="16">
        <f>SUM(C55:J55)</f>
        <v>0</v>
      </c>
      <c r="C55" s="17">
        <f>IF(ISERROR(VLOOKUP($L55,data,2,FALSE)),0,VLOOKUP($L55,data,2,FALSE))</f>
        <v>0</v>
      </c>
      <c r="D55" s="17">
        <f>IF(ISERROR(VLOOKUP($L55,data,3,FALSE)),0,VLOOKUP($L55,data,3,FALSE))</f>
        <v>0</v>
      </c>
      <c r="E55" s="17">
        <f>IF(ISERROR(VLOOKUP($L55,data,4,FALSE)),0,VLOOKUP($L55,data,4,FALSE))</f>
        <v>0</v>
      </c>
      <c r="F55" s="17">
        <f>IF(ISERROR(VLOOKUP($L55,data,5,FALSE)),0,VLOOKUP($L55,data,5,FALSE))</f>
        <v>0</v>
      </c>
      <c r="G55" s="17">
        <f>IF(ISERROR(VLOOKUP($L55,data,6,FALSE)),0,VLOOKUP($L55,data,6,FALSE))</f>
        <v>0</v>
      </c>
      <c r="H55" s="17">
        <f>IF(ISERROR(VLOOKUP($L55,data,7,FALSE)),0,VLOOKUP($L55,data,7,FALSE))</f>
        <v>0</v>
      </c>
      <c r="I55" s="17">
        <f>IF(ISERROR(VLOOKUP($L55,data,8,FALSE)),0,VLOOKUP($L55,data,8,FALSE))</f>
        <v>0</v>
      </c>
      <c r="J55" s="18">
        <f>IF(ISERROR(VLOOKUP($L55,data,9,FALSE)),0,VLOOKUP($L55,data,9,FALSE))</f>
        <v>0</v>
      </c>
      <c r="K55" s="13"/>
      <c r="L55" s="24">
        <v>2382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12" s="13" customFormat="1" ht="21" customHeight="1">
      <c r="A56" s="23" t="s">
        <v>20</v>
      </c>
      <c r="B56" s="16">
        <f>SUM(C56:J56)</f>
        <v>2</v>
      </c>
      <c r="C56" s="17">
        <f>IF(ISERROR(VLOOKUP($L56,data,2,FALSE)),0,VLOOKUP($L56,data,2,FALSE))</f>
        <v>0</v>
      </c>
      <c r="D56" s="17">
        <f>IF(ISERROR(VLOOKUP($L56,data,3,FALSE)),0,VLOOKUP($L56,data,3,FALSE))</f>
        <v>0</v>
      </c>
      <c r="E56" s="17">
        <f>IF(ISERROR(VLOOKUP($L56,data,4,FALSE)),0,VLOOKUP($L56,data,4,FALSE))</f>
        <v>0</v>
      </c>
      <c r="F56" s="17">
        <f>IF(ISERROR(VLOOKUP($L56,data,5,FALSE)),0,VLOOKUP($L56,data,5,FALSE))</f>
        <v>1</v>
      </c>
      <c r="G56" s="17">
        <f>IF(ISERROR(VLOOKUP($L56,data,6,FALSE)),0,VLOOKUP($L56,data,6,FALSE))</f>
        <v>1</v>
      </c>
      <c r="H56" s="17">
        <f>IF(ISERROR(VLOOKUP($L56,data,7,FALSE)),0,VLOOKUP($L56,data,7,FALSE))</f>
        <v>0</v>
      </c>
      <c r="I56" s="17">
        <f>IF(ISERROR(VLOOKUP($L56,data,8,FALSE)),0,VLOOKUP($L56,data,8,FALSE))</f>
        <v>0</v>
      </c>
      <c r="J56" s="18">
        <f>IF(ISERROR(VLOOKUP($L56,data,9,FALSE)),0,VLOOKUP($L56,data,9,FALSE))</f>
        <v>0</v>
      </c>
      <c r="L56" s="24">
        <v>2383</v>
      </c>
    </row>
    <row r="57" spans="1:60" ht="21" customHeight="1">
      <c r="A57" s="23" t="s">
        <v>24</v>
      </c>
      <c r="B57" s="16">
        <f t="shared" si="36"/>
        <v>0</v>
      </c>
      <c r="C57" s="17">
        <f t="shared" si="37"/>
        <v>0</v>
      </c>
      <c r="D57" s="17">
        <f t="shared" si="38"/>
        <v>0</v>
      </c>
      <c r="E57" s="17">
        <f t="shared" si="39"/>
        <v>0</v>
      </c>
      <c r="F57" s="17">
        <f t="shared" si="40"/>
        <v>0</v>
      </c>
      <c r="G57" s="17">
        <f t="shared" si="41"/>
        <v>0</v>
      </c>
      <c r="H57" s="17">
        <f t="shared" si="42"/>
        <v>0</v>
      </c>
      <c r="I57" s="17">
        <f t="shared" si="43"/>
        <v>0</v>
      </c>
      <c r="J57" s="18">
        <f t="shared" si="44"/>
        <v>0</v>
      </c>
      <c r="K57" s="13"/>
      <c r="L57" s="24">
        <v>2401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ht="21" customHeight="1">
      <c r="A58" s="23" t="s">
        <v>25</v>
      </c>
      <c r="B58" s="16">
        <f t="shared" si="36"/>
        <v>0</v>
      </c>
      <c r="C58" s="17">
        <f t="shared" si="37"/>
        <v>0</v>
      </c>
      <c r="D58" s="17">
        <f t="shared" si="38"/>
        <v>0</v>
      </c>
      <c r="E58" s="17">
        <f t="shared" si="39"/>
        <v>0</v>
      </c>
      <c r="F58" s="17">
        <f t="shared" si="40"/>
        <v>0</v>
      </c>
      <c r="G58" s="17">
        <f t="shared" si="41"/>
        <v>0</v>
      </c>
      <c r="H58" s="17">
        <f t="shared" si="42"/>
        <v>0</v>
      </c>
      <c r="I58" s="17">
        <f t="shared" si="43"/>
        <v>0</v>
      </c>
      <c r="J58" s="18">
        <f t="shared" si="44"/>
        <v>0</v>
      </c>
      <c r="K58" s="13"/>
      <c r="L58" s="24">
        <v>2402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 ht="21" customHeight="1">
      <c r="A59" s="23" t="s">
        <v>31</v>
      </c>
      <c r="B59" s="16">
        <f t="shared" si="36"/>
        <v>0</v>
      </c>
      <c r="C59" s="17">
        <f t="shared" si="37"/>
        <v>0</v>
      </c>
      <c r="D59" s="17">
        <f t="shared" si="38"/>
        <v>0</v>
      </c>
      <c r="E59" s="17">
        <f t="shared" si="39"/>
        <v>0</v>
      </c>
      <c r="F59" s="17">
        <f t="shared" si="40"/>
        <v>0</v>
      </c>
      <c r="G59" s="17">
        <f t="shared" si="41"/>
        <v>0</v>
      </c>
      <c r="H59" s="17">
        <f t="shared" si="42"/>
        <v>0</v>
      </c>
      <c r="I59" s="17">
        <f t="shared" si="43"/>
        <v>0</v>
      </c>
      <c r="J59" s="18">
        <f t="shared" si="44"/>
        <v>0</v>
      </c>
      <c r="K59" s="13"/>
      <c r="L59" s="24">
        <v>2421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 ht="21" customHeight="1">
      <c r="A60" s="23" t="s">
        <v>32</v>
      </c>
      <c r="B60" s="16">
        <f t="shared" si="36"/>
        <v>1</v>
      </c>
      <c r="C60" s="17">
        <f t="shared" si="37"/>
        <v>0</v>
      </c>
      <c r="D60" s="17">
        <f t="shared" si="38"/>
        <v>0</v>
      </c>
      <c r="E60" s="17">
        <f t="shared" si="39"/>
        <v>0</v>
      </c>
      <c r="F60" s="17">
        <f t="shared" si="40"/>
        <v>0</v>
      </c>
      <c r="G60" s="17">
        <f t="shared" si="41"/>
        <v>1</v>
      </c>
      <c r="H60" s="17">
        <f t="shared" si="42"/>
        <v>0</v>
      </c>
      <c r="I60" s="17">
        <f t="shared" si="43"/>
        <v>0</v>
      </c>
      <c r="J60" s="18">
        <f t="shared" si="44"/>
        <v>0</v>
      </c>
      <c r="K60" s="13"/>
      <c r="L60" s="24">
        <v>2422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1:60" ht="21" customHeight="1">
      <c r="A61" s="23" t="s">
        <v>33</v>
      </c>
      <c r="B61" s="16">
        <f t="shared" si="36"/>
        <v>2</v>
      </c>
      <c r="C61" s="17">
        <f t="shared" si="37"/>
        <v>0</v>
      </c>
      <c r="D61" s="17">
        <f t="shared" si="38"/>
        <v>0</v>
      </c>
      <c r="E61" s="17">
        <f t="shared" si="39"/>
        <v>2</v>
      </c>
      <c r="F61" s="17">
        <f t="shared" si="40"/>
        <v>0</v>
      </c>
      <c r="G61" s="17">
        <f t="shared" si="41"/>
        <v>0</v>
      </c>
      <c r="H61" s="17">
        <f t="shared" si="42"/>
        <v>0</v>
      </c>
      <c r="I61" s="17">
        <f t="shared" si="43"/>
        <v>0</v>
      </c>
      <c r="J61" s="18">
        <f t="shared" si="44"/>
        <v>0</v>
      </c>
      <c r="K61" s="13"/>
      <c r="L61" s="24">
        <v>2423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1:60" ht="21" customHeight="1">
      <c r="A62" s="23" t="s">
        <v>34</v>
      </c>
      <c r="B62" s="16">
        <f t="shared" si="36"/>
        <v>0</v>
      </c>
      <c r="C62" s="17">
        <f t="shared" si="37"/>
        <v>0</v>
      </c>
      <c r="D62" s="17">
        <f t="shared" si="38"/>
        <v>0</v>
      </c>
      <c r="E62" s="17">
        <f t="shared" si="39"/>
        <v>0</v>
      </c>
      <c r="F62" s="17">
        <f t="shared" si="40"/>
        <v>0</v>
      </c>
      <c r="G62" s="17">
        <f t="shared" si="41"/>
        <v>0</v>
      </c>
      <c r="H62" s="17">
        <f t="shared" si="42"/>
        <v>0</v>
      </c>
      <c r="I62" s="17">
        <f t="shared" si="43"/>
        <v>0</v>
      </c>
      <c r="J62" s="18">
        <f t="shared" si="44"/>
        <v>0</v>
      </c>
      <c r="K62" s="13"/>
      <c r="L62" s="24">
        <v>2424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1:60" ht="21" customHeight="1">
      <c r="A63" s="23" t="s">
        <v>27</v>
      </c>
      <c r="B63" s="16">
        <f t="shared" si="36"/>
        <v>0</v>
      </c>
      <c r="C63" s="17">
        <f t="shared" si="37"/>
        <v>0</v>
      </c>
      <c r="D63" s="17">
        <f t="shared" si="38"/>
        <v>0</v>
      </c>
      <c r="E63" s="17">
        <f t="shared" si="39"/>
        <v>0</v>
      </c>
      <c r="F63" s="17">
        <f t="shared" si="40"/>
        <v>0</v>
      </c>
      <c r="G63" s="17">
        <f t="shared" si="41"/>
        <v>0</v>
      </c>
      <c r="H63" s="17">
        <f t="shared" si="42"/>
        <v>0</v>
      </c>
      <c r="I63" s="17">
        <f t="shared" si="43"/>
        <v>0</v>
      </c>
      <c r="J63" s="18">
        <f t="shared" si="44"/>
        <v>0</v>
      </c>
      <c r="K63" s="13"/>
      <c r="L63" s="24">
        <v>2425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1:60" ht="21" customHeight="1">
      <c r="A64" s="23" t="s">
        <v>28</v>
      </c>
      <c r="B64" s="16">
        <f t="shared" si="36"/>
        <v>0</v>
      </c>
      <c r="C64" s="17">
        <f t="shared" si="37"/>
        <v>0</v>
      </c>
      <c r="D64" s="17">
        <f t="shared" si="38"/>
        <v>0</v>
      </c>
      <c r="E64" s="17">
        <f t="shared" si="39"/>
        <v>0</v>
      </c>
      <c r="F64" s="17">
        <f t="shared" si="40"/>
        <v>0</v>
      </c>
      <c r="G64" s="17">
        <f t="shared" si="41"/>
        <v>0</v>
      </c>
      <c r="H64" s="17">
        <f t="shared" si="42"/>
        <v>0</v>
      </c>
      <c r="I64" s="17">
        <f t="shared" si="43"/>
        <v>0</v>
      </c>
      <c r="J64" s="18">
        <f t="shared" si="44"/>
        <v>0</v>
      </c>
      <c r="K64" s="13"/>
      <c r="L64" s="24">
        <v>2426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ht="21" customHeight="1">
      <c r="A65" s="23" t="s">
        <v>29</v>
      </c>
      <c r="B65" s="16">
        <f t="shared" si="36"/>
        <v>0</v>
      </c>
      <c r="C65" s="17">
        <f t="shared" si="37"/>
        <v>0</v>
      </c>
      <c r="D65" s="17">
        <f t="shared" si="38"/>
        <v>0</v>
      </c>
      <c r="E65" s="17">
        <f t="shared" si="39"/>
        <v>0</v>
      </c>
      <c r="F65" s="17">
        <f t="shared" si="40"/>
        <v>0</v>
      </c>
      <c r="G65" s="17">
        <f t="shared" si="41"/>
        <v>0</v>
      </c>
      <c r="H65" s="17">
        <f t="shared" si="42"/>
        <v>0</v>
      </c>
      <c r="I65" s="17">
        <f t="shared" si="43"/>
        <v>0</v>
      </c>
      <c r="J65" s="18">
        <f t="shared" si="44"/>
        <v>0</v>
      </c>
      <c r="K65" s="13"/>
      <c r="L65" s="24">
        <v>2427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1:60" ht="21" customHeight="1">
      <c r="A66" s="23" t="s">
        <v>30</v>
      </c>
      <c r="B66" s="16">
        <f t="shared" si="36"/>
        <v>0</v>
      </c>
      <c r="C66" s="17">
        <f t="shared" si="37"/>
        <v>0</v>
      </c>
      <c r="D66" s="17">
        <f t="shared" si="38"/>
        <v>0</v>
      </c>
      <c r="E66" s="17">
        <f t="shared" si="39"/>
        <v>0</v>
      </c>
      <c r="F66" s="17">
        <f t="shared" si="40"/>
        <v>0</v>
      </c>
      <c r="G66" s="17">
        <f t="shared" si="41"/>
        <v>0</v>
      </c>
      <c r="H66" s="17">
        <f t="shared" si="42"/>
        <v>0</v>
      </c>
      <c r="I66" s="17">
        <f t="shared" si="43"/>
        <v>0</v>
      </c>
      <c r="J66" s="18">
        <f t="shared" si="44"/>
        <v>0</v>
      </c>
      <c r="K66" s="13"/>
      <c r="L66" s="24">
        <v>2428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</row>
    <row r="67" spans="1:60" ht="21" customHeight="1">
      <c r="A67" s="22" t="s">
        <v>86</v>
      </c>
      <c r="B67" s="10">
        <f>SUM(B68:B80)</f>
        <v>23</v>
      </c>
      <c r="C67" s="11">
        <f aca="true" t="shared" si="45" ref="C67:J67">SUM(C68:C80)</f>
        <v>0</v>
      </c>
      <c r="D67" s="11">
        <f t="shared" si="45"/>
        <v>2</v>
      </c>
      <c r="E67" s="11">
        <f t="shared" si="45"/>
        <v>10</v>
      </c>
      <c r="F67" s="11">
        <f t="shared" si="45"/>
        <v>8</v>
      </c>
      <c r="G67" s="11">
        <f t="shared" si="45"/>
        <v>3</v>
      </c>
      <c r="H67" s="11">
        <f t="shared" si="45"/>
        <v>0</v>
      </c>
      <c r="I67" s="11">
        <f t="shared" si="45"/>
        <v>0</v>
      </c>
      <c r="J67" s="12">
        <f t="shared" si="45"/>
        <v>0</v>
      </c>
      <c r="K67" s="13"/>
      <c r="L67" s="2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spans="1:60" ht="21" customHeight="1">
      <c r="A68" s="23" t="s">
        <v>35</v>
      </c>
      <c r="B68" s="16">
        <f aca="true" t="shared" si="46" ref="B68:B80">SUM(C68:J68)</f>
        <v>5</v>
      </c>
      <c r="C68" s="17">
        <f aca="true" t="shared" si="47" ref="C68:C80">IF(ISERROR(VLOOKUP($L68,data,2,FALSE)),0,VLOOKUP($L68,data,2,FALSE))</f>
        <v>0</v>
      </c>
      <c r="D68" s="17">
        <f aca="true" t="shared" si="48" ref="D68:D80">IF(ISERROR(VLOOKUP($L68,data,3,FALSE)),0,VLOOKUP($L68,data,3,FALSE))</f>
        <v>0</v>
      </c>
      <c r="E68" s="17">
        <f aca="true" t="shared" si="49" ref="E68:E80">IF(ISERROR(VLOOKUP($L68,data,4,FALSE)),0,VLOOKUP($L68,data,4,FALSE))</f>
        <v>3</v>
      </c>
      <c r="F68" s="17">
        <f aca="true" t="shared" si="50" ref="F68:F80">IF(ISERROR(VLOOKUP($L68,data,5,FALSE)),0,VLOOKUP($L68,data,5,FALSE))</f>
        <v>1</v>
      </c>
      <c r="G68" s="17">
        <f aca="true" t="shared" si="51" ref="G68:G80">IF(ISERROR(VLOOKUP($L68,data,6,FALSE)),0,VLOOKUP($L68,data,6,FALSE))</f>
        <v>1</v>
      </c>
      <c r="H68" s="17">
        <f aca="true" t="shared" si="52" ref="H68:H80">IF(ISERROR(VLOOKUP($L68,data,7,FALSE)),0,VLOOKUP($L68,data,7,FALSE))</f>
        <v>0</v>
      </c>
      <c r="I68" s="17">
        <f aca="true" t="shared" si="53" ref="I68:I80">IF(ISERROR(VLOOKUP($L68,data,8,FALSE)),0,VLOOKUP($L68,data,8,FALSE))</f>
        <v>0</v>
      </c>
      <c r="J68" s="18">
        <f aca="true" t="shared" si="54" ref="J68:J80">IF(ISERROR(VLOOKUP($L68,data,9,FALSE)),0,VLOOKUP($L68,data,9,FALSE))</f>
        <v>0</v>
      </c>
      <c r="K68" s="13"/>
      <c r="L68" s="24">
        <v>2211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spans="1:60" ht="21" customHeight="1">
      <c r="A69" s="23" t="s">
        <v>42</v>
      </c>
      <c r="B69" s="16">
        <f t="shared" si="46"/>
        <v>3</v>
      </c>
      <c r="C69" s="17">
        <f t="shared" si="47"/>
        <v>0</v>
      </c>
      <c r="D69" s="17">
        <f t="shared" si="48"/>
        <v>0</v>
      </c>
      <c r="E69" s="17">
        <f t="shared" si="49"/>
        <v>0</v>
      </c>
      <c r="F69" s="17">
        <f t="shared" si="50"/>
        <v>2</v>
      </c>
      <c r="G69" s="17">
        <f t="shared" si="51"/>
        <v>1</v>
      </c>
      <c r="H69" s="17">
        <f t="shared" si="52"/>
        <v>0</v>
      </c>
      <c r="I69" s="17">
        <f t="shared" si="53"/>
        <v>0</v>
      </c>
      <c r="J69" s="18">
        <f t="shared" si="54"/>
        <v>0</v>
      </c>
      <c r="K69" s="13"/>
      <c r="L69" s="24">
        <v>2213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</row>
    <row r="70" spans="1:60" ht="21" customHeight="1">
      <c r="A70" s="23" t="s">
        <v>36</v>
      </c>
      <c r="B70" s="16">
        <f t="shared" si="46"/>
        <v>6</v>
      </c>
      <c r="C70" s="17">
        <f t="shared" si="47"/>
        <v>0</v>
      </c>
      <c r="D70" s="17">
        <f t="shared" si="48"/>
        <v>0</v>
      </c>
      <c r="E70" s="17">
        <f t="shared" si="49"/>
        <v>5</v>
      </c>
      <c r="F70" s="17">
        <f t="shared" si="50"/>
        <v>1</v>
      </c>
      <c r="G70" s="17">
        <f t="shared" si="51"/>
        <v>0</v>
      </c>
      <c r="H70" s="17">
        <f t="shared" si="52"/>
        <v>0</v>
      </c>
      <c r="I70" s="17">
        <f t="shared" si="53"/>
        <v>0</v>
      </c>
      <c r="J70" s="18">
        <f t="shared" si="54"/>
        <v>0</v>
      </c>
      <c r="K70" s="13"/>
      <c r="L70" s="24">
        <v>2216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</row>
    <row r="71" spans="1:60" ht="21" customHeight="1">
      <c r="A71" s="23" t="s">
        <v>43</v>
      </c>
      <c r="B71" s="16">
        <f t="shared" si="46"/>
        <v>0</v>
      </c>
      <c r="C71" s="17">
        <f t="shared" si="47"/>
        <v>0</v>
      </c>
      <c r="D71" s="17">
        <f t="shared" si="48"/>
        <v>0</v>
      </c>
      <c r="E71" s="17">
        <f t="shared" si="49"/>
        <v>0</v>
      </c>
      <c r="F71" s="17">
        <f t="shared" si="50"/>
        <v>0</v>
      </c>
      <c r="G71" s="17">
        <f t="shared" si="51"/>
        <v>0</v>
      </c>
      <c r="H71" s="17">
        <f t="shared" si="52"/>
        <v>0</v>
      </c>
      <c r="I71" s="17">
        <f t="shared" si="53"/>
        <v>0</v>
      </c>
      <c r="J71" s="18">
        <f t="shared" si="54"/>
        <v>0</v>
      </c>
      <c r="K71" s="13"/>
      <c r="L71" s="24">
        <v>2442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1:60" ht="21" customHeight="1">
      <c r="A72" s="23" t="s">
        <v>44</v>
      </c>
      <c r="B72" s="16">
        <f t="shared" si="46"/>
        <v>2</v>
      </c>
      <c r="C72" s="17">
        <f t="shared" si="47"/>
        <v>0</v>
      </c>
      <c r="D72" s="17">
        <f t="shared" si="48"/>
        <v>1</v>
      </c>
      <c r="E72" s="17">
        <f t="shared" si="49"/>
        <v>0</v>
      </c>
      <c r="F72" s="17">
        <f t="shared" si="50"/>
        <v>0</v>
      </c>
      <c r="G72" s="17">
        <f t="shared" si="51"/>
        <v>1</v>
      </c>
      <c r="H72" s="17">
        <f t="shared" si="52"/>
        <v>0</v>
      </c>
      <c r="I72" s="17">
        <f t="shared" si="53"/>
        <v>0</v>
      </c>
      <c r="J72" s="18">
        <f t="shared" si="54"/>
        <v>0</v>
      </c>
      <c r="K72" s="13"/>
      <c r="L72" s="24">
        <v>2444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spans="1:60" ht="21" customHeight="1">
      <c r="A73" s="23" t="s">
        <v>45</v>
      </c>
      <c r="B73" s="16">
        <f t="shared" si="46"/>
        <v>1</v>
      </c>
      <c r="C73" s="17">
        <f t="shared" si="47"/>
        <v>0</v>
      </c>
      <c r="D73" s="17">
        <f t="shared" si="48"/>
        <v>1</v>
      </c>
      <c r="E73" s="17">
        <f t="shared" si="49"/>
        <v>0</v>
      </c>
      <c r="F73" s="17">
        <f t="shared" si="50"/>
        <v>0</v>
      </c>
      <c r="G73" s="17">
        <f t="shared" si="51"/>
        <v>0</v>
      </c>
      <c r="H73" s="17">
        <f t="shared" si="52"/>
        <v>0</v>
      </c>
      <c r="I73" s="17">
        <f t="shared" si="53"/>
        <v>0</v>
      </c>
      <c r="J73" s="18">
        <f t="shared" si="54"/>
        <v>0</v>
      </c>
      <c r="K73" s="13"/>
      <c r="L73" s="24">
        <v>2445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1:60" ht="21" customHeight="1">
      <c r="A74" s="23" t="s">
        <v>46</v>
      </c>
      <c r="B74" s="16">
        <f t="shared" si="46"/>
        <v>0</v>
      </c>
      <c r="C74" s="17">
        <f t="shared" si="47"/>
        <v>0</v>
      </c>
      <c r="D74" s="17">
        <f t="shared" si="48"/>
        <v>0</v>
      </c>
      <c r="E74" s="17">
        <f t="shared" si="49"/>
        <v>0</v>
      </c>
      <c r="F74" s="17">
        <f t="shared" si="50"/>
        <v>0</v>
      </c>
      <c r="G74" s="17">
        <f t="shared" si="51"/>
        <v>0</v>
      </c>
      <c r="H74" s="17">
        <f t="shared" si="52"/>
        <v>0</v>
      </c>
      <c r="I74" s="17">
        <f t="shared" si="53"/>
        <v>0</v>
      </c>
      <c r="J74" s="18">
        <f t="shared" si="54"/>
        <v>0</v>
      </c>
      <c r="K74" s="13"/>
      <c r="L74" s="24">
        <v>2446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1:60" ht="21" customHeight="1">
      <c r="A75" s="23" t="s">
        <v>47</v>
      </c>
      <c r="B75" s="16">
        <f t="shared" si="46"/>
        <v>3</v>
      </c>
      <c r="C75" s="17">
        <f t="shared" si="47"/>
        <v>0</v>
      </c>
      <c r="D75" s="17">
        <f t="shared" si="48"/>
        <v>0</v>
      </c>
      <c r="E75" s="17">
        <f t="shared" si="49"/>
        <v>1</v>
      </c>
      <c r="F75" s="17">
        <f t="shared" si="50"/>
        <v>2</v>
      </c>
      <c r="G75" s="17">
        <f t="shared" si="51"/>
        <v>0</v>
      </c>
      <c r="H75" s="17">
        <f t="shared" si="52"/>
        <v>0</v>
      </c>
      <c r="I75" s="17">
        <f t="shared" si="53"/>
        <v>0</v>
      </c>
      <c r="J75" s="18">
        <f t="shared" si="54"/>
        <v>0</v>
      </c>
      <c r="K75" s="13"/>
      <c r="L75" s="24">
        <v>2447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</row>
    <row r="76" spans="1:60" ht="21" customHeight="1">
      <c r="A76" s="23" t="s">
        <v>37</v>
      </c>
      <c r="B76" s="16">
        <f t="shared" si="46"/>
        <v>1</v>
      </c>
      <c r="C76" s="17">
        <f t="shared" si="47"/>
        <v>0</v>
      </c>
      <c r="D76" s="17">
        <f t="shared" si="48"/>
        <v>0</v>
      </c>
      <c r="E76" s="17">
        <f t="shared" si="49"/>
        <v>1</v>
      </c>
      <c r="F76" s="17">
        <f t="shared" si="50"/>
        <v>0</v>
      </c>
      <c r="G76" s="17">
        <f t="shared" si="51"/>
        <v>0</v>
      </c>
      <c r="H76" s="17">
        <f t="shared" si="52"/>
        <v>0</v>
      </c>
      <c r="I76" s="17">
        <f t="shared" si="53"/>
        <v>0</v>
      </c>
      <c r="J76" s="18">
        <f t="shared" si="54"/>
        <v>0</v>
      </c>
      <c r="K76" s="13"/>
      <c r="L76" s="24">
        <v>2461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</row>
    <row r="77" spans="1:60" ht="21" customHeight="1">
      <c r="A77" s="23" t="s">
        <v>38</v>
      </c>
      <c r="B77" s="16">
        <f t="shared" si="46"/>
        <v>0</v>
      </c>
      <c r="C77" s="17">
        <f t="shared" si="47"/>
        <v>0</v>
      </c>
      <c r="D77" s="17">
        <f t="shared" si="48"/>
        <v>0</v>
      </c>
      <c r="E77" s="17">
        <f t="shared" si="49"/>
        <v>0</v>
      </c>
      <c r="F77" s="17">
        <f t="shared" si="50"/>
        <v>0</v>
      </c>
      <c r="G77" s="17">
        <f t="shared" si="51"/>
        <v>0</v>
      </c>
      <c r="H77" s="17">
        <f t="shared" si="52"/>
        <v>0</v>
      </c>
      <c r="I77" s="17">
        <f t="shared" si="53"/>
        <v>0</v>
      </c>
      <c r="J77" s="18">
        <f t="shared" si="54"/>
        <v>0</v>
      </c>
      <c r="K77" s="13"/>
      <c r="L77" s="24">
        <v>2481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1:60" ht="21" customHeight="1">
      <c r="A78" s="23" t="s">
        <v>39</v>
      </c>
      <c r="B78" s="16">
        <f t="shared" si="46"/>
        <v>0</v>
      </c>
      <c r="C78" s="17">
        <f t="shared" si="47"/>
        <v>0</v>
      </c>
      <c r="D78" s="17">
        <f t="shared" si="48"/>
        <v>0</v>
      </c>
      <c r="E78" s="17">
        <f t="shared" si="49"/>
        <v>0</v>
      </c>
      <c r="F78" s="17">
        <f t="shared" si="50"/>
        <v>0</v>
      </c>
      <c r="G78" s="17">
        <f t="shared" si="51"/>
        <v>0</v>
      </c>
      <c r="H78" s="17">
        <f t="shared" si="52"/>
        <v>0</v>
      </c>
      <c r="I78" s="17">
        <f t="shared" si="53"/>
        <v>0</v>
      </c>
      <c r="J78" s="18">
        <f t="shared" si="54"/>
        <v>0</v>
      </c>
      <c r="K78" s="13"/>
      <c r="L78" s="24">
        <v>2482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</row>
    <row r="79" spans="1:60" ht="21" customHeight="1">
      <c r="A79" s="23" t="s">
        <v>40</v>
      </c>
      <c r="B79" s="16">
        <f t="shared" si="46"/>
        <v>1</v>
      </c>
      <c r="C79" s="17">
        <f t="shared" si="47"/>
        <v>0</v>
      </c>
      <c r="D79" s="17">
        <f t="shared" si="48"/>
        <v>0</v>
      </c>
      <c r="E79" s="17">
        <f t="shared" si="49"/>
        <v>0</v>
      </c>
      <c r="F79" s="17">
        <f t="shared" si="50"/>
        <v>1</v>
      </c>
      <c r="G79" s="17">
        <f t="shared" si="51"/>
        <v>0</v>
      </c>
      <c r="H79" s="17">
        <f t="shared" si="52"/>
        <v>0</v>
      </c>
      <c r="I79" s="17">
        <f t="shared" si="53"/>
        <v>0</v>
      </c>
      <c r="J79" s="18">
        <f t="shared" si="54"/>
        <v>0</v>
      </c>
      <c r="K79" s="13"/>
      <c r="L79" s="24">
        <v>2483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</row>
    <row r="80" spans="1:60" ht="21" customHeight="1">
      <c r="A80" s="23" t="s">
        <v>41</v>
      </c>
      <c r="B80" s="16">
        <f t="shared" si="46"/>
        <v>1</v>
      </c>
      <c r="C80" s="17">
        <f t="shared" si="47"/>
        <v>0</v>
      </c>
      <c r="D80" s="17">
        <f t="shared" si="48"/>
        <v>0</v>
      </c>
      <c r="E80" s="17">
        <f t="shared" si="49"/>
        <v>0</v>
      </c>
      <c r="F80" s="17">
        <f t="shared" si="50"/>
        <v>1</v>
      </c>
      <c r="G80" s="17">
        <f t="shared" si="51"/>
        <v>0</v>
      </c>
      <c r="H80" s="17">
        <f t="shared" si="52"/>
        <v>0</v>
      </c>
      <c r="I80" s="17">
        <f t="shared" si="53"/>
        <v>0</v>
      </c>
      <c r="J80" s="18">
        <f t="shared" si="54"/>
        <v>0</v>
      </c>
      <c r="K80" s="13"/>
      <c r="L80" s="24">
        <v>2484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</row>
    <row r="81" spans="1:60" ht="21" customHeight="1">
      <c r="A81" s="22" t="s">
        <v>87</v>
      </c>
      <c r="B81" s="10">
        <f>SUM(B82:B87)</f>
        <v>1</v>
      </c>
      <c r="C81" s="11">
        <f aca="true" t="shared" si="55" ref="C81:J81">SUM(C82:C87)</f>
        <v>0</v>
      </c>
      <c r="D81" s="11">
        <f t="shared" si="55"/>
        <v>0</v>
      </c>
      <c r="E81" s="11">
        <f t="shared" si="55"/>
        <v>0</v>
      </c>
      <c r="F81" s="11">
        <f t="shared" si="55"/>
        <v>0</v>
      </c>
      <c r="G81" s="11">
        <f t="shared" si="55"/>
        <v>1</v>
      </c>
      <c r="H81" s="11">
        <f t="shared" si="55"/>
        <v>0</v>
      </c>
      <c r="I81" s="11">
        <f t="shared" si="55"/>
        <v>0</v>
      </c>
      <c r="J81" s="12">
        <f t="shared" si="55"/>
        <v>0</v>
      </c>
      <c r="K81" s="13"/>
      <c r="L81" s="2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</row>
    <row r="82" spans="1:60" ht="21" customHeight="1">
      <c r="A82" s="23" t="s">
        <v>48</v>
      </c>
      <c r="B82" s="16">
        <f aca="true" t="shared" si="56" ref="B82:B87">SUM(C82:J82)</f>
        <v>1</v>
      </c>
      <c r="C82" s="17">
        <f aca="true" t="shared" si="57" ref="C82:C87">IF(ISERROR(VLOOKUP($L82,data,2,FALSE)),0,VLOOKUP($L82,data,2,FALSE))</f>
        <v>0</v>
      </c>
      <c r="D82" s="17">
        <f aca="true" t="shared" si="58" ref="D82:D87">IF(ISERROR(VLOOKUP($L82,data,3,FALSE)),0,VLOOKUP($L82,data,3,FALSE))</f>
        <v>0</v>
      </c>
      <c r="E82" s="17">
        <f aca="true" t="shared" si="59" ref="E82:E87">IF(ISERROR(VLOOKUP($L82,data,4,FALSE)),0,VLOOKUP($L82,data,4,FALSE))</f>
        <v>0</v>
      </c>
      <c r="F82" s="17">
        <f aca="true" t="shared" si="60" ref="F82:F87">IF(ISERROR(VLOOKUP($L82,data,5,FALSE)),0,VLOOKUP($L82,data,5,FALSE))</f>
        <v>0</v>
      </c>
      <c r="G82" s="17">
        <f aca="true" t="shared" si="61" ref="G82:G87">IF(ISERROR(VLOOKUP($L82,data,6,FALSE)),0,VLOOKUP($L82,data,6,FALSE))</f>
        <v>1</v>
      </c>
      <c r="H82" s="17">
        <f aca="true" t="shared" si="62" ref="H82:H87">IF(ISERROR(VLOOKUP($L82,data,7,FALSE)),0,VLOOKUP($L82,data,7,FALSE))</f>
        <v>0</v>
      </c>
      <c r="I82" s="17">
        <f aca="true" t="shared" si="63" ref="I82:I87">IF(ISERROR(VLOOKUP($L82,data,8,FALSE)),0,VLOOKUP($L82,data,8,FALSE))</f>
        <v>0</v>
      </c>
      <c r="J82" s="18">
        <f aca="true" t="shared" si="64" ref="J82:J87">IF(ISERROR(VLOOKUP($L82,data,9,FALSE)),0,VLOOKUP($L82,data,9,FALSE))</f>
        <v>0</v>
      </c>
      <c r="K82" s="13"/>
      <c r="L82" s="24">
        <v>2217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</row>
    <row r="83" spans="1:60" ht="21" customHeight="1">
      <c r="A83" s="23" t="s">
        <v>49</v>
      </c>
      <c r="B83" s="16">
        <f t="shared" si="56"/>
        <v>0</v>
      </c>
      <c r="C83" s="17">
        <f t="shared" si="57"/>
        <v>0</v>
      </c>
      <c r="D83" s="17">
        <f t="shared" si="58"/>
        <v>0</v>
      </c>
      <c r="E83" s="17">
        <f t="shared" si="59"/>
        <v>0</v>
      </c>
      <c r="F83" s="17">
        <f t="shared" si="60"/>
        <v>0</v>
      </c>
      <c r="G83" s="17">
        <f t="shared" si="61"/>
        <v>0</v>
      </c>
      <c r="H83" s="17">
        <f t="shared" si="62"/>
        <v>0</v>
      </c>
      <c r="I83" s="17">
        <f t="shared" si="63"/>
        <v>0</v>
      </c>
      <c r="J83" s="18">
        <f t="shared" si="64"/>
        <v>0</v>
      </c>
      <c r="K83" s="13"/>
      <c r="L83" s="24">
        <v>2462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spans="1:60" ht="21" customHeight="1">
      <c r="A84" s="23" t="s">
        <v>50</v>
      </c>
      <c r="B84" s="16">
        <f t="shared" si="56"/>
        <v>0</v>
      </c>
      <c r="C84" s="17">
        <f t="shared" si="57"/>
        <v>0</v>
      </c>
      <c r="D84" s="17">
        <f t="shared" si="58"/>
        <v>0</v>
      </c>
      <c r="E84" s="17">
        <f t="shared" si="59"/>
        <v>0</v>
      </c>
      <c r="F84" s="17">
        <f t="shared" si="60"/>
        <v>0</v>
      </c>
      <c r="G84" s="17">
        <f t="shared" si="61"/>
        <v>0</v>
      </c>
      <c r="H84" s="17">
        <f t="shared" si="62"/>
        <v>0</v>
      </c>
      <c r="I84" s="17">
        <f t="shared" si="63"/>
        <v>0</v>
      </c>
      <c r="J84" s="18">
        <f t="shared" si="64"/>
        <v>0</v>
      </c>
      <c r="K84" s="13"/>
      <c r="L84" s="24">
        <v>2485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</row>
    <row r="85" spans="1:60" ht="21" customHeight="1">
      <c r="A85" s="23" t="s">
        <v>51</v>
      </c>
      <c r="B85" s="16">
        <f t="shared" si="56"/>
        <v>0</v>
      </c>
      <c r="C85" s="17">
        <f t="shared" si="57"/>
        <v>0</v>
      </c>
      <c r="D85" s="17">
        <f t="shared" si="58"/>
        <v>0</v>
      </c>
      <c r="E85" s="17">
        <f t="shared" si="59"/>
        <v>0</v>
      </c>
      <c r="F85" s="17">
        <f t="shared" si="60"/>
        <v>0</v>
      </c>
      <c r="G85" s="17">
        <f t="shared" si="61"/>
        <v>0</v>
      </c>
      <c r="H85" s="17">
        <f t="shared" si="62"/>
        <v>0</v>
      </c>
      <c r="I85" s="17">
        <f t="shared" si="63"/>
        <v>0</v>
      </c>
      <c r="J85" s="18">
        <f t="shared" si="64"/>
        <v>0</v>
      </c>
      <c r="K85" s="13"/>
      <c r="L85" s="24">
        <v>2486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</row>
    <row r="86" spans="1:60" ht="21" customHeight="1">
      <c r="A86" s="23" t="s">
        <v>52</v>
      </c>
      <c r="B86" s="16">
        <f t="shared" si="56"/>
        <v>0</v>
      </c>
      <c r="C86" s="17">
        <f t="shared" si="57"/>
        <v>0</v>
      </c>
      <c r="D86" s="17">
        <f t="shared" si="58"/>
        <v>0</v>
      </c>
      <c r="E86" s="17">
        <f t="shared" si="59"/>
        <v>0</v>
      </c>
      <c r="F86" s="17">
        <f t="shared" si="60"/>
        <v>0</v>
      </c>
      <c r="G86" s="17">
        <f t="shared" si="61"/>
        <v>0</v>
      </c>
      <c r="H86" s="17">
        <f t="shared" si="62"/>
        <v>0</v>
      </c>
      <c r="I86" s="17">
        <f t="shared" si="63"/>
        <v>0</v>
      </c>
      <c r="J86" s="18">
        <f t="shared" si="64"/>
        <v>0</v>
      </c>
      <c r="K86" s="13"/>
      <c r="L86" s="24">
        <v>2487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spans="1:60" ht="21" customHeight="1">
      <c r="A87" s="23" t="s">
        <v>53</v>
      </c>
      <c r="B87" s="16">
        <f t="shared" si="56"/>
        <v>0</v>
      </c>
      <c r="C87" s="17">
        <f t="shared" si="57"/>
        <v>0</v>
      </c>
      <c r="D87" s="17">
        <f t="shared" si="58"/>
        <v>0</v>
      </c>
      <c r="E87" s="17">
        <f t="shared" si="59"/>
        <v>0</v>
      </c>
      <c r="F87" s="17">
        <f t="shared" si="60"/>
        <v>0</v>
      </c>
      <c r="G87" s="17">
        <f t="shared" si="61"/>
        <v>0</v>
      </c>
      <c r="H87" s="17">
        <f t="shared" si="62"/>
        <v>0</v>
      </c>
      <c r="I87" s="17">
        <f t="shared" si="63"/>
        <v>0</v>
      </c>
      <c r="J87" s="18">
        <f t="shared" si="64"/>
        <v>0</v>
      </c>
      <c r="K87" s="13"/>
      <c r="L87" s="24">
        <v>2488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</row>
    <row r="88" spans="1:60" ht="21" customHeight="1">
      <c r="A88" s="22" t="s">
        <v>54</v>
      </c>
      <c r="B88" s="10">
        <f>SUM(B89)</f>
        <v>25</v>
      </c>
      <c r="C88" s="11">
        <f aca="true" t="shared" si="65" ref="C88:J88">SUM(C89)</f>
        <v>0</v>
      </c>
      <c r="D88" s="11">
        <f t="shared" si="65"/>
        <v>5</v>
      </c>
      <c r="E88" s="11">
        <f t="shared" si="65"/>
        <v>5</v>
      </c>
      <c r="F88" s="11">
        <f t="shared" si="65"/>
        <v>10</v>
      </c>
      <c r="G88" s="11">
        <f t="shared" si="65"/>
        <v>4</v>
      </c>
      <c r="H88" s="11">
        <f t="shared" si="65"/>
        <v>1</v>
      </c>
      <c r="I88" s="11">
        <f t="shared" si="65"/>
        <v>0</v>
      </c>
      <c r="J88" s="12">
        <f t="shared" si="65"/>
        <v>0</v>
      </c>
      <c r="K88" s="13"/>
      <c r="L88" s="2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spans="1:60" ht="21" customHeight="1">
      <c r="A89" s="25" t="s">
        <v>55</v>
      </c>
      <c r="B89" s="19">
        <f>SUM(C89:J89)</f>
        <v>25</v>
      </c>
      <c r="C89" s="20">
        <f>IF(ISERROR(VLOOKUP($L89,data,2,FALSE)),0,VLOOKUP($L89,data,2,FALSE))</f>
        <v>0</v>
      </c>
      <c r="D89" s="20">
        <f>IF(ISERROR(VLOOKUP($L89,data,3,FALSE)),0,VLOOKUP($L89,data,3,FALSE))</f>
        <v>5</v>
      </c>
      <c r="E89" s="20">
        <f>IF(ISERROR(VLOOKUP($L89,data,4,FALSE)),0,VLOOKUP($L89,data,4,FALSE))</f>
        <v>5</v>
      </c>
      <c r="F89" s="20">
        <f>IF(ISERROR(VLOOKUP($L89,data,5,FALSE)),0,VLOOKUP($L89,data,5,FALSE))</f>
        <v>10</v>
      </c>
      <c r="G89" s="20">
        <f>IF(ISERROR(VLOOKUP($L89,data,6,FALSE)),0,VLOOKUP($L89,data,6,FALSE))</f>
        <v>4</v>
      </c>
      <c r="H89" s="20">
        <f>IF(ISERROR(VLOOKUP($L89,data,7,FALSE)),0,VLOOKUP($L89,data,7,FALSE))</f>
        <v>1</v>
      </c>
      <c r="I89" s="20">
        <f>IF(ISERROR(VLOOKUP($L89,data,8,FALSE)),0,VLOOKUP($L89,data,8,FALSE))</f>
        <v>0</v>
      </c>
      <c r="J89" s="21">
        <f>IF(ISERROR(VLOOKUP($L89,data,9,FALSE)),0,VLOOKUP($L89,data,9,FALSE))</f>
        <v>0</v>
      </c>
      <c r="K89" s="13"/>
      <c r="L89" s="24">
        <v>2202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spans="1:60" ht="21" customHeight="1">
      <c r="A90" s="26" t="s">
        <v>88</v>
      </c>
      <c r="B90" s="10">
        <f>SUM(B91:B98)</f>
        <v>9</v>
      </c>
      <c r="C90" s="11">
        <f aca="true" t="shared" si="66" ref="C90:J90">SUM(C91:C98)</f>
        <v>0</v>
      </c>
      <c r="D90" s="11">
        <f t="shared" si="66"/>
        <v>0</v>
      </c>
      <c r="E90" s="11">
        <f t="shared" si="66"/>
        <v>5</v>
      </c>
      <c r="F90" s="11">
        <f t="shared" si="66"/>
        <v>3</v>
      </c>
      <c r="G90" s="11">
        <f t="shared" si="66"/>
        <v>1</v>
      </c>
      <c r="H90" s="11">
        <f t="shared" si="66"/>
        <v>0</v>
      </c>
      <c r="I90" s="11">
        <f t="shared" si="66"/>
        <v>0</v>
      </c>
      <c r="J90" s="12">
        <f t="shared" si="66"/>
        <v>0</v>
      </c>
      <c r="K90" s="13"/>
      <c r="L90" s="2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1:60" ht="21" customHeight="1">
      <c r="A91" s="23" t="s">
        <v>56</v>
      </c>
      <c r="B91" s="16">
        <f aca="true" t="shared" si="67" ref="B91:B98">SUM(C91:J91)</f>
        <v>5</v>
      </c>
      <c r="C91" s="17">
        <f aca="true" t="shared" si="68" ref="C91:C98">IF(ISERROR(VLOOKUP($L91,data,2,FALSE)),0,VLOOKUP($L91,data,2,FALSE))</f>
        <v>0</v>
      </c>
      <c r="D91" s="17">
        <f aca="true" t="shared" si="69" ref="D91:D98">IF(ISERROR(VLOOKUP($L91,data,3,FALSE)),0,VLOOKUP($L91,data,3,FALSE))</f>
        <v>0</v>
      </c>
      <c r="E91" s="17">
        <f aca="true" t="shared" si="70" ref="E91:E98">IF(ISERROR(VLOOKUP($L91,data,4,FALSE)),0,VLOOKUP($L91,data,4,FALSE))</f>
        <v>3</v>
      </c>
      <c r="F91" s="17">
        <f aca="true" t="shared" si="71" ref="F91:F98">IF(ISERROR(VLOOKUP($L91,data,5,FALSE)),0,VLOOKUP($L91,data,5,FALSE))</f>
        <v>1</v>
      </c>
      <c r="G91" s="17">
        <f aca="true" t="shared" si="72" ref="G91:G98">IF(ISERROR(VLOOKUP($L91,data,6,FALSE)),0,VLOOKUP($L91,data,6,FALSE))</f>
        <v>1</v>
      </c>
      <c r="H91" s="17">
        <f aca="true" t="shared" si="73" ref="H91:H98">IF(ISERROR(VLOOKUP($L91,data,7,FALSE)),0,VLOOKUP($L91,data,7,FALSE))</f>
        <v>0</v>
      </c>
      <c r="I91" s="17">
        <f aca="true" t="shared" si="74" ref="I91:I98">IF(ISERROR(VLOOKUP($L91,data,8,FALSE)),0,VLOOKUP($L91,data,8,FALSE))</f>
        <v>0</v>
      </c>
      <c r="J91" s="18">
        <f aca="true" t="shared" si="75" ref="J91:J98">IF(ISERROR(VLOOKUP($L91,data,9,FALSE)),0,VLOOKUP($L91,data,9,FALSE))</f>
        <v>0</v>
      </c>
      <c r="K91" s="13"/>
      <c r="L91" s="24">
        <v>2218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1:60" ht="21" customHeight="1">
      <c r="A92" s="23" t="s">
        <v>57</v>
      </c>
      <c r="B92" s="16">
        <f t="shared" si="67"/>
        <v>0</v>
      </c>
      <c r="C92" s="17">
        <f t="shared" si="68"/>
        <v>0</v>
      </c>
      <c r="D92" s="17">
        <f t="shared" si="69"/>
        <v>0</v>
      </c>
      <c r="E92" s="17">
        <f t="shared" si="70"/>
        <v>0</v>
      </c>
      <c r="F92" s="17">
        <f t="shared" si="71"/>
        <v>0</v>
      </c>
      <c r="G92" s="17">
        <f t="shared" si="72"/>
        <v>0</v>
      </c>
      <c r="H92" s="17">
        <f t="shared" si="73"/>
        <v>0</v>
      </c>
      <c r="I92" s="17">
        <f t="shared" si="74"/>
        <v>0</v>
      </c>
      <c r="J92" s="18">
        <f t="shared" si="75"/>
        <v>0</v>
      </c>
      <c r="K92" s="13"/>
      <c r="L92" s="24">
        <v>2221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1:60" ht="21" customHeight="1">
      <c r="A93" s="23" t="s">
        <v>58</v>
      </c>
      <c r="B93" s="16">
        <f t="shared" si="67"/>
        <v>1</v>
      </c>
      <c r="C93" s="17">
        <f t="shared" si="68"/>
        <v>0</v>
      </c>
      <c r="D93" s="17">
        <f t="shared" si="69"/>
        <v>0</v>
      </c>
      <c r="E93" s="17">
        <f t="shared" si="70"/>
        <v>1</v>
      </c>
      <c r="F93" s="17">
        <f t="shared" si="71"/>
        <v>0</v>
      </c>
      <c r="G93" s="17">
        <f t="shared" si="72"/>
        <v>0</v>
      </c>
      <c r="H93" s="17">
        <f t="shared" si="73"/>
        <v>0</v>
      </c>
      <c r="I93" s="17">
        <f t="shared" si="74"/>
        <v>0</v>
      </c>
      <c r="J93" s="18">
        <f t="shared" si="75"/>
        <v>0</v>
      </c>
      <c r="K93" s="13"/>
      <c r="L93" s="24">
        <v>2502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1:60" ht="21" customHeight="1">
      <c r="A94" s="23" t="s">
        <v>59</v>
      </c>
      <c r="B94" s="16">
        <f t="shared" si="67"/>
        <v>1</v>
      </c>
      <c r="C94" s="17">
        <f t="shared" si="68"/>
        <v>0</v>
      </c>
      <c r="D94" s="17">
        <f t="shared" si="69"/>
        <v>0</v>
      </c>
      <c r="E94" s="17">
        <f t="shared" si="70"/>
        <v>0</v>
      </c>
      <c r="F94" s="17">
        <f t="shared" si="71"/>
        <v>1</v>
      </c>
      <c r="G94" s="17">
        <f t="shared" si="72"/>
        <v>0</v>
      </c>
      <c r="H94" s="17">
        <f t="shared" si="73"/>
        <v>0</v>
      </c>
      <c r="I94" s="17">
        <f t="shared" si="74"/>
        <v>0</v>
      </c>
      <c r="J94" s="18">
        <f t="shared" si="75"/>
        <v>0</v>
      </c>
      <c r="K94" s="13"/>
      <c r="L94" s="24">
        <v>2503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1:60" ht="21" customHeight="1">
      <c r="A95" s="23" t="s">
        <v>60</v>
      </c>
      <c r="B95" s="16">
        <f t="shared" si="67"/>
        <v>1</v>
      </c>
      <c r="C95" s="17">
        <f t="shared" si="68"/>
        <v>0</v>
      </c>
      <c r="D95" s="17">
        <f t="shared" si="69"/>
        <v>0</v>
      </c>
      <c r="E95" s="17">
        <f t="shared" si="70"/>
        <v>0</v>
      </c>
      <c r="F95" s="17">
        <f t="shared" si="71"/>
        <v>1</v>
      </c>
      <c r="G95" s="17">
        <f t="shared" si="72"/>
        <v>0</v>
      </c>
      <c r="H95" s="17">
        <f t="shared" si="73"/>
        <v>0</v>
      </c>
      <c r="I95" s="17">
        <f t="shared" si="74"/>
        <v>0</v>
      </c>
      <c r="J95" s="18">
        <f t="shared" si="75"/>
        <v>0</v>
      </c>
      <c r="K95" s="13"/>
      <c r="L95" s="24">
        <v>2505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1:60" ht="21" customHeight="1">
      <c r="A96" s="23" t="s">
        <v>61</v>
      </c>
      <c r="B96" s="16">
        <f t="shared" si="67"/>
        <v>0</v>
      </c>
      <c r="C96" s="17">
        <f t="shared" si="68"/>
        <v>0</v>
      </c>
      <c r="D96" s="17">
        <f t="shared" si="69"/>
        <v>0</v>
      </c>
      <c r="E96" s="17">
        <f t="shared" si="70"/>
        <v>0</v>
      </c>
      <c r="F96" s="17">
        <f t="shared" si="71"/>
        <v>0</v>
      </c>
      <c r="G96" s="17">
        <f t="shared" si="72"/>
        <v>0</v>
      </c>
      <c r="H96" s="17">
        <f t="shared" si="73"/>
        <v>0</v>
      </c>
      <c r="I96" s="17">
        <f t="shared" si="74"/>
        <v>0</v>
      </c>
      <c r="J96" s="18">
        <f t="shared" si="75"/>
        <v>0</v>
      </c>
      <c r="K96" s="13"/>
      <c r="L96" s="24">
        <v>2521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1:60" ht="21" customHeight="1">
      <c r="A97" s="23" t="s">
        <v>62</v>
      </c>
      <c r="B97" s="16">
        <f t="shared" si="67"/>
        <v>0</v>
      </c>
      <c r="C97" s="17">
        <f t="shared" si="68"/>
        <v>0</v>
      </c>
      <c r="D97" s="17">
        <f t="shared" si="69"/>
        <v>0</v>
      </c>
      <c r="E97" s="17">
        <f t="shared" si="70"/>
        <v>0</v>
      </c>
      <c r="F97" s="17">
        <f t="shared" si="71"/>
        <v>0</v>
      </c>
      <c r="G97" s="17">
        <f t="shared" si="72"/>
        <v>0</v>
      </c>
      <c r="H97" s="17">
        <f t="shared" si="73"/>
        <v>0</v>
      </c>
      <c r="I97" s="17">
        <f t="shared" si="74"/>
        <v>0</v>
      </c>
      <c r="J97" s="18">
        <f t="shared" si="75"/>
        <v>0</v>
      </c>
      <c r="K97" s="13"/>
      <c r="L97" s="24">
        <v>2522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1:60" ht="21" customHeight="1">
      <c r="A98" s="25" t="s">
        <v>63</v>
      </c>
      <c r="B98" s="19">
        <f t="shared" si="67"/>
        <v>1</v>
      </c>
      <c r="C98" s="20">
        <f t="shared" si="68"/>
        <v>0</v>
      </c>
      <c r="D98" s="20">
        <f t="shared" si="69"/>
        <v>0</v>
      </c>
      <c r="E98" s="20">
        <f t="shared" si="70"/>
        <v>1</v>
      </c>
      <c r="F98" s="20">
        <f t="shared" si="71"/>
        <v>0</v>
      </c>
      <c r="G98" s="20">
        <f t="shared" si="72"/>
        <v>0</v>
      </c>
      <c r="H98" s="20">
        <f t="shared" si="73"/>
        <v>0</v>
      </c>
      <c r="I98" s="20">
        <f t="shared" si="74"/>
        <v>0</v>
      </c>
      <c r="J98" s="21">
        <f t="shared" si="75"/>
        <v>0</v>
      </c>
      <c r="K98" s="13"/>
      <c r="L98" s="24">
        <v>2523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10:61" ht="21" customHeight="1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</row>
    <row r="100" spans="10:61" ht="21" customHeight="1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</row>
    <row r="101" spans="10:61" ht="21" customHeight="1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</row>
    <row r="102" spans="10:61" ht="21" customHeight="1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</row>
    <row r="103" spans="10:61" ht="21" customHeight="1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</row>
    <row r="104" spans="10:61" ht="21" customHeight="1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</row>
    <row r="105" spans="10:61" ht="21" customHeight="1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</row>
    <row r="106" spans="10:61" ht="21" customHeight="1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</row>
    <row r="107" spans="10:61" ht="21" customHeight="1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</row>
    <row r="108" spans="10:61" ht="21" customHeight="1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</row>
    <row r="109" spans="10:61" ht="21" customHeight="1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</row>
    <row r="110" spans="10:61" ht="21" customHeight="1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</row>
    <row r="111" spans="10:61" ht="21" customHeight="1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</row>
    <row r="112" spans="10:61" ht="21" customHeight="1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</row>
    <row r="113" spans="10:61" ht="21" customHeight="1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</row>
    <row r="114" spans="10:61" ht="21" customHeight="1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</row>
    <row r="115" spans="10:61" ht="21" customHeight="1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</row>
    <row r="116" spans="10:61" ht="21" customHeight="1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</row>
    <row r="117" spans="10:61" ht="21" customHeight="1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</row>
    <row r="118" spans="10:61" ht="21" customHeight="1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</row>
    <row r="119" spans="10:61" ht="21" customHeight="1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</row>
    <row r="120" spans="10:61" ht="21" customHeight="1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</row>
    <row r="121" spans="10:61" ht="21" customHeight="1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</row>
    <row r="122" spans="10:61" ht="21" customHeight="1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</row>
    <row r="123" spans="10:61" ht="21" customHeight="1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</row>
    <row r="124" spans="10:61" ht="21" customHeight="1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</row>
    <row r="125" spans="10:61" ht="21" customHeight="1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</row>
    <row r="126" spans="10:61" ht="21" customHeight="1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</row>
    <row r="127" spans="10:61" ht="21" customHeight="1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</row>
  </sheetData>
  <printOptions/>
  <pageMargins left="0.7874015748031497" right="0.7874015748031497" top="0.87" bottom="0.5905511811023623" header="0.4330708661417323" footer="0.5118110236220472"/>
  <pageSetup horizontalDpi="600" verticalDpi="600" orientation="portrait" paperSize="9" scale="72" r:id="rId1"/>
  <headerFooter alignWithMargins="0">
    <oddHeader>&amp;L&amp;12
表7-1  周産期死亡数、妊娠週数満22週以後の死産－早期新生児死亡・ 母の年齢（5歳階級）・圏域・保健所・市町村別&amp;R&amp;"ＭＳ 明朝,太字"&amp;16
&amp;12&amp;P/&amp;N
</oddHeader>
  </headerFooter>
  <rowBreaks count="1" manualBreakCount="1">
    <brk id="4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I127"/>
  <sheetViews>
    <sheetView tabSelected="1" view="pageBreakPreview" zoomScaleSheetLayoutView="100" workbookViewId="0" topLeftCell="A43">
      <selection activeCell="E58" sqref="E58"/>
    </sheetView>
  </sheetViews>
  <sheetFormatPr defaultColWidth="9.00390625" defaultRowHeight="21" customHeight="1"/>
  <cols>
    <col min="1" max="1" width="15.75390625" style="27" customWidth="1"/>
    <col min="2" max="10" width="10.875" style="14" customWidth="1"/>
    <col min="11" max="16384" width="9.00390625" style="14" customWidth="1"/>
  </cols>
  <sheetData>
    <row r="1" spans="1:10" s="5" customFormat="1" ht="18.75">
      <c r="A1" s="1" t="s">
        <v>117</v>
      </c>
      <c r="B1" s="2"/>
      <c r="C1" s="2"/>
      <c r="D1" s="2"/>
      <c r="E1" s="2"/>
      <c r="F1" s="3"/>
      <c r="G1" s="3"/>
      <c r="H1" s="3"/>
      <c r="I1" s="3"/>
      <c r="J1" s="4" t="str">
        <f>'[1]7-1 周産期死亡－総数'!J1</f>
        <v>（平成15年）</v>
      </c>
    </row>
    <row r="2" spans="1:60" s="8" customFormat="1" ht="21" customHeight="1">
      <c r="A2" s="6"/>
      <c r="B2" s="6" t="s">
        <v>64</v>
      </c>
      <c r="C2" s="6" t="s">
        <v>65</v>
      </c>
      <c r="D2" s="6" t="s">
        <v>66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21" customHeight="1">
      <c r="A3" s="9" t="s">
        <v>74</v>
      </c>
      <c r="B3" s="10">
        <f>SUM(B4:B12)</f>
        <v>47</v>
      </c>
      <c r="C3" s="11">
        <f aca="true" t="shared" si="0" ref="C3:J3">SUM(C4:C12)</f>
        <v>0</v>
      </c>
      <c r="D3" s="11">
        <f t="shared" si="0"/>
        <v>3</v>
      </c>
      <c r="E3" s="11">
        <f t="shared" si="0"/>
        <v>19</v>
      </c>
      <c r="F3" s="11">
        <f t="shared" si="0"/>
        <v>14</v>
      </c>
      <c r="G3" s="11">
        <f t="shared" si="0"/>
        <v>10</v>
      </c>
      <c r="H3" s="11">
        <f t="shared" si="0"/>
        <v>0</v>
      </c>
      <c r="I3" s="11">
        <f t="shared" si="0"/>
        <v>0</v>
      </c>
      <c r="J3" s="12">
        <f t="shared" si="0"/>
        <v>1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21" customHeight="1">
      <c r="A4" s="9" t="s">
        <v>75</v>
      </c>
      <c r="B4" s="10">
        <f>SUM(B13)</f>
        <v>1</v>
      </c>
      <c r="C4" s="11">
        <f aca="true" t="shared" si="1" ref="C4:J4">SUM(C13)</f>
        <v>0</v>
      </c>
      <c r="D4" s="11">
        <f t="shared" si="1"/>
        <v>0</v>
      </c>
      <c r="E4" s="11">
        <f t="shared" si="1"/>
        <v>0</v>
      </c>
      <c r="F4" s="11">
        <f t="shared" si="1"/>
        <v>0</v>
      </c>
      <c r="G4" s="11">
        <f t="shared" si="1"/>
        <v>1</v>
      </c>
      <c r="H4" s="11">
        <f t="shared" si="1"/>
        <v>0</v>
      </c>
      <c r="I4" s="11">
        <f t="shared" si="1"/>
        <v>0</v>
      </c>
      <c r="J4" s="12">
        <f t="shared" si="1"/>
        <v>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ht="21" customHeight="1">
      <c r="A5" s="15" t="s">
        <v>76</v>
      </c>
      <c r="B5" s="16">
        <f>SUM(B21)</f>
        <v>1</v>
      </c>
      <c r="C5" s="17">
        <f aca="true" t="shared" si="2" ref="C5:J5">SUM(C21)</f>
        <v>0</v>
      </c>
      <c r="D5" s="17">
        <f t="shared" si="2"/>
        <v>0</v>
      </c>
      <c r="E5" s="17">
        <f t="shared" si="2"/>
        <v>0</v>
      </c>
      <c r="F5" s="17">
        <f t="shared" si="2"/>
        <v>0</v>
      </c>
      <c r="G5" s="17">
        <f t="shared" si="2"/>
        <v>1</v>
      </c>
      <c r="H5" s="17">
        <f t="shared" si="2"/>
        <v>0</v>
      </c>
      <c r="I5" s="17">
        <f t="shared" si="2"/>
        <v>0</v>
      </c>
      <c r="J5" s="18">
        <f t="shared" si="2"/>
        <v>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21" customHeight="1">
      <c r="A6" s="15" t="s">
        <v>77</v>
      </c>
      <c r="B6" s="16">
        <f>SUM(B24,B39)</f>
        <v>13</v>
      </c>
      <c r="C6" s="17">
        <f aca="true" t="shared" si="3" ref="C6:J6">SUM(C24,C39)</f>
        <v>0</v>
      </c>
      <c r="D6" s="17">
        <f t="shared" si="3"/>
        <v>2</v>
      </c>
      <c r="E6" s="17">
        <f t="shared" si="3"/>
        <v>3</v>
      </c>
      <c r="F6" s="17">
        <f t="shared" si="3"/>
        <v>5</v>
      </c>
      <c r="G6" s="17">
        <f t="shared" si="3"/>
        <v>2</v>
      </c>
      <c r="H6" s="17">
        <f t="shared" si="3"/>
        <v>0</v>
      </c>
      <c r="I6" s="17">
        <f t="shared" si="3"/>
        <v>0</v>
      </c>
      <c r="J6" s="18">
        <f t="shared" si="3"/>
        <v>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21" customHeight="1">
      <c r="A7" s="15" t="s">
        <v>78</v>
      </c>
      <c r="B7" s="16">
        <f>SUM(B42)</f>
        <v>3</v>
      </c>
      <c r="C7" s="17">
        <f aca="true" t="shared" si="4" ref="C7:J7">SUM(C42)</f>
        <v>0</v>
      </c>
      <c r="D7" s="17">
        <f t="shared" si="4"/>
        <v>0</v>
      </c>
      <c r="E7" s="17">
        <f t="shared" si="4"/>
        <v>1</v>
      </c>
      <c r="F7" s="17">
        <f t="shared" si="4"/>
        <v>2</v>
      </c>
      <c r="G7" s="17">
        <f t="shared" si="4"/>
        <v>0</v>
      </c>
      <c r="H7" s="17">
        <f t="shared" si="4"/>
        <v>0</v>
      </c>
      <c r="I7" s="17">
        <f t="shared" si="4"/>
        <v>0</v>
      </c>
      <c r="J7" s="18">
        <f t="shared" si="4"/>
        <v>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60" ht="21" customHeight="1">
      <c r="A8" s="15" t="s">
        <v>121</v>
      </c>
      <c r="B8" s="16">
        <f>B46+B54+B55+B56</f>
        <v>11</v>
      </c>
      <c r="C8" s="17">
        <f aca="true" t="shared" si="5" ref="C8:J8">C46+C54+C55+C56</f>
        <v>0</v>
      </c>
      <c r="D8" s="17">
        <f t="shared" si="5"/>
        <v>0</v>
      </c>
      <c r="E8" s="17">
        <f t="shared" si="5"/>
        <v>5</v>
      </c>
      <c r="F8" s="17">
        <f t="shared" si="5"/>
        <v>2</v>
      </c>
      <c r="G8" s="17">
        <f t="shared" si="5"/>
        <v>4</v>
      </c>
      <c r="H8" s="17">
        <f t="shared" si="5"/>
        <v>0</v>
      </c>
      <c r="I8" s="17">
        <f t="shared" si="5"/>
        <v>0</v>
      </c>
      <c r="J8" s="18">
        <f t="shared" si="5"/>
        <v>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60" ht="21" customHeight="1">
      <c r="A9" s="15" t="s">
        <v>79</v>
      </c>
      <c r="B9" s="16">
        <f>B51+B52+B53+B57+B58+B59+B60+B61+B62+B63+B64+B65+B66</f>
        <v>7</v>
      </c>
      <c r="C9" s="17">
        <f aca="true" t="shared" si="6" ref="C9:J9">C51+C52+C53+C57+C58+C59+C60+C61+C62+C63+C64+C65+C66</f>
        <v>0</v>
      </c>
      <c r="D9" s="17">
        <f t="shared" si="6"/>
        <v>1</v>
      </c>
      <c r="E9" s="17">
        <f t="shared" si="6"/>
        <v>2</v>
      </c>
      <c r="F9" s="17">
        <f t="shared" si="6"/>
        <v>2</v>
      </c>
      <c r="G9" s="17">
        <f t="shared" si="6"/>
        <v>2</v>
      </c>
      <c r="H9" s="17">
        <f t="shared" si="6"/>
        <v>0</v>
      </c>
      <c r="I9" s="17">
        <f t="shared" si="6"/>
        <v>0</v>
      </c>
      <c r="J9" s="18">
        <f t="shared" si="6"/>
        <v>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21" customHeight="1">
      <c r="A10" s="15" t="s">
        <v>80</v>
      </c>
      <c r="B10" s="16">
        <f>SUM(B67)</f>
        <v>4</v>
      </c>
      <c r="C10" s="17">
        <f aca="true" t="shared" si="7" ref="C10:J10">SUM(C67)</f>
        <v>0</v>
      </c>
      <c r="D10" s="17">
        <f t="shared" si="7"/>
        <v>0</v>
      </c>
      <c r="E10" s="17">
        <f t="shared" si="7"/>
        <v>2</v>
      </c>
      <c r="F10" s="17">
        <f t="shared" si="7"/>
        <v>2</v>
      </c>
      <c r="G10" s="17">
        <f t="shared" si="7"/>
        <v>0</v>
      </c>
      <c r="H10" s="17">
        <f t="shared" si="7"/>
        <v>0</v>
      </c>
      <c r="I10" s="17">
        <f t="shared" si="7"/>
        <v>0</v>
      </c>
      <c r="J10" s="18">
        <f t="shared" si="7"/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ht="21" customHeight="1">
      <c r="A11" s="15" t="s">
        <v>81</v>
      </c>
      <c r="B11" s="16">
        <f>SUM(B81)</f>
        <v>0</v>
      </c>
      <c r="C11" s="17">
        <f aca="true" t="shared" si="8" ref="C11:J11">SUM(C81)</f>
        <v>0</v>
      </c>
      <c r="D11" s="17">
        <f t="shared" si="8"/>
        <v>0</v>
      </c>
      <c r="E11" s="17">
        <f t="shared" si="8"/>
        <v>0</v>
      </c>
      <c r="F11" s="17">
        <f t="shared" si="8"/>
        <v>0</v>
      </c>
      <c r="G11" s="17">
        <f t="shared" si="8"/>
        <v>0</v>
      </c>
      <c r="H11" s="17">
        <f t="shared" si="8"/>
        <v>0</v>
      </c>
      <c r="I11" s="17">
        <f t="shared" si="8"/>
        <v>0</v>
      </c>
      <c r="J11" s="18">
        <f t="shared" si="8"/>
        <v>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ht="21" customHeight="1">
      <c r="A12" s="15" t="s">
        <v>82</v>
      </c>
      <c r="B12" s="19">
        <f>SUM(B88,B90)</f>
        <v>7</v>
      </c>
      <c r="C12" s="20">
        <f aca="true" t="shared" si="9" ref="C12:J12">SUM(C88,C90)</f>
        <v>0</v>
      </c>
      <c r="D12" s="20">
        <f t="shared" si="9"/>
        <v>0</v>
      </c>
      <c r="E12" s="20">
        <f t="shared" si="9"/>
        <v>6</v>
      </c>
      <c r="F12" s="20">
        <f t="shared" si="9"/>
        <v>1</v>
      </c>
      <c r="G12" s="20">
        <f t="shared" si="9"/>
        <v>0</v>
      </c>
      <c r="H12" s="20">
        <f t="shared" si="9"/>
        <v>0</v>
      </c>
      <c r="I12" s="20">
        <f t="shared" si="9"/>
        <v>0</v>
      </c>
      <c r="J12" s="21">
        <f t="shared" si="9"/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ht="21" customHeight="1">
      <c r="A13" s="22" t="s">
        <v>83</v>
      </c>
      <c r="B13" s="10">
        <f>SUM(B14:B20)</f>
        <v>1</v>
      </c>
      <c r="C13" s="11">
        <f aca="true" t="shared" si="10" ref="C13:J13">SUM(C14:C20)</f>
        <v>0</v>
      </c>
      <c r="D13" s="11">
        <f t="shared" si="10"/>
        <v>0</v>
      </c>
      <c r="E13" s="11">
        <f t="shared" si="10"/>
        <v>0</v>
      </c>
      <c r="F13" s="11">
        <f t="shared" si="10"/>
        <v>0</v>
      </c>
      <c r="G13" s="11">
        <f t="shared" si="10"/>
        <v>1</v>
      </c>
      <c r="H13" s="11">
        <f t="shared" si="10"/>
        <v>0</v>
      </c>
      <c r="I13" s="11">
        <f t="shared" si="10"/>
        <v>0</v>
      </c>
      <c r="J13" s="12">
        <f t="shared" si="10"/>
        <v>0</v>
      </c>
      <c r="K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21" customHeight="1">
      <c r="A14" s="23" t="s">
        <v>104</v>
      </c>
      <c r="B14" s="16">
        <f>SUM(C14:J14)</f>
        <v>0</v>
      </c>
      <c r="C14" s="17">
        <f>IF(ISERROR(VLOOKUP($L14,data,2,FALSE)),0,VLOOKUP($L14,data,2,FALSE))</f>
        <v>0</v>
      </c>
      <c r="D14" s="17">
        <f>IF(ISERROR(VLOOKUP($L14,data,3,FALSE)),0,VLOOKUP($L14,data,3,FALSE))</f>
        <v>0</v>
      </c>
      <c r="E14" s="17">
        <f>IF(ISERROR(VLOOKUP($L14,data,4,FALSE)),0,VLOOKUP($L14,data,4,FALSE))</f>
        <v>0</v>
      </c>
      <c r="F14" s="17">
        <f>IF(ISERROR(VLOOKUP($L14,data,5,FALSE)),0,VLOOKUP($L14,data,5,FALSE))</f>
        <v>0</v>
      </c>
      <c r="G14" s="17">
        <f>IF(ISERROR(VLOOKUP($L14,data,6,FALSE)),0,VLOOKUP($L14,data,6,FALSE))</f>
        <v>0</v>
      </c>
      <c r="H14" s="17">
        <f>IF(ISERROR(VLOOKUP($L14,data,7,FALSE)),0,VLOOKUP($L14,data,7,FALSE))</f>
        <v>0</v>
      </c>
      <c r="I14" s="17">
        <f>IF(ISERROR(VLOOKUP($L14,data,8,FALSE)),0,VLOOKUP($L14,data,8,FALSE))</f>
        <v>0</v>
      </c>
      <c r="J14" s="18">
        <f>IF(ISERROR(VLOOKUP($L14,data,9,FALSE)),0,VLOOKUP($L14,data,9,FALSE))</f>
        <v>0</v>
      </c>
      <c r="K14" s="13"/>
      <c r="L14" s="24">
        <v>3219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 ht="21" customHeight="1">
      <c r="A15" s="23" t="s">
        <v>105</v>
      </c>
      <c r="B15" s="16">
        <f aca="true" t="shared" si="11" ref="B15:B20">SUM(C15:J15)</f>
        <v>0</v>
      </c>
      <c r="C15" s="17">
        <f aca="true" t="shared" si="12" ref="C15:C20">IF(ISERROR(VLOOKUP($L15,data,2,FALSE)),0,VLOOKUP($L15,data,2,FALSE))</f>
        <v>0</v>
      </c>
      <c r="D15" s="17">
        <f aca="true" t="shared" si="13" ref="D15:D20">IF(ISERROR(VLOOKUP($L15,data,3,FALSE)),0,VLOOKUP($L15,data,3,FALSE))</f>
        <v>0</v>
      </c>
      <c r="E15" s="17">
        <f aca="true" t="shared" si="14" ref="E15:E20">IF(ISERROR(VLOOKUP($L15,data,4,FALSE)),0,VLOOKUP($L15,data,4,FALSE))</f>
        <v>0</v>
      </c>
      <c r="F15" s="17">
        <f aca="true" t="shared" si="15" ref="F15:F20">IF(ISERROR(VLOOKUP($L15,data,5,FALSE)),0,VLOOKUP($L15,data,5,FALSE))</f>
        <v>0</v>
      </c>
      <c r="G15" s="17">
        <f aca="true" t="shared" si="16" ref="G15:G20">IF(ISERROR(VLOOKUP($L15,data,6,FALSE)),0,VLOOKUP($L15,data,6,FALSE))</f>
        <v>0</v>
      </c>
      <c r="H15" s="17">
        <f aca="true" t="shared" si="17" ref="H15:H20">IF(ISERROR(VLOOKUP($L15,data,7,FALSE)),0,VLOOKUP($L15,data,7,FALSE))</f>
        <v>0</v>
      </c>
      <c r="I15" s="17">
        <f aca="true" t="shared" si="18" ref="I15:I20">IF(ISERROR(VLOOKUP($L15,data,8,FALSE)),0,VLOOKUP($L15,data,8,FALSE))</f>
        <v>0</v>
      </c>
      <c r="J15" s="18">
        <f aca="true" t="shared" si="19" ref="J15:J20">IF(ISERROR(VLOOKUP($L15,data,9,FALSE)),0,VLOOKUP($L15,data,9,FALSE))</f>
        <v>0</v>
      </c>
      <c r="K15" s="13"/>
      <c r="L15" s="24">
        <v>3301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ht="21" customHeight="1">
      <c r="A16" s="23" t="s">
        <v>106</v>
      </c>
      <c r="B16" s="16">
        <f t="shared" si="11"/>
        <v>0</v>
      </c>
      <c r="C16" s="17">
        <f t="shared" si="12"/>
        <v>0</v>
      </c>
      <c r="D16" s="17">
        <f t="shared" si="13"/>
        <v>0</v>
      </c>
      <c r="E16" s="17">
        <f t="shared" si="14"/>
        <v>0</v>
      </c>
      <c r="F16" s="17">
        <f t="shared" si="15"/>
        <v>0</v>
      </c>
      <c r="G16" s="17">
        <f t="shared" si="16"/>
        <v>0</v>
      </c>
      <c r="H16" s="17">
        <f t="shared" si="17"/>
        <v>0</v>
      </c>
      <c r="I16" s="17">
        <f t="shared" si="18"/>
        <v>0</v>
      </c>
      <c r="J16" s="18">
        <f t="shared" si="19"/>
        <v>0</v>
      </c>
      <c r="K16" s="13"/>
      <c r="L16" s="24">
        <v>3302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 ht="21" customHeight="1">
      <c r="A17" s="23" t="s">
        <v>107</v>
      </c>
      <c r="B17" s="16">
        <f t="shared" si="11"/>
        <v>0</v>
      </c>
      <c r="C17" s="17">
        <f t="shared" si="12"/>
        <v>0</v>
      </c>
      <c r="D17" s="17">
        <f t="shared" si="13"/>
        <v>0</v>
      </c>
      <c r="E17" s="17">
        <f t="shared" si="14"/>
        <v>0</v>
      </c>
      <c r="F17" s="17">
        <f t="shared" si="15"/>
        <v>0</v>
      </c>
      <c r="G17" s="17">
        <f t="shared" si="16"/>
        <v>0</v>
      </c>
      <c r="H17" s="17">
        <f t="shared" si="17"/>
        <v>0</v>
      </c>
      <c r="I17" s="17">
        <f t="shared" si="18"/>
        <v>0</v>
      </c>
      <c r="J17" s="18">
        <f t="shared" si="19"/>
        <v>0</v>
      </c>
      <c r="K17" s="13"/>
      <c r="L17" s="24">
        <v>3304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21" customHeight="1">
      <c r="A18" s="23" t="s">
        <v>108</v>
      </c>
      <c r="B18" s="16">
        <f t="shared" si="11"/>
        <v>1</v>
      </c>
      <c r="C18" s="17">
        <f t="shared" si="12"/>
        <v>0</v>
      </c>
      <c r="D18" s="17">
        <f t="shared" si="13"/>
        <v>0</v>
      </c>
      <c r="E18" s="17">
        <f t="shared" si="14"/>
        <v>0</v>
      </c>
      <c r="F18" s="17">
        <f t="shared" si="15"/>
        <v>0</v>
      </c>
      <c r="G18" s="17">
        <f t="shared" si="16"/>
        <v>1</v>
      </c>
      <c r="H18" s="17">
        <f t="shared" si="17"/>
        <v>0</v>
      </c>
      <c r="I18" s="17">
        <f t="shared" si="18"/>
        <v>0</v>
      </c>
      <c r="J18" s="18">
        <f t="shared" si="19"/>
        <v>0</v>
      </c>
      <c r="K18" s="13"/>
      <c r="L18" s="24">
        <v>3305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 ht="21" customHeight="1">
      <c r="A19" s="23" t="s">
        <v>109</v>
      </c>
      <c r="B19" s="16">
        <f t="shared" si="11"/>
        <v>0</v>
      </c>
      <c r="C19" s="17">
        <f t="shared" si="12"/>
        <v>0</v>
      </c>
      <c r="D19" s="17">
        <f t="shared" si="13"/>
        <v>0</v>
      </c>
      <c r="E19" s="17">
        <f t="shared" si="14"/>
        <v>0</v>
      </c>
      <c r="F19" s="17">
        <f t="shared" si="15"/>
        <v>0</v>
      </c>
      <c r="G19" s="17">
        <f t="shared" si="16"/>
        <v>0</v>
      </c>
      <c r="H19" s="17">
        <f t="shared" si="17"/>
        <v>0</v>
      </c>
      <c r="I19" s="17">
        <f t="shared" si="18"/>
        <v>0</v>
      </c>
      <c r="J19" s="18">
        <f t="shared" si="19"/>
        <v>0</v>
      </c>
      <c r="K19" s="13"/>
      <c r="L19" s="24">
        <v>3306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60" ht="21" customHeight="1">
      <c r="A20" s="23" t="s">
        <v>110</v>
      </c>
      <c r="B20" s="16">
        <f t="shared" si="11"/>
        <v>0</v>
      </c>
      <c r="C20" s="17">
        <f t="shared" si="12"/>
        <v>0</v>
      </c>
      <c r="D20" s="17">
        <f t="shared" si="13"/>
        <v>0</v>
      </c>
      <c r="E20" s="17">
        <f t="shared" si="14"/>
        <v>0</v>
      </c>
      <c r="F20" s="17">
        <f t="shared" si="15"/>
        <v>0</v>
      </c>
      <c r="G20" s="17">
        <f t="shared" si="16"/>
        <v>0</v>
      </c>
      <c r="H20" s="17">
        <f t="shared" si="17"/>
        <v>0</v>
      </c>
      <c r="I20" s="17">
        <f t="shared" si="18"/>
        <v>0</v>
      </c>
      <c r="J20" s="18">
        <f t="shared" si="19"/>
        <v>0</v>
      </c>
      <c r="K20" s="13"/>
      <c r="L20" s="24">
        <v>3307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 ht="21" customHeight="1">
      <c r="A21" s="22" t="s">
        <v>0</v>
      </c>
      <c r="B21" s="10">
        <f>SUM(B22:B23)</f>
        <v>1</v>
      </c>
      <c r="C21" s="11">
        <f aca="true" t="shared" si="20" ref="C21:J21">SUM(C22:C23)</f>
        <v>0</v>
      </c>
      <c r="D21" s="11">
        <f t="shared" si="20"/>
        <v>0</v>
      </c>
      <c r="E21" s="11">
        <f t="shared" si="20"/>
        <v>0</v>
      </c>
      <c r="F21" s="11">
        <f t="shared" si="20"/>
        <v>0</v>
      </c>
      <c r="G21" s="11">
        <f t="shared" si="20"/>
        <v>1</v>
      </c>
      <c r="H21" s="11">
        <f t="shared" si="20"/>
        <v>0</v>
      </c>
      <c r="I21" s="11">
        <f t="shared" si="20"/>
        <v>0</v>
      </c>
      <c r="J21" s="12">
        <f t="shared" si="20"/>
        <v>0</v>
      </c>
      <c r="K21" s="13"/>
      <c r="L21" s="2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60" ht="21" customHeight="1">
      <c r="A22" s="23" t="s">
        <v>111</v>
      </c>
      <c r="B22" s="16">
        <f>SUM(C22:J22)</f>
        <v>1</v>
      </c>
      <c r="C22" s="17">
        <f>IF(ISERROR(VLOOKUP($L22,data,2,FALSE)),0,VLOOKUP($L22,data,2,FALSE))</f>
        <v>0</v>
      </c>
      <c r="D22" s="17">
        <f>IF(ISERROR(VLOOKUP($L22,data,3,FALSE)),0,VLOOKUP($L22,data,3,FALSE))</f>
        <v>0</v>
      </c>
      <c r="E22" s="17">
        <f>IF(ISERROR(VLOOKUP($L22,data,4,FALSE)),0,VLOOKUP($L22,data,4,FALSE))</f>
        <v>0</v>
      </c>
      <c r="F22" s="17">
        <f>IF(ISERROR(VLOOKUP($L22,data,5,FALSE)),0,VLOOKUP($L22,data,5,FALSE))</f>
        <v>0</v>
      </c>
      <c r="G22" s="17">
        <f>IF(ISERROR(VLOOKUP($L22,data,6,FALSE)),0,VLOOKUP($L22,data,6,FALSE))</f>
        <v>1</v>
      </c>
      <c r="H22" s="17">
        <f>IF(ISERROR(VLOOKUP($L22,data,7,FALSE)),0,VLOOKUP($L22,data,7,FALSE))</f>
        <v>0</v>
      </c>
      <c r="I22" s="17">
        <f>IF(ISERROR(VLOOKUP($L22,data,8,FALSE)),0,VLOOKUP($L22,data,8,FALSE))</f>
        <v>0</v>
      </c>
      <c r="J22" s="18">
        <f>IF(ISERROR(VLOOKUP($L22,data,9,FALSE)),0,VLOOKUP($L22,data,9,FALSE))</f>
        <v>0</v>
      </c>
      <c r="K22" s="13"/>
      <c r="L22" s="24">
        <v>3205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 ht="21" customHeight="1">
      <c r="A23" s="23" t="s">
        <v>112</v>
      </c>
      <c r="B23" s="19">
        <f>SUM(C23:J23)</f>
        <v>0</v>
      </c>
      <c r="C23" s="20">
        <f>IF(ISERROR(VLOOKUP($L23,data,2,FALSE)),0,VLOOKUP($L23,data,2,FALSE))</f>
        <v>0</v>
      </c>
      <c r="D23" s="20">
        <f>IF(ISERROR(VLOOKUP($L23,data,3,FALSE)),0,VLOOKUP($L23,data,3,FALSE))</f>
        <v>0</v>
      </c>
      <c r="E23" s="20">
        <f>IF(ISERROR(VLOOKUP($L23,data,4,FALSE)),0,VLOOKUP($L23,data,4,FALSE))</f>
        <v>0</v>
      </c>
      <c r="F23" s="20">
        <f>IF(ISERROR(VLOOKUP($L23,data,5,FALSE)),0,VLOOKUP($L23,data,5,FALSE))</f>
        <v>0</v>
      </c>
      <c r="G23" s="20">
        <f>IF(ISERROR(VLOOKUP($L23,data,6,FALSE)),0,VLOOKUP($L23,data,6,FALSE))</f>
        <v>0</v>
      </c>
      <c r="H23" s="20">
        <f>IF(ISERROR(VLOOKUP($L23,data,7,FALSE)),0,VLOOKUP($L23,data,7,FALSE))</f>
        <v>0</v>
      </c>
      <c r="I23" s="20">
        <f>IF(ISERROR(VLOOKUP($L23,data,8,FALSE)),0,VLOOKUP($L23,data,8,FALSE))</f>
        <v>0</v>
      </c>
      <c r="J23" s="21">
        <f>IF(ISERROR(VLOOKUP($L23,data,9,FALSE)),0,VLOOKUP($L23,data,9,FALSE))</f>
        <v>0</v>
      </c>
      <c r="K23" s="13"/>
      <c r="L23" s="24">
        <v>3208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 ht="21" customHeight="1">
      <c r="A24" s="22" t="s">
        <v>84</v>
      </c>
      <c r="B24" s="16">
        <f>SUM(B25:B38)</f>
        <v>10</v>
      </c>
      <c r="C24" s="17">
        <f aca="true" t="shared" si="21" ref="C24:J24">SUM(C25:C38)</f>
        <v>0</v>
      </c>
      <c r="D24" s="17">
        <f t="shared" si="21"/>
        <v>2</v>
      </c>
      <c r="E24" s="17">
        <f t="shared" si="21"/>
        <v>2</v>
      </c>
      <c r="F24" s="17">
        <f t="shared" si="21"/>
        <v>4</v>
      </c>
      <c r="G24" s="17">
        <f t="shared" si="21"/>
        <v>1</v>
      </c>
      <c r="H24" s="17">
        <f t="shared" si="21"/>
        <v>0</v>
      </c>
      <c r="I24" s="17">
        <f t="shared" si="21"/>
        <v>0</v>
      </c>
      <c r="J24" s="18">
        <f t="shared" si="21"/>
        <v>1</v>
      </c>
      <c r="K24" s="13"/>
      <c r="L24" s="2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 ht="21" customHeight="1">
      <c r="A25" s="23" t="s">
        <v>113</v>
      </c>
      <c r="B25" s="16">
        <f aca="true" t="shared" si="22" ref="B25:B38">SUM(C25:J25)</f>
        <v>5</v>
      </c>
      <c r="C25" s="17">
        <f aca="true" t="shared" si="23" ref="C25:C38">IF(ISERROR(VLOOKUP($L25,data,2,FALSE)),0,VLOOKUP($L25,data,2,FALSE))</f>
        <v>0</v>
      </c>
      <c r="D25" s="17">
        <f aca="true" t="shared" si="24" ref="D25:D38">IF(ISERROR(VLOOKUP($L25,data,3,FALSE)),0,VLOOKUP($L25,data,3,FALSE))</f>
        <v>1</v>
      </c>
      <c r="E25" s="17">
        <f aca="true" t="shared" si="25" ref="E25:E38">IF(ISERROR(VLOOKUP($L25,data,4,FALSE)),0,VLOOKUP($L25,data,4,FALSE))</f>
        <v>1</v>
      </c>
      <c r="F25" s="17">
        <f aca="true" t="shared" si="26" ref="F25:F38">IF(ISERROR(VLOOKUP($L25,data,5,FALSE)),0,VLOOKUP($L25,data,5,FALSE))</f>
        <v>2</v>
      </c>
      <c r="G25" s="17">
        <f aca="true" t="shared" si="27" ref="G25:G38">IF(ISERROR(VLOOKUP($L25,data,6,FALSE)),0,VLOOKUP($L25,data,6,FALSE))</f>
        <v>0</v>
      </c>
      <c r="H25" s="17">
        <f aca="true" t="shared" si="28" ref="H25:H38">IF(ISERROR(VLOOKUP($L25,data,7,FALSE)),0,VLOOKUP($L25,data,7,FALSE))</f>
        <v>0</v>
      </c>
      <c r="I25" s="17">
        <f aca="true" t="shared" si="29" ref="I25:I38">IF(ISERROR(VLOOKUP($L25,data,8,FALSE)),0,VLOOKUP($L25,data,8,FALSE))</f>
        <v>0</v>
      </c>
      <c r="J25" s="18">
        <v>1</v>
      </c>
      <c r="K25" s="13"/>
      <c r="L25" s="24">
        <v>3203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ht="21" customHeight="1">
      <c r="A26" s="23" t="s">
        <v>114</v>
      </c>
      <c r="B26" s="16">
        <f t="shared" si="22"/>
        <v>1</v>
      </c>
      <c r="C26" s="17">
        <f t="shared" si="23"/>
        <v>0</v>
      </c>
      <c r="D26" s="17">
        <f t="shared" si="24"/>
        <v>0</v>
      </c>
      <c r="E26" s="17">
        <f t="shared" si="25"/>
        <v>0</v>
      </c>
      <c r="F26" s="17">
        <f t="shared" si="26"/>
        <v>0</v>
      </c>
      <c r="G26" s="17">
        <f t="shared" si="27"/>
        <v>1</v>
      </c>
      <c r="H26" s="17">
        <f t="shared" si="28"/>
        <v>0</v>
      </c>
      <c r="I26" s="17">
        <f t="shared" si="29"/>
        <v>0</v>
      </c>
      <c r="J26" s="18">
        <f aca="true" t="shared" si="30" ref="J26:J38">IF(ISERROR(VLOOKUP($L26,data,9,FALSE)),0,VLOOKUP($L26,data,9,FALSE))</f>
        <v>0</v>
      </c>
      <c r="K26" s="13"/>
      <c r="L26" s="24">
        <v>3206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ht="21" customHeight="1">
      <c r="A27" s="23" t="s">
        <v>115</v>
      </c>
      <c r="B27" s="16">
        <f t="shared" si="22"/>
        <v>0</v>
      </c>
      <c r="C27" s="17">
        <f t="shared" si="23"/>
        <v>0</v>
      </c>
      <c r="D27" s="17">
        <f t="shared" si="24"/>
        <v>0</v>
      </c>
      <c r="E27" s="17">
        <f t="shared" si="25"/>
        <v>0</v>
      </c>
      <c r="F27" s="17">
        <f t="shared" si="26"/>
        <v>0</v>
      </c>
      <c r="G27" s="17">
        <f t="shared" si="27"/>
        <v>0</v>
      </c>
      <c r="H27" s="17">
        <f t="shared" si="28"/>
        <v>0</v>
      </c>
      <c r="I27" s="17">
        <f t="shared" si="29"/>
        <v>0</v>
      </c>
      <c r="J27" s="18">
        <f t="shared" si="30"/>
        <v>0</v>
      </c>
      <c r="K27" s="13"/>
      <c r="L27" s="24">
        <v>3220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ht="21" customHeight="1">
      <c r="A28" s="23" t="s">
        <v>116</v>
      </c>
      <c r="B28" s="16">
        <f t="shared" si="22"/>
        <v>0</v>
      </c>
      <c r="C28" s="17">
        <f t="shared" si="23"/>
        <v>0</v>
      </c>
      <c r="D28" s="17">
        <f t="shared" si="24"/>
        <v>0</v>
      </c>
      <c r="E28" s="17">
        <f t="shared" si="25"/>
        <v>0</v>
      </c>
      <c r="F28" s="17">
        <f t="shared" si="26"/>
        <v>0</v>
      </c>
      <c r="G28" s="17">
        <f t="shared" si="27"/>
        <v>0</v>
      </c>
      <c r="H28" s="17">
        <f t="shared" si="28"/>
        <v>0</v>
      </c>
      <c r="I28" s="17">
        <f t="shared" si="29"/>
        <v>0</v>
      </c>
      <c r="J28" s="18">
        <f t="shared" si="30"/>
        <v>0</v>
      </c>
      <c r="K28" s="13"/>
      <c r="L28" s="24">
        <v>3321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ht="21" customHeight="1">
      <c r="A29" s="23" t="s">
        <v>5</v>
      </c>
      <c r="B29" s="16">
        <f t="shared" si="22"/>
        <v>0</v>
      </c>
      <c r="C29" s="17">
        <f t="shared" si="23"/>
        <v>0</v>
      </c>
      <c r="D29" s="17">
        <f t="shared" si="24"/>
        <v>0</v>
      </c>
      <c r="E29" s="17">
        <f t="shared" si="25"/>
        <v>0</v>
      </c>
      <c r="F29" s="17">
        <f t="shared" si="26"/>
        <v>0</v>
      </c>
      <c r="G29" s="17">
        <f t="shared" si="27"/>
        <v>0</v>
      </c>
      <c r="H29" s="17">
        <f t="shared" si="28"/>
        <v>0</v>
      </c>
      <c r="I29" s="17">
        <f t="shared" si="29"/>
        <v>0</v>
      </c>
      <c r="J29" s="18">
        <f t="shared" si="30"/>
        <v>0</v>
      </c>
      <c r="K29" s="13"/>
      <c r="L29" s="24">
        <v>3322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ht="21" customHeight="1">
      <c r="A30" s="23" t="s">
        <v>6</v>
      </c>
      <c r="B30" s="16">
        <f t="shared" si="22"/>
        <v>0</v>
      </c>
      <c r="C30" s="17">
        <f t="shared" si="23"/>
        <v>0</v>
      </c>
      <c r="D30" s="17">
        <f t="shared" si="24"/>
        <v>0</v>
      </c>
      <c r="E30" s="17">
        <f t="shared" si="25"/>
        <v>0</v>
      </c>
      <c r="F30" s="17">
        <f t="shared" si="26"/>
        <v>0</v>
      </c>
      <c r="G30" s="17">
        <f t="shared" si="27"/>
        <v>0</v>
      </c>
      <c r="H30" s="17">
        <f t="shared" si="28"/>
        <v>0</v>
      </c>
      <c r="I30" s="17">
        <f t="shared" si="29"/>
        <v>0</v>
      </c>
      <c r="J30" s="18">
        <f t="shared" si="30"/>
        <v>0</v>
      </c>
      <c r="K30" s="13"/>
      <c r="L30" s="24">
        <v>3323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21" customHeight="1">
      <c r="A31" s="23" t="s">
        <v>7</v>
      </c>
      <c r="B31" s="16">
        <f t="shared" si="22"/>
        <v>0</v>
      </c>
      <c r="C31" s="17">
        <f t="shared" si="23"/>
        <v>0</v>
      </c>
      <c r="D31" s="17">
        <f t="shared" si="24"/>
        <v>0</v>
      </c>
      <c r="E31" s="17">
        <f t="shared" si="25"/>
        <v>0</v>
      </c>
      <c r="F31" s="17">
        <f t="shared" si="26"/>
        <v>0</v>
      </c>
      <c r="G31" s="17">
        <f t="shared" si="27"/>
        <v>0</v>
      </c>
      <c r="H31" s="17">
        <f t="shared" si="28"/>
        <v>0</v>
      </c>
      <c r="I31" s="17">
        <f t="shared" si="29"/>
        <v>0</v>
      </c>
      <c r="J31" s="18">
        <f t="shared" si="30"/>
        <v>0</v>
      </c>
      <c r="K31" s="13"/>
      <c r="L31" s="24">
        <v>3324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 ht="21" customHeight="1">
      <c r="A32" s="23" t="s">
        <v>1</v>
      </c>
      <c r="B32" s="16">
        <f t="shared" si="22"/>
        <v>0</v>
      </c>
      <c r="C32" s="17">
        <f t="shared" si="23"/>
        <v>0</v>
      </c>
      <c r="D32" s="17">
        <f t="shared" si="24"/>
        <v>0</v>
      </c>
      <c r="E32" s="17">
        <f t="shared" si="25"/>
        <v>0</v>
      </c>
      <c r="F32" s="17">
        <f t="shared" si="26"/>
        <v>0</v>
      </c>
      <c r="G32" s="17">
        <f t="shared" si="27"/>
        <v>0</v>
      </c>
      <c r="H32" s="17">
        <f t="shared" si="28"/>
        <v>0</v>
      </c>
      <c r="I32" s="17">
        <f t="shared" si="29"/>
        <v>0</v>
      </c>
      <c r="J32" s="18">
        <f t="shared" si="30"/>
        <v>0</v>
      </c>
      <c r="K32" s="13"/>
      <c r="L32" s="24">
        <v>3325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 ht="21" customHeight="1">
      <c r="A33" s="23" t="s">
        <v>2</v>
      </c>
      <c r="B33" s="16">
        <f t="shared" si="22"/>
        <v>0</v>
      </c>
      <c r="C33" s="17">
        <f t="shared" si="23"/>
        <v>0</v>
      </c>
      <c r="D33" s="17">
        <f t="shared" si="24"/>
        <v>0</v>
      </c>
      <c r="E33" s="17">
        <f t="shared" si="25"/>
        <v>0</v>
      </c>
      <c r="F33" s="17">
        <f t="shared" si="26"/>
        <v>0</v>
      </c>
      <c r="G33" s="17">
        <f t="shared" si="27"/>
        <v>0</v>
      </c>
      <c r="H33" s="17">
        <f t="shared" si="28"/>
        <v>0</v>
      </c>
      <c r="I33" s="17">
        <f t="shared" si="29"/>
        <v>0</v>
      </c>
      <c r="J33" s="18">
        <f t="shared" si="30"/>
        <v>0</v>
      </c>
      <c r="K33" s="13"/>
      <c r="L33" s="24">
        <v>3326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ht="21" customHeight="1">
      <c r="A34" s="23" t="s">
        <v>8</v>
      </c>
      <c r="B34" s="16">
        <f t="shared" si="22"/>
        <v>0</v>
      </c>
      <c r="C34" s="17">
        <f t="shared" si="23"/>
        <v>0</v>
      </c>
      <c r="D34" s="17">
        <f t="shared" si="24"/>
        <v>0</v>
      </c>
      <c r="E34" s="17">
        <f t="shared" si="25"/>
        <v>0</v>
      </c>
      <c r="F34" s="17">
        <f t="shared" si="26"/>
        <v>0</v>
      </c>
      <c r="G34" s="17">
        <f t="shared" si="27"/>
        <v>0</v>
      </c>
      <c r="H34" s="17">
        <f t="shared" si="28"/>
        <v>0</v>
      </c>
      <c r="I34" s="17">
        <f t="shared" si="29"/>
        <v>0</v>
      </c>
      <c r="J34" s="18">
        <f t="shared" si="30"/>
        <v>0</v>
      </c>
      <c r="K34" s="13"/>
      <c r="L34" s="24">
        <v>3327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ht="21" customHeight="1">
      <c r="A35" s="23" t="s">
        <v>9</v>
      </c>
      <c r="B35" s="16">
        <f t="shared" si="22"/>
        <v>0</v>
      </c>
      <c r="C35" s="17">
        <f t="shared" si="23"/>
        <v>0</v>
      </c>
      <c r="D35" s="17">
        <f t="shared" si="24"/>
        <v>0</v>
      </c>
      <c r="E35" s="17">
        <f t="shared" si="25"/>
        <v>0</v>
      </c>
      <c r="F35" s="17">
        <f t="shared" si="26"/>
        <v>0</v>
      </c>
      <c r="G35" s="17">
        <f t="shared" si="27"/>
        <v>0</v>
      </c>
      <c r="H35" s="17">
        <f t="shared" si="28"/>
        <v>0</v>
      </c>
      <c r="I35" s="17">
        <f t="shared" si="29"/>
        <v>0</v>
      </c>
      <c r="J35" s="18">
        <f t="shared" si="30"/>
        <v>0</v>
      </c>
      <c r="K35" s="13"/>
      <c r="L35" s="24">
        <v>3328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21" customHeight="1">
      <c r="A36" s="23" t="s">
        <v>10</v>
      </c>
      <c r="B36" s="16">
        <f t="shared" si="22"/>
        <v>0</v>
      </c>
      <c r="C36" s="17">
        <f t="shared" si="23"/>
        <v>0</v>
      </c>
      <c r="D36" s="17">
        <f t="shared" si="24"/>
        <v>0</v>
      </c>
      <c r="E36" s="17">
        <f t="shared" si="25"/>
        <v>0</v>
      </c>
      <c r="F36" s="17">
        <f t="shared" si="26"/>
        <v>0</v>
      </c>
      <c r="G36" s="17">
        <f t="shared" si="27"/>
        <v>0</v>
      </c>
      <c r="H36" s="17">
        <f t="shared" si="28"/>
        <v>0</v>
      </c>
      <c r="I36" s="17">
        <f t="shared" si="29"/>
        <v>0</v>
      </c>
      <c r="J36" s="18">
        <f t="shared" si="30"/>
        <v>0</v>
      </c>
      <c r="K36" s="13"/>
      <c r="L36" s="24">
        <v>3329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ht="21" customHeight="1">
      <c r="A37" s="23" t="s">
        <v>3</v>
      </c>
      <c r="B37" s="16">
        <f t="shared" si="22"/>
        <v>1</v>
      </c>
      <c r="C37" s="17">
        <f t="shared" si="23"/>
        <v>0</v>
      </c>
      <c r="D37" s="17">
        <f t="shared" si="24"/>
        <v>0</v>
      </c>
      <c r="E37" s="17">
        <f t="shared" si="25"/>
        <v>1</v>
      </c>
      <c r="F37" s="17">
        <f t="shared" si="26"/>
        <v>0</v>
      </c>
      <c r="G37" s="17">
        <f t="shared" si="27"/>
        <v>0</v>
      </c>
      <c r="H37" s="17">
        <f t="shared" si="28"/>
        <v>0</v>
      </c>
      <c r="I37" s="17">
        <f t="shared" si="29"/>
        <v>0</v>
      </c>
      <c r="J37" s="18">
        <f t="shared" si="30"/>
        <v>0</v>
      </c>
      <c r="K37" s="13"/>
      <c r="L37" s="24">
        <v>3341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ht="21" customHeight="1">
      <c r="A38" s="23" t="s">
        <v>4</v>
      </c>
      <c r="B38" s="16">
        <f t="shared" si="22"/>
        <v>3</v>
      </c>
      <c r="C38" s="17">
        <f t="shared" si="23"/>
        <v>0</v>
      </c>
      <c r="D38" s="17">
        <f t="shared" si="24"/>
        <v>1</v>
      </c>
      <c r="E38" s="17">
        <f t="shared" si="25"/>
        <v>0</v>
      </c>
      <c r="F38" s="17">
        <f t="shared" si="26"/>
        <v>2</v>
      </c>
      <c r="G38" s="17">
        <f t="shared" si="27"/>
        <v>0</v>
      </c>
      <c r="H38" s="17">
        <f t="shared" si="28"/>
        <v>0</v>
      </c>
      <c r="I38" s="17">
        <f t="shared" si="29"/>
        <v>0</v>
      </c>
      <c r="J38" s="18">
        <f t="shared" si="30"/>
        <v>0</v>
      </c>
      <c r="K38" s="13"/>
      <c r="L38" s="24">
        <v>3342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ht="21" customHeight="1">
      <c r="A39" s="22" t="s">
        <v>11</v>
      </c>
      <c r="B39" s="10">
        <f>SUM(B40:B41)</f>
        <v>3</v>
      </c>
      <c r="C39" s="11">
        <f aca="true" t="shared" si="31" ref="C39:J39">SUM(C40:C41)</f>
        <v>0</v>
      </c>
      <c r="D39" s="11">
        <f t="shared" si="31"/>
        <v>0</v>
      </c>
      <c r="E39" s="11">
        <f t="shared" si="31"/>
        <v>1</v>
      </c>
      <c r="F39" s="11">
        <f t="shared" si="31"/>
        <v>1</v>
      </c>
      <c r="G39" s="11">
        <f t="shared" si="31"/>
        <v>1</v>
      </c>
      <c r="H39" s="11">
        <f t="shared" si="31"/>
        <v>0</v>
      </c>
      <c r="I39" s="11">
        <f t="shared" si="31"/>
        <v>0</v>
      </c>
      <c r="J39" s="12">
        <f t="shared" si="31"/>
        <v>0</v>
      </c>
      <c r="K39" s="13"/>
      <c r="L39" s="2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ht="21" customHeight="1">
      <c r="A40" s="23" t="s">
        <v>12</v>
      </c>
      <c r="B40" s="16">
        <f>SUM(C40:J40)</f>
        <v>1</v>
      </c>
      <c r="C40" s="17">
        <f>IF(ISERROR(VLOOKUP($L40,data,2,FALSE)),0,VLOOKUP($L40,data,2,FALSE))</f>
        <v>0</v>
      </c>
      <c r="D40" s="17">
        <f>IF(ISERROR(VLOOKUP($L40,data,3,FALSE)),0,VLOOKUP($L40,data,3,FALSE))</f>
        <v>0</v>
      </c>
      <c r="E40" s="17">
        <f>IF(ISERROR(VLOOKUP($L40,data,4,FALSE)),0,VLOOKUP($L40,data,4,FALSE))</f>
        <v>1</v>
      </c>
      <c r="F40" s="17">
        <f>IF(ISERROR(VLOOKUP($L40,data,5,FALSE)),0,VLOOKUP($L40,data,5,FALSE))</f>
        <v>0</v>
      </c>
      <c r="G40" s="17">
        <f>IF(ISERROR(VLOOKUP($L40,data,6,FALSE)),0,VLOOKUP($L40,data,6,FALSE))</f>
        <v>0</v>
      </c>
      <c r="H40" s="17">
        <f>IF(ISERROR(VLOOKUP($L40,data,7,FALSE)),0,VLOOKUP($L40,data,7,FALSE))</f>
        <v>0</v>
      </c>
      <c r="I40" s="17">
        <f>IF(ISERROR(VLOOKUP($L40,data,8,FALSE)),0,VLOOKUP($L40,data,8,FALSE))</f>
        <v>0</v>
      </c>
      <c r="J40" s="18">
        <f>IF(ISERROR(VLOOKUP($L40,data,9,FALSE)),0,VLOOKUP($L40,data,9,FALSE))</f>
        <v>0</v>
      </c>
      <c r="K40" s="13"/>
      <c r="L40" s="24">
        <v>3215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21" customHeight="1">
      <c r="A41" s="23" t="s">
        <v>13</v>
      </c>
      <c r="B41" s="19">
        <f>SUM(C41:J41)</f>
        <v>2</v>
      </c>
      <c r="C41" s="20">
        <f>IF(ISERROR(VLOOKUP($L41,data,2,FALSE)),0,VLOOKUP($L41,data,2,FALSE))</f>
        <v>0</v>
      </c>
      <c r="D41" s="20">
        <f>IF(ISERROR(VLOOKUP($L41,data,3,FALSE)),0,VLOOKUP($L41,data,3,FALSE))</f>
        <v>0</v>
      </c>
      <c r="E41" s="20">
        <f>IF(ISERROR(VLOOKUP($L41,data,4,FALSE)),0,VLOOKUP($L41,data,4,FALSE))</f>
        <v>0</v>
      </c>
      <c r="F41" s="20">
        <f>IF(ISERROR(VLOOKUP($L41,data,5,FALSE)),0,VLOOKUP($L41,data,5,FALSE))</f>
        <v>1</v>
      </c>
      <c r="G41" s="20">
        <f>IF(ISERROR(VLOOKUP($L41,data,6,FALSE)),0,VLOOKUP($L41,data,6,FALSE))</f>
        <v>1</v>
      </c>
      <c r="H41" s="20">
        <f>IF(ISERROR(VLOOKUP($L41,data,7,FALSE)),0,VLOOKUP($L41,data,7,FALSE))</f>
        <v>0</v>
      </c>
      <c r="I41" s="20">
        <f>IF(ISERROR(VLOOKUP($L41,data,8,FALSE)),0,VLOOKUP($L41,data,8,FALSE))</f>
        <v>0</v>
      </c>
      <c r="J41" s="21">
        <f>IF(ISERROR(VLOOKUP($L41,data,9,FALSE)),0,VLOOKUP($L41,data,9,FALSE))</f>
        <v>0</v>
      </c>
      <c r="K41" s="13"/>
      <c r="L41" s="24">
        <v>3344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ht="21" customHeight="1">
      <c r="A42" s="22" t="s">
        <v>14</v>
      </c>
      <c r="B42" s="10">
        <f>SUM(B43:B45)</f>
        <v>3</v>
      </c>
      <c r="C42" s="11">
        <f aca="true" t="shared" si="32" ref="C42:J42">SUM(C43:C45)</f>
        <v>0</v>
      </c>
      <c r="D42" s="11">
        <f t="shared" si="32"/>
        <v>0</v>
      </c>
      <c r="E42" s="11">
        <f t="shared" si="32"/>
        <v>1</v>
      </c>
      <c r="F42" s="11">
        <f t="shared" si="32"/>
        <v>2</v>
      </c>
      <c r="G42" s="11">
        <f t="shared" si="32"/>
        <v>0</v>
      </c>
      <c r="H42" s="11">
        <f t="shared" si="32"/>
        <v>0</v>
      </c>
      <c r="I42" s="11">
        <f t="shared" si="32"/>
        <v>0</v>
      </c>
      <c r="J42" s="12">
        <f t="shared" si="32"/>
        <v>0</v>
      </c>
      <c r="K42" s="13"/>
      <c r="L42" s="2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ht="21" customHeight="1">
      <c r="A43" s="23" t="s">
        <v>16</v>
      </c>
      <c r="B43" s="16">
        <f>SUM(C43:J43)</f>
        <v>1</v>
      </c>
      <c r="C43" s="17">
        <f>IF(ISERROR(VLOOKUP($L43,data,2,FALSE)),0,VLOOKUP($L43,data,2,FALSE))</f>
        <v>0</v>
      </c>
      <c r="D43" s="17">
        <f>IF(ISERROR(VLOOKUP($L43,data,3,FALSE)),0,VLOOKUP($L43,data,3,FALSE))</f>
        <v>0</v>
      </c>
      <c r="E43" s="17">
        <f>IF(ISERROR(VLOOKUP($L43,data,4,FALSE)),0,VLOOKUP($L43,data,4,FALSE))</f>
        <v>0</v>
      </c>
      <c r="F43" s="17">
        <f>IF(ISERROR(VLOOKUP($L43,data,5,FALSE)),0,VLOOKUP($L43,data,5,FALSE))</f>
        <v>1</v>
      </c>
      <c r="G43" s="17">
        <f>IF(ISERROR(VLOOKUP($L43,data,6,FALSE)),0,VLOOKUP($L43,data,6,FALSE))</f>
        <v>0</v>
      </c>
      <c r="H43" s="17">
        <f>IF(ISERROR(VLOOKUP($L43,data,7,FALSE)),0,VLOOKUP($L43,data,7,FALSE))</f>
        <v>0</v>
      </c>
      <c r="I43" s="17">
        <f>IF(ISERROR(VLOOKUP($L43,data,8,FALSE)),0,VLOOKUP($L43,data,8,FALSE))</f>
        <v>0</v>
      </c>
      <c r="J43" s="18">
        <f>IF(ISERROR(VLOOKUP($L43,data,9,FALSE)),0,VLOOKUP($L43,data,9,FALSE))</f>
        <v>0</v>
      </c>
      <c r="K43" s="13"/>
      <c r="L43" s="24">
        <v>3207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21" customHeight="1">
      <c r="A44" s="23" t="s">
        <v>15</v>
      </c>
      <c r="B44" s="16">
        <f>SUM(C44:J44)</f>
        <v>2</v>
      </c>
      <c r="C44" s="17">
        <f>IF(ISERROR(VLOOKUP($L44,data,2,FALSE)),0,VLOOKUP($L44,data,2,FALSE))</f>
        <v>0</v>
      </c>
      <c r="D44" s="17">
        <f>IF(ISERROR(VLOOKUP($L44,data,3,FALSE)),0,VLOOKUP($L44,data,3,FALSE))</f>
        <v>0</v>
      </c>
      <c r="E44" s="17">
        <f>IF(ISERROR(VLOOKUP($L44,data,4,FALSE)),0,VLOOKUP($L44,data,4,FALSE))</f>
        <v>1</v>
      </c>
      <c r="F44" s="17">
        <f>IF(ISERROR(VLOOKUP($L44,data,5,FALSE)),0,VLOOKUP($L44,data,5,FALSE))</f>
        <v>1</v>
      </c>
      <c r="G44" s="17">
        <f>IF(ISERROR(VLOOKUP($L44,data,6,FALSE)),0,VLOOKUP($L44,data,6,FALSE))</f>
        <v>0</v>
      </c>
      <c r="H44" s="17">
        <f>IF(ISERROR(VLOOKUP($L44,data,7,FALSE)),0,VLOOKUP($L44,data,7,FALSE))</f>
        <v>0</v>
      </c>
      <c r="I44" s="17">
        <f>IF(ISERROR(VLOOKUP($L44,data,8,FALSE)),0,VLOOKUP($L44,data,8,FALSE))</f>
        <v>0</v>
      </c>
      <c r="J44" s="18">
        <f>IF(ISERROR(VLOOKUP($L44,data,9,FALSE)),0,VLOOKUP($L44,data,9,FALSE))</f>
        <v>0</v>
      </c>
      <c r="K44" s="13"/>
      <c r="L44" s="24">
        <v>3210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21" customHeight="1">
      <c r="A45" s="23" t="s">
        <v>17</v>
      </c>
      <c r="B45" s="19">
        <f>SUM(C45:J45)</f>
        <v>0</v>
      </c>
      <c r="C45" s="20">
        <f>IF(ISERROR(VLOOKUP($L45,data,2,FALSE)),0,VLOOKUP($L45,data,2,FALSE))</f>
        <v>0</v>
      </c>
      <c r="D45" s="20">
        <f>IF(ISERROR(VLOOKUP($L45,data,3,FALSE)),0,VLOOKUP($L45,data,3,FALSE))</f>
        <v>0</v>
      </c>
      <c r="E45" s="20">
        <f>IF(ISERROR(VLOOKUP($L45,data,4,FALSE)),0,VLOOKUP($L45,data,4,FALSE))</f>
        <v>0</v>
      </c>
      <c r="F45" s="20">
        <f>IF(ISERROR(VLOOKUP($L45,data,5,FALSE)),0,VLOOKUP($L45,data,5,FALSE))</f>
        <v>0</v>
      </c>
      <c r="G45" s="20">
        <f>IF(ISERROR(VLOOKUP($L45,data,6,FALSE)),0,VLOOKUP($L45,data,6,FALSE))</f>
        <v>0</v>
      </c>
      <c r="H45" s="20">
        <f>IF(ISERROR(VLOOKUP($L45,data,7,FALSE)),0,VLOOKUP($L45,data,7,FALSE))</f>
        <v>0</v>
      </c>
      <c r="I45" s="20">
        <f>IF(ISERROR(VLOOKUP($L45,data,8,FALSE)),0,VLOOKUP($L45,data,8,FALSE))</f>
        <v>0</v>
      </c>
      <c r="J45" s="21">
        <f>IF(ISERROR(VLOOKUP($L45,data,9,FALSE)),0,VLOOKUP($L45,data,9,FALSE))</f>
        <v>0</v>
      </c>
      <c r="K45" s="13"/>
      <c r="L45" s="24">
        <v>3361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21" customHeight="1">
      <c r="A46" s="22" t="s">
        <v>21</v>
      </c>
      <c r="B46" s="10">
        <f>SUM(B47)</f>
        <v>11</v>
      </c>
      <c r="C46" s="11">
        <f aca="true" t="shared" si="33" ref="C46:J46">SUM(C47)</f>
        <v>0</v>
      </c>
      <c r="D46" s="11">
        <f t="shared" si="33"/>
        <v>0</v>
      </c>
      <c r="E46" s="11">
        <f t="shared" si="33"/>
        <v>5</v>
      </c>
      <c r="F46" s="11">
        <f t="shared" si="33"/>
        <v>2</v>
      </c>
      <c r="G46" s="11">
        <f t="shared" si="33"/>
        <v>4</v>
      </c>
      <c r="H46" s="11">
        <f t="shared" si="33"/>
        <v>0</v>
      </c>
      <c r="I46" s="11">
        <f t="shared" si="33"/>
        <v>0</v>
      </c>
      <c r="J46" s="12">
        <f t="shared" si="33"/>
        <v>0</v>
      </c>
      <c r="K46" s="13"/>
      <c r="L46" s="2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21" customHeight="1">
      <c r="A47" s="28" t="s">
        <v>118</v>
      </c>
      <c r="B47" s="16">
        <f>SUM(B48:B49)</f>
        <v>11</v>
      </c>
      <c r="C47" s="17">
        <f aca="true" t="shared" si="34" ref="C47:J47">SUM(C48:C49)</f>
        <v>0</v>
      </c>
      <c r="D47" s="17">
        <f t="shared" si="34"/>
        <v>0</v>
      </c>
      <c r="E47" s="17">
        <f t="shared" si="34"/>
        <v>5</v>
      </c>
      <c r="F47" s="17">
        <f t="shared" si="34"/>
        <v>2</v>
      </c>
      <c r="G47" s="17">
        <f t="shared" si="34"/>
        <v>4</v>
      </c>
      <c r="H47" s="17">
        <f t="shared" si="34"/>
        <v>0</v>
      </c>
      <c r="I47" s="17">
        <f t="shared" si="34"/>
        <v>0</v>
      </c>
      <c r="J47" s="18">
        <f t="shared" si="34"/>
        <v>0</v>
      </c>
      <c r="K47" s="13"/>
      <c r="L47" s="2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12" s="13" customFormat="1" ht="21" customHeight="1">
      <c r="A48" s="29" t="s">
        <v>119</v>
      </c>
      <c r="B48" s="16">
        <f>SUM(C48:J48)</f>
        <v>9</v>
      </c>
      <c r="C48" s="17">
        <f>IF(ISERROR(VLOOKUP($L48,data,2,FALSE)),0,VLOOKUP($L48,data,2,FALSE))</f>
        <v>0</v>
      </c>
      <c r="D48" s="17">
        <f>IF(ISERROR(VLOOKUP($L48,data,3,FALSE)),0,VLOOKUP($L48,data,3,FALSE))</f>
        <v>0</v>
      </c>
      <c r="E48" s="17">
        <f>IF(ISERROR(VLOOKUP($L48,data,4,FALSE)),0,VLOOKUP($L48,data,4,FALSE))</f>
        <v>3</v>
      </c>
      <c r="F48" s="17">
        <f>IF(ISERROR(VLOOKUP($L48,data,5,FALSE)),0,VLOOKUP($L48,data,5,FALSE))</f>
        <v>2</v>
      </c>
      <c r="G48" s="17">
        <f>IF(ISERROR(VLOOKUP($L48,data,6,FALSE)),0,VLOOKUP($L48,data,6,FALSE))</f>
        <v>4</v>
      </c>
      <c r="H48" s="17">
        <f>IF(ISERROR(VLOOKUP($L48,data,7,FALSE)),0,VLOOKUP($L48,data,7,FALSE))</f>
        <v>0</v>
      </c>
      <c r="I48" s="17">
        <f>IF(ISERROR(VLOOKUP($L48,data,8,FALSE)),0,VLOOKUP($L48,data,8,FALSE))</f>
        <v>0</v>
      </c>
      <c r="J48" s="18">
        <f>IF(ISERROR(VLOOKUP($L48,data,9,FALSE)),0,VLOOKUP($L48,data,9,FALSE))</f>
        <v>0</v>
      </c>
      <c r="L48" s="24">
        <v>3201</v>
      </c>
    </row>
    <row r="49" spans="1:60" ht="21" customHeight="1">
      <c r="A49" s="30" t="s">
        <v>120</v>
      </c>
      <c r="B49" s="19">
        <f>SUM(C49:J49)</f>
        <v>2</v>
      </c>
      <c r="C49" s="20">
        <f>IF(ISERROR(VLOOKUP($L49,data,2,FALSE)),0,VLOOKUP($L49,data,2,FALSE))</f>
        <v>0</v>
      </c>
      <c r="D49" s="20">
        <f>IF(ISERROR(VLOOKUP($L49,data,3,FALSE)),0,VLOOKUP($L49,data,3,FALSE))</f>
        <v>0</v>
      </c>
      <c r="E49" s="20">
        <f>IF(ISERROR(VLOOKUP($L49,data,4,FALSE)),0,VLOOKUP($L49,data,4,FALSE))</f>
        <v>2</v>
      </c>
      <c r="F49" s="20">
        <f>IF(ISERROR(VLOOKUP($L49,data,5,FALSE)),0,VLOOKUP($L49,data,5,FALSE))</f>
        <v>0</v>
      </c>
      <c r="G49" s="20">
        <f>IF(ISERROR(VLOOKUP($L49,data,6,FALSE)),0,VLOOKUP($L49,data,6,FALSE))</f>
        <v>0</v>
      </c>
      <c r="H49" s="20">
        <f>IF(ISERROR(VLOOKUP($L49,data,7,FALSE)),0,VLOOKUP($L49,data,7,FALSE))</f>
        <v>0</v>
      </c>
      <c r="I49" s="20">
        <f>IF(ISERROR(VLOOKUP($L49,data,8,FALSE)),0,VLOOKUP($L49,data,8,FALSE))</f>
        <v>0</v>
      </c>
      <c r="J49" s="21">
        <f>IF(ISERROR(VLOOKUP($L49,data,9,FALSE)),0,VLOOKUP($L49,data,9,FALSE))</f>
        <v>0</v>
      </c>
      <c r="K49" s="13"/>
      <c r="L49" s="24">
        <v>3204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21" customHeight="1">
      <c r="A50" s="22" t="s">
        <v>85</v>
      </c>
      <c r="B50" s="10">
        <f>SUM(B51:B66)</f>
        <v>7</v>
      </c>
      <c r="C50" s="11">
        <f aca="true" t="shared" si="35" ref="C50:J50">SUM(C51:C66)</f>
        <v>0</v>
      </c>
      <c r="D50" s="11">
        <f t="shared" si="35"/>
        <v>1</v>
      </c>
      <c r="E50" s="11">
        <f t="shared" si="35"/>
        <v>2</v>
      </c>
      <c r="F50" s="11">
        <f t="shared" si="35"/>
        <v>2</v>
      </c>
      <c r="G50" s="11">
        <f t="shared" si="35"/>
        <v>2</v>
      </c>
      <c r="H50" s="11">
        <f t="shared" si="35"/>
        <v>0</v>
      </c>
      <c r="I50" s="11">
        <f t="shared" si="35"/>
        <v>0</v>
      </c>
      <c r="J50" s="12">
        <f t="shared" si="35"/>
        <v>0</v>
      </c>
      <c r="K50" s="13"/>
      <c r="L50" s="2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21" customHeight="1">
      <c r="A51" s="23" t="s">
        <v>26</v>
      </c>
      <c r="B51" s="16">
        <f aca="true" t="shared" si="36" ref="B51:B66">SUM(C51:J51)</f>
        <v>1</v>
      </c>
      <c r="C51" s="17">
        <f aca="true" t="shared" si="37" ref="C51:C66">IF(ISERROR(VLOOKUP($L51,data,2,FALSE)),0,VLOOKUP($L51,data,2,FALSE))</f>
        <v>0</v>
      </c>
      <c r="D51" s="17">
        <f aca="true" t="shared" si="38" ref="D51:D66">IF(ISERROR(VLOOKUP($L51,data,3,FALSE)),0,VLOOKUP($L51,data,3,FALSE))</f>
        <v>0</v>
      </c>
      <c r="E51" s="17">
        <f aca="true" t="shared" si="39" ref="E51:E66">IF(ISERROR(VLOOKUP($L51,data,4,FALSE)),0,VLOOKUP($L51,data,4,FALSE))</f>
        <v>1</v>
      </c>
      <c r="F51" s="17">
        <f aca="true" t="shared" si="40" ref="F51:F66">IF(ISERROR(VLOOKUP($L51,data,5,FALSE)),0,VLOOKUP($L51,data,5,FALSE))</f>
        <v>0</v>
      </c>
      <c r="G51" s="17">
        <f aca="true" t="shared" si="41" ref="G51:G66">IF(ISERROR(VLOOKUP($L51,data,6,FALSE)),0,VLOOKUP($L51,data,6,FALSE))</f>
        <v>0</v>
      </c>
      <c r="H51" s="17">
        <f aca="true" t="shared" si="42" ref="H51:H66">IF(ISERROR(VLOOKUP($L51,data,7,FALSE)),0,VLOOKUP($L51,data,7,FALSE))</f>
        <v>0</v>
      </c>
      <c r="I51" s="17">
        <f aca="true" t="shared" si="43" ref="I51:I66">IF(ISERROR(VLOOKUP($L51,data,8,FALSE)),0,VLOOKUP($L51,data,8,FALSE))</f>
        <v>0</v>
      </c>
      <c r="J51" s="18">
        <f aca="true" t="shared" si="44" ref="J51:J66">IF(ISERROR(VLOOKUP($L51,data,9,FALSE)),0,VLOOKUP($L51,data,9,FALSE))</f>
        <v>0</v>
      </c>
      <c r="K51" s="13"/>
      <c r="L51" s="24">
        <v>3209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21" customHeight="1">
      <c r="A52" s="23" t="s">
        <v>22</v>
      </c>
      <c r="B52" s="16">
        <f t="shared" si="36"/>
        <v>1</v>
      </c>
      <c r="C52" s="17">
        <f t="shared" si="37"/>
        <v>0</v>
      </c>
      <c r="D52" s="17">
        <f t="shared" si="38"/>
        <v>0</v>
      </c>
      <c r="E52" s="17">
        <f t="shared" si="39"/>
        <v>0</v>
      </c>
      <c r="F52" s="17">
        <f t="shared" si="40"/>
        <v>1</v>
      </c>
      <c r="G52" s="17">
        <f t="shared" si="41"/>
        <v>0</v>
      </c>
      <c r="H52" s="17">
        <f t="shared" si="42"/>
        <v>0</v>
      </c>
      <c r="I52" s="17">
        <f t="shared" si="43"/>
        <v>0</v>
      </c>
      <c r="J52" s="18">
        <f t="shared" si="44"/>
        <v>0</v>
      </c>
      <c r="K52" s="13"/>
      <c r="L52" s="24">
        <v>3212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23" t="s">
        <v>23</v>
      </c>
      <c r="B53" s="16">
        <f t="shared" si="36"/>
        <v>1</v>
      </c>
      <c r="C53" s="17">
        <f t="shared" si="37"/>
        <v>0</v>
      </c>
      <c r="D53" s="17">
        <f t="shared" si="38"/>
        <v>0</v>
      </c>
      <c r="E53" s="17">
        <f t="shared" si="39"/>
        <v>0</v>
      </c>
      <c r="F53" s="17">
        <f t="shared" si="40"/>
        <v>0</v>
      </c>
      <c r="G53" s="17">
        <f t="shared" si="41"/>
        <v>1</v>
      </c>
      <c r="H53" s="17">
        <f t="shared" si="42"/>
        <v>0</v>
      </c>
      <c r="I53" s="17">
        <f t="shared" si="43"/>
        <v>0</v>
      </c>
      <c r="J53" s="18">
        <f t="shared" si="44"/>
        <v>0</v>
      </c>
      <c r="K53" s="13"/>
      <c r="L53" s="24">
        <v>3214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0" ht="21" customHeight="1">
      <c r="A54" s="23" t="s">
        <v>18</v>
      </c>
      <c r="B54" s="16">
        <f>SUM(C54:J54)</f>
        <v>0</v>
      </c>
      <c r="C54" s="17">
        <f>IF(ISERROR(VLOOKUP($L54,data,2,FALSE)),0,VLOOKUP($L54,data,2,FALSE))</f>
        <v>0</v>
      </c>
      <c r="D54" s="17">
        <f>IF(ISERROR(VLOOKUP($L54,data,3,FALSE)),0,VLOOKUP($L54,data,3,FALSE))</f>
        <v>0</v>
      </c>
      <c r="E54" s="17">
        <f>IF(ISERROR(VLOOKUP($L54,data,4,FALSE)),0,VLOOKUP($L54,data,4,FALSE))</f>
        <v>0</v>
      </c>
      <c r="F54" s="17">
        <f>IF(ISERROR(VLOOKUP($L54,data,5,FALSE)),0,VLOOKUP($L54,data,5,FALSE))</f>
        <v>0</v>
      </c>
      <c r="G54" s="17">
        <f>IF(ISERROR(VLOOKUP($L54,data,6,FALSE)),0,VLOOKUP($L54,data,6,FALSE))</f>
        <v>0</v>
      </c>
      <c r="H54" s="17">
        <f>IF(ISERROR(VLOOKUP($L54,data,7,FALSE)),0,VLOOKUP($L54,data,7,FALSE))</f>
        <v>0</v>
      </c>
      <c r="I54" s="17">
        <f>IF(ISERROR(VLOOKUP($L54,data,8,FALSE)),0,VLOOKUP($L54,data,8,FALSE))</f>
        <v>0</v>
      </c>
      <c r="J54" s="18">
        <f>IF(ISERROR(VLOOKUP($L54,data,9,FALSE)),0,VLOOKUP($L54,data,9,FALSE))</f>
        <v>0</v>
      </c>
      <c r="K54" s="13"/>
      <c r="L54" s="24">
        <v>3381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ht="21" customHeight="1">
      <c r="A55" s="23" t="s">
        <v>19</v>
      </c>
      <c r="B55" s="16">
        <f>SUM(C55:J55)</f>
        <v>0</v>
      </c>
      <c r="C55" s="17">
        <f>IF(ISERROR(VLOOKUP($L55,data,2,FALSE)),0,VLOOKUP($L55,data,2,FALSE))</f>
        <v>0</v>
      </c>
      <c r="D55" s="17">
        <f>IF(ISERROR(VLOOKUP($L55,data,3,FALSE)),0,VLOOKUP($L55,data,3,FALSE))</f>
        <v>0</v>
      </c>
      <c r="E55" s="17">
        <f>IF(ISERROR(VLOOKUP($L55,data,4,FALSE)),0,VLOOKUP($L55,data,4,FALSE))</f>
        <v>0</v>
      </c>
      <c r="F55" s="17">
        <f>IF(ISERROR(VLOOKUP($L55,data,5,FALSE)),0,VLOOKUP($L55,data,5,FALSE))</f>
        <v>0</v>
      </c>
      <c r="G55" s="17">
        <f>IF(ISERROR(VLOOKUP($L55,data,6,FALSE)),0,VLOOKUP($L55,data,6,FALSE))</f>
        <v>0</v>
      </c>
      <c r="H55" s="17">
        <f>IF(ISERROR(VLOOKUP($L55,data,7,FALSE)),0,VLOOKUP($L55,data,7,FALSE))</f>
        <v>0</v>
      </c>
      <c r="I55" s="17">
        <f>IF(ISERROR(VLOOKUP($L55,data,8,FALSE)),0,VLOOKUP($L55,data,8,FALSE))</f>
        <v>0</v>
      </c>
      <c r="J55" s="18">
        <f>IF(ISERROR(VLOOKUP($L55,data,9,FALSE)),0,VLOOKUP($L55,data,9,FALSE))</f>
        <v>0</v>
      </c>
      <c r="K55" s="13"/>
      <c r="L55" s="24">
        <v>3382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12" s="13" customFormat="1" ht="21" customHeight="1">
      <c r="A56" s="23" t="s">
        <v>20</v>
      </c>
      <c r="B56" s="16">
        <f>SUM(C56:J56)</f>
        <v>0</v>
      </c>
      <c r="C56" s="17">
        <f>IF(ISERROR(VLOOKUP($L56,data,2,FALSE)),0,VLOOKUP($L56,data,2,FALSE))</f>
        <v>0</v>
      </c>
      <c r="D56" s="17">
        <f>IF(ISERROR(VLOOKUP($L56,data,3,FALSE)),0,VLOOKUP($L56,data,3,FALSE))</f>
        <v>0</v>
      </c>
      <c r="E56" s="17">
        <f>IF(ISERROR(VLOOKUP($L56,data,4,FALSE)),0,VLOOKUP($L56,data,4,FALSE))</f>
        <v>0</v>
      </c>
      <c r="F56" s="17">
        <f>IF(ISERROR(VLOOKUP($L56,data,5,FALSE)),0,VLOOKUP($L56,data,5,FALSE))</f>
        <v>0</v>
      </c>
      <c r="G56" s="17">
        <f>IF(ISERROR(VLOOKUP($L56,data,6,FALSE)),0,VLOOKUP($L56,data,6,FALSE))</f>
        <v>0</v>
      </c>
      <c r="H56" s="17">
        <f>IF(ISERROR(VLOOKUP($L56,data,7,FALSE)),0,VLOOKUP($L56,data,7,FALSE))</f>
        <v>0</v>
      </c>
      <c r="I56" s="17">
        <f>IF(ISERROR(VLOOKUP($L56,data,8,FALSE)),0,VLOOKUP($L56,data,8,FALSE))</f>
        <v>0</v>
      </c>
      <c r="J56" s="18">
        <f>IF(ISERROR(VLOOKUP($L56,data,9,FALSE)),0,VLOOKUP($L56,data,9,FALSE))</f>
        <v>0</v>
      </c>
      <c r="L56" s="24">
        <v>3383</v>
      </c>
    </row>
    <row r="57" spans="1:60" ht="21" customHeight="1">
      <c r="A57" s="23" t="s">
        <v>24</v>
      </c>
      <c r="B57" s="16">
        <f t="shared" si="36"/>
        <v>0</v>
      </c>
      <c r="C57" s="17">
        <f t="shared" si="37"/>
        <v>0</v>
      </c>
      <c r="D57" s="17">
        <f t="shared" si="38"/>
        <v>0</v>
      </c>
      <c r="E57" s="17">
        <f t="shared" si="39"/>
        <v>0</v>
      </c>
      <c r="F57" s="17">
        <f t="shared" si="40"/>
        <v>0</v>
      </c>
      <c r="G57" s="17">
        <f t="shared" si="41"/>
        <v>0</v>
      </c>
      <c r="H57" s="17">
        <f t="shared" si="42"/>
        <v>0</v>
      </c>
      <c r="I57" s="17">
        <f t="shared" si="43"/>
        <v>0</v>
      </c>
      <c r="J57" s="18">
        <f t="shared" si="44"/>
        <v>0</v>
      </c>
      <c r="K57" s="13"/>
      <c r="L57" s="24">
        <v>3401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ht="21" customHeight="1">
      <c r="A58" s="23" t="s">
        <v>25</v>
      </c>
      <c r="B58" s="16">
        <f t="shared" si="36"/>
        <v>1</v>
      </c>
      <c r="C58" s="17">
        <f t="shared" si="37"/>
        <v>0</v>
      </c>
      <c r="D58" s="17">
        <f t="shared" si="38"/>
        <v>0</v>
      </c>
      <c r="E58" s="17">
        <f t="shared" si="39"/>
        <v>0</v>
      </c>
      <c r="F58" s="17">
        <f t="shared" si="40"/>
        <v>1</v>
      </c>
      <c r="G58" s="17">
        <f t="shared" si="41"/>
        <v>0</v>
      </c>
      <c r="H58" s="17">
        <f t="shared" si="42"/>
        <v>0</v>
      </c>
      <c r="I58" s="17">
        <f t="shared" si="43"/>
        <v>0</v>
      </c>
      <c r="J58" s="18">
        <f t="shared" si="44"/>
        <v>0</v>
      </c>
      <c r="K58" s="13"/>
      <c r="L58" s="24">
        <v>3402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 ht="21" customHeight="1">
      <c r="A59" s="23" t="s">
        <v>31</v>
      </c>
      <c r="B59" s="16">
        <f t="shared" si="36"/>
        <v>1</v>
      </c>
      <c r="C59" s="17">
        <f t="shared" si="37"/>
        <v>0</v>
      </c>
      <c r="D59" s="17">
        <f t="shared" si="38"/>
        <v>0</v>
      </c>
      <c r="E59" s="17">
        <f t="shared" si="39"/>
        <v>1</v>
      </c>
      <c r="F59" s="17">
        <f t="shared" si="40"/>
        <v>0</v>
      </c>
      <c r="G59" s="17">
        <f t="shared" si="41"/>
        <v>0</v>
      </c>
      <c r="H59" s="17">
        <f t="shared" si="42"/>
        <v>0</v>
      </c>
      <c r="I59" s="17">
        <f t="shared" si="43"/>
        <v>0</v>
      </c>
      <c r="J59" s="18">
        <f t="shared" si="44"/>
        <v>0</v>
      </c>
      <c r="K59" s="13"/>
      <c r="L59" s="24">
        <v>3421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 ht="21" customHeight="1">
      <c r="A60" s="23" t="s">
        <v>32</v>
      </c>
      <c r="B60" s="16">
        <f t="shared" si="36"/>
        <v>0</v>
      </c>
      <c r="C60" s="17">
        <f t="shared" si="37"/>
        <v>0</v>
      </c>
      <c r="D60" s="17">
        <f t="shared" si="38"/>
        <v>0</v>
      </c>
      <c r="E60" s="17">
        <f t="shared" si="39"/>
        <v>0</v>
      </c>
      <c r="F60" s="17">
        <f t="shared" si="40"/>
        <v>0</v>
      </c>
      <c r="G60" s="17">
        <f t="shared" si="41"/>
        <v>0</v>
      </c>
      <c r="H60" s="17">
        <f t="shared" si="42"/>
        <v>0</v>
      </c>
      <c r="I60" s="17">
        <f t="shared" si="43"/>
        <v>0</v>
      </c>
      <c r="J60" s="18">
        <f t="shared" si="44"/>
        <v>0</v>
      </c>
      <c r="K60" s="13"/>
      <c r="L60" s="24">
        <v>3422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1:60" ht="21" customHeight="1">
      <c r="A61" s="23" t="s">
        <v>33</v>
      </c>
      <c r="B61" s="16">
        <f t="shared" si="36"/>
        <v>0</v>
      </c>
      <c r="C61" s="17">
        <f t="shared" si="37"/>
        <v>0</v>
      </c>
      <c r="D61" s="17">
        <f t="shared" si="38"/>
        <v>0</v>
      </c>
      <c r="E61" s="17">
        <f t="shared" si="39"/>
        <v>0</v>
      </c>
      <c r="F61" s="17">
        <f t="shared" si="40"/>
        <v>0</v>
      </c>
      <c r="G61" s="17">
        <f t="shared" si="41"/>
        <v>0</v>
      </c>
      <c r="H61" s="17">
        <f t="shared" si="42"/>
        <v>0</v>
      </c>
      <c r="I61" s="17">
        <f t="shared" si="43"/>
        <v>0</v>
      </c>
      <c r="J61" s="18">
        <f t="shared" si="44"/>
        <v>0</v>
      </c>
      <c r="K61" s="13"/>
      <c r="L61" s="24">
        <v>3423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1:60" ht="21" customHeight="1">
      <c r="A62" s="23" t="s">
        <v>34</v>
      </c>
      <c r="B62" s="16">
        <f t="shared" si="36"/>
        <v>2</v>
      </c>
      <c r="C62" s="17">
        <f t="shared" si="37"/>
        <v>0</v>
      </c>
      <c r="D62" s="17">
        <f t="shared" si="38"/>
        <v>1</v>
      </c>
      <c r="E62" s="17">
        <f t="shared" si="39"/>
        <v>0</v>
      </c>
      <c r="F62" s="17">
        <f t="shared" si="40"/>
        <v>0</v>
      </c>
      <c r="G62" s="17">
        <f t="shared" si="41"/>
        <v>1</v>
      </c>
      <c r="H62" s="17">
        <f t="shared" si="42"/>
        <v>0</v>
      </c>
      <c r="I62" s="17">
        <f t="shared" si="43"/>
        <v>0</v>
      </c>
      <c r="J62" s="18">
        <f t="shared" si="44"/>
        <v>0</v>
      </c>
      <c r="K62" s="13"/>
      <c r="L62" s="24">
        <v>3424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1:60" ht="21" customHeight="1">
      <c r="A63" s="23" t="s">
        <v>27</v>
      </c>
      <c r="B63" s="16">
        <f t="shared" si="36"/>
        <v>0</v>
      </c>
      <c r="C63" s="17">
        <f t="shared" si="37"/>
        <v>0</v>
      </c>
      <c r="D63" s="17">
        <f t="shared" si="38"/>
        <v>0</v>
      </c>
      <c r="E63" s="17">
        <f t="shared" si="39"/>
        <v>0</v>
      </c>
      <c r="F63" s="17">
        <f t="shared" si="40"/>
        <v>0</v>
      </c>
      <c r="G63" s="17">
        <f t="shared" si="41"/>
        <v>0</v>
      </c>
      <c r="H63" s="17">
        <f t="shared" si="42"/>
        <v>0</v>
      </c>
      <c r="I63" s="17">
        <f t="shared" si="43"/>
        <v>0</v>
      </c>
      <c r="J63" s="18">
        <f t="shared" si="44"/>
        <v>0</v>
      </c>
      <c r="K63" s="13"/>
      <c r="L63" s="24">
        <v>3425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1:60" ht="21" customHeight="1">
      <c r="A64" s="23" t="s">
        <v>28</v>
      </c>
      <c r="B64" s="16">
        <f t="shared" si="36"/>
        <v>0</v>
      </c>
      <c r="C64" s="17">
        <f t="shared" si="37"/>
        <v>0</v>
      </c>
      <c r="D64" s="17">
        <f t="shared" si="38"/>
        <v>0</v>
      </c>
      <c r="E64" s="17">
        <f t="shared" si="39"/>
        <v>0</v>
      </c>
      <c r="F64" s="17">
        <f t="shared" si="40"/>
        <v>0</v>
      </c>
      <c r="G64" s="17">
        <f t="shared" si="41"/>
        <v>0</v>
      </c>
      <c r="H64" s="17">
        <f t="shared" si="42"/>
        <v>0</v>
      </c>
      <c r="I64" s="17">
        <f t="shared" si="43"/>
        <v>0</v>
      </c>
      <c r="J64" s="18">
        <f t="shared" si="44"/>
        <v>0</v>
      </c>
      <c r="K64" s="13"/>
      <c r="L64" s="24">
        <v>3426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ht="21" customHeight="1">
      <c r="A65" s="23" t="s">
        <v>29</v>
      </c>
      <c r="B65" s="16">
        <f t="shared" si="36"/>
        <v>0</v>
      </c>
      <c r="C65" s="17">
        <f t="shared" si="37"/>
        <v>0</v>
      </c>
      <c r="D65" s="17">
        <f t="shared" si="38"/>
        <v>0</v>
      </c>
      <c r="E65" s="17">
        <f t="shared" si="39"/>
        <v>0</v>
      </c>
      <c r="F65" s="17">
        <f t="shared" si="40"/>
        <v>0</v>
      </c>
      <c r="G65" s="17">
        <f t="shared" si="41"/>
        <v>0</v>
      </c>
      <c r="H65" s="17">
        <f t="shared" si="42"/>
        <v>0</v>
      </c>
      <c r="I65" s="17">
        <f t="shared" si="43"/>
        <v>0</v>
      </c>
      <c r="J65" s="18">
        <f t="shared" si="44"/>
        <v>0</v>
      </c>
      <c r="K65" s="13"/>
      <c r="L65" s="24">
        <v>3427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1:60" ht="21" customHeight="1">
      <c r="A66" s="23" t="s">
        <v>30</v>
      </c>
      <c r="B66" s="16">
        <f t="shared" si="36"/>
        <v>0</v>
      </c>
      <c r="C66" s="17">
        <f t="shared" si="37"/>
        <v>0</v>
      </c>
      <c r="D66" s="17">
        <f t="shared" si="38"/>
        <v>0</v>
      </c>
      <c r="E66" s="17">
        <f t="shared" si="39"/>
        <v>0</v>
      </c>
      <c r="F66" s="17">
        <f t="shared" si="40"/>
        <v>0</v>
      </c>
      <c r="G66" s="17">
        <f t="shared" si="41"/>
        <v>0</v>
      </c>
      <c r="H66" s="17">
        <f t="shared" si="42"/>
        <v>0</v>
      </c>
      <c r="I66" s="17">
        <f t="shared" si="43"/>
        <v>0</v>
      </c>
      <c r="J66" s="18">
        <f t="shared" si="44"/>
        <v>0</v>
      </c>
      <c r="K66" s="13"/>
      <c r="L66" s="24">
        <v>3428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</row>
    <row r="67" spans="1:60" ht="21" customHeight="1">
      <c r="A67" s="22" t="s">
        <v>86</v>
      </c>
      <c r="B67" s="10">
        <f>SUM(B68:B80)</f>
        <v>4</v>
      </c>
      <c r="C67" s="11">
        <f aca="true" t="shared" si="45" ref="C67:J67">SUM(C68:C80)</f>
        <v>0</v>
      </c>
      <c r="D67" s="11">
        <f t="shared" si="45"/>
        <v>0</v>
      </c>
      <c r="E67" s="11">
        <f t="shared" si="45"/>
        <v>2</v>
      </c>
      <c r="F67" s="11">
        <f t="shared" si="45"/>
        <v>2</v>
      </c>
      <c r="G67" s="11">
        <f t="shared" si="45"/>
        <v>0</v>
      </c>
      <c r="H67" s="11">
        <f t="shared" si="45"/>
        <v>0</v>
      </c>
      <c r="I67" s="11">
        <f t="shared" si="45"/>
        <v>0</v>
      </c>
      <c r="J67" s="12">
        <f t="shared" si="45"/>
        <v>0</v>
      </c>
      <c r="K67" s="13"/>
      <c r="L67" s="2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spans="1:60" ht="21" customHeight="1">
      <c r="A68" s="23" t="s">
        <v>35</v>
      </c>
      <c r="B68" s="16">
        <f aca="true" t="shared" si="46" ref="B68:B80">SUM(C68:J68)</f>
        <v>0</v>
      </c>
      <c r="C68" s="17">
        <f aca="true" t="shared" si="47" ref="C68:C80">IF(ISERROR(VLOOKUP($L68,data,2,FALSE)),0,VLOOKUP($L68,data,2,FALSE))</f>
        <v>0</v>
      </c>
      <c r="D68" s="17">
        <f aca="true" t="shared" si="48" ref="D68:D80">IF(ISERROR(VLOOKUP($L68,data,3,FALSE)),0,VLOOKUP($L68,data,3,FALSE))</f>
        <v>0</v>
      </c>
      <c r="E68" s="17">
        <f aca="true" t="shared" si="49" ref="E68:E80">IF(ISERROR(VLOOKUP($L68,data,4,FALSE)),0,VLOOKUP($L68,data,4,FALSE))</f>
        <v>0</v>
      </c>
      <c r="F68" s="17">
        <f aca="true" t="shared" si="50" ref="F68:F80">IF(ISERROR(VLOOKUP($L68,data,5,FALSE)),0,VLOOKUP($L68,data,5,FALSE))</f>
        <v>0</v>
      </c>
      <c r="G68" s="17">
        <f aca="true" t="shared" si="51" ref="G68:G80">IF(ISERROR(VLOOKUP($L68,data,6,FALSE)),0,VLOOKUP($L68,data,6,FALSE))</f>
        <v>0</v>
      </c>
      <c r="H68" s="17">
        <f aca="true" t="shared" si="52" ref="H68:H80">IF(ISERROR(VLOOKUP($L68,data,7,FALSE)),0,VLOOKUP($L68,data,7,FALSE))</f>
        <v>0</v>
      </c>
      <c r="I68" s="17">
        <f aca="true" t="shared" si="53" ref="I68:I80">IF(ISERROR(VLOOKUP($L68,data,8,FALSE)),0,VLOOKUP($L68,data,8,FALSE))</f>
        <v>0</v>
      </c>
      <c r="J68" s="18">
        <f aca="true" t="shared" si="54" ref="J68:J80">IF(ISERROR(VLOOKUP($L68,data,9,FALSE)),0,VLOOKUP($L68,data,9,FALSE))</f>
        <v>0</v>
      </c>
      <c r="K68" s="13"/>
      <c r="L68" s="24">
        <v>3211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spans="1:60" ht="21" customHeight="1">
      <c r="A69" s="23" t="s">
        <v>42</v>
      </c>
      <c r="B69" s="16">
        <f t="shared" si="46"/>
        <v>1</v>
      </c>
      <c r="C69" s="17">
        <f t="shared" si="47"/>
        <v>0</v>
      </c>
      <c r="D69" s="17">
        <f t="shared" si="48"/>
        <v>0</v>
      </c>
      <c r="E69" s="17">
        <f t="shared" si="49"/>
        <v>0</v>
      </c>
      <c r="F69" s="17">
        <f t="shared" si="50"/>
        <v>1</v>
      </c>
      <c r="G69" s="17">
        <f t="shared" si="51"/>
        <v>0</v>
      </c>
      <c r="H69" s="17">
        <f t="shared" si="52"/>
        <v>0</v>
      </c>
      <c r="I69" s="17">
        <f t="shared" si="53"/>
        <v>0</v>
      </c>
      <c r="J69" s="18">
        <f t="shared" si="54"/>
        <v>0</v>
      </c>
      <c r="K69" s="13"/>
      <c r="L69" s="24">
        <v>3213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</row>
    <row r="70" spans="1:60" ht="21" customHeight="1">
      <c r="A70" s="23" t="s">
        <v>36</v>
      </c>
      <c r="B70" s="16">
        <f t="shared" si="46"/>
        <v>0</v>
      </c>
      <c r="C70" s="17">
        <f t="shared" si="47"/>
        <v>0</v>
      </c>
      <c r="D70" s="17">
        <f t="shared" si="48"/>
        <v>0</v>
      </c>
      <c r="E70" s="17">
        <f t="shared" si="49"/>
        <v>0</v>
      </c>
      <c r="F70" s="17">
        <f t="shared" si="50"/>
        <v>0</v>
      </c>
      <c r="G70" s="17">
        <f t="shared" si="51"/>
        <v>0</v>
      </c>
      <c r="H70" s="17">
        <f t="shared" si="52"/>
        <v>0</v>
      </c>
      <c r="I70" s="17">
        <f t="shared" si="53"/>
        <v>0</v>
      </c>
      <c r="J70" s="18">
        <f t="shared" si="54"/>
        <v>0</v>
      </c>
      <c r="K70" s="13"/>
      <c r="L70" s="24">
        <v>3216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</row>
    <row r="71" spans="1:60" ht="21" customHeight="1">
      <c r="A71" s="23" t="s">
        <v>43</v>
      </c>
      <c r="B71" s="16">
        <f t="shared" si="46"/>
        <v>0</v>
      </c>
      <c r="C71" s="17">
        <f t="shared" si="47"/>
        <v>0</v>
      </c>
      <c r="D71" s="17">
        <f t="shared" si="48"/>
        <v>0</v>
      </c>
      <c r="E71" s="17">
        <f t="shared" si="49"/>
        <v>0</v>
      </c>
      <c r="F71" s="17">
        <f t="shared" si="50"/>
        <v>0</v>
      </c>
      <c r="G71" s="17">
        <f t="shared" si="51"/>
        <v>0</v>
      </c>
      <c r="H71" s="17">
        <f t="shared" si="52"/>
        <v>0</v>
      </c>
      <c r="I71" s="17">
        <f t="shared" si="53"/>
        <v>0</v>
      </c>
      <c r="J71" s="18">
        <f t="shared" si="54"/>
        <v>0</v>
      </c>
      <c r="K71" s="13"/>
      <c r="L71" s="24">
        <v>3442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1:60" ht="21" customHeight="1">
      <c r="A72" s="23" t="s">
        <v>44</v>
      </c>
      <c r="B72" s="16">
        <f t="shared" si="46"/>
        <v>0</v>
      </c>
      <c r="C72" s="17">
        <f t="shared" si="47"/>
        <v>0</v>
      </c>
      <c r="D72" s="17">
        <f t="shared" si="48"/>
        <v>0</v>
      </c>
      <c r="E72" s="17">
        <f t="shared" si="49"/>
        <v>0</v>
      </c>
      <c r="F72" s="17">
        <f t="shared" si="50"/>
        <v>0</v>
      </c>
      <c r="G72" s="17">
        <f t="shared" si="51"/>
        <v>0</v>
      </c>
      <c r="H72" s="17">
        <f t="shared" si="52"/>
        <v>0</v>
      </c>
      <c r="I72" s="17">
        <f t="shared" si="53"/>
        <v>0</v>
      </c>
      <c r="J72" s="18">
        <f t="shared" si="54"/>
        <v>0</v>
      </c>
      <c r="K72" s="13"/>
      <c r="L72" s="24">
        <v>3444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spans="1:60" ht="21" customHeight="1">
      <c r="A73" s="23" t="s">
        <v>45</v>
      </c>
      <c r="B73" s="16">
        <f t="shared" si="46"/>
        <v>1</v>
      </c>
      <c r="C73" s="17">
        <f t="shared" si="47"/>
        <v>0</v>
      </c>
      <c r="D73" s="17">
        <f t="shared" si="48"/>
        <v>0</v>
      </c>
      <c r="E73" s="17">
        <f t="shared" si="49"/>
        <v>1</v>
      </c>
      <c r="F73" s="17">
        <f t="shared" si="50"/>
        <v>0</v>
      </c>
      <c r="G73" s="17">
        <f t="shared" si="51"/>
        <v>0</v>
      </c>
      <c r="H73" s="17">
        <f t="shared" si="52"/>
        <v>0</v>
      </c>
      <c r="I73" s="17">
        <f t="shared" si="53"/>
        <v>0</v>
      </c>
      <c r="J73" s="18">
        <f t="shared" si="54"/>
        <v>0</v>
      </c>
      <c r="K73" s="13"/>
      <c r="L73" s="24">
        <v>3445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1:60" ht="21" customHeight="1">
      <c r="A74" s="23" t="s">
        <v>46</v>
      </c>
      <c r="B74" s="16">
        <f t="shared" si="46"/>
        <v>0</v>
      </c>
      <c r="C74" s="17">
        <f t="shared" si="47"/>
        <v>0</v>
      </c>
      <c r="D74" s="17">
        <f t="shared" si="48"/>
        <v>0</v>
      </c>
      <c r="E74" s="17">
        <f t="shared" si="49"/>
        <v>0</v>
      </c>
      <c r="F74" s="17">
        <f t="shared" si="50"/>
        <v>0</v>
      </c>
      <c r="G74" s="17">
        <f t="shared" si="51"/>
        <v>0</v>
      </c>
      <c r="H74" s="17">
        <f t="shared" si="52"/>
        <v>0</v>
      </c>
      <c r="I74" s="17">
        <f t="shared" si="53"/>
        <v>0</v>
      </c>
      <c r="J74" s="18">
        <f t="shared" si="54"/>
        <v>0</v>
      </c>
      <c r="K74" s="13"/>
      <c r="L74" s="24">
        <v>3446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1:60" ht="21" customHeight="1">
      <c r="A75" s="23" t="s">
        <v>47</v>
      </c>
      <c r="B75" s="16">
        <f t="shared" si="46"/>
        <v>0</v>
      </c>
      <c r="C75" s="17">
        <f t="shared" si="47"/>
        <v>0</v>
      </c>
      <c r="D75" s="17">
        <f t="shared" si="48"/>
        <v>0</v>
      </c>
      <c r="E75" s="17">
        <f t="shared" si="49"/>
        <v>0</v>
      </c>
      <c r="F75" s="17">
        <f t="shared" si="50"/>
        <v>0</v>
      </c>
      <c r="G75" s="17">
        <f t="shared" si="51"/>
        <v>0</v>
      </c>
      <c r="H75" s="17">
        <f t="shared" si="52"/>
        <v>0</v>
      </c>
      <c r="I75" s="17">
        <f t="shared" si="53"/>
        <v>0</v>
      </c>
      <c r="J75" s="18">
        <f t="shared" si="54"/>
        <v>0</v>
      </c>
      <c r="K75" s="13"/>
      <c r="L75" s="24">
        <v>3447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</row>
    <row r="76" spans="1:60" ht="21" customHeight="1">
      <c r="A76" s="23" t="s">
        <v>37</v>
      </c>
      <c r="B76" s="16">
        <f t="shared" si="46"/>
        <v>0</v>
      </c>
      <c r="C76" s="17">
        <f t="shared" si="47"/>
        <v>0</v>
      </c>
      <c r="D76" s="17">
        <f t="shared" si="48"/>
        <v>0</v>
      </c>
      <c r="E76" s="17">
        <f t="shared" si="49"/>
        <v>0</v>
      </c>
      <c r="F76" s="17">
        <f t="shared" si="50"/>
        <v>0</v>
      </c>
      <c r="G76" s="17">
        <f t="shared" si="51"/>
        <v>0</v>
      </c>
      <c r="H76" s="17">
        <f t="shared" si="52"/>
        <v>0</v>
      </c>
      <c r="I76" s="17">
        <f t="shared" si="53"/>
        <v>0</v>
      </c>
      <c r="J76" s="18">
        <f t="shared" si="54"/>
        <v>0</v>
      </c>
      <c r="K76" s="13"/>
      <c r="L76" s="24">
        <v>3461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</row>
    <row r="77" spans="1:60" ht="21" customHeight="1">
      <c r="A77" s="23" t="s">
        <v>38</v>
      </c>
      <c r="B77" s="16">
        <f t="shared" si="46"/>
        <v>0</v>
      </c>
      <c r="C77" s="17">
        <f t="shared" si="47"/>
        <v>0</v>
      </c>
      <c r="D77" s="17">
        <f t="shared" si="48"/>
        <v>0</v>
      </c>
      <c r="E77" s="17">
        <f t="shared" si="49"/>
        <v>0</v>
      </c>
      <c r="F77" s="17">
        <f t="shared" si="50"/>
        <v>0</v>
      </c>
      <c r="G77" s="17">
        <f t="shared" si="51"/>
        <v>0</v>
      </c>
      <c r="H77" s="17">
        <f t="shared" si="52"/>
        <v>0</v>
      </c>
      <c r="I77" s="17">
        <f t="shared" si="53"/>
        <v>0</v>
      </c>
      <c r="J77" s="18">
        <f t="shared" si="54"/>
        <v>0</v>
      </c>
      <c r="K77" s="13"/>
      <c r="L77" s="24">
        <v>3481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1:60" ht="21" customHeight="1">
      <c r="A78" s="23" t="s">
        <v>39</v>
      </c>
      <c r="B78" s="16">
        <f t="shared" si="46"/>
        <v>1</v>
      </c>
      <c r="C78" s="17">
        <f t="shared" si="47"/>
        <v>0</v>
      </c>
      <c r="D78" s="17">
        <f t="shared" si="48"/>
        <v>0</v>
      </c>
      <c r="E78" s="17">
        <f t="shared" si="49"/>
        <v>1</v>
      </c>
      <c r="F78" s="17">
        <f t="shared" si="50"/>
        <v>0</v>
      </c>
      <c r="G78" s="17">
        <f t="shared" si="51"/>
        <v>0</v>
      </c>
      <c r="H78" s="17">
        <f t="shared" si="52"/>
        <v>0</v>
      </c>
      <c r="I78" s="17">
        <f t="shared" si="53"/>
        <v>0</v>
      </c>
      <c r="J78" s="18">
        <f t="shared" si="54"/>
        <v>0</v>
      </c>
      <c r="K78" s="13"/>
      <c r="L78" s="24">
        <v>3482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</row>
    <row r="79" spans="1:60" ht="21" customHeight="1">
      <c r="A79" s="23" t="s">
        <v>40</v>
      </c>
      <c r="B79" s="16">
        <f t="shared" si="46"/>
        <v>0</v>
      </c>
      <c r="C79" s="17">
        <f t="shared" si="47"/>
        <v>0</v>
      </c>
      <c r="D79" s="17">
        <f t="shared" si="48"/>
        <v>0</v>
      </c>
      <c r="E79" s="17">
        <f t="shared" si="49"/>
        <v>0</v>
      </c>
      <c r="F79" s="17">
        <f t="shared" si="50"/>
        <v>0</v>
      </c>
      <c r="G79" s="17">
        <f t="shared" si="51"/>
        <v>0</v>
      </c>
      <c r="H79" s="17">
        <f t="shared" si="52"/>
        <v>0</v>
      </c>
      <c r="I79" s="17">
        <f t="shared" si="53"/>
        <v>0</v>
      </c>
      <c r="J79" s="18">
        <f t="shared" si="54"/>
        <v>0</v>
      </c>
      <c r="K79" s="13"/>
      <c r="L79" s="24">
        <v>3483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</row>
    <row r="80" spans="1:60" ht="21" customHeight="1">
      <c r="A80" s="23" t="s">
        <v>41</v>
      </c>
      <c r="B80" s="16">
        <f t="shared" si="46"/>
        <v>1</v>
      </c>
      <c r="C80" s="17">
        <f t="shared" si="47"/>
        <v>0</v>
      </c>
      <c r="D80" s="17">
        <f t="shared" si="48"/>
        <v>0</v>
      </c>
      <c r="E80" s="17">
        <f t="shared" si="49"/>
        <v>0</v>
      </c>
      <c r="F80" s="17">
        <f t="shared" si="50"/>
        <v>1</v>
      </c>
      <c r="G80" s="17">
        <f t="shared" si="51"/>
        <v>0</v>
      </c>
      <c r="H80" s="17">
        <f t="shared" si="52"/>
        <v>0</v>
      </c>
      <c r="I80" s="17">
        <f t="shared" si="53"/>
        <v>0</v>
      </c>
      <c r="J80" s="18">
        <f t="shared" si="54"/>
        <v>0</v>
      </c>
      <c r="K80" s="13"/>
      <c r="L80" s="24">
        <v>3484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</row>
    <row r="81" spans="1:60" ht="21" customHeight="1">
      <c r="A81" s="22" t="s">
        <v>87</v>
      </c>
      <c r="B81" s="10">
        <f>SUM(B82:B87)</f>
        <v>0</v>
      </c>
      <c r="C81" s="11">
        <f aca="true" t="shared" si="55" ref="C81:J81">SUM(C82:C87)</f>
        <v>0</v>
      </c>
      <c r="D81" s="11">
        <f t="shared" si="55"/>
        <v>0</v>
      </c>
      <c r="E81" s="11">
        <f t="shared" si="55"/>
        <v>0</v>
      </c>
      <c r="F81" s="11">
        <f t="shared" si="55"/>
        <v>0</v>
      </c>
      <c r="G81" s="11">
        <f t="shared" si="55"/>
        <v>0</v>
      </c>
      <c r="H81" s="11">
        <f t="shared" si="55"/>
        <v>0</v>
      </c>
      <c r="I81" s="11">
        <f t="shared" si="55"/>
        <v>0</v>
      </c>
      <c r="J81" s="12">
        <f t="shared" si="55"/>
        <v>0</v>
      </c>
      <c r="K81" s="13"/>
      <c r="L81" s="2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</row>
    <row r="82" spans="1:60" ht="21" customHeight="1">
      <c r="A82" s="23" t="s">
        <v>48</v>
      </c>
      <c r="B82" s="16">
        <f aca="true" t="shared" si="56" ref="B82:B87">SUM(C82:J82)</f>
        <v>0</v>
      </c>
      <c r="C82" s="17">
        <f aca="true" t="shared" si="57" ref="C82:C87">IF(ISERROR(VLOOKUP($L82,data,2,FALSE)),0,VLOOKUP($L82,data,2,FALSE))</f>
        <v>0</v>
      </c>
      <c r="D82" s="17">
        <f aca="true" t="shared" si="58" ref="D82:D87">IF(ISERROR(VLOOKUP($L82,data,3,FALSE)),0,VLOOKUP($L82,data,3,FALSE))</f>
        <v>0</v>
      </c>
      <c r="E82" s="17">
        <f aca="true" t="shared" si="59" ref="E82:E87">IF(ISERROR(VLOOKUP($L82,data,4,FALSE)),0,VLOOKUP($L82,data,4,FALSE))</f>
        <v>0</v>
      </c>
      <c r="F82" s="17">
        <f aca="true" t="shared" si="60" ref="F82:F87">IF(ISERROR(VLOOKUP($L82,data,5,FALSE)),0,VLOOKUP($L82,data,5,FALSE))</f>
        <v>0</v>
      </c>
      <c r="G82" s="17">
        <f aca="true" t="shared" si="61" ref="G82:G87">IF(ISERROR(VLOOKUP($L82,data,6,FALSE)),0,VLOOKUP($L82,data,6,FALSE))</f>
        <v>0</v>
      </c>
      <c r="H82" s="17">
        <f aca="true" t="shared" si="62" ref="H82:H87">IF(ISERROR(VLOOKUP($L82,data,7,FALSE)),0,VLOOKUP($L82,data,7,FALSE))</f>
        <v>0</v>
      </c>
      <c r="I82" s="17">
        <f aca="true" t="shared" si="63" ref="I82:I87">IF(ISERROR(VLOOKUP($L82,data,8,FALSE)),0,VLOOKUP($L82,data,8,FALSE))</f>
        <v>0</v>
      </c>
      <c r="J82" s="18">
        <f aca="true" t="shared" si="64" ref="J82:J87">IF(ISERROR(VLOOKUP($L82,data,9,FALSE)),0,VLOOKUP($L82,data,9,FALSE))</f>
        <v>0</v>
      </c>
      <c r="K82" s="13"/>
      <c r="L82" s="24">
        <v>3217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</row>
    <row r="83" spans="1:60" ht="21" customHeight="1">
      <c r="A83" s="23" t="s">
        <v>49</v>
      </c>
      <c r="B83" s="16">
        <f t="shared" si="56"/>
        <v>0</v>
      </c>
      <c r="C83" s="17">
        <f t="shared" si="57"/>
        <v>0</v>
      </c>
      <c r="D83" s="17">
        <f t="shared" si="58"/>
        <v>0</v>
      </c>
      <c r="E83" s="17">
        <f t="shared" si="59"/>
        <v>0</v>
      </c>
      <c r="F83" s="17">
        <f t="shared" si="60"/>
        <v>0</v>
      </c>
      <c r="G83" s="17">
        <f t="shared" si="61"/>
        <v>0</v>
      </c>
      <c r="H83" s="17">
        <f t="shared" si="62"/>
        <v>0</v>
      </c>
      <c r="I83" s="17">
        <f t="shared" si="63"/>
        <v>0</v>
      </c>
      <c r="J83" s="18">
        <f t="shared" si="64"/>
        <v>0</v>
      </c>
      <c r="K83" s="13"/>
      <c r="L83" s="24">
        <v>3462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spans="1:60" ht="21" customHeight="1">
      <c r="A84" s="23" t="s">
        <v>50</v>
      </c>
      <c r="B84" s="16">
        <f t="shared" si="56"/>
        <v>0</v>
      </c>
      <c r="C84" s="17">
        <f t="shared" si="57"/>
        <v>0</v>
      </c>
      <c r="D84" s="17">
        <f t="shared" si="58"/>
        <v>0</v>
      </c>
      <c r="E84" s="17">
        <f t="shared" si="59"/>
        <v>0</v>
      </c>
      <c r="F84" s="17">
        <f t="shared" si="60"/>
        <v>0</v>
      </c>
      <c r="G84" s="17">
        <f t="shared" si="61"/>
        <v>0</v>
      </c>
      <c r="H84" s="17">
        <f t="shared" si="62"/>
        <v>0</v>
      </c>
      <c r="I84" s="17">
        <f t="shared" si="63"/>
        <v>0</v>
      </c>
      <c r="J84" s="18">
        <f t="shared" si="64"/>
        <v>0</v>
      </c>
      <c r="K84" s="13"/>
      <c r="L84" s="24">
        <v>3485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</row>
    <row r="85" spans="1:60" ht="21" customHeight="1">
      <c r="A85" s="23" t="s">
        <v>51</v>
      </c>
      <c r="B85" s="16">
        <f t="shared" si="56"/>
        <v>0</v>
      </c>
      <c r="C85" s="17">
        <f t="shared" si="57"/>
        <v>0</v>
      </c>
      <c r="D85" s="17">
        <f t="shared" si="58"/>
        <v>0</v>
      </c>
      <c r="E85" s="17">
        <f t="shared" si="59"/>
        <v>0</v>
      </c>
      <c r="F85" s="17">
        <f t="shared" si="60"/>
        <v>0</v>
      </c>
      <c r="G85" s="17">
        <f t="shared" si="61"/>
        <v>0</v>
      </c>
      <c r="H85" s="17">
        <f t="shared" si="62"/>
        <v>0</v>
      </c>
      <c r="I85" s="17">
        <f t="shared" si="63"/>
        <v>0</v>
      </c>
      <c r="J85" s="18">
        <f t="shared" si="64"/>
        <v>0</v>
      </c>
      <c r="K85" s="13"/>
      <c r="L85" s="24">
        <v>3486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</row>
    <row r="86" spans="1:60" ht="21" customHeight="1">
      <c r="A86" s="23" t="s">
        <v>52</v>
      </c>
      <c r="B86" s="16">
        <f t="shared" si="56"/>
        <v>0</v>
      </c>
      <c r="C86" s="17">
        <f t="shared" si="57"/>
        <v>0</v>
      </c>
      <c r="D86" s="17">
        <f t="shared" si="58"/>
        <v>0</v>
      </c>
      <c r="E86" s="17">
        <f t="shared" si="59"/>
        <v>0</v>
      </c>
      <c r="F86" s="17">
        <f t="shared" si="60"/>
        <v>0</v>
      </c>
      <c r="G86" s="17">
        <f t="shared" si="61"/>
        <v>0</v>
      </c>
      <c r="H86" s="17">
        <f t="shared" si="62"/>
        <v>0</v>
      </c>
      <c r="I86" s="17">
        <f t="shared" si="63"/>
        <v>0</v>
      </c>
      <c r="J86" s="18">
        <f t="shared" si="64"/>
        <v>0</v>
      </c>
      <c r="K86" s="13"/>
      <c r="L86" s="24">
        <v>3487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spans="1:60" ht="21" customHeight="1">
      <c r="A87" s="23" t="s">
        <v>53</v>
      </c>
      <c r="B87" s="16">
        <f t="shared" si="56"/>
        <v>0</v>
      </c>
      <c r="C87" s="17">
        <f t="shared" si="57"/>
        <v>0</v>
      </c>
      <c r="D87" s="17">
        <f t="shared" si="58"/>
        <v>0</v>
      </c>
      <c r="E87" s="17">
        <f t="shared" si="59"/>
        <v>0</v>
      </c>
      <c r="F87" s="17">
        <f t="shared" si="60"/>
        <v>0</v>
      </c>
      <c r="G87" s="17">
        <f t="shared" si="61"/>
        <v>0</v>
      </c>
      <c r="H87" s="17">
        <f t="shared" si="62"/>
        <v>0</v>
      </c>
      <c r="I87" s="17">
        <f t="shared" si="63"/>
        <v>0</v>
      </c>
      <c r="J87" s="18">
        <f t="shared" si="64"/>
        <v>0</v>
      </c>
      <c r="K87" s="13"/>
      <c r="L87" s="24">
        <v>3488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</row>
    <row r="88" spans="1:60" ht="21" customHeight="1">
      <c r="A88" s="22" t="s">
        <v>54</v>
      </c>
      <c r="B88" s="10">
        <f>SUM(B89)</f>
        <v>4</v>
      </c>
      <c r="C88" s="11">
        <f aca="true" t="shared" si="65" ref="C88:J88">SUM(C89)</f>
        <v>0</v>
      </c>
      <c r="D88" s="11">
        <f t="shared" si="65"/>
        <v>0</v>
      </c>
      <c r="E88" s="11">
        <f t="shared" si="65"/>
        <v>3</v>
      </c>
      <c r="F88" s="11">
        <f t="shared" si="65"/>
        <v>1</v>
      </c>
      <c r="G88" s="11">
        <f t="shared" si="65"/>
        <v>0</v>
      </c>
      <c r="H88" s="11">
        <f t="shared" si="65"/>
        <v>0</v>
      </c>
      <c r="I88" s="11">
        <f t="shared" si="65"/>
        <v>0</v>
      </c>
      <c r="J88" s="12">
        <f t="shared" si="65"/>
        <v>0</v>
      </c>
      <c r="K88" s="13"/>
      <c r="L88" s="2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spans="1:60" ht="21" customHeight="1">
      <c r="A89" s="25" t="s">
        <v>55</v>
      </c>
      <c r="B89" s="19">
        <f>SUM(C89:J89)</f>
        <v>4</v>
      </c>
      <c r="C89" s="20">
        <f>IF(ISERROR(VLOOKUP($L89,data,2,FALSE)),0,VLOOKUP($L89,data,2,FALSE))</f>
        <v>0</v>
      </c>
      <c r="D89" s="20">
        <f>IF(ISERROR(VLOOKUP($L89,data,3,FALSE)),0,VLOOKUP($L89,data,3,FALSE))</f>
        <v>0</v>
      </c>
      <c r="E89" s="20">
        <f>IF(ISERROR(VLOOKUP($L89,data,4,FALSE)),0,VLOOKUP($L89,data,4,FALSE))</f>
        <v>3</v>
      </c>
      <c r="F89" s="20">
        <f>IF(ISERROR(VLOOKUP($L89,data,5,FALSE)),0,VLOOKUP($L89,data,5,FALSE))</f>
        <v>1</v>
      </c>
      <c r="G89" s="20">
        <f>IF(ISERROR(VLOOKUP($L89,data,6,FALSE)),0,VLOOKUP($L89,data,6,FALSE))</f>
        <v>0</v>
      </c>
      <c r="H89" s="20">
        <f>IF(ISERROR(VLOOKUP($L89,data,7,FALSE)),0,VLOOKUP($L89,data,7,FALSE))</f>
        <v>0</v>
      </c>
      <c r="I89" s="20">
        <f>IF(ISERROR(VLOOKUP($L89,data,8,FALSE)),0,VLOOKUP($L89,data,8,FALSE))</f>
        <v>0</v>
      </c>
      <c r="J89" s="21">
        <f>IF(ISERROR(VLOOKUP($L89,data,9,FALSE)),0,VLOOKUP($L89,data,9,FALSE))</f>
        <v>0</v>
      </c>
      <c r="K89" s="13"/>
      <c r="L89" s="24">
        <v>3202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spans="1:60" ht="21" customHeight="1">
      <c r="A90" s="26" t="s">
        <v>88</v>
      </c>
      <c r="B90" s="10">
        <f>SUM(B91:B98)</f>
        <v>3</v>
      </c>
      <c r="C90" s="11">
        <f aca="true" t="shared" si="66" ref="C90:J90">SUM(C91:C98)</f>
        <v>0</v>
      </c>
      <c r="D90" s="11">
        <f t="shared" si="66"/>
        <v>0</v>
      </c>
      <c r="E90" s="11">
        <f t="shared" si="66"/>
        <v>3</v>
      </c>
      <c r="F90" s="11">
        <f t="shared" si="66"/>
        <v>0</v>
      </c>
      <c r="G90" s="11">
        <f t="shared" si="66"/>
        <v>0</v>
      </c>
      <c r="H90" s="11">
        <f t="shared" si="66"/>
        <v>0</v>
      </c>
      <c r="I90" s="11">
        <f t="shared" si="66"/>
        <v>0</v>
      </c>
      <c r="J90" s="12">
        <f t="shared" si="66"/>
        <v>0</v>
      </c>
      <c r="K90" s="13"/>
      <c r="L90" s="2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1:60" ht="21" customHeight="1">
      <c r="A91" s="23" t="s">
        <v>56</v>
      </c>
      <c r="B91" s="16">
        <f aca="true" t="shared" si="67" ref="B91:B98">SUM(C91:J91)</f>
        <v>0</v>
      </c>
      <c r="C91" s="17">
        <f aca="true" t="shared" si="68" ref="C91:C98">IF(ISERROR(VLOOKUP($L91,data,2,FALSE)),0,VLOOKUP($L91,data,2,FALSE))</f>
        <v>0</v>
      </c>
      <c r="D91" s="17">
        <f aca="true" t="shared" si="69" ref="D91:D98">IF(ISERROR(VLOOKUP($L91,data,3,FALSE)),0,VLOOKUP($L91,data,3,FALSE))</f>
        <v>0</v>
      </c>
      <c r="E91" s="17">
        <f aca="true" t="shared" si="70" ref="E91:E98">IF(ISERROR(VLOOKUP($L91,data,4,FALSE)),0,VLOOKUP($L91,data,4,FALSE))</f>
        <v>0</v>
      </c>
      <c r="F91" s="17">
        <f aca="true" t="shared" si="71" ref="F91:F98">IF(ISERROR(VLOOKUP($L91,data,5,FALSE)),0,VLOOKUP($L91,data,5,FALSE))</f>
        <v>0</v>
      </c>
      <c r="G91" s="17">
        <f aca="true" t="shared" si="72" ref="G91:G98">IF(ISERROR(VLOOKUP($L91,data,6,FALSE)),0,VLOOKUP($L91,data,6,FALSE))</f>
        <v>0</v>
      </c>
      <c r="H91" s="17">
        <f aca="true" t="shared" si="73" ref="H91:H98">IF(ISERROR(VLOOKUP($L91,data,7,FALSE)),0,VLOOKUP($L91,data,7,FALSE))</f>
        <v>0</v>
      </c>
      <c r="I91" s="17">
        <f aca="true" t="shared" si="74" ref="I91:I98">IF(ISERROR(VLOOKUP($L91,data,8,FALSE)),0,VLOOKUP($L91,data,8,FALSE))</f>
        <v>0</v>
      </c>
      <c r="J91" s="18">
        <f aca="true" t="shared" si="75" ref="J91:J98">IF(ISERROR(VLOOKUP($L91,data,9,FALSE)),0,VLOOKUP($L91,data,9,FALSE))</f>
        <v>0</v>
      </c>
      <c r="K91" s="13"/>
      <c r="L91" s="24">
        <v>3218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1:60" ht="21" customHeight="1">
      <c r="A92" s="23" t="s">
        <v>57</v>
      </c>
      <c r="B92" s="16">
        <f t="shared" si="67"/>
        <v>0</v>
      </c>
      <c r="C92" s="17">
        <f t="shared" si="68"/>
        <v>0</v>
      </c>
      <c r="D92" s="17">
        <f t="shared" si="69"/>
        <v>0</v>
      </c>
      <c r="E92" s="17">
        <f t="shared" si="70"/>
        <v>0</v>
      </c>
      <c r="F92" s="17">
        <f t="shared" si="71"/>
        <v>0</v>
      </c>
      <c r="G92" s="17">
        <f t="shared" si="72"/>
        <v>0</v>
      </c>
      <c r="H92" s="17">
        <f t="shared" si="73"/>
        <v>0</v>
      </c>
      <c r="I92" s="17">
        <f t="shared" si="74"/>
        <v>0</v>
      </c>
      <c r="J92" s="18">
        <f t="shared" si="75"/>
        <v>0</v>
      </c>
      <c r="K92" s="13"/>
      <c r="L92" s="24">
        <v>3221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1:60" ht="21" customHeight="1">
      <c r="A93" s="23" t="s">
        <v>58</v>
      </c>
      <c r="B93" s="16">
        <f t="shared" si="67"/>
        <v>0</v>
      </c>
      <c r="C93" s="17">
        <f t="shared" si="68"/>
        <v>0</v>
      </c>
      <c r="D93" s="17">
        <f t="shared" si="69"/>
        <v>0</v>
      </c>
      <c r="E93" s="17">
        <f t="shared" si="70"/>
        <v>0</v>
      </c>
      <c r="F93" s="17">
        <f t="shared" si="71"/>
        <v>0</v>
      </c>
      <c r="G93" s="17">
        <f t="shared" si="72"/>
        <v>0</v>
      </c>
      <c r="H93" s="17">
        <f t="shared" si="73"/>
        <v>0</v>
      </c>
      <c r="I93" s="17">
        <f t="shared" si="74"/>
        <v>0</v>
      </c>
      <c r="J93" s="18">
        <f t="shared" si="75"/>
        <v>0</v>
      </c>
      <c r="K93" s="13"/>
      <c r="L93" s="24">
        <v>3502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1:60" ht="21" customHeight="1">
      <c r="A94" s="23" t="s">
        <v>59</v>
      </c>
      <c r="B94" s="16">
        <f t="shared" si="67"/>
        <v>2</v>
      </c>
      <c r="C94" s="17">
        <f t="shared" si="68"/>
        <v>0</v>
      </c>
      <c r="D94" s="17">
        <f t="shared" si="69"/>
        <v>0</v>
      </c>
      <c r="E94" s="17">
        <f t="shared" si="70"/>
        <v>2</v>
      </c>
      <c r="F94" s="17">
        <f t="shared" si="71"/>
        <v>0</v>
      </c>
      <c r="G94" s="17">
        <f t="shared" si="72"/>
        <v>0</v>
      </c>
      <c r="H94" s="17">
        <f t="shared" si="73"/>
        <v>0</v>
      </c>
      <c r="I94" s="17">
        <f t="shared" si="74"/>
        <v>0</v>
      </c>
      <c r="J94" s="18">
        <f t="shared" si="75"/>
        <v>0</v>
      </c>
      <c r="K94" s="13"/>
      <c r="L94" s="24">
        <v>3503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1:60" ht="21" customHeight="1">
      <c r="A95" s="23" t="s">
        <v>60</v>
      </c>
      <c r="B95" s="16">
        <f t="shared" si="67"/>
        <v>0</v>
      </c>
      <c r="C95" s="17">
        <f t="shared" si="68"/>
        <v>0</v>
      </c>
      <c r="D95" s="17">
        <f t="shared" si="69"/>
        <v>0</v>
      </c>
      <c r="E95" s="17">
        <f t="shared" si="70"/>
        <v>0</v>
      </c>
      <c r="F95" s="17">
        <f t="shared" si="71"/>
        <v>0</v>
      </c>
      <c r="G95" s="17">
        <f t="shared" si="72"/>
        <v>0</v>
      </c>
      <c r="H95" s="17">
        <f t="shared" si="73"/>
        <v>0</v>
      </c>
      <c r="I95" s="17">
        <f t="shared" si="74"/>
        <v>0</v>
      </c>
      <c r="J95" s="18">
        <f t="shared" si="75"/>
        <v>0</v>
      </c>
      <c r="K95" s="13"/>
      <c r="L95" s="24">
        <v>3505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1:60" ht="21" customHeight="1">
      <c r="A96" s="23" t="s">
        <v>61</v>
      </c>
      <c r="B96" s="16">
        <f t="shared" si="67"/>
        <v>0</v>
      </c>
      <c r="C96" s="17">
        <f t="shared" si="68"/>
        <v>0</v>
      </c>
      <c r="D96" s="17">
        <f t="shared" si="69"/>
        <v>0</v>
      </c>
      <c r="E96" s="17">
        <f t="shared" si="70"/>
        <v>0</v>
      </c>
      <c r="F96" s="17">
        <f t="shared" si="71"/>
        <v>0</v>
      </c>
      <c r="G96" s="17">
        <f t="shared" si="72"/>
        <v>0</v>
      </c>
      <c r="H96" s="17">
        <f t="shared" si="73"/>
        <v>0</v>
      </c>
      <c r="I96" s="17">
        <f t="shared" si="74"/>
        <v>0</v>
      </c>
      <c r="J96" s="18">
        <f t="shared" si="75"/>
        <v>0</v>
      </c>
      <c r="K96" s="13"/>
      <c r="L96" s="24">
        <v>3521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1:60" ht="21" customHeight="1">
      <c r="A97" s="23" t="s">
        <v>62</v>
      </c>
      <c r="B97" s="16">
        <f t="shared" si="67"/>
        <v>0</v>
      </c>
      <c r="C97" s="17">
        <f t="shared" si="68"/>
        <v>0</v>
      </c>
      <c r="D97" s="17">
        <f t="shared" si="69"/>
        <v>0</v>
      </c>
      <c r="E97" s="17">
        <f t="shared" si="70"/>
        <v>0</v>
      </c>
      <c r="F97" s="17">
        <f t="shared" si="71"/>
        <v>0</v>
      </c>
      <c r="G97" s="17">
        <f t="shared" si="72"/>
        <v>0</v>
      </c>
      <c r="H97" s="17">
        <f t="shared" si="73"/>
        <v>0</v>
      </c>
      <c r="I97" s="17">
        <f t="shared" si="74"/>
        <v>0</v>
      </c>
      <c r="J97" s="18">
        <f t="shared" si="75"/>
        <v>0</v>
      </c>
      <c r="K97" s="13"/>
      <c r="L97" s="24">
        <v>3522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1:60" ht="21" customHeight="1">
      <c r="A98" s="25" t="s">
        <v>63</v>
      </c>
      <c r="B98" s="19">
        <f t="shared" si="67"/>
        <v>1</v>
      </c>
      <c r="C98" s="20">
        <f t="shared" si="68"/>
        <v>0</v>
      </c>
      <c r="D98" s="20">
        <f t="shared" si="69"/>
        <v>0</v>
      </c>
      <c r="E98" s="20">
        <f t="shared" si="70"/>
        <v>1</v>
      </c>
      <c r="F98" s="20">
        <f t="shared" si="71"/>
        <v>0</v>
      </c>
      <c r="G98" s="20">
        <f t="shared" si="72"/>
        <v>0</v>
      </c>
      <c r="H98" s="20">
        <f t="shared" si="73"/>
        <v>0</v>
      </c>
      <c r="I98" s="20">
        <f t="shared" si="74"/>
        <v>0</v>
      </c>
      <c r="J98" s="21">
        <f t="shared" si="75"/>
        <v>0</v>
      </c>
      <c r="K98" s="13"/>
      <c r="L98" s="24">
        <v>3523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10:61" ht="21" customHeight="1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</row>
    <row r="100" spans="10:61" ht="21" customHeight="1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</row>
    <row r="101" spans="10:61" ht="21" customHeight="1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</row>
    <row r="102" spans="10:61" ht="21" customHeight="1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</row>
    <row r="103" spans="10:61" ht="21" customHeight="1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</row>
    <row r="104" spans="10:61" ht="21" customHeight="1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</row>
    <row r="105" spans="10:61" ht="21" customHeight="1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</row>
    <row r="106" spans="10:61" ht="21" customHeight="1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</row>
    <row r="107" spans="10:61" ht="21" customHeight="1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</row>
    <row r="108" spans="10:61" ht="21" customHeight="1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</row>
    <row r="109" spans="10:61" ht="21" customHeight="1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</row>
    <row r="110" spans="10:61" ht="21" customHeight="1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</row>
    <row r="111" spans="10:61" ht="21" customHeight="1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</row>
    <row r="112" spans="10:61" ht="21" customHeight="1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</row>
    <row r="113" spans="10:61" ht="21" customHeight="1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</row>
    <row r="114" spans="10:61" ht="21" customHeight="1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</row>
    <row r="115" spans="10:61" ht="21" customHeight="1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</row>
    <row r="116" spans="10:61" ht="21" customHeight="1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</row>
    <row r="117" spans="10:61" ht="21" customHeight="1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</row>
    <row r="118" spans="10:61" ht="21" customHeight="1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</row>
    <row r="119" spans="10:61" ht="21" customHeight="1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</row>
    <row r="120" spans="10:61" ht="21" customHeight="1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</row>
    <row r="121" spans="10:61" ht="21" customHeight="1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</row>
    <row r="122" spans="10:61" ht="21" customHeight="1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</row>
    <row r="123" spans="10:61" ht="21" customHeight="1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</row>
    <row r="124" spans="10:61" ht="21" customHeight="1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</row>
    <row r="125" spans="10:61" ht="21" customHeight="1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</row>
    <row r="126" spans="10:61" ht="21" customHeight="1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</row>
    <row r="127" spans="10:61" ht="21" customHeight="1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</row>
  </sheetData>
  <printOptions/>
  <pageMargins left="0.7874015748031497" right="0.7874015748031497" top="0.87" bottom="0.5905511811023623" header="0.4330708661417323" footer="0.5118110236220472"/>
  <pageSetup horizontalDpi="600" verticalDpi="600" orientation="portrait" paperSize="9" scale="73" r:id="rId1"/>
  <headerFooter alignWithMargins="0">
    <oddHeader>&amp;L&amp;12
表7-1  周産期死亡数、妊娠週数満22週以後の死産－早期新生児死亡・ 母の年齢（5歳階級）・圏域・保健所・市町村別&amp;R&amp;"ＭＳ 明朝,太字"&amp;16
&amp;12&amp;P/&amp;N</oddHead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企画調整02</dc:creator>
  <cp:keywords/>
  <dc:description/>
  <cp:lastModifiedBy>sdouser</cp:lastModifiedBy>
  <cp:lastPrinted>2005-02-16T04:37:35Z</cp:lastPrinted>
  <dcterms:created xsi:type="dcterms:W3CDTF">2000-01-02T12:09:07Z</dcterms:created>
  <dcterms:modified xsi:type="dcterms:W3CDTF">2006-03-29T10:32:55Z</dcterms:modified>
  <cp:category/>
  <cp:version/>
  <cp:contentType/>
  <cp:contentStatus/>
</cp:coreProperties>
</file>